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585" yWindow="2295" windowWidth="15480" windowHeight="8865" tabRatio="630" activeTab="1"/>
  </bookViews>
  <sheets>
    <sheet name="READ ME" sheetId="16" r:id="rId1"/>
    <sheet name="ENTRY " sheetId="11" r:id="rId2"/>
    <sheet name="FIELD SHEET" sheetId="21" r:id="rId3"/>
    <sheet name="BOAT SURVEY" sheetId="19" r:id="rId4"/>
    <sheet name="STATS" sheetId="15" r:id="rId5"/>
    <sheet name="MAX DEPTH GRAPH" sheetId="25" r:id="rId6"/>
    <sheet name="CALCULATE FQI" sheetId="23" r:id="rId7"/>
    <sheet name="ARCGIS TEMPLATE" sheetId="26" r:id="rId8"/>
  </sheets>
  <definedNames>
    <definedName name="_xlnm.Print_Area" localSheetId="3">'BOAT SURVEY'!$A$1:$C$15</definedName>
    <definedName name="_xlnm.Print_Area" localSheetId="1">'ENTRY '!$A$1:$AJ$24</definedName>
    <definedName name="_xlnm.Print_Area" localSheetId="2">'FIELD SHEET'!$A$2:$AB$862</definedName>
    <definedName name="_xlnm.Print_Area" localSheetId="4">STATS!$B$1:$U$32</definedName>
    <definedName name="_xlnm.Print_Titles" localSheetId="2">'FIELD SHEET'!$1:$2</definedName>
  </definedNames>
  <calcPr calcId="114210" fullCalcOnLoad="1"/>
</workbook>
</file>

<file path=xl/calcChain.xml><?xml version="1.0" encoding="utf-8"?>
<calcChain xmlns="http://schemas.openxmlformats.org/spreadsheetml/2006/main">
  <c r="D2" i="11"/>
  <c r="C2"/>
  <c r="B2"/>
  <c r="G2"/>
  <c r="C17" i="15"/>
  <c r="EJ11"/>
  <c r="EJ12"/>
  <c r="EJ13"/>
  <c r="EJ14"/>
  <c r="AQ11"/>
  <c r="AQ12"/>
  <c r="AQ13"/>
  <c r="AQ14"/>
  <c r="DP11"/>
  <c r="DP12"/>
  <c r="DP13"/>
  <c r="DP14"/>
  <c r="BN11"/>
  <c r="BN12"/>
  <c r="BN13"/>
  <c r="BN14"/>
  <c r="DO11"/>
  <c r="DO12"/>
  <c r="DO13"/>
  <c r="DO14"/>
  <c r="Q11"/>
  <c r="Q12"/>
  <c r="Q13"/>
  <c r="Q14"/>
  <c r="DB11"/>
  <c r="DB12"/>
  <c r="DB13"/>
  <c r="DB14"/>
  <c r="K11"/>
  <c r="K12"/>
  <c r="K13"/>
  <c r="K14"/>
  <c r="AV11"/>
  <c r="AV12"/>
  <c r="AV13"/>
  <c r="AV14"/>
  <c r="DG11"/>
  <c r="DG12"/>
  <c r="DG13"/>
  <c r="DG14"/>
  <c r="AI11"/>
  <c r="AI12"/>
  <c r="AI13"/>
  <c r="AI14"/>
  <c r="CK11"/>
  <c r="CK12"/>
  <c r="CK13"/>
  <c r="CK14"/>
  <c r="CQ11"/>
  <c r="CQ12"/>
  <c r="CQ13"/>
  <c r="CQ14"/>
  <c r="BO11"/>
  <c r="BO12"/>
  <c r="BO13"/>
  <c r="BO14"/>
  <c r="DT11"/>
  <c r="DT12"/>
  <c r="DT13"/>
  <c r="DT14"/>
  <c r="AS11"/>
  <c r="AS12"/>
  <c r="AS13"/>
  <c r="AS14"/>
  <c r="ED11"/>
  <c r="ED12"/>
  <c r="ED13"/>
  <c r="ED14"/>
  <c r="AC11"/>
  <c r="AC12"/>
  <c r="AC13"/>
  <c r="AC14"/>
  <c r="EE11"/>
  <c r="EE12"/>
  <c r="EE13"/>
  <c r="EE14"/>
  <c r="BI11"/>
  <c r="BI12"/>
  <c r="BI13"/>
  <c r="BI14"/>
  <c r="CL11"/>
  <c r="CL12"/>
  <c r="CL13"/>
  <c r="CL14"/>
  <c r="E11"/>
  <c r="E12"/>
  <c r="E13"/>
  <c r="E14"/>
  <c r="H11"/>
  <c r="H12"/>
  <c r="H13"/>
  <c r="H14"/>
  <c r="CJ11"/>
  <c r="CJ12"/>
  <c r="CJ13"/>
  <c r="CJ14"/>
  <c r="BA11"/>
  <c r="BA12"/>
  <c r="BA13"/>
  <c r="BA14"/>
  <c r="BM11"/>
  <c r="BM12"/>
  <c r="BM13"/>
  <c r="BM14"/>
  <c r="EK11"/>
  <c r="EK12"/>
  <c r="EK13"/>
  <c r="EK14"/>
  <c r="EI11"/>
  <c r="EI12"/>
  <c r="EI13"/>
  <c r="EI14"/>
  <c r="EH11"/>
  <c r="EH12"/>
  <c r="EH13"/>
  <c r="EH14"/>
  <c r="EG11"/>
  <c r="EG12"/>
  <c r="EG13"/>
  <c r="EG14"/>
  <c r="EF11"/>
  <c r="EF12"/>
  <c r="EF13"/>
  <c r="EF14"/>
  <c r="EC11"/>
  <c r="EC12"/>
  <c r="EC13"/>
  <c r="EC14"/>
  <c r="EB11"/>
  <c r="EB12"/>
  <c r="EB13"/>
  <c r="EB14"/>
  <c r="EA11"/>
  <c r="EA12"/>
  <c r="EA13"/>
  <c r="EA14"/>
  <c r="DZ11"/>
  <c r="DZ12"/>
  <c r="DZ13"/>
  <c r="DZ14"/>
  <c r="DY11"/>
  <c r="DY12"/>
  <c r="DY13"/>
  <c r="DY14"/>
  <c r="DX11"/>
  <c r="DX12"/>
  <c r="DX13"/>
  <c r="DX14"/>
  <c r="DW11"/>
  <c r="DW12"/>
  <c r="DW13"/>
  <c r="DW14"/>
  <c r="DV11"/>
  <c r="DV12"/>
  <c r="DV13"/>
  <c r="DV14"/>
  <c r="DU11"/>
  <c r="DU12"/>
  <c r="DU13"/>
  <c r="DU14"/>
  <c r="DS11"/>
  <c r="DS12"/>
  <c r="DS13"/>
  <c r="DS14"/>
  <c r="DR11"/>
  <c r="DR12"/>
  <c r="DR13"/>
  <c r="DR14"/>
  <c r="DQ11"/>
  <c r="DQ12"/>
  <c r="DQ13"/>
  <c r="DQ14"/>
  <c r="DN11"/>
  <c r="DN12"/>
  <c r="DN13"/>
  <c r="DN14"/>
  <c r="DM11"/>
  <c r="DM12"/>
  <c r="DM13"/>
  <c r="DM14"/>
  <c r="DL11"/>
  <c r="DL12"/>
  <c r="DL13"/>
  <c r="DL14"/>
  <c r="DK11"/>
  <c r="DK12"/>
  <c r="DK13"/>
  <c r="DK14"/>
  <c r="DJ11"/>
  <c r="DJ12"/>
  <c r="DJ13"/>
  <c r="DJ14"/>
  <c r="DI11"/>
  <c r="DI12"/>
  <c r="DI13"/>
  <c r="DI14"/>
  <c r="DH11"/>
  <c r="DH12"/>
  <c r="DH13"/>
  <c r="DH14"/>
  <c r="DF11"/>
  <c r="DF12"/>
  <c r="DF13"/>
  <c r="DF14"/>
  <c r="DE11"/>
  <c r="DE12"/>
  <c r="DE13"/>
  <c r="DE14"/>
  <c r="DD11"/>
  <c r="DD12"/>
  <c r="DD13"/>
  <c r="DD14"/>
  <c r="DC11"/>
  <c r="DC12"/>
  <c r="DC13"/>
  <c r="DC14"/>
  <c r="DA11"/>
  <c r="DA12"/>
  <c r="DA13"/>
  <c r="DA14"/>
  <c r="CZ11"/>
  <c r="CZ12"/>
  <c r="CZ13"/>
  <c r="CZ14"/>
  <c r="CY11"/>
  <c r="CY12"/>
  <c r="CY13"/>
  <c r="CY14"/>
  <c r="CX11"/>
  <c r="CX12"/>
  <c r="CX13"/>
  <c r="CX14"/>
  <c r="CW11"/>
  <c r="CW12"/>
  <c r="CW13"/>
  <c r="CW14"/>
  <c r="CV11"/>
  <c r="CV12"/>
  <c r="CV13"/>
  <c r="CV14"/>
  <c r="CU11"/>
  <c r="CU12"/>
  <c r="CU13"/>
  <c r="CU14"/>
  <c r="CT11"/>
  <c r="CT12"/>
  <c r="CT13"/>
  <c r="CT14"/>
  <c r="CS11"/>
  <c r="CS12"/>
  <c r="CS13"/>
  <c r="CS14"/>
  <c r="CR11"/>
  <c r="CR12"/>
  <c r="CR13"/>
  <c r="CR14"/>
  <c r="CP11"/>
  <c r="CP12"/>
  <c r="CP13"/>
  <c r="CP14"/>
  <c r="CO11"/>
  <c r="CO12"/>
  <c r="CO13"/>
  <c r="CO14"/>
  <c r="CN11"/>
  <c r="CN12"/>
  <c r="CN13"/>
  <c r="CN14"/>
  <c r="CM11"/>
  <c r="CM12"/>
  <c r="CM13"/>
  <c r="CM14"/>
  <c r="CI11"/>
  <c r="CI12"/>
  <c r="CI13"/>
  <c r="CI14"/>
  <c r="CH11"/>
  <c r="CH12"/>
  <c r="CH13"/>
  <c r="CH14"/>
  <c r="CG11"/>
  <c r="CG12"/>
  <c r="CG13"/>
  <c r="CG14"/>
  <c r="CF11"/>
  <c r="CF12"/>
  <c r="CF13"/>
  <c r="CF14"/>
  <c r="CE11"/>
  <c r="CE12"/>
  <c r="CE13"/>
  <c r="CE14"/>
  <c r="CD11"/>
  <c r="CD12"/>
  <c r="CD13"/>
  <c r="CD14"/>
  <c r="CC11"/>
  <c r="CC12"/>
  <c r="CC13"/>
  <c r="CC14"/>
  <c r="CB11"/>
  <c r="CB12"/>
  <c r="CB13"/>
  <c r="CB14"/>
  <c r="CA11"/>
  <c r="CA12"/>
  <c r="CA13"/>
  <c r="CA14"/>
  <c r="BZ11"/>
  <c r="BZ12"/>
  <c r="BZ13"/>
  <c r="BZ14"/>
  <c r="BY11"/>
  <c r="BY12"/>
  <c r="BY13"/>
  <c r="BY14"/>
  <c r="BX11"/>
  <c r="BX12"/>
  <c r="BX13"/>
  <c r="BX14"/>
  <c r="BW11"/>
  <c r="BW12"/>
  <c r="BW13"/>
  <c r="BW14"/>
  <c r="BV11"/>
  <c r="BV12"/>
  <c r="BV13"/>
  <c r="BV14"/>
  <c r="BU11"/>
  <c r="BU12"/>
  <c r="BU13"/>
  <c r="BU14"/>
  <c r="BT11"/>
  <c r="BT12"/>
  <c r="BT13"/>
  <c r="BT14"/>
  <c r="BS11"/>
  <c r="BS12"/>
  <c r="BS13"/>
  <c r="BS14"/>
  <c r="BR11"/>
  <c r="BR12"/>
  <c r="BR13"/>
  <c r="BR14"/>
  <c r="BQ11"/>
  <c r="BQ12"/>
  <c r="BQ13"/>
  <c r="BQ14"/>
  <c r="BP11"/>
  <c r="BP12"/>
  <c r="BP13"/>
  <c r="BP14"/>
  <c r="BL11"/>
  <c r="BL12"/>
  <c r="BL13"/>
  <c r="BL14"/>
  <c r="BK11"/>
  <c r="BK12"/>
  <c r="BK13"/>
  <c r="BK14"/>
  <c r="BJ11"/>
  <c r="BJ12"/>
  <c r="BJ13"/>
  <c r="BJ14"/>
  <c r="BH11"/>
  <c r="BH12"/>
  <c r="BH13"/>
  <c r="BH14"/>
  <c r="BG11"/>
  <c r="BG12"/>
  <c r="BG13"/>
  <c r="BG14"/>
  <c r="BF11"/>
  <c r="BF12"/>
  <c r="BF13"/>
  <c r="BF14"/>
  <c r="BE11"/>
  <c r="BE12"/>
  <c r="BE13"/>
  <c r="BE14"/>
  <c r="BD11"/>
  <c r="BD12"/>
  <c r="BD13"/>
  <c r="BD14"/>
  <c r="BC11"/>
  <c r="BC12"/>
  <c r="BC13"/>
  <c r="BC14"/>
  <c r="BB11"/>
  <c r="BB12"/>
  <c r="BB13"/>
  <c r="BB14"/>
  <c r="AZ11"/>
  <c r="AZ12"/>
  <c r="AZ13"/>
  <c r="AZ14"/>
  <c r="AY11"/>
  <c r="AY12"/>
  <c r="AY13"/>
  <c r="AY14"/>
  <c r="AX11"/>
  <c r="AX12"/>
  <c r="AX13"/>
  <c r="AX14"/>
  <c r="AW11"/>
  <c r="AW12"/>
  <c r="AW13"/>
  <c r="AW14"/>
  <c r="AU11"/>
  <c r="AU12"/>
  <c r="AU13"/>
  <c r="AU14"/>
  <c r="AT11"/>
  <c r="AT12"/>
  <c r="AT13"/>
  <c r="AT14"/>
  <c r="AR11"/>
  <c r="AR12"/>
  <c r="AR13"/>
  <c r="AR14"/>
  <c r="AP11"/>
  <c r="AP12"/>
  <c r="AP13"/>
  <c r="AP14"/>
  <c r="AO11"/>
  <c r="AO12"/>
  <c r="AO13"/>
  <c r="AO14"/>
  <c r="AN11"/>
  <c r="AN12"/>
  <c r="AN13"/>
  <c r="AN14"/>
  <c r="AM11"/>
  <c r="AM12"/>
  <c r="AM13"/>
  <c r="AM14"/>
  <c r="AL11"/>
  <c r="AL12"/>
  <c r="AL13"/>
  <c r="AL14"/>
  <c r="AK11"/>
  <c r="AK12"/>
  <c r="AK13"/>
  <c r="AK14"/>
  <c r="AJ11"/>
  <c r="AJ12"/>
  <c r="AJ13"/>
  <c r="AJ14"/>
  <c r="AH11"/>
  <c r="AH12"/>
  <c r="AH13"/>
  <c r="AH14"/>
  <c r="AG11"/>
  <c r="AG12"/>
  <c r="AG13"/>
  <c r="AG14"/>
  <c r="AF11"/>
  <c r="AF12"/>
  <c r="AF13"/>
  <c r="AF14"/>
  <c r="AE11"/>
  <c r="AE12"/>
  <c r="AE13"/>
  <c r="AE14"/>
  <c r="AD11"/>
  <c r="AD12"/>
  <c r="AD13"/>
  <c r="AD14"/>
  <c r="AB11"/>
  <c r="AB12"/>
  <c r="AB13"/>
  <c r="AB14"/>
  <c r="AA11"/>
  <c r="AA12"/>
  <c r="AA13"/>
  <c r="AA14"/>
  <c r="Z11"/>
  <c r="Z12"/>
  <c r="Z13"/>
  <c r="Z14"/>
  <c r="Y11"/>
  <c r="Y12"/>
  <c r="Y13"/>
  <c r="Y14"/>
  <c r="X11"/>
  <c r="X12"/>
  <c r="X13"/>
  <c r="X14"/>
  <c r="W11"/>
  <c r="W12"/>
  <c r="W13"/>
  <c r="W14"/>
  <c r="V11"/>
  <c r="V12"/>
  <c r="V13"/>
  <c r="V14"/>
  <c r="U11"/>
  <c r="U12"/>
  <c r="U13"/>
  <c r="U14"/>
  <c r="T11"/>
  <c r="T12"/>
  <c r="T13"/>
  <c r="T14"/>
  <c r="S11"/>
  <c r="S12"/>
  <c r="S13"/>
  <c r="S14"/>
  <c r="R11"/>
  <c r="R12"/>
  <c r="R13"/>
  <c r="R14"/>
  <c r="P11"/>
  <c r="P12"/>
  <c r="P13"/>
  <c r="P14"/>
  <c r="O11"/>
  <c r="O12"/>
  <c r="O13"/>
  <c r="O14"/>
  <c r="N11"/>
  <c r="N12"/>
  <c r="N13"/>
  <c r="N14"/>
  <c r="M11"/>
  <c r="M12"/>
  <c r="M13"/>
  <c r="M14"/>
  <c r="L11"/>
  <c r="L12"/>
  <c r="L13"/>
  <c r="L14"/>
  <c r="J11"/>
  <c r="J12"/>
  <c r="J13"/>
  <c r="J14"/>
  <c r="I11"/>
  <c r="I12"/>
  <c r="I13"/>
  <c r="I14"/>
  <c r="G11"/>
  <c r="G12"/>
  <c r="G13"/>
  <c r="G14"/>
  <c r="F11"/>
  <c r="F12"/>
  <c r="F13"/>
  <c r="F14"/>
  <c r="D11"/>
  <c r="D12"/>
  <c r="D13"/>
  <c r="D14"/>
  <c r="EY11"/>
  <c r="EY12"/>
  <c r="EY13"/>
  <c r="EY14"/>
  <c r="EX11"/>
  <c r="EX12"/>
  <c r="EX13"/>
  <c r="EX14"/>
  <c r="EW11"/>
  <c r="EW12"/>
  <c r="EW13"/>
  <c r="EW14"/>
  <c r="EV11"/>
  <c r="EV12"/>
  <c r="EV13"/>
  <c r="EV14"/>
  <c r="EU11"/>
  <c r="EU12"/>
  <c r="EU13"/>
  <c r="EU14"/>
  <c r="ET11"/>
  <c r="ET12"/>
  <c r="ET13"/>
  <c r="ET14"/>
  <c r="ES11"/>
  <c r="ES12"/>
  <c r="ES13"/>
  <c r="ES14"/>
  <c r="ER11"/>
  <c r="ER12"/>
  <c r="ER13"/>
  <c r="ER14"/>
  <c r="EQ11"/>
  <c r="EQ12"/>
  <c r="EQ13"/>
  <c r="EQ14"/>
  <c r="C30"/>
  <c r="D7"/>
  <c r="B205" i="11"/>
  <c r="G205"/>
  <c r="B206"/>
  <c r="G206"/>
  <c r="B207"/>
  <c r="G207"/>
  <c r="B212"/>
  <c r="G212"/>
  <c r="B213"/>
  <c r="G213"/>
  <c r="B214"/>
  <c r="G214"/>
  <c r="B215"/>
  <c r="G215"/>
  <c r="B219"/>
  <c r="G219"/>
  <c r="B218"/>
  <c r="G218"/>
  <c r="B97"/>
  <c r="G97"/>
  <c r="B98"/>
  <c r="G98"/>
  <c r="B99"/>
  <c r="G99"/>
  <c r="B211"/>
  <c r="G211"/>
  <c r="B210"/>
  <c r="G210"/>
  <c r="B209"/>
  <c r="G209"/>
  <c r="B217"/>
  <c r="G217"/>
  <c r="B221"/>
  <c r="G221"/>
  <c r="B220"/>
  <c r="G220"/>
  <c r="B222"/>
  <c r="G222"/>
  <c r="B223"/>
  <c r="G223"/>
  <c r="B228"/>
  <c r="G228"/>
  <c r="B227"/>
  <c r="G227"/>
  <c r="B304"/>
  <c r="G304"/>
  <c r="B305"/>
  <c r="G305"/>
  <c r="B309"/>
  <c r="G309"/>
  <c r="B294"/>
  <c r="G294"/>
  <c r="G289"/>
  <c r="B283"/>
  <c r="G283"/>
  <c r="B271"/>
  <c r="G271"/>
  <c r="B268"/>
  <c r="G268"/>
  <c r="G267"/>
  <c r="B266"/>
  <c r="G266"/>
  <c r="B265"/>
  <c r="G265"/>
  <c r="B257"/>
  <c r="G257"/>
  <c r="G258"/>
  <c r="B259"/>
  <c r="G259"/>
  <c r="B260"/>
  <c r="G260"/>
  <c r="B249"/>
  <c r="G249"/>
  <c r="B248"/>
  <c r="G248"/>
  <c r="B247"/>
  <c r="G247"/>
  <c r="B329"/>
  <c r="G329"/>
  <c r="G300"/>
  <c r="B301"/>
  <c r="G301"/>
  <c r="B287"/>
  <c r="G287"/>
  <c r="G276"/>
  <c r="B262"/>
  <c r="G262"/>
  <c r="B253"/>
  <c r="G253"/>
  <c r="B252"/>
  <c r="G252"/>
  <c r="G250"/>
  <c r="B274"/>
  <c r="G274"/>
  <c r="B273"/>
  <c r="G273"/>
  <c r="B284"/>
  <c r="G284"/>
  <c r="G295"/>
  <c r="B368"/>
  <c r="G368"/>
  <c r="G345"/>
  <c r="B363"/>
  <c r="G363"/>
  <c r="G364"/>
  <c r="B365"/>
  <c r="G365"/>
  <c r="B88"/>
  <c r="G88"/>
  <c r="B89"/>
  <c r="G89"/>
  <c r="B90"/>
  <c r="G90"/>
  <c r="B91"/>
  <c r="G91"/>
  <c r="B92"/>
  <c r="G92"/>
  <c r="B77"/>
  <c r="G77"/>
  <c r="B78"/>
  <c r="G78"/>
  <c r="B79"/>
  <c r="G79"/>
  <c r="B80"/>
  <c r="G80"/>
  <c r="B81"/>
  <c r="G81"/>
  <c r="B67"/>
  <c r="G67"/>
  <c r="B68"/>
  <c r="G68"/>
  <c r="B69"/>
  <c r="G69"/>
  <c r="B70"/>
  <c r="G70"/>
  <c r="B71"/>
  <c r="G71"/>
  <c r="B60"/>
  <c r="G60"/>
  <c r="B59"/>
  <c r="G59"/>
  <c r="B58"/>
  <c r="G58"/>
  <c r="B57"/>
  <c r="G57"/>
  <c r="B49"/>
  <c r="G49"/>
  <c r="B50"/>
  <c r="G50"/>
  <c r="B51"/>
  <c r="G51"/>
  <c r="B52"/>
  <c r="G52"/>
  <c r="B46"/>
  <c r="G46"/>
  <c r="B45"/>
  <c r="G45"/>
  <c r="B44"/>
  <c r="G44"/>
  <c r="B43"/>
  <c r="G43"/>
  <c r="B40"/>
  <c r="G40"/>
  <c r="B41"/>
  <c r="G41"/>
  <c r="B42"/>
  <c r="G42"/>
  <c r="B38"/>
  <c r="G38"/>
  <c r="B172"/>
  <c r="G172"/>
  <c r="B171"/>
  <c r="G171"/>
  <c r="G170"/>
  <c r="B169"/>
  <c r="G169"/>
  <c r="B168"/>
  <c r="G168"/>
  <c r="B167"/>
  <c r="G167"/>
  <c r="B166"/>
  <c r="G166"/>
  <c r="B165"/>
  <c r="G165"/>
  <c r="G164"/>
  <c r="B163"/>
  <c r="G163"/>
  <c r="B162"/>
  <c r="G162"/>
  <c r="B161"/>
  <c r="G161"/>
  <c r="G173"/>
  <c r="B174"/>
  <c r="G174"/>
  <c r="G175"/>
  <c r="B176"/>
  <c r="G176"/>
  <c r="B177"/>
  <c r="G177"/>
  <c r="B178"/>
  <c r="G178"/>
  <c r="B179"/>
  <c r="G179"/>
  <c r="B180"/>
  <c r="G180"/>
  <c r="B181"/>
  <c r="G181"/>
  <c r="B182"/>
  <c r="G182"/>
  <c r="B183"/>
  <c r="G183"/>
  <c r="B184"/>
  <c r="G184"/>
  <c r="B185"/>
  <c r="G185"/>
  <c r="B196"/>
  <c r="G196"/>
  <c r="B195"/>
  <c r="G195"/>
  <c r="B194"/>
  <c r="G194"/>
  <c r="B193"/>
  <c r="G193"/>
  <c r="B192"/>
  <c r="G192"/>
  <c r="B191"/>
  <c r="G191"/>
  <c r="B190"/>
  <c r="G190"/>
  <c r="B189"/>
  <c r="G189"/>
  <c r="B188"/>
  <c r="G188"/>
  <c r="G187"/>
  <c r="G186"/>
  <c r="B133"/>
  <c r="G133"/>
  <c r="B134"/>
  <c r="G134"/>
  <c r="B135"/>
  <c r="G135"/>
  <c r="B136"/>
  <c r="G136"/>
  <c r="B137"/>
  <c r="G137"/>
  <c r="B140"/>
  <c r="G140"/>
  <c r="B138"/>
  <c r="G138"/>
  <c r="B139"/>
  <c r="G139"/>
  <c r="B141"/>
  <c r="G141"/>
  <c r="G150"/>
  <c r="B149"/>
  <c r="G149"/>
  <c r="B148"/>
  <c r="G148"/>
  <c r="B147"/>
  <c r="G147"/>
  <c r="B146"/>
  <c r="G146"/>
  <c r="B145"/>
  <c r="G145"/>
  <c r="B144"/>
  <c r="G144"/>
  <c r="G143"/>
  <c r="B142"/>
  <c r="G142"/>
  <c r="B151"/>
  <c r="G151"/>
  <c r="G152"/>
  <c r="B153"/>
  <c r="G153"/>
  <c r="B154"/>
  <c r="G154"/>
  <c r="B155"/>
  <c r="G155"/>
  <c r="B156"/>
  <c r="G156"/>
  <c r="B157"/>
  <c r="G157"/>
  <c r="B158"/>
  <c r="G158"/>
  <c r="B159"/>
  <c r="G159"/>
  <c r="B160"/>
  <c r="G160"/>
  <c r="B22"/>
  <c r="G22"/>
  <c r="B27"/>
  <c r="G27"/>
  <c r="B26"/>
  <c r="G26"/>
  <c r="B25"/>
  <c r="G25"/>
  <c r="B30"/>
  <c r="G30"/>
  <c r="B31"/>
  <c r="G31"/>
  <c r="B35"/>
  <c r="G35"/>
  <c r="B34"/>
  <c r="G34"/>
  <c r="B39"/>
  <c r="G39"/>
  <c r="B55"/>
  <c r="G55"/>
  <c r="B56"/>
  <c r="G56"/>
  <c r="G62"/>
  <c r="G63"/>
  <c r="B64"/>
  <c r="G64"/>
  <c r="B65"/>
  <c r="G65"/>
  <c r="G66"/>
  <c r="B84"/>
  <c r="G84"/>
  <c r="G54"/>
  <c r="G53"/>
  <c r="B61"/>
  <c r="G61"/>
  <c r="G73"/>
  <c r="B86"/>
  <c r="G86"/>
  <c r="B85"/>
  <c r="G85"/>
  <c r="G96"/>
  <c r="B104"/>
  <c r="G104"/>
  <c r="B113"/>
  <c r="G113"/>
  <c r="B112"/>
  <c r="G112"/>
  <c r="B111"/>
  <c r="G111"/>
  <c r="B110"/>
  <c r="G110"/>
  <c r="B109"/>
  <c r="G109"/>
  <c r="B108"/>
  <c r="G108"/>
  <c r="B107"/>
  <c r="G107"/>
  <c r="B106"/>
  <c r="G106"/>
  <c r="B105"/>
  <c r="G105"/>
  <c r="B114"/>
  <c r="G114"/>
  <c r="B115"/>
  <c r="G115"/>
  <c r="B116"/>
  <c r="G116"/>
  <c r="B117"/>
  <c r="G117"/>
  <c r="B118"/>
  <c r="G118"/>
  <c r="B119"/>
  <c r="G119"/>
  <c r="B120"/>
  <c r="G120"/>
  <c r="B121"/>
  <c r="G121"/>
  <c r="B122"/>
  <c r="G122"/>
  <c r="B132"/>
  <c r="G132"/>
  <c r="B131"/>
  <c r="G131"/>
  <c r="B130"/>
  <c r="G130"/>
  <c r="B129"/>
  <c r="G129"/>
  <c r="B128"/>
  <c r="G128"/>
  <c r="B127"/>
  <c r="G127"/>
  <c r="B126"/>
  <c r="G126"/>
  <c r="B125"/>
  <c r="G125"/>
  <c r="B124"/>
  <c r="G124"/>
  <c r="G123"/>
  <c r="B440"/>
  <c r="G440"/>
  <c r="B443"/>
  <c r="G443"/>
  <c r="B436"/>
  <c r="G436"/>
  <c r="B433"/>
  <c r="G433"/>
  <c r="B430"/>
  <c r="G430"/>
  <c r="B409"/>
  <c r="G409"/>
  <c r="B408"/>
  <c r="G408"/>
  <c r="B37"/>
  <c r="G37"/>
  <c r="B36"/>
  <c r="G36"/>
  <c r="B32"/>
  <c r="G32"/>
  <c r="B33"/>
  <c r="G33"/>
  <c r="B29"/>
  <c r="G29"/>
  <c r="B28"/>
  <c r="G28"/>
  <c r="B24"/>
  <c r="G24"/>
  <c r="B23"/>
  <c r="G23"/>
  <c r="B20"/>
  <c r="G20"/>
  <c r="B21"/>
  <c r="G21"/>
  <c r="B19"/>
  <c r="G19"/>
  <c r="B18"/>
  <c r="G18"/>
  <c r="B14"/>
  <c r="G14"/>
  <c r="B15"/>
  <c r="G15"/>
  <c r="B407"/>
  <c r="G407"/>
  <c r="B413"/>
  <c r="G413"/>
  <c r="B418"/>
  <c r="G418"/>
  <c r="B429"/>
  <c r="G429"/>
  <c r="B472"/>
  <c r="G472"/>
  <c r="B490"/>
  <c r="G490"/>
  <c r="B494"/>
  <c r="G494"/>
  <c r="B484"/>
  <c r="G484"/>
  <c r="B489"/>
  <c r="G489"/>
  <c r="B456"/>
  <c r="G456"/>
  <c r="B453"/>
  <c r="G453"/>
  <c r="B450"/>
  <c r="G450"/>
  <c r="G451"/>
  <c r="B255"/>
  <c r="G255"/>
  <c r="C18" i="15"/>
  <c r="E7"/>
  <c r="F7"/>
  <c r="G7"/>
  <c r="H7"/>
  <c r="I7"/>
  <c r="J7"/>
  <c r="K7"/>
  <c r="L7"/>
  <c r="M7"/>
  <c r="N7"/>
  <c r="O7"/>
  <c r="P7"/>
  <c r="B103" i="11"/>
  <c r="G103"/>
  <c r="B95"/>
  <c r="G95"/>
  <c r="B94"/>
  <c r="G94"/>
  <c r="B93"/>
  <c r="G93"/>
  <c r="B82"/>
  <c r="G82"/>
  <c r="B83"/>
  <c r="G83"/>
  <c r="B72"/>
  <c r="G72"/>
  <c r="B16"/>
  <c r="G16"/>
  <c r="B17"/>
  <c r="G17"/>
  <c r="B13"/>
  <c r="G13"/>
  <c r="B12"/>
  <c r="G12"/>
  <c r="B226"/>
  <c r="G226"/>
  <c r="G225"/>
  <c r="B243"/>
  <c r="G243"/>
  <c r="B242"/>
  <c r="G242"/>
  <c r="B241"/>
  <c r="G241"/>
  <c r="B239"/>
  <c r="G239"/>
  <c r="B245"/>
  <c r="G245"/>
  <c r="B246"/>
  <c r="G246"/>
  <c r="B302"/>
  <c r="G302"/>
  <c r="B316"/>
  <c r="G316"/>
  <c r="B327"/>
  <c r="G327"/>
  <c r="B328"/>
  <c r="G328"/>
  <c r="B198"/>
  <c r="G198"/>
  <c r="G199"/>
  <c r="B200"/>
  <c r="G200"/>
  <c r="B201"/>
  <c r="G201"/>
  <c r="B202"/>
  <c r="G202"/>
  <c r="B203"/>
  <c r="G203"/>
  <c r="B204"/>
  <c r="G204"/>
  <c r="Q7" i="15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DE7"/>
  <c r="DF7"/>
  <c r="DG7"/>
  <c r="DH7"/>
  <c r="DI7"/>
  <c r="DJ7"/>
  <c r="DK7"/>
  <c r="DL7"/>
  <c r="DM7"/>
  <c r="DN7"/>
  <c r="DO7"/>
  <c r="DP7"/>
  <c r="DQ7"/>
  <c r="DR7"/>
  <c r="DS7"/>
  <c r="DT7"/>
  <c r="DU7"/>
  <c r="DV7"/>
  <c r="DW7"/>
  <c r="DX7"/>
  <c r="DY7"/>
  <c r="DZ7"/>
  <c r="EA7"/>
  <c r="EB7"/>
  <c r="EC7"/>
  <c r="ED7"/>
  <c r="EE7"/>
  <c r="EF7"/>
  <c r="EG7"/>
  <c r="EH7"/>
  <c r="EI7"/>
  <c r="B100" i="11"/>
  <c r="G100"/>
  <c r="B101"/>
  <c r="G101"/>
  <c r="B102"/>
  <c r="G102"/>
  <c r="EJ7" i="15"/>
  <c r="EK7"/>
  <c r="EQ7"/>
  <c r="ER7"/>
  <c r="ES7"/>
  <c r="ET7"/>
  <c r="EU7"/>
  <c r="EV7"/>
  <c r="EW7"/>
  <c r="EX7"/>
  <c r="EY7"/>
  <c r="EP11"/>
  <c r="EP12"/>
  <c r="EP13"/>
  <c r="EQ8"/>
  <c r="EQ9"/>
  <c r="EP8"/>
  <c r="EO11"/>
  <c r="EO7"/>
  <c r="EO1"/>
  <c r="EP1"/>
  <c r="EQ1"/>
  <c r="ER1"/>
  <c r="ES1"/>
  <c r="ET1"/>
  <c r="EU1"/>
  <c r="EV1"/>
  <c r="EW1"/>
  <c r="EX1"/>
  <c r="EY1"/>
  <c r="D8"/>
  <c r="D9"/>
  <c r="D10"/>
  <c r="ES8"/>
  <c r="ES9"/>
  <c r="EU8"/>
  <c r="EU9"/>
  <c r="EW8"/>
  <c r="EW9"/>
  <c r="EY8"/>
  <c r="EY9"/>
  <c r="C22"/>
  <c r="H2" i="11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  <c r="H3867"/>
  <c r="H3868"/>
  <c r="H3869"/>
  <c r="H3870"/>
  <c r="H3871"/>
  <c r="H3872"/>
  <c r="H3873"/>
  <c r="H3874"/>
  <c r="H3875"/>
  <c r="H3876"/>
  <c r="H3877"/>
  <c r="H3878"/>
  <c r="H3879"/>
  <c r="H3880"/>
  <c r="H3881"/>
  <c r="H3882"/>
  <c r="H3883"/>
  <c r="H3884"/>
  <c r="H3885"/>
  <c r="H3886"/>
  <c r="H3887"/>
  <c r="H3888"/>
  <c r="H3889"/>
  <c r="H3890"/>
  <c r="H3891"/>
  <c r="H3892"/>
  <c r="H3893"/>
  <c r="H3894"/>
  <c r="H3895"/>
  <c r="H3896"/>
  <c r="H3897"/>
  <c r="H3898"/>
  <c r="H3899"/>
  <c r="H3900"/>
  <c r="H3901"/>
  <c r="H3902"/>
  <c r="H3903"/>
  <c r="H3904"/>
  <c r="H3905"/>
  <c r="H3906"/>
  <c r="H3907"/>
  <c r="H3908"/>
  <c r="H3909"/>
  <c r="H3910"/>
  <c r="H3911"/>
  <c r="H3912"/>
  <c r="H3913"/>
  <c r="H3914"/>
  <c r="H3915"/>
  <c r="H3916"/>
  <c r="H3917"/>
  <c r="H3918"/>
  <c r="H3919"/>
  <c r="H3920"/>
  <c r="H3921"/>
  <c r="H3922"/>
  <c r="H3923"/>
  <c r="H3924"/>
  <c r="H3925"/>
  <c r="H3926"/>
  <c r="H3927"/>
  <c r="H3928"/>
  <c r="H3929"/>
  <c r="H3930"/>
  <c r="H3931"/>
  <c r="H3932"/>
  <c r="H3933"/>
  <c r="H3934"/>
  <c r="H3935"/>
  <c r="H3936"/>
  <c r="H3937"/>
  <c r="H3938"/>
  <c r="H3939"/>
  <c r="H3940"/>
  <c r="H3941"/>
  <c r="H3942"/>
  <c r="H3943"/>
  <c r="H3944"/>
  <c r="H3945"/>
  <c r="H3946"/>
  <c r="H3947"/>
  <c r="H3948"/>
  <c r="H3949"/>
  <c r="H3950"/>
  <c r="H3951"/>
  <c r="H3952"/>
  <c r="H3953"/>
  <c r="H3954"/>
  <c r="H3955"/>
  <c r="H3956"/>
  <c r="H3957"/>
  <c r="H3958"/>
  <c r="H3959"/>
  <c r="H3960"/>
  <c r="H3961"/>
  <c r="H3962"/>
  <c r="H3963"/>
  <c r="H3964"/>
  <c r="H3965"/>
  <c r="H3966"/>
  <c r="H3967"/>
  <c r="H3968"/>
  <c r="H3969"/>
  <c r="H3970"/>
  <c r="H3971"/>
  <c r="H3972"/>
  <c r="H3973"/>
  <c r="H3974"/>
  <c r="H3975"/>
  <c r="H3976"/>
  <c r="H3977"/>
  <c r="H3978"/>
  <c r="H3979"/>
  <c r="H3980"/>
  <c r="H3981"/>
  <c r="H3982"/>
  <c r="H3983"/>
  <c r="H3984"/>
  <c r="H3985"/>
  <c r="H3986"/>
  <c r="H3987"/>
  <c r="H3988"/>
  <c r="H3989"/>
  <c r="H3990"/>
  <c r="H3991"/>
  <c r="H3992"/>
  <c r="H3993"/>
  <c r="H3994"/>
  <c r="H3995"/>
  <c r="H3996"/>
  <c r="H3997"/>
  <c r="H3998"/>
  <c r="H3999"/>
  <c r="H4000"/>
  <c r="H4001"/>
  <c r="C19" i="15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DO8"/>
  <c r="DP8"/>
  <c r="DQ8"/>
  <c r="DR8"/>
  <c r="DS8"/>
  <c r="DT8"/>
  <c r="DU8"/>
  <c r="DV8"/>
  <c r="DW8"/>
  <c r="DX8"/>
  <c r="DY8"/>
  <c r="DZ8"/>
  <c r="EA8"/>
  <c r="EB8"/>
  <c r="EC8"/>
  <c r="ED8"/>
  <c r="EE8"/>
  <c r="EF8"/>
  <c r="EG8"/>
  <c r="EH8"/>
  <c r="EI8"/>
  <c r="EJ8"/>
  <c r="EK8"/>
  <c r="ER8"/>
  <c r="ET8"/>
  <c r="EV8"/>
  <c r="EX8"/>
  <c r="E9"/>
  <c r="E10"/>
  <c r="F9"/>
  <c r="F10"/>
  <c r="G9"/>
  <c r="G10"/>
  <c r="H9"/>
  <c r="H10"/>
  <c r="I9"/>
  <c r="I10"/>
  <c r="J9"/>
  <c r="J10"/>
  <c r="K9"/>
  <c r="L9"/>
  <c r="L10"/>
  <c r="M9"/>
  <c r="M10"/>
  <c r="N9"/>
  <c r="N10"/>
  <c r="O9"/>
  <c r="O10"/>
  <c r="P9"/>
  <c r="P10"/>
  <c r="Q9"/>
  <c r="Q10"/>
  <c r="R9"/>
  <c r="R10"/>
  <c r="S9"/>
  <c r="T9"/>
  <c r="T10"/>
  <c r="U9"/>
  <c r="U10"/>
  <c r="V9"/>
  <c r="V10"/>
  <c r="W9"/>
  <c r="W10"/>
  <c r="X9"/>
  <c r="X10"/>
  <c r="Y9"/>
  <c r="Y10"/>
  <c r="Z9"/>
  <c r="Z10"/>
  <c r="AA9"/>
  <c r="AB9"/>
  <c r="AB10"/>
  <c r="AC9"/>
  <c r="AC10"/>
  <c r="AD9"/>
  <c r="AD10"/>
  <c r="AE9"/>
  <c r="AE10"/>
  <c r="AF9"/>
  <c r="AF10"/>
  <c r="AG9"/>
  <c r="AG10"/>
  <c r="AH9"/>
  <c r="AH10"/>
  <c r="AI9"/>
  <c r="AJ9"/>
  <c r="AJ10"/>
  <c r="AK9"/>
  <c r="AK10"/>
  <c r="AL9"/>
  <c r="AL10"/>
  <c r="AM9"/>
  <c r="AM10"/>
  <c r="AN9"/>
  <c r="AN10"/>
  <c r="AO9"/>
  <c r="AO10"/>
  <c r="AP9"/>
  <c r="AP10"/>
  <c r="AQ9"/>
  <c r="AR9"/>
  <c r="AR10"/>
  <c r="AS9"/>
  <c r="AS10"/>
  <c r="AT9"/>
  <c r="AT10"/>
  <c r="AU9"/>
  <c r="AU10"/>
  <c r="AV9"/>
  <c r="AV10"/>
  <c r="AW9"/>
  <c r="AW10"/>
  <c r="AX9"/>
  <c r="AX10"/>
  <c r="AY9"/>
  <c r="AZ9"/>
  <c r="AZ10"/>
  <c r="BA9"/>
  <c r="BA10"/>
  <c r="BB9"/>
  <c r="BB10"/>
  <c r="BC9"/>
  <c r="BC10"/>
  <c r="BD9"/>
  <c r="BD10"/>
  <c r="BE9"/>
  <c r="BE10"/>
  <c r="BF9"/>
  <c r="BF10"/>
  <c r="BG9"/>
  <c r="BH9"/>
  <c r="BH10"/>
  <c r="BI9"/>
  <c r="BI10"/>
  <c r="BJ9"/>
  <c r="BJ10"/>
  <c r="BK9"/>
  <c r="BK10"/>
  <c r="BL9"/>
  <c r="BL10"/>
  <c r="BM9"/>
  <c r="BM10"/>
  <c r="BN9"/>
  <c r="BN10"/>
  <c r="BO9"/>
  <c r="BP9"/>
  <c r="BP10"/>
  <c r="BQ9"/>
  <c r="BQ10"/>
  <c r="BR9"/>
  <c r="BR10"/>
  <c r="BS9"/>
  <c r="BS10"/>
  <c r="BT9"/>
  <c r="BT10"/>
  <c r="BU9"/>
  <c r="BU10"/>
  <c r="BV9"/>
  <c r="BV10"/>
  <c r="BW9"/>
  <c r="BX9"/>
  <c r="BX10"/>
  <c r="BY9"/>
  <c r="BY10"/>
  <c r="BZ9"/>
  <c r="BZ10"/>
  <c r="CA9"/>
  <c r="CA10"/>
  <c r="CB9"/>
  <c r="CB10"/>
  <c r="CC9"/>
  <c r="CC10"/>
  <c r="CD9"/>
  <c r="CD10"/>
  <c r="CE9"/>
  <c r="CF9"/>
  <c r="CF10"/>
  <c r="CG9"/>
  <c r="CG10"/>
  <c r="CH9"/>
  <c r="CH10"/>
  <c r="CI9"/>
  <c r="CI10"/>
  <c r="CJ9"/>
  <c r="CJ10"/>
  <c r="CK9"/>
  <c r="CK10"/>
  <c r="CL9"/>
  <c r="CL10"/>
  <c r="CM9"/>
  <c r="CN9"/>
  <c r="CN10"/>
  <c r="CO9"/>
  <c r="CO10"/>
  <c r="CP9"/>
  <c r="CP10"/>
  <c r="CQ9"/>
  <c r="CQ10"/>
  <c r="CR9"/>
  <c r="CR10"/>
  <c r="CS9"/>
  <c r="CS10"/>
  <c r="CT9"/>
  <c r="CT10"/>
  <c r="CU9"/>
  <c r="CV9"/>
  <c r="CV10"/>
  <c r="CW9"/>
  <c r="CW10"/>
  <c r="CX9"/>
  <c r="CX10"/>
  <c r="CY9"/>
  <c r="CY10"/>
  <c r="CZ9"/>
  <c r="CZ10"/>
  <c r="DA9"/>
  <c r="DA10"/>
  <c r="DB9"/>
  <c r="DB10"/>
  <c r="DC9"/>
  <c r="DD9"/>
  <c r="DD10"/>
  <c r="DE9"/>
  <c r="DE10"/>
  <c r="DF9"/>
  <c r="DF10"/>
  <c r="DG9"/>
  <c r="DG10"/>
  <c r="DH9"/>
  <c r="DH10"/>
  <c r="DI9"/>
  <c r="DI10"/>
  <c r="DJ9"/>
  <c r="DJ10"/>
  <c r="DK9"/>
  <c r="DL9"/>
  <c r="DL10"/>
  <c r="DM9"/>
  <c r="DM10"/>
  <c r="DN9"/>
  <c r="DN10"/>
  <c r="DO9"/>
  <c r="DO10"/>
  <c r="DP9"/>
  <c r="DP10"/>
  <c r="DQ9"/>
  <c r="DQ10"/>
  <c r="DR9"/>
  <c r="DR10"/>
  <c r="DS9"/>
  <c r="DT9"/>
  <c r="DT10"/>
  <c r="DU9"/>
  <c r="DU10"/>
  <c r="DV9"/>
  <c r="DV10"/>
  <c r="DW9"/>
  <c r="DW10"/>
  <c r="DX9"/>
  <c r="DX10"/>
  <c r="DY9"/>
  <c r="DY10"/>
  <c r="DZ9"/>
  <c r="DZ10"/>
  <c r="EA9"/>
  <c r="EB9"/>
  <c r="EB10"/>
  <c r="EC9"/>
  <c r="EC10"/>
  <c r="ED9"/>
  <c r="ED10"/>
  <c r="EE9"/>
  <c r="EE10"/>
  <c r="EF9"/>
  <c r="EF10"/>
  <c r="EG9"/>
  <c r="EG10"/>
  <c r="EH9"/>
  <c r="EH10"/>
  <c r="EI9"/>
  <c r="K10"/>
  <c r="S10"/>
  <c r="AA10"/>
  <c r="AI10"/>
  <c r="AQ10"/>
  <c r="AY10"/>
  <c r="BG10"/>
  <c r="BO10"/>
  <c r="BW10"/>
  <c r="CE10"/>
  <c r="CM10"/>
  <c r="CU10"/>
  <c r="DC10"/>
  <c r="DK10"/>
  <c r="DS10"/>
  <c r="EA10"/>
  <c r="EI10"/>
  <c r="B3998" i="11"/>
  <c r="G3998"/>
  <c r="B3"/>
  <c r="G3"/>
  <c r="B3997"/>
  <c r="G3997"/>
  <c r="EQ10" i="15"/>
  <c r="ES10"/>
  <c r="EU10"/>
  <c r="EW10"/>
  <c r="EY10"/>
  <c r="D3" i="23"/>
  <c r="D2"/>
  <c r="B4" i="11"/>
  <c r="G4"/>
  <c r="B5"/>
  <c r="G5"/>
  <c r="B6"/>
  <c r="G6"/>
  <c r="B7"/>
  <c r="G7"/>
  <c r="B8"/>
  <c r="G8"/>
  <c r="B9"/>
  <c r="G9"/>
  <c r="B10"/>
  <c r="G10"/>
  <c r="B11"/>
  <c r="G11"/>
  <c r="B47"/>
  <c r="G47"/>
  <c r="B48"/>
  <c r="G48"/>
  <c r="B53"/>
  <c r="B54"/>
  <c r="B62"/>
  <c r="B63"/>
  <c r="B66"/>
  <c r="B73"/>
  <c r="B74"/>
  <c r="G74"/>
  <c r="B75"/>
  <c r="G75"/>
  <c r="B76"/>
  <c r="G76"/>
  <c r="B87"/>
  <c r="G87"/>
  <c r="B96"/>
  <c r="B123"/>
  <c r="B143"/>
  <c r="B150"/>
  <c r="B152"/>
  <c r="B164"/>
  <c r="B170"/>
  <c r="B173"/>
  <c r="B175"/>
  <c r="B186"/>
  <c r="B187"/>
  <c r="B197"/>
  <c r="G197"/>
  <c r="B199"/>
  <c r="B208"/>
  <c r="G208"/>
  <c r="B216"/>
  <c r="G216"/>
  <c r="B224"/>
  <c r="G224"/>
  <c r="B225"/>
  <c r="B229"/>
  <c r="G229"/>
  <c r="B230"/>
  <c r="G230"/>
  <c r="B231"/>
  <c r="G231"/>
  <c r="B232"/>
  <c r="G232"/>
  <c r="B233"/>
  <c r="G233"/>
  <c r="B234"/>
  <c r="G234"/>
  <c r="B235"/>
  <c r="G235"/>
  <c r="B236"/>
  <c r="G236"/>
  <c r="B237"/>
  <c r="G237"/>
  <c r="B238"/>
  <c r="G238"/>
  <c r="B240"/>
  <c r="G240"/>
  <c r="B244"/>
  <c r="G244"/>
  <c r="B250"/>
  <c r="B251"/>
  <c r="G251"/>
  <c r="B254"/>
  <c r="G254"/>
  <c r="B256"/>
  <c r="G256"/>
  <c r="B258"/>
  <c r="B261"/>
  <c r="G261"/>
  <c r="B263"/>
  <c r="G263"/>
  <c r="B264"/>
  <c r="G264"/>
  <c r="B267"/>
  <c r="B269"/>
  <c r="G269"/>
  <c r="B270"/>
  <c r="G270"/>
  <c r="B272"/>
  <c r="G272"/>
  <c r="B275"/>
  <c r="G275"/>
  <c r="B276"/>
  <c r="B277"/>
  <c r="G277"/>
  <c r="B278"/>
  <c r="G278"/>
  <c r="B279"/>
  <c r="G279"/>
  <c r="B280"/>
  <c r="G280"/>
  <c r="B281"/>
  <c r="G281"/>
  <c r="B282"/>
  <c r="G282"/>
  <c r="B285"/>
  <c r="G285"/>
  <c r="B286"/>
  <c r="G286"/>
  <c r="B288"/>
  <c r="G288"/>
  <c r="B289"/>
  <c r="B290"/>
  <c r="G290"/>
  <c r="B291"/>
  <c r="G291"/>
  <c r="B292"/>
  <c r="G292"/>
  <c r="B293"/>
  <c r="G293"/>
  <c r="B295"/>
  <c r="B296"/>
  <c r="G296"/>
  <c r="B297"/>
  <c r="G297"/>
  <c r="B298"/>
  <c r="G298"/>
  <c r="B299"/>
  <c r="G299"/>
  <c r="B300"/>
  <c r="B303"/>
  <c r="G303"/>
  <c r="B306"/>
  <c r="G306"/>
  <c r="B307"/>
  <c r="G307"/>
  <c r="B308"/>
  <c r="G308"/>
  <c r="B310"/>
  <c r="G310"/>
  <c r="B311"/>
  <c r="G311"/>
  <c r="B312"/>
  <c r="G312"/>
  <c r="B313"/>
  <c r="G313"/>
  <c r="B314"/>
  <c r="G314"/>
  <c r="B315"/>
  <c r="G315"/>
  <c r="B317"/>
  <c r="G317"/>
  <c r="B318"/>
  <c r="G318"/>
  <c r="B319"/>
  <c r="G319"/>
  <c r="B320"/>
  <c r="G320"/>
  <c r="B321"/>
  <c r="G321"/>
  <c r="B322"/>
  <c r="G322"/>
  <c r="B323"/>
  <c r="G323"/>
  <c r="B324"/>
  <c r="G324"/>
  <c r="B325"/>
  <c r="G325"/>
  <c r="B326"/>
  <c r="G326"/>
  <c r="B330"/>
  <c r="G330"/>
  <c r="B331"/>
  <c r="G331"/>
  <c r="B332"/>
  <c r="G332"/>
  <c r="B333"/>
  <c r="G333"/>
  <c r="B334"/>
  <c r="G334"/>
  <c r="B335"/>
  <c r="G335"/>
  <c r="B336"/>
  <c r="G336"/>
  <c r="B337"/>
  <c r="G337"/>
  <c r="B338"/>
  <c r="G338"/>
  <c r="B339"/>
  <c r="G339"/>
  <c r="B340"/>
  <c r="G340"/>
  <c r="B341"/>
  <c r="G341"/>
  <c r="B342"/>
  <c r="G342"/>
  <c r="B343"/>
  <c r="G343"/>
  <c r="B344"/>
  <c r="G344"/>
  <c r="B345"/>
  <c r="B346"/>
  <c r="G346"/>
  <c r="B347"/>
  <c r="G347"/>
  <c r="B348"/>
  <c r="G348"/>
  <c r="B349"/>
  <c r="G349"/>
  <c r="B350"/>
  <c r="G350"/>
  <c r="B351"/>
  <c r="G351"/>
  <c r="B352"/>
  <c r="G352"/>
  <c r="B353"/>
  <c r="G353"/>
  <c r="B354"/>
  <c r="G354"/>
  <c r="B355"/>
  <c r="G355"/>
  <c r="B356"/>
  <c r="G356"/>
  <c r="B357"/>
  <c r="G357"/>
  <c r="B358"/>
  <c r="G358"/>
  <c r="B359"/>
  <c r="G359"/>
  <c r="B360"/>
  <c r="G360"/>
  <c r="B361"/>
  <c r="G361"/>
  <c r="B362"/>
  <c r="G362"/>
  <c r="B364"/>
  <c r="B366"/>
  <c r="G366"/>
  <c r="B367"/>
  <c r="G367"/>
  <c r="B369"/>
  <c r="G369"/>
  <c r="B370"/>
  <c r="G370"/>
  <c r="B371"/>
  <c r="G371"/>
  <c r="B372"/>
  <c r="G372"/>
  <c r="B373"/>
  <c r="G373"/>
  <c r="B374"/>
  <c r="G374"/>
  <c r="B375"/>
  <c r="G375"/>
  <c r="B376"/>
  <c r="G376"/>
  <c r="B377"/>
  <c r="G377"/>
  <c r="B378"/>
  <c r="G378"/>
  <c r="B379"/>
  <c r="G379"/>
  <c r="B380"/>
  <c r="G380"/>
  <c r="B381"/>
  <c r="G381"/>
  <c r="B382"/>
  <c r="G382"/>
  <c r="B383"/>
  <c r="G383"/>
  <c r="B384"/>
  <c r="G384"/>
  <c r="B385"/>
  <c r="G385"/>
  <c r="B386"/>
  <c r="G386"/>
  <c r="B387"/>
  <c r="G387"/>
  <c r="B388"/>
  <c r="G388"/>
  <c r="B389"/>
  <c r="G389"/>
  <c r="B390"/>
  <c r="G390"/>
  <c r="B391"/>
  <c r="G391"/>
  <c r="B392"/>
  <c r="G392"/>
  <c r="B393"/>
  <c r="G393"/>
  <c r="B394"/>
  <c r="G394"/>
  <c r="B395"/>
  <c r="G395"/>
  <c r="B396"/>
  <c r="G396"/>
  <c r="B397"/>
  <c r="G397"/>
  <c r="B398"/>
  <c r="G398"/>
  <c r="B399"/>
  <c r="G399"/>
  <c r="B400"/>
  <c r="G400"/>
  <c r="B401"/>
  <c r="G401"/>
  <c r="B402"/>
  <c r="G402"/>
  <c r="B403"/>
  <c r="G403"/>
  <c r="B404"/>
  <c r="G404"/>
  <c r="B405"/>
  <c r="G405"/>
  <c r="B406"/>
  <c r="G406"/>
  <c r="B410"/>
  <c r="G410"/>
  <c r="B411"/>
  <c r="G411"/>
  <c r="B412"/>
  <c r="G412"/>
  <c r="B414"/>
  <c r="G414"/>
  <c r="B415"/>
  <c r="G415"/>
  <c r="B416"/>
  <c r="G416"/>
  <c r="B417"/>
  <c r="G417"/>
  <c r="B419"/>
  <c r="G419"/>
  <c r="B420"/>
  <c r="G420"/>
  <c r="B421"/>
  <c r="G421"/>
  <c r="B422"/>
  <c r="G422"/>
  <c r="B423"/>
  <c r="G423"/>
  <c r="B424"/>
  <c r="G424"/>
  <c r="B425"/>
  <c r="G425"/>
  <c r="B426"/>
  <c r="G426"/>
  <c r="B427"/>
  <c r="G427"/>
  <c r="B428"/>
  <c r="G428"/>
  <c r="B431"/>
  <c r="G431"/>
  <c r="B432"/>
  <c r="G432"/>
  <c r="B434"/>
  <c r="G434"/>
  <c r="B435"/>
  <c r="G435"/>
  <c r="B437"/>
  <c r="G437"/>
  <c r="B438"/>
  <c r="G438"/>
  <c r="B439"/>
  <c r="G439"/>
  <c r="B441"/>
  <c r="G441"/>
  <c r="B442"/>
  <c r="G442"/>
  <c r="B444"/>
  <c r="G444"/>
  <c r="B445"/>
  <c r="G445"/>
  <c r="B446"/>
  <c r="G446"/>
  <c r="B447"/>
  <c r="G447"/>
  <c r="B448"/>
  <c r="G448"/>
  <c r="B449"/>
  <c r="G449"/>
  <c r="B451"/>
  <c r="B452"/>
  <c r="G452"/>
  <c r="B454"/>
  <c r="G454"/>
  <c r="B455"/>
  <c r="G455"/>
  <c r="B457"/>
  <c r="G457"/>
  <c r="B458"/>
  <c r="G458"/>
  <c r="B459"/>
  <c r="G459"/>
  <c r="B460"/>
  <c r="G460"/>
  <c r="B461"/>
  <c r="G461"/>
  <c r="B462"/>
  <c r="G462"/>
  <c r="B463"/>
  <c r="G463"/>
  <c r="B464"/>
  <c r="G464"/>
  <c r="B465"/>
  <c r="G465"/>
  <c r="B466"/>
  <c r="G466"/>
  <c r="B467"/>
  <c r="G467"/>
  <c r="B468"/>
  <c r="G468"/>
  <c r="B469"/>
  <c r="G469"/>
  <c r="B470"/>
  <c r="G470"/>
  <c r="B471"/>
  <c r="G471"/>
  <c r="B473"/>
  <c r="G473"/>
  <c r="B474"/>
  <c r="G474"/>
  <c r="B475"/>
  <c r="G475"/>
  <c r="B476"/>
  <c r="G476"/>
  <c r="B477"/>
  <c r="G477"/>
  <c r="B478"/>
  <c r="G478"/>
  <c r="B479"/>
  <c r="G479"/>
  <c r="B480"/>
  <c r="G480"/>
  <c r="B481"/>
  <c r="G481"/>
  <c r="B482"/>
  <c r="G482"/>
  <c r="B483"/>
  <c r="G483"/>
  <c r="B485"/>
  <c r="G485"/>
  <c r="B486"/>
  <c r="G486"/>
  <c r="B487"/>
  <c r="G487"/>
  <c r="B488"/>
  <c r="G488"/>
  <c r="B491"/>
  <c r="G491"/>
  <c r="B492"/>
  <c r="G492"/>
  <c r="B493"/>
  <c r="G493"/>
  <c r="B495"/>
  <c r="G495"/>
  <c r="B496"/>
  <c r="G496"/>
  <c r="B497"/>
  <c r="G497"/>
  <c r="B498"/>
  <c r="G498"/>
  <c r="B499"/>
  <c r="G499"/>
  <c r="B500"/>
  <c r="G500"/>
  <c r="B501"/>
  <c r="G501"/>
  <c r="B502"/>
  <c r="G502"/>
  <c r="B503"/>
  <c r="G503"/>
  <c r="B504"/>
  <c r="G504"/>
  <c r="B505"/>
  <c r="G505"/>
  <c r="B506"/>
  <c r="G506"/>
  <c r="B507"/>
  <c r="G507"/>
  <c r="B508"/>
  <c r="G508"/>
  <c r="B509"/>
  <c r="G509"/>
  <c r="B510"/>
  <c r="G510"/>
  <c r="B511"/>
  <c r="G511"/>
  <c r="B512"/>
  <c r="G512"/>
  <c r="B513"/>
  <c r="G513"/>
  <c r="B514"/>
  <c r="G514"/>
  <c r="B515"/>
  <c r="G515"/>
  <c r="B516"/>
  <c r="G516"/>
  <c r="B517"/>
  <c r="G517"/>
  <c r="B518"/>
  <c r="G518"/>
  <c r="B519"/>
  <c r="G519"/>
  <c r="B520"/>
  <c r="G520"/>
  <c r="B521"/>
  <c r="G521"/>
  <c r="B522"/>
  <c r="G522"/>
  <c r="B523"/>
  <c r="G523"/>
  <c r="B524"/>
  <c r="G524"/>
  <c r="B525"/>
  <c r="G525"/>
  <c r="B526"/>
  <c r="G526"/>
  <c r="B527"/>
  <c r="G527"/>
  <c r="B528"/>
  <c r="G528"/>
  <c r="B529"/>
  <c r="G529"/>
  <c r="B530"/>
  <c r="G530"/>
  <c r="B531"/>
  <c r="G531"/>
  <c r="B532"/>
  <c r="G532"/>
  <c r="B533"/>
  <c r="G533"/>
  <c r="B534"/>
  <c r="G534"/>
  <c r="B535"/>
  <c r="G535"/>
  <c r="B536"/>
  <c r="G536"/>
  <c r="B537"/>
  <c r="G537"/>
  <c r="B538"/>
  <c r="G538"/>
  <c r="B539"/>
  <c r="G539"/>
  <c r="B540"/>
  <c r="G540"/>
  <c r="B541"/>
  <c r="G541"/>
  <c r="B542"/>
  <c r="G542"/>
  <c r="B543"/>
  <c r="G543"/>
  <c r="B544"/>
  <c r="G544"/>
  <c r="B545"/>
  <c r="G545"/>
  <c r="B546"/>
  <c r="G546"/>
  <c r="B547"/>
  <c r="G547"/>
  <c r="B548"/>
  <c r="G548"/>
  <c r="B549"/>
  <c r="G549"/>
  <c r="B550"/>
  <c r="G550"/>
  <c r="B551"/>
  <c r="G551"/>
  <c r="B552"/>
  <c r="G552"/>
  <c r="B553"/>
  <c r="G553"/>
  <c r="B554"/>
  <c r="G554"/>
  <c r="B555"/>
  <c r="G555"/>
  <c r="B556"/>
  <c r="G556"/>
  <c r="B557"/>
  <c r="G557"/>
  <c r="B558"/>
  <c r="G558"/>
  <c r="B559"/>
  <c r="G559"/>
  <c r="B560"/>
  <c r="G560"/>
  <c r="B561"/>
  <c r="G561"/>
  <c r="B562"/>
  <c r="G562"/>
  <c r="B563"/>
  <c r="G563"/>
  <c r="B564"/>
  <c r="G564"/>
  <c r="B565"/>
  <c r="G565"/>
  <c r="B566"/>
  <c r="G566"/>
  <c r="B567"/>
  <c r="G567"/>
  <c r="B568"/>
  <c r="G568"/>
  <c r="B569"/>
  <c r="G569"/>
  <c r="B570"/>
  <c r="G570"/>
  <c r="B571"/>
  <c r="G571"/>
  <c r="B572"/>
  <c r="G572"/>
  <c r="B573"/>
  <c r="G573"/>
  <c r="B574"/>
  <c r="G574"/>
  <c r="B575"/>
  <c r="G575"/>
  <c r="B576"/>
  <c r="G576"/>
  <c r="B577"/>
  <c r="G577"/>
  <c r="B578"/>
  <c r="G578"/>
  <c r="B579"/>
  <c r="G579"/>
  <c r="B580"/>
  <c r="G580"/>
  <c r="B581"/>
  <c r="G581"/>
  <c r="B582"/>
  <c r="G582"/>
  <c r="B583"/>
  <c r="G583"/>
  <c r="B584"/>
  <c r="G584"/>
  <c r="B585"/>
  <c r="G585"/>
  <c r="B586"/>
  <c r="G586"/>
  <c r="B587"/>
  <c r="G587"/>
  <c r="B588"/>
  <c r="G588"/>
  <c r="B589"/>
  <c r="G589"/>
  <c r="B590"/>
  <c r="G590"/>
  <c r="B591"/>
  <c r="G591"/>
  <c r="B592"/>
  <c r="G592"/>
  <c r="B593"/>
  <c r="G593"/>
  <c r="B594"/>
  <c r="G594"/>
  <c r="B595"/>
  <c r="G595"/>
  <c r="B596"/>
  <c r="G596"/>
  <c r="B597"/>
  <c r="G597"/>
  <c r="B598"/>
  <c r="G598"/>
  <c r="B599"/>
  <c r="G599"/>
  <c r="B600"/>
  <c r="G600"/>
  <c r="B601"/>
  <c r="G601"/>
  <c r="B602"/>
  <c r="G602"/>
  <c r="B603"/>
  <c r="G603"/>
  <c r="B604"/>
  <c r="G604"/>
  <c r="B605"/>
  <c r="G605"/>
  <c r="B606"/>
  <c r="G606"/>
  <c r="B607"/>
  <c r="G607"/>
  <c r="B608"/>
  <c r="G608"/>
  <c r="B609"/>
  <c r="G609"/>
  <c r="B610"/>
  <c r="G610"/>
  <c r="B611"/>
  <c r="G611"/>
  <c r="B612"/>
  <c r="G612"/>
  <c r="B613"/>
  <c r="G613"/>
  <c r="B614"/>
  <c r="G614"/>
  <c r="B615"/>
  <c r="G615"/>
  <c r="B616"/>
  <c r="G616"/>
  <c r="B617"/>
  <c r="G617"/>
  <c r="B618"/>
  <c r="G618"/>
  <c r="B619"/>
  <c r="G619"/>
  <c r="B620"/>
  <c r="G620"/>
  <c r="B621"/>
  <c r="G621"/>
  <c r="B622"/>
  <c r="G622"/>
  <c r="B623"/>
  <c r="G623"/>
  <c r="B624"/>
  <c r="G624"/>
  <c r="B625"/>
  <c r="G625"/>
  <c r="B626"/>
  <c r="G626"/>
  <c r="B627"/>
  <c r="G627"/>
  <c r="B628"/>
  <c r="G628"/>
  <c r="B629"/>
  <c r="G629"/>
  <c r="B630"/>
  <c r="G630"/>
  <c r="B631"/>
  <c r="G631"/>
  <c r="B632"/>
  <c r="G632"/>
  <c r="B633"/>
  <c r="G633"/>
  <c r="B634"/>
  <c r="G634"/>
  <c r="B635"/>
  <c r="G635"/>
  <c r="B636"/>
  <c r="G636"/>
  <c r="B637"/>
  <c r="G637"/>
  <c r="B638"/>
  <c r="G638"/>
  <c r="B639"/>
  <c r="G639"/>
  <c r="B640"/>
  <c r="G640"/>
  <c r="B641"/>
  <c r="G641"/>
  <c r="B642"/>
  <c r="G642"/>
  <c r="B643"/>
  <c r="G643"/>
  <c r="B644"/>
  <c r="G644"/>
  <c r="B645"/>
  <c r="G645"/>
  <c r="B646"/>
  <c r="G646"/>
  <c r="B647"/>
  <c r="G647"/>
  <c r="B648"/>
  <c r="G648"/>
  <c r="B649"/>
  <c r="G649"/>
  <c r="B650"/>
  <c r="G650"/>
  <c r="B651"/>
  <c r="G651"/>
  <c r="B652"/>
  <c r="G652"/>
  <c r="B653"/>
  <c r="G653"/>
  <c r="B654"/>
  <c r="G654"/>
  <c r="B655"/>
  <c r="G655"/>
  <c r="B656"/>
  <c r="G656"/>
  <c r="B657"/>
  <c r="G657"/>
  <c r="B658"/>
  <c r="G658"/>
  <c r="B659"/>
  <c r="G659"/>
  <c r="B660"/>
  <c r="G660"/>
  <c r="B661"/>
  <c r="G661"/>
  <c r="B662"/>
  <c r="G662"/>
  <c r="B663"/>
  <c r="G663"/>
  <c r="B664"/>
  <c r="G664"/>
  <c r="B665"/>
  <c r="G665"/>
  <c r="B666"/>
  <c r="G666"/>
  <c r="B667"/>
  <c r="G667"/>
  <c r="B668"/>
  <c r="G668"/>
  <c r="B669"/>
  <c r="G669"/>
  <c r="B670"/>
  <c r="G670"/>
  <c r="B671"/>
  <c r="G671"/>
  <c r="B672"/>
  <c r="G672"/>
  <c r="B673"/>
  <c r="G673"/>
  <c r="B674"/>
  <c r="G674"/>
  <c r="B675"/>
  <c r="G675"/>
  <c r="B676"/>
  <c r="G676"/>
  <c r="B677"/>
  <c r="G677"/>
  <c r="B678"/>
  <c r="G678"/>
  <c r="B679"/>
  <c r="G679"/>
  <c r="B680"/>
  <c r="G680"/>
  <c r="B681"/>
  <c r="G681"/>
  <c r="B682"/>
  <c r="G682"/>
  <c r="B683"/>
  <c r="G683"/>
  <c r="B684"/>
  <c r="G684"/>
  <c r="B685"/>
  <c r="G685"/>
  <c r="B686"/>
  <c r="G686"/>
  <c r="B687"/>
  <c r="G687"/>
  <c r="B688"/>
  <c r="G688"/>
  <c r="B689"/>
  <c r="G689"/>
  <c r="B690"/>
  <c r="G690"/>
  <c r="B691"/>
  <c r="G691"/>
  <c r="B692"/>
  <c r="G692"/>
  <c r="B693"/>
  <c r="G693"/>
  <c r="B694"/>
  <c r="G694"/>
  <c r="B695"/>
  <c r="G695"/>
  <c r="B696"/>
  <c r="G696"/>
  <c r="B697"/>
  <c r="G697"/>
  <c r="B698"/>
  <c r="G698"/>
  <c r="B699"/>
  <c r="G699"/>
  <c r="B700"/>
  <c r="G700"/>
  <c r="B701"/>
  <c r="G701"/>
  <c r="B702"/>
  <c r="G702"/>
  <c r="B703"/>
  <c r="G703"/>
  <c r="B704"/>
  <c r="G704"/>
  <c r="B705"/>
  <c r="G705"/>
  <c r="B706"/>
  <c r="G706"/>
  <c r="B707"/>
  <c r="G707"/>
  <c r="B708"/>
  <c r="G708"/>
  <c r="B709"/>
  <c r="G709"/>
  <c r="B710"/>
  <c r="G710"/>
  <c r="B711"/>
  <c r="G711"/>
  <c r="B712"/>
  <c r="G712"/>
  <c r="B713"/>
  <c r="G713"/>
  <c r="B714"/>
  <c r="G714"/>
  <c r="B715"/>
  <c r="G715"/>
  <c r="B716"/>
  <c r="G716"/>
  <c r="B717"/>
  <c r="G717"/>
  <c r="B718"/>
  <c r="G718"/>
  <c r="B719"/>
  <c r="G719"/>
  <c r="B720"/>
  <c r="G720"/>
  <c r="B721"/>
  <c r="G721"/>
  <c r="B722"/>
  <c r="G722"/>
  <c r="B723"/>
  <c r="G723"/>
  <c r="B724"/>
  <c r="G724"/>
  <c r="B725"/>
  <c r="G725"/>
  <c r="B726"/>
  <c r="G726"/>
  <c r="B727"/>
  <c r="G727"/>
  <c r="B728"/>
  <c r="G728"/>
  <c r="B729"/>
  <c r="G729"/>
  <c r="B730"/>
  <c r="G730"/>
  <c r="B731"/>
  <c r="G731"/>
  <c r="B732"/>
  <c r="G732"/>
  <c r="B733"/>
  <c r="G733"/>
  <c r="B734"/>
  <c r="G734"/>
  <c r="B735"/>
  <c r="G735"/>
  <c r="B736"/>
  <c r="G736"/>
  <c r="B737"/>
  <c r="G737"/>
  <c r="B738"/>
  <c r="G738"/>
  <c r="B739"/>
  <c r="G739"/>
  <c r="B740"/>
  <c r="G740"/>
  <c r="B741"/>
  <c r="G741"/>
  <c r="B742"/>
  <c r="G742"/>
  <c r="B743"/>
  <c r="G743"/>
  <c r="B744"/>
  <c r="G744"/>
  <c r="B745"/>
  <c r="G745"/>
  <c r="B746"/>
  <c r="G746"/>
  <c r="B747"/>
  <c r="G747"/>
  <c r="B748"/>
  <c r="G748"/>
  <c r="B749"/>
  <c r="G749"/>
  <c r="B750"/>
  <c r="G750"/>
  <c r="B751"/>
  <c r="G751"/>
  <c r="B752"/>
  <c r="G752"/>
  <c r="B753"/>
  <c r="G753"/>
  <c r="B754"/>
  <c r="G754"/>
  <c r="B755"/>
  <c r="G755"/>
  <c r="B756"/>
  <c r="G756"/>
  <c r="B757"/>
  <c r="G757"/>
  <c r="B758"/>
  <c r="G758"/>
  <c r="B759"/>
  <c r="G759"/>
  <c r="B760"/>
  <c r="G760"/>
  <c r="B761"/>
  <c r="G761"/>
  <c r="B762"/>
  <c r="G762"/>
  <c r="B763"/>
  <c r="G763"/>
  <c r="B764"/>
  <c r="G764"/>
  <c r="B765"/>
  <c r="G765"/>
  <c r="B766"/>
  <c r="G766"/>
  <c r="B767"/>
  <c r="G767"/>
  <c r="B768"/>
  <c r="G768"/>
  <c r="B769"/>
  <c r="G769"/>
  <c r="B770"/>
  <c r="G770"/>
  <c r="B771"/>
  <c r="G771"/>
  <c r="B772"/>
  <c r="G772"/>
  <c r="B773"/>
  <c r="G773"/>
  <c r="B774"/>
  <c r="G774"/>
  <c r="B775"/>
  <c r="G775"/>
  <c r="B776"/>
  <c r="G776"/>
  <c r="B777"/>
  <c r="G777"/>
  <c r="B778"/>
  <c r="G778"/>
  <c r="B779"/>
  <c r="G779"/>
  <c r="B780"/>
  <c r="G780"/>
  <c r="B781"/>
  <c r="G781"/>
  <c r="B782"/>
  <c r="G782"/>
  <c r="B783"/>
  <c r="G783"/>
  <c r="B784"/>
  <c r="G784"/>
  <c r="B785"/>
  <c r="G785"/>
  <c r="B786"/>
  <c r="G786"/>
  <c r="B787"/>
  <c r="G787"/>
  <c r="B788"/>
  <c r="G788"/>
  <c r="B789"/>
  <c r="G789"/>
  <c r="B790"/>
  <c r="G790"/>
  <c r="B791"/>
  <c r="G791"/>
  <c r="B792"/>
  <c r="G792"/>
  <c r="B793"/>
  <c r="G793"/>
  <c r="B794"/>
  <c r="G794"/>
  <c r="B795"/>
  <c r="G795"/>
  <c r="B796"/>
  <c r="G796"/>
  <c r="B797"/>
  <c r="G797"/>
  <c r="B798"/>
  <c r="G798"/>
  <c r="B799"/>
  <c r="G799"/>
  <c r="B800"/>
  <c r="G800"/>
  <c r="B801"/>
  <c r="G801"/>
  <c r="B802"/>
  <c r="G802"/>
  <c r="B803"/>
  <c r="G803"/>
  <c r="B804"/>
  <c r="G804"/>
  <c r="B805"/>
  <c r="G805"/>
  <c r="B806"/>
  <c r="G806"/>
  <c r="B807"/>
  <c r="G807"/>
  <c r="B808"/>
  <c r="G808"/>
  <c r="B809"/>
  <c r="G809"/>
  <c r="B810"/>
  <c r="G810"/>
  <c r="B811"/>
  <c r="G811"/>
  <c r="B812"/>
  <c r="G812"/>
  <c r="B813"/>
  <c r="G813"/>
  <c r="B814"/>
  <c r="G814"/>
  <c r="B815"/>
  <c r="G815"/>
  <c r="B816"/>
  <c r="G816"/>
  <c r="B817"/>
  <c r="G817"/>
  <c r="B818"/>
  <c r="G818"/>
  <c r="B819"/>
  <c r="G819"/>
  <c r="B820"/>
  <c r="G820"/>
  <c r="B821"/>
  <c r="G821"/>
  <c r="B822"/>
  <c r="G822"/>
  <c r="B823"/>
  <c r="G823"/>
  <c r="B824"/>
  <c r="G824"/>
  <c r="B825"/>
  <c r="G825"/>
  <c r="B826"/>
  <c r="G826"/>
  <c r="B827"/>
  <c r="G827"/>
  <c r="B828"/>
  <c r="G828"/>
  <c r="B829"/>
  <c r="G829"/>
  <c r="B830"/>
  <c r="G830"/>
  <c r="B831"/>
  <c r="G831"/>
  <c r="B832"/>
  <c r="G832"/>
  <c r="B833"/>
  <c r="G833"/>
  <c r="B834"/>
  <c r="G834"/>
  <c r="B835"/>
  <c r="G835"/>
  <c r="B836"/>
  <c r="G836"/>
  <c r="EL13" i="15"/>
  <c r="EM13"/>
  <c r="EN13"/>
  <c r="EO13"/>
  <c r="EL11"/>
  <c r="EL12"/>
  <c r="EL14"/>
  <c r="EM11"/>
  <c r="EM12"/>
  <c r="EM14"/>
  <c r="EN11"/>
  <c r="EN12"/>
  <c r="EN14"/>
  <c r="EO12"/>
  <c r="C12"/>
  <c r="EO14"/>
  <c r="D3" i="1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3998"/>
  <c r="D3997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3998"/>
  <c r="C3997"/>
  <c r="E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/>
  <c r="E2197"/>
  <c r="E2198"/>
  <c r="E2199"/>
  <c r="E2200"/>
  <c r="E2201"/>
  <c r="E2202"/>
  <c r="E2203"/>
  <c r="E2204"/>
  <c r="E2205"/>
  <c r="E2206"/>
  <c r="E2207"/>
  <c r="E2208"/>
  <c r="E2209"/>
  <c r="E2210"/>
  <c r="E2211"/>
  <c r="E2212"/>
  <c r="E2213"/>
  <c r="E2214"/>
  <c r="E2215"/>
  <c r="E2216"/>
  <c r="E2217"/>
  <c r="E2218"/>
  <c r="E2219"/>
  <c r="E2220"/>
  <c r="E2221"/>
  <c r="E2222"/>
  <c r="E2223"/>
  <c r="E2224"/>
  <c r="E2225"/>
  <c r="E2226"/>
  <c r="E2227"/>
  <c r="E2228"/>
  <c r="E2229"/>
  <c r="E2230"/>
  <c r="E2231"/>
  <c r="E2232"/>
  <c r="E2233"/>
  <c r="E2234"/>
  <c r="E2235"/>
  <c r="E2236"/>
  <c r="E2237"/>
  <c r="E2238"/>
  <c r="E2239"/>
  <c r="E2240"/>
  <c r="E2241"/>
  <c r="E2242"/>
  <c r="E2243"/>
  <c r="E2244"/>
  <c r="E2245"/>
  <c r="E2246"/>
  <c r="E2247"/>
  <c r="E2248"/>
  <c r="E2249"/>
  <c r="E2250"/>
  <c r="E2251"/>
  <c r="E2252"/>
  <c r="E2253"/>
  <c r="E2254"/>
  <c r="E2255"/>
  <c r="E2256"/>
  <c r="E2257"/>
  <c r="E2258"/>
  <c r="E2259"/>
  <c r="E2260"/>
  <c r="E2261"/>
  <c r="E2262"/>
  <c r="E2263"/>
  <c r="E2264"/>
  <c r="E2265"/>
  <c r="E2266"/>
  <c r="E2267"/>
  <c r="E2268"/>
  <c r="E2269"/>
  <c r="E2270"/>
  <c r="E2271"/>
  <c r="E2272"/>
  <c r="E2273"/>
  <c r="E2274"/>
  <c r="E2275"/>
  <c r="E2276"/>
  <c r="E2277"/>
  <c r="E2278"/>
  <c r="E2279"/>
  <c r="E2280"/>
  <c r="E2281"/>
  <c r="E2282"/>
  <c r="E2283"/>
  <c r="E2284"/>
  <c r="E2285"/>
  <c r="E2286"/>
  <c r="E2287"/>
  <c r="E2288"/>
  <c r="E2289"/>
  <c r="E2290"/>
  <c r="E2291"/>
  <c r="E2292"/>
  <c r="E2293"/>
  <c r="E2294"/>
  <c r="E2295"/>
  <c r="E2296"/>
  <c r="E2297"/>
  <c r="E2298"/>
  <c r="E2299"/>
  <c r="E2300"/>
  <c r="E2301"/>
  <c r="E2302"/>
  <c r="E2303"/>
  <c r="E2304"/>
  <c r="E2305"/>
  <c r="E2306"/>
  <c r="E2307"/>
  <c r="E2308"/>
  <c r="E2309"/>
  <c r="E2310"/>
  <c r="E2311"/>
  <c r="E2312"/>
  <c r="E2313"/>
  <c r="E2314"/>
  <c r="E2315"/>
  <c r="E2316"/>
  <c r="E2317"/>
  <c r="E2318"/>
  <c r="E2319"/>
  <c r="E2320"/>
  <c r="E2321"/>
  <c r="E2322"/>
  <c r="E2323"/>
  <c r="E2324"/>
  <c r="E2325"/>
  <c r="E2326"/>
  <c r="E2327"/>
  <c r="E2328"/>
  <c r="E2329"/>
  <c r="E2330"/>
  <c r="E2331"/>
  <c r="E2332"/>
  <c r="E2333"/>
  <c r="E2334"/>
  <c r="E2335"/>
  <c r="E2336"/>
  <c r="E2337"/>
  <c r="E2338"/>
  <c r="E2339"/>
  <c r="E2340"/>
  <c r="E2341"/>
  <c r="E2342"/>
  <c r="E2343"/>
  <c r="E2344"/>
  <c r="E2345"/>
  <c r="E2346"/>
  <c r="E2347"/>
  <c r="E2348"/>
  <c r="E2349"/>
  <c r="E2350"/>
  <c r="E2351"/>
  <c r="E2352"/>
  <c r="E2353"/>
  <c r="E2354"/>
  <c r="E2355"/>
  <c r="E2356"/>
  <c r="E2357"/>
  <c r="E2358"/>
  <c r="E2359"/>
  <c r="E2360"/>
  <c r="E2361"/>
  <c r="E2362"/>
  <c r="E2363"/>
  <c r="E2364"/>
  <c r="E2365"/>
  <c r="E2366"/>
  <c r="E2367"/>
  <c r="E2368"/>
  <c r="E2369"/>
  <c r="E2370"/>
  <c r="E2371"/>
  <c r="E2372"/>
  <c r="E2373"/>
  <c r="E2374"/>
  <c r="E2375"/>
  <c r="E2376"/>
  <c r="E2377"/>
  <c r="E2378"/>
  <c r="E2379"/>
  <c r="E2380"/>
  <c r="E2381"/>
  <c r="E2382"/>
  <c r="E2383"/>
  <c r="E2384"/>
  <c r="E2385"/>
  <c r="E2386"/>
  <c r="E2387"/>
  <c r="E2388"/>
  <c r="E2389"/>
  <c r="E2390"/>
  <c r="E2391"/>
  <c r="E2392"/>
  <c r="E2393"/>
  <c r="E2394"/>
  <c r="E2395"/>
  <c r="E2396"/>
  <c r="E2397"/>
  <c r="E2398"/>
  <c r="E2399"/>
  <c r="E2400"/>
  <c r="E2401"/>
  <c r="E2402"/>
  <c r="E2403"/>
  <c r="E2404"/>
  <c r="E2405"/>
  <c r="E2406"/>
  <c r="E2407"/>
  <c r="E2408"/>
  <c r="E2409"/>
  <c r="E2410"/>
  <c r="E2411"/>
  <c r="E2412"/>
  <c r="E2413"/>
  <c r="E2414"/>
  <c r="E2415"/>
  <c r="E2416"/>
  <c r="E2417"/>
  <c r="E2418"/>
  <c r="E2419"/>
  <c r="E2420"/>
  <c r="E2421"/>
  <c r="E2422"/>
  <c r="E2423"/>
  <c r="E2424"/>
  <c r="E2425"/>
  <c r="E2426"/>
  <c r="E2427"/>
  <c r="E2428"/>
  <c r="E2429"/>
  <c r="E2430"/>
  <c r="E2431"/>
  <c r="E2432"/>
  <c r="E2433"/>
  <c r="E2434"/>
  <c r="E2435"/>
  <c r="E2436"/>
  <c r="E2437"/>
  <c r="E2438"/>
  <c r="E2439"/>
  <c r="E2440"/>
  <c r="E2441"/>
  <c r="E2442"/>
  <c r="E2443"/>
  <c r="E2444"/>
  <c r="E2445"/>
  <c r="E2446"/>
  <c r="E2447"/>
  <c r="E2448"/>
  <c r="E2449"/>
  <c r="E2450"/>
  <c r="E2451"/>
  <c r="E2452"/>
  <c r="E2453"/>
  <c r="E2454"/>
  <c r="E2455"/>
  <c r="E2456"/>
  <c r="E2457"/>
  <c r="E2458"/>
  <c r="E2459"/>
  <c r="E2460"/>
  <c r="E2461"/>
  <c r="E2462"/>
  <c r="E2463"/>
  <c r="E2464"/>
  <c r="E2465"/>
  <c r="E2466"/>
  <c r="E2467"/>
  <c r="E2468"/>
  <c r="E2469"/>
  <c r="E2470"/>
  <c r="E2471"/>
  <c r="E2472"/>
  <c r="E2473"/>
  <c r="E2474"/>
  <c r="E2475"/>
  <c r="E2476"/>
  <c r="E2477"/>
  <c r="E2478"/>
  <c r="E2479"/>
  <c r="E2480"/>
  <c r="E2481"/>
  <c r="E2482"/>
  <c r="E2483"/>
  <c r="E2484"/>
  <c r="E2485"/>
  <c r="E2486"/>
  <c r="E2487"/>
  <c r="E2488"/>
  <c r="E2489"/>
  <c r="E2490"/>
  <c r="E2491"/>
  <c r="E2492"/>
  <c r="E2493"/>
  <c r="E2494"/>
  <c r="E2495"/>
  <c r="E2496"/>
  <c r="E2497"/>
  <c r="E2498"/>
  <c r="E2499"/>
  <c r="E2500"/>
  <c r="E2501"/>
  <c r="E2502"/>
  <c r="E2503"/>
  <c r="E2504"/>
  <c r="E2505"/>
  <c r="E2506"/>
  <c r="E2507"/>
  <c r="E2508"/>
  <c r="E2509"/>
  <c r="E2510"/>
  <c r="E2511"/>
  <c r="E2512"/>
  <c r="E2513"/>
  <c r="E2514"/>
  <c r="E2515"/>
  <c r="E2516"/>
  <c r="E2517"/>
  <c r="E2518"/>
  <c r="E2519"/>
  <c r="E2520"/>
  <c r="E2521"/>
  <c r="E2522"/>
  <c r="E2523"/>
  <c r="E2524"/>
  <c r="E2525"/>
  <c r="E2526"/>
  <c r="E2527"/>
  <c r="E2528"/>
  <c r="E2529"/>
  <c r="E2530"/>
  <c r="E2531"/>
  <c r="E2532"/>
  <c r="E2533"/>
  <c r="E2534"/>
  <c r="E2535"/>
  <c r="E2536"/>
  <c r="E2537"/>
  <c r="E2538"/>
  <c r="E2539"/>
  <c r="E2540"/>
  <c r="E2541"/>
  <c r="E2542"/>
  <c r="E2543"/>
  <c r="E2544"/>
  <c r="E2545"/>
  <c r="E2546"/>
  <c r="E2547"/>
  <c r="E2548"/>
  <c r="E2549"/>
  <c r="E2550"/>
  <c r="E2551"/>
  <c r="E2552"/>
  <c r="E2553"/>
  <c r="E2554"/>
  <c r="E2555"/>
  <c r="E2556"/>
  <c r="E2557"/>
  <c r="E2558"/>
  <c r="E2559"/>
  <c r="E2560"/>
  <c r="E2561"/>
  <c r="E2562"/>
  <c r="E2563"/>
  <c r="E2564"/>
  <c r="E2565"/>
  <c r="E2566"/>
  <c r="E2567"/>
  <c r="E2568"/>
  <c r="E2569"/>
  <c r="E2570"/>
  <c r="E2571"/>
  <c r="E2572"/>
  <c r="E2573"/>
  <c r="E2574"/>
  <c r="E2575"/>
  <c r="E2576"/>
  <c r="E2577"/>
  <c r="E2578"/>
  <c r="E2579"/>
  <c r="E2580"/>
  <c r="E2581"/>
  <c r="E2582"/>
  <c r="E2583"/>
  <c r="E2584"/>
  <c r="E2585"/>
  <c r="E2586"/>
  <c r="E2587"/>
  <c r="E2588"/>
  <c r="E2589"/>
  <c r="E2590"/>
  <c r="E2591"/>
  <c r="E2592"/>
  <c r="E2593"/>
  <c r="E2594"/>
  <c r="E2595"/>
  <c r="E2596"/>
  <c r="E2597"/>
  <c r="E2598"/>
  <c r="E2599"/>
  <c r="E2600"/>
  <c r="E2601"/>
  <c r="E2602"/>
  <c r="E2603"/>
  <c r="E2604"/>
  <c r="E2605"/>
  <c r="E2606"/>
  <c r="E2607"/>
  <c r="E2608"/>
  <c r="E2609"/>
  <c r="E2610"/>
  <c r="E2611"/>
  <c r="E2612"/>
  <c r="E2613"/>
  <c r="E2614"/>
  <c r="E2615"/>
  <c r="E2616"/>
  <c r="E2617"/>
  <c r="E2618"/>
  <c r="E2619"/>
  <c r="E2620"/>
  <c r="E2621"/>
  <c r="E2622"/>
  <c r="E2623"/>
  <c r="E2624"/>
  <c r="E2625"/>
  <c r="E2626"/>
  <c r="E2627"/>
  <c r="E2628"/>
  <c r="E2629"/>
  <c r="E2630"/>
  <c r="E2631"/>
  <c r="E2632"/>
  <c r="E2633"/>
  <c r="E2634"/>
  <c r="E2635"/>
  <c r="E2636"/>
  <c r="E2637"/>
  <c r="E2638"/>
  <c r="E2639"/>
  <c r="E2640"/>
  <c r="E2641"/>
  <c r="E2642"/>
  <c r="E2643"/>
  <c r="E2644"/>
  <c r="E2645"/>
  <c r="E2646"/>
  <c r="E2647"/>
  <c r="E2648"/>
  <c r="E2649"/>
  <c r="E2650"/>
  <c r="E2651"/>
  <c r="E2652"/>
  <c r="E2653"/>
  <c r="E2654"/>
  <c r="E2655"/>
  <c r="E2656"/>
  <c r="E2657"/>
  <c r="E2658"/>
  <c r="E2659"/>
  <c r="E2660"/>
  <c r="E2661"/>
  <c r="E2662"/>
  <c r="E2663"/>
  <c r="E2664"/>
  <c r="E2665"/>
  <c r="E2666"/>
  <c r="E2667"/>
  <c r="E2668"/>
  <c r="E2669"/>
  <c r="E2670"/>
  <c r="E2671"/>
  <c r="E2672"/>
  <c r="E2673"/>
  <c r="E2674"/>
  <c r="E2675"/>
  <c r="E2676"/>
  <c r="E2677"/>
  <c r="E2678"/>
  <c r="E2679"/>
  <c r="E2680"/>
  <c r="E2681"/>
  <c r="E2682"/>
  <c r="E2683"/>
  <c r="E2684"/>
  <c r="E2685"/>
  <c r="E2686"/>
  <c r="E2687"/>
  <c r="E2688"/>
  <c r="E2689"/>
  <c r="E2690"/>
  <c r="E2691"/>
  <c r="E2692"/>
  <c r="E2693"/>
  <c r="E2694"/>
  <c r="E2695"/>
  <c r="E2696"/>
  <c r="E2697"/>
  <c r="E2698"/>
  <c r="E2699"/>
  <c r="E2700"/>
  <c r="E2701"/>
  <c r="E2702"/>
  <c r="E2703"/>
  <c r="E2704"/>
  <c r="E2705"/>
  <c r="E2706"/>
  <c r="E2707"/>
  <c r="E2708"/>
  <c r="E2709"/>
  <c r="E2710"/>
  <c r="E2711"/>
  <c r="E2712"/>
  <c r="E2713"/>
  <c r="E2714"/>
  <c r="E2715"/>
  <c r="E2716"/>
  <c r="E2717"/>
  <c r="E2718"/>
  <c r="E2719"/>
  <c r="E2720"/>
  <c r="E2721"/>
  <c r="E2722"/>
  <c r="E2723"/>
  <c r="E2724"/>
  <c r="E2725"/>
  <c r="E2726"/>
  <c r="E2727"/>
  <c r="E2728"/>
  <c r="E2729"/>
  <c r="E2730"/>
  <c r="E2731"/>
  <c r="E2732"/>
  <c r="E2733"/>
  <c r="E2734"/>
  <c r="E2735"/>
  <c r="E2736"/>
  <c r="E2737"/>
  <c r="E2738"/>
  <c r="E2739"/>
  <c r="E2740"/>
  <c r="E2741"/>
  <c r="E2742"/>
  <c r="E2743"/>
  <c r="E2744"/>
  <c r="E2745"/>
  <c r="E2746"/>
  <c r="E2747"/>
  <c r="E2748"/>
  <c r="E2749"/>
  <c r="E2750"/>
  <c r="E2751"/>
  <c r="E2752"/>
  <c r="E2753"/>
  <c r="E2754"/>
  <c r="E2755"/>
  <c r="E2756"/>
  <c r="E2757"/>
  <c r="E2758"/>
  <c r="E2759"/>
  <c r="E2760"/>
  <c r="E2761"/>
  <c r="E2762"/>
  <c r="E2763"/>
  <c r="E2764"/>
  <c r="E2765"/>
  <c r="E2766"/>
  <c r="E2767"/>
  <c r="E2768"/>
  <c r="E2769"/>
  <c r="E2770"/>
  <c r="E2771"/>
  <c r="E2772"/>
  <c r="E2773"/>
  <c r="E2774"/>
  <c r="E2775"/>
  <c r="E2776"/>
  <c r="E2777"/>
  <c r="E2778"/>
  <c r="E2779"/>
  <c r="E2780"/>
  <c r="E2781"/>
  <c r="E2782"/>
  <c r="E2783"/>
  <c r="E2784"/>
  <c r="E2785"/>
  <c r="E2786"/>
  <c r="E2787"/>
  <c r="E2788"/>
  <c r="E2789"/>
  <c r="E2790"/>
  <c r="E2791"/>
  <c r="E2792"/>
  <c r="E2793"/>
  <c r="E2794"/>
  <c r="E2795"/>
  <c r="E2796"/>
  <c r="E2797"/>
  <c r="E2798"/>
  <c r="E2799"/>
  <c r="E2800"/>
  <c r="E2801"/>
  <c r="E2802"/>
  <c r="E2803"/>
  <c r="E2804"/>
  <c r="E2805"/>
  <c r="E2806"/>
  <c r="E2807"/>
  <c r="E2808"/>
  <c r="E2809"/>
  <c r="E2810"/>
  <c r="E2811"/>
  <c r="E2812"/>
  <c r="E2813"/>
  <c r="E2814"/>
  <c r="E2815"/>
  <c r="E2816"/>
  <c r="E2817"/>
  <c r="E2818"/>
  <c r="E2819"/>
  <c r="E2820"/>
  <c r="E2821"/>
  <c r="E2822"/>
  <c r="E2823"/>
  <c r="E2824"/>
  <c r="E2825"/>
  <c r="E2826"/>
  <c r="E2827"/>
  <c r="E2828"/>
  <c r="E2829"/>
  <c r="E2830"/>
  <c r="E2831"/>
  <c r="E2832"/>
  <c r="E2833"/>
  <c r="E2834"/>
  <c r="E2835"/>
  <c r="E2836"/>
  <c r="E2837"/>
  <c r="E2838"/>
  <c r="E2839"/>
  <c r="E2840"/>
  <c r="E2841"/>
  <c r="E2842"/>
  <c r="E2843"/>
  <c r="E2844"/>
  <c r="E2845"/>
  <c r="E2846"/>
  <c r="E2847"/>
  <c r="E2848"/>
  <c r="E2849"/>
  <c r="E2850"/>
  <c r="E2851"/>
  <c r="E2852"/>
  <c r="E2853"/>
  <c r="E2854"/>
  <c r="E2855"/>
  <c r="E2856"/>
  <c r="E2857"/>
  <c r="E2858"/>
  <c r="E2859"/>
  <c r="E2860"/>
  <c r="E2861"/>
  <c r="E2862"/>
  <c r="E2863"/>
  <c r="E2864"/>
  <c r="E2865"/>
  <c r="E2866"/>
  <c r="E2867"/>
  <c r="E2868"/>
  <c r="E2869"/>
  <c r="E2870"/>
  <c r="E2871"/>
  <c r="E2872"/>
  <c r="E2873"/>
  <c r="E2874"/>
  <c r="E2875"/>
  <c r="E2876"/>
  <c r="E2877"/>
  <c r="E2878"/>
  <c r="E2879"/>
  <c r="E2880"/>
  <c r="E2881"/>
  <c r="E2882"/>
  <c r="E2883"/>
  <c r="E2884"/>
  <c r="E2885"/>
  <c r="E2886"/>
  <c r="E2887"/>
  <c r="E2888"/>
  <c r="E2889"/>
  <c r="E2890"/>
  <c r="E2891"/>
  <c r="E2892"/>
  <c r="E2893"/>
  <c r="E2894"/>
  <c r="E2895"/>
  <c r="E2896"/>
  <c r="E2897"/>
  <c r="E2898"/>
  <c r="E2899"/>
  <c r="E2900"/>
  <c r="E2901"/>
  <c r="E2902"/>
  <c r="E2903"/>
  <c r="E2904"/>
  <c r="E2905"/>
  <c r="E2906"/>
  <c r="E2907"/>
  <c r="E2908"/>
  <c r="E2909"/>
  <c r="E2910"/>
  <c r="E2911"/>
  <c r="E2912"/>
  <c r="E2913"/>
  <c r="E2914"/>
  <c r="E2915"/>
  <c r="E2916"/>
  <c r="E2917"/>
  <c r="E2918"/>
  <c r="E2919"/>
  <c r="E2920"/>
  <c r="E2921"/>
  <c r="E2922"/>
  <c r="E2923"/>
  <c r="E2924"/>
  <c r="E2925"/>
  <c r="E2926"/>
  <c r="E2927"/>
  <c r="E2928"/>
  <c r="E2929"/>
  <c r="E2930"/>
  <c r="E2931"/>
  <c r="E2932"/>
  <c r="E2933"/>
  <c r="E2934"/>
  <c r="E2935"/>
  <c r="E2936"/>
  <c r="E2937"/>
  <c r="E2938"/>
  <c r="E2939"/>
  <c r="E2940"/>
  <c r="E2941"/>
  <c r="E2942"/>
  <c r="E2943"/>
  <c r="E2944"/>
  <c r="E2945"/>
  <c r="E2946"/>
  <c r="E2947"/>
  <c r="E2948"/>
  <c r="E2949"/>
  <c r="E2950"/>
  <c r="E2951"/>
  <c r="E2952"/>
  <c r="E2953"/>
  <c r="E2954"/>
  <c r="E2955"/>
  <c r="E2956"/>
  <c r="E2957"/>
  <c r="E2958"/>
  <c r="E2959"/>
  <c r="E2960"/>
  <c r="E2961"/>
  <c r="E2962"/>
  <c r="E2963"/>
  <c r="E2964"/>
  <c r="E2965"/>
  <c r="E2966"/>
  <c r="E2967"/>
  <c r="E2968"/>
  <c r="E2969"/>
  <c r="E2970"/>
  <c r="E2971"/>
  <c r="E2972"/>
  <c r="E2973"/>
  <c r="E2974"/>
  <c r="E2975"/>
  <c r="E2976"/>
  <c r="E2977"/>
  <c r="E2978"/>
  <c r="E2979"/>
  <c r="E2980"/>
  <c r="E2981"/>
  <c r="E2982"/>
  <c r="E2983"/>
  <c r="E2984"/>
  <c r="E2985"/>
  <c r="E2986"/>
  <c r="E2987"/>
  <c r="E2988"/>
  <c r="E2989"/>
  <c r="E2990"/>
  <c r="E2991"/>
  <c r="E2992"/>
  <c r="E2993"/>
  <c r="E2994"/>
  <c r="E2995"/>
  <c r="E2996"/>
  <c r="E2997"/>
  <c r="E2998"/>
  <c r="E2999"/>
  <c r="E3000"/>
  <c r="E3001"/>
  <c r="E3002"/>
  <c r="E3003"/>
  <c r="E3004"/>
  <c r="E3005"/>
  <c r="E3006"/>
  <c r="E3007"/>
  <c r="E3008"/>
  <c r="E3009"/>
  <c r="E3010"/>
  <c r="E3011"/>
  <c r="E3012"/>
  <c r="E3013"/>
  <c r="E3014"/>
  <c r="E3015"/>
  <c r="E3016"/>
  <c r="E3017"/>
  <c r="E3018"/>
  <c r="E3019"/>
  <c r="E3020"/>
  <c r="E3021"/>
  <c r="E3022"/>
  <c r="E3023"/>
  <c r="E3024"/>
  <c r="E3025"/>
  <c r="E3026"/>
  <c r="E3027"/>
  <c r="E3028"/>
  <c r="E3029"/>
  <c r="E3030"/>
  <c r="E3031"/>
  <c r="E3032"/>
  <c r="E3033"/>
  <c r="E3034"/>
  <c r="E3035"/>
  <c r="E3036"/>
  <c r="E3037"/>
  <c r="E3038"/>
  <c r="E3039"/>
  <c r="E3040"/>
  <c r="E3041"/>
  <c r="E3042"/>
  <c r="E3043"/>
  <c r="E3044"/>
  <c r="E3045"/>
  <c r="E3046"/>
  <c r="E3047"/>
  <c r="E3048"/>
  <c r="E3049"/>
  <c r="E3050"/>
  <c r="E3051"/>
  <c r="E3052"/>
  <c r="E3053"/>
  <c r="E3054"/>
  <c r="E3055"/>
  <c r="E3056"/>
  <c r="E3057"/>
  <c r="E3058"/>
  <c r="E3059"/>
  <c r="E3060"/>
  <c r="E3061"/>
  <c r="E3062"/>
  <c r="E3063"/>
  <c r="E3064"/>
  <c r="E3065"/>
  <c r="E3066"/>
  <c r="E3067"/>
  <c r="E3068"/>
  <c r="E3069"/>
  <c r="E3070"/>
  <c r="E3071"/>
  <c r="E3072"/>
  <c r="E3073"/>
  <c r="E3074"/>
  <c r="E3075"/>
  <c r="E3076"/>
  <c r="E3077"/>
  <c r="E3078"/>
  <c r="E3079"/>
  <c r="E3080"/>
  <c r="E3081"/>
  <c r="E3082"/>
  <c r="E3083"/>
  <c r="E3084"/>
  <c r="E3085"/>
  <c r="E3086"/>
  <c r="E3087"/>
  <c r="E3088"/>
  <c r="E3089"/>
  <c r="E3090"/>
  <c r="E3091"/>
  <c r="E3092"/>
  <c r="E3093"/>
  <c r="E3094"/>
  <c r="E3095"/>
  <c r="E3096"/>
  <c r="E3097"/>
  <c r="E3098"/>
  <c r="E3099"/>
  <c r="E3100"/>
  <c r="E3101"/>
  <c r="E3102"/>
  <c r="E3103"/>
  <c r="E3104"/>
  <c r="E3105"/>
  <c r="E3106"/>
  <c r="E3107"/>
  <c r="E3108"/>
  <c r="E3109"/>
  <c r="E3110"/>
  <c r="E3111"/>
  <c r="E3112"/>
  <c r="E3113"/>
  <c r="E3114"/>
  <c r="E3115"/>
  <c r="E3116"/>
  <c r="E3117"/>
  <c r="E3118"/>
  <c r="E3119"/>
  <c r="E3120"/>
  <c r="E3121"/>
  <c r="E3122"/>
  <c r="E3123"/>
  <c r="E3124"/>
  <c r="E3125"/>
  <c r="E3126"/>
  <c r="E3127"/>
  <c r="E3128"/>
  <c r="E3129"/>
  <c r="E3130"/>
  <c r="E3131"/>
  <c r="E3132"/>
  <c r="E3133"/>
  <c r="E3134"/>
  <c r="E3135"/>
  <c r="E3136"/>
  <c r="E3137"/>
  <c r="E3138"/>
  <c r="E3139"/>
  <c r="E3140"/>
  <c r="E3141"/>
  <c r="E3142"/>
  <c r="E3143"/>
  <c r="E3144"/>
  <c r="E3145"/>
  <c r="E3146"/>
  <c r="E3147"/>
  <c r="E3148"/>
  <c r="E3149"/>
  <c r="E3150"/>
  <c r="E3151"/>
  <c r="E3152"/>
  <c r="E3153"/>
  <c r="E3154"/>
  <c r="E3155"/>
  <c r="E3156"/>
  <c r="E3157"/>
  <c r="E3158"/>
  <c r="E3159"/>
  <c r="E3160"/>
  <c r="E3161"/>
  <c r="E3162"/>
  <c r="E3163"/>
  <c r="E3164"/>
  <c r="E3165"/>
  <c r="E3166"/>
  <c r="E3167"/>
  <c r="E3168"/>
  <c r="E3169"/>
  <c r="E3170"/>
  <c r="E3171"/>
  <c r="E3172"/>
  <c r="E3173"/>
  <c r="E3174"/>
  <c r="E3175"/>
  <c r="E3176"/>
  <c r="E3177"/>
  <c r="E3178"/>
  <c r="E3179"/>
  <c r="E3180"/>
  <c r="E3181"/>
  <c r="E3182"/>
  <c r="E3183"/>
  <c r="E3184"/>
  <c r="E3185"/>
  <c r="E3186"/>
  <c r="E3187"/>
  <c r="E3188"/>
  <c r="E3189"/>
  <c r="E3190"/>
  <c r="E3191"/>
  <c r="E3192"/>
  <c r="E3193"/>
  <c r="E3194"/>
  <c r="E3195"/>
  <c r="E3196"/>
  <c r="E3197"/>
  <c r="E3198"/>
  <c r="E3199"/>
  <c r="E3200"/>
  <c r="E3201"/>
  <c r="E3202"/>
  <c r="E3203"/>
  <c r="E3204"/>
  <c r="E3205"/>
  <c r="E3206"/>
  <c r="E3207"/>
  <c r="E3208"/>
  <c r="E3209"/>
  <c r="E3210"/>
  <c r="E3211"/>
  <c r="E3212"/>
  <c r="E3213"/>
  <c r="E3214"/>
  <c r="E3215"/>
  <c r="E3216"/>
  <c r="E3217"/>
  <c r="E3218"/>
  <c r="E3219"/>
  <c r="E3220"/>
  <c r="E3221"/>
  <c r="E3222"/>
  <c r="E3223"/>
  <c r="E3224"/>
  <c r="E3225"/>
  <c r="E3226"/>
  <c r="E3227"/>
  <c r="E3228"/>
  <c r="E3229"/>
  <c r="E3230"/>
  <c r="E3231"/>
  <c r="E3232"/>
  <c r="E3233"/>
  <c r="E3234"/>
  <c r="E3235"/>
  <c r="E3236"/>
  <c r="E3237"/>
  <c r="E3238"/>
  <c r="E3239"/>
  <c r="E3240"/>
  <c r="E3241"/>
  <c r="E3242"/>
  <c r="E3243"/>
  <c r="E3244"/>
  <c r="E3245"/>
  <c r="E3246"/>
  <c r="E3247"/>
  <c r="E3248"/>
  <c r="E3249"/>
  <c r="E3250"/>
  <c r="E3251"/>
  <c r="E3252"/>
  <c r="E3253"/>
  <c r="E3254"/>
  <c r="E3255"/>
  <c r="E3256"/>
  <c r="E3257"/>
  <c r="E3258"/>
  <c r="E3259"/>
  <c r="E3260"/>
  <c r="E3261"/>
  <c r="E3262"/>
  <c r="E3263"/>
  <c r="E3264"/>
  <c r="E3265"/>
  <c r="E3266"/>
  <c r="E3267"/>
  <c r="E3268"/>
  <c r="E3269"/>
  <c r="E3270"/>
  <c r="E3271"/>
  <c r="E3272"/>
  <c r="E3273"/>
  <c r="E3274"/>
  <c r="E3275"/>
  <c r="E3276"/>
  <c r="E3277"/>
  <c r="E3278"/>
  <c r="E3279"/>
  <c r="E3280"/>
  <c r="E3281"/>
  <c r="E3282"/>
  <c r="E3283"/>
  <c r="E3284"/>
  <c r="E3285"/>
  <c r="E3286"/>
  <c r="E3287"/>
  <c r="E3288"/>
  <c r="E3289"/>
  <c r="E3290"/>
  <c r="E3291"/>
  <c r="E3292"/>
  <c r="E3293"/>
  <c r="E3294"/>
  <c r="E3295"/>
  <c r="E3296"/>
  <c r="E3297"/>
  <c r="E3298"/>
  <c r="E3299"/>
  <c r="E3300"/>
  <c r="E3301"/>
  <c r="E3302"/>
  <c r="E3303"/>
  <c r="E3304"/>
  <c r="E3305"/>
  <c r="E3306"/>
  <c r="E3307"/>
  <c r="E3308"/>
  <c r="E3309"/>
  <c r="E3310"/>
  <c r="E3311"/>
  <c r="E3312"/>
  <c r="E3313"/>
  <c r="E3314"/>
  <c r="E3315"/>
  <c r="E3316"/>
  <c r="E3317"/>
  <c r="E3318"/>
  <c r="E3319"/>
  <c r="E3320"/>
  <c r="E3321"/>
  <c r="E3322"/>
  <c r="E3323"/>
  <c r="E3324"/>
  <c r="E3325"/>
  <c r="E3326"/>
  <c r="E3327"/>
  <c r="E3328"/>
  <c r="E3329"/>
  <c r="E3330"/>
  <c r="E3331"/>
  <c r="E3332"/>
  <c r="E3333"/>
  <c r="E3334"/>
  <c r="E3335"/>
  <c r="E3336"/>
  <c r="E3337"/>
  <c r="E3338"/>
  <c r="E3339"/>
  <c r="E3340"/>
  <c r="E3341"/>
  <c r="E3342"/>
  <c r="E3343"/>
  <c r="E3344"/>
  <c r="E3345"/>
  <c r="E3346"/>
  <c r="E3347"/>
  <c r="E3348"/>
  <c r="E3349"/>
  <c r="E3350"/>
  <c r="E3351"/>
  <c r="E3352"/>
  <c r="E3353"/>
  <c r="E3354"/>
  <c r="E3355"/>
  <c r="E3356"/>
  <c r="E3357"/>
  <c r="E3358"/>
  <c r="E3359"/>
  <c r="E3360"/>
  <c r="E3361"/>
  <c r="E3362"/>
  <c r="E3363"/>
  <c r="E3364"/>
  <c r="E3365"/>
  <c r="E3366"/>
  <c r="E3367"/>
  <c r="E3368"/>
  <c r="E3369"/>
  <c r="E3370"/>
  <c r="E3371"/>
  <c r="E3372"/>
  <c r="E3373"/>
  <c r="E3374"/>
  <c r="E3375"/>
  <c r="E3376"/>
  <c r="E3377"/>
  <c r="E3378"/>
  <c r="E3379"/>
  <c r="E3380"/>
  <c r="E3381"/>
  <c r="E3382"/>
  <c r="E3383"/>
  <c r="E3384"/>
  <c r="E3385"/>
  <c r="E3386"/>
  <c r="E3387"/>
  <c r="E3388"/>
  <c r="E3389"/>
  <c r="E3390"/>
  <c r="E3391"/>
  <c r="E3392"/>
  <c r="E3393"/>
  <c r="E3394"/>
  <c r="E3395"/>
  <c r="E3396"/>
  <c r="E3397"/>
  <c r="E3398"/>
  <c r="E3399"/>
  <c r="E3400"/>
  <c r="E3401"/>
  <c r="E3402"/>
  <c r="E3403"/>
  <c r="E3404"/>
  <c r="E3405"/>
  <c r="E3406"/>
  <c r="E3407"/>
  <c r="E3408"/>
  <c r="E3409"/>
  <c r="E3410"/>
  <c r="E3411"/>
  <c r="E3412"/>
  <c r="E3413"/>
  <c r="E3414"/>
  <c r="E3415"/>
  <c r="E3416"/>
  <c r="E3417"/>
  <c r="E3418"/>
  <c r="E3419"/>
  <c r="E3420"/>
  <c r="E3421"/>
  <c r="E3422"/>
  <c r="E3423"/>
  <c r="E3424"/>
  <c r="E3425"/>
  <c r="E3426"/>
  <c r="E3427"/>
  <c r="E3428"/>
  <c r="E3429"/>
  <c r="E3430"/>
  <c r="E3431"/>
  <c r="E3432"/>
  <c r="E3433"/>
  <c r="E3434"/>
  <c r="E3435"/>
  <c r="E3436"/>
  <c r="E3437"/>
  <c r="E3438"/>
  <c r="E3439"/>
  <c r="E3440"/>
  <c r="E3441"/>
  <c r="E3442"/>
  <c r="E3443"/>
  <c r="E3444"/>
  <c r="E3445"/>
  <c r="E3446"/>
  <c r="E3447"/>
  <c r="E3448"/>
  <c r="E3449"/>
  <c r="E3450"/>
  <c r="E3451"/>
  <c r="E3452"/>
  <c r="E3453"/>
  <c r="E3454"/>
  <c r="E3455"/>
  <c r="E3456"/>
  <c r="E3457"/>
  <c r="E3458"/>
  <c r="E3459"/>
  <c r="E3460"/>
  <c r="E3461"/>
  <c r="E3462"/>
  <c r="E3463"/>
  <c r="E3464"/>
  <c r="E3465"/>
  <c r="E3466"/>
  <c r="E3467"/>
  <c r="E3468"/>
  <c r="E3469"/>
  <c r="E3470"/>
  <c r="E3471"/>
  <c r="E3472"/>
  <c r="E3473"/>
  <c r="E3474"/>
  <c r="E3475"/>
  <c r="E3476"/>
  <c r="E3477"/>
  <c r="E3478"/>
  <c r="E3479"/>
  <c r="E3480"/>
  <c r="E3481"/>
  <c r="E3482"/>
  <c r="E3483"/>
  <c r="E3484"/>
  <c r="E3485"/>
  <c r="E3486"/>
  <c r="E3487"/>
  <c r="E3488"/>
  <c r="E3489"/>
  <c r="E3490"/>
  <c r="E3491"/>
  <c r="E3492"/>
  <c r="E3493"/>
  <c r="E3494"/>
  <c r="E3495"/>
  <c r="E3496"/>
  <c r="E3497"/>
  <c r="E3498"/>
  <c r="E3499"/>
  <c r="E3500"/>
  <c r="E3501"/>
  <c r="E3502"/>
  <c r="E3503"/>
  <c r="E3504"/>
  <c r="E3505"/>
  <c r="E3506"/>
  <c r="E3507"/>
  <c r="E3508"/>
  <c r="E3509"/>
  <c r="E3510"/>
  <c r="E3511"/>
  <c r="E3512"/>
  <c r="E3513"/>
  <c r="E3514"/>
  <c r="E3515"/>
  <c r="E3516"/>
  <c r="E3517"/>
  <c r="E3518"/>
  <c r="E3519"/>
  <c r="E3520"/>
  <c r="E3521"/>
  <c r="E3522"/>
  <c r="E3523"/>
  <c r="E3524"/>
  <c r="E3525"/>
  <c r="E3526"/>
  <c r="E3527"/>
  <c r="E3528"/>
  <c r="E3529"/>
  <c r="E3530"/>
  <c r="E3531"/>
  <c r="E3532"/>
  <c r="E3533"/>
  <c r="E3534"/>
  <c r="E3535"/>
  <c r="E3536"/>
  <c r="E3537"/>
  <c r="E3538"/>
  <c r="E3539"/>
  <c r="E3540"/>
  <c r="E3541"/>
  <c r="E3542"/>
  <c r="E3543"/>
  <c r="E3544"/>
  <c r="E3545"/>
  <c r="E3546"/>
  <c r="E3547"/>
  <c r="E3548"/>
  <c r="E3549"/>
  <c r="E3550"/>
  <c r="E3551"/>
  <c r="E3552"/>
  <c r="E3553"/>
  <c r="E3554"/>
  <c r="E3555"/>
  <c r="E3556"/>
  <c r="E3557"/>
  <c r="E3558"/>
  <c r="E3559"/>
  <c r="E3560"/>
  <c r="E3561"/>
  <c r="E3562"/>
  <c r="E3563"/>
  <c r="E3564"/>
  <c r="E3565"/>
  <c r="E3566"/>
  <c r="E3567"/>
  <c r="E3568"/>
  <c r="E3569"/>
  <c r="E3570"/>
  <c r="E3571"/>
  <c r="E3572"/>
  <c r="E3573"/>
  <c r="E3574"/>
  <c r="E3575"/>
  <c r="E3576"/>
  <c r="E3577"/>
  <c r="E3578"/>
  <c r="E3579"/>
  <c r="E3580"/>
  <c r="E3581"/>
  <c r="E3582"/>
  <c r="E3583"/>
  <c r="E3584"/>
  <c r="E3585"/>
  <c r="E3586"/>
  <c r="E3587"/>
  <c r="E3588"/>
  <c r="E3589"/>
  <c r="E3590"/>
  <c r="E3591"/>
  <c r="E3592"/>
  <c r="E3593"/>
  <c r="E3594"/>
  <c r="E3595"/>
  <c r="E3596"/>
  <c r="E3597"/>
  <c r="E3598"/>
  <c r="E3599"/>
  <c r="E3600"/>
  <c r="E3601"/>
  <c r="E3602"/>
  <c r="E3603"/>
  <c r="E3604"/>
  <c r="E3605"/>
  <c r="E3606"/>
  <c r="E3607"/>
  <c r="E3608"/>
  <c r="E3609"/>
  <c r="E3610"/>
  <c r="E3611"/>
  <c r="E3612"/>
  <c r="E3613"/>
  <c r="E3614"/>
  <c r="E3615"/>
  <c r="E3616"/>
  <c r="E3617"/>
  <c r="E3618"/>
  <c r="E3619"/>
  <c r="E3620"/>
  <c r="E3621"/>
  <c r="E3622"/>
  <c r="E3623"/>
  <c r="E3624"/>
  <c r="E3625"/>
  <c r="E3626"/>
  <c r="E3627"/>
  <c r="E3628"/>
  <c r="E3629"/>
  <c r="E3630"/>
  <c r="E3631"/>
  <c r="E3632"/>
  <c r="E3633"/>
  <c r="E3634"/>
  <c r="E3635"/>
  <c r="E3636"/>
  <c r="E3637"/>
  <c r="E3638"/>
  <c r="E3639"/>
  <c r="E3640"/>
  <c r="E3641"/>
  <c r="E3642"/>
  <c r="E3643"/>
  <c r="E3644"/>
  <c r="E3645"/>
  <c r="E3646"/>
  <c r="E3647"/>
  <c r="E3648"/>
  <c r="E3649"/>
  <c r="E3650"/>
  <c r="E3651"/>
  <c r="E3652"/>
  <c r="E3653"/>
  <c r="E3654"/>
  <c r="E3655"/>
  <c r="E3656"/>
  <c r="E3657"/>
  <c r="E3658"/>
  <c r="E3659"/>
  <c r="E3660"/>
  <c r="E3661"/>
  <c r="E3662"/>
  <c r="E3663"/>
  <c r="E3664"/>
  <c r="E3665"/>
  <c r="E3666"/>
  <c r="E3667"/>
  <c r="E3668"/>
  <c r="E3669"/>
  <c r="E3670"/>
  <c r="E3671"/>
  <c r="E3672"/>
  <c r="E3673"/>
  <c r="E3674"/>
  <c r="E3675"/>
  <c r="E3676"/>
  <c r="E3677"/>
  <c r="E3678"/>
  <c r="E3679"/>
  <c r="E3680"/>
  <c r="E3681"/>
  <c r="E3682"/>
  <c r="E3683"/>
  <c r="E3684"/>
  <c r="E3685"/>
  <c r="E3686"/>
  <c r="E3687"/>
  <c r="E3688"/>
  <c r="E3689"/>
  <c r="E3690"/>
  <c r="E3691"/>
  <c r="E3692"/>
  <c r="E3693"/>
  <c r="E3694"/>
  <c r="E3695"/>
  <c r="E3696"/>
  <c r="E3697"/>
  <c r="E3698"/>
  <c r="E3699"/>
  <c r="E3700"/>
  <c r="E3701"/>
  <c r="E3702"/>
  <c r="E3703"/>
  <c r="E3704"/>
  <c r="E3705"/>
  <c r="E3706"/>
  <c r="E3707"/>
  <c r="E3708"/>
  <c r="E3709"/>
  <c r="E3710"/>
  <c r="E3711"/>
  <c r="E3712"/>
  <c r="E3713"/>
  <c r="E3714"/>
  <c r="E3715"/>
  <c r="E3716"/>
  <c r="E3717"/>
  <c r="E3718"/>
  <c r="E3719"/>
  <c r="E3720"/>
  <c r="E3721"/>
  <c r="E3722"/>
  <c r="E3723"/>
  <c r="E3724"/>
  <c r="E3725"/>
  <c r="E3726"/>
  <c r="E3727"/>
  <c r="E3728"/>
  <c r="E3729"/>
  <c r="E3730"/>
  <c r="E3731"/>
  <c r="E3732"/>
  <c r="E3733"/>
  <c r="E3734"/>
  <c r="E3735"/>
  <c r="E3736"/>
  <c r="E3737"/>
  <c r="E3738"/>
  <c r="E3739"/>
  <c r="E3740"/>
  <c r="E3741"/>
  <c r="E3742"/>
  <c r="E3743"/>
  <c r="E3744"/>
  <c r="E3745"/>
  <c r="E3746"/>
  <c r="E3747"/>
  <c r="E3748"/>
  <c r="E3749"/>
  <c r="E3750"/>
  <c r="E3751"/>
  <c r="E3752"/>
  <c r="E3753"/>
  <c r="E3754"/>
  <c r="E3755"/>
  <c r="E3756"/>
  <c r="E3757"/>
  <c r="E3758"/>
  <c r="E3759"/>
  <c r="E3760"/>
  <c r="E3761"/>
  <c r="E3762"/>
  <c r="E3763"/>
  <c r="E3764"/>
  <c r="E3765"/>
  <c r="E3766"/>
  <c r="E3767"/>
  <c r="E3768"/>
  <c r="E3769"/>
  <c r="E3770"/>
  <c r="E3771"/>
  <c r="E3772"/>
  <c r="E3773"/>
  <c r="E3774"/>
  <c r="E3775"/>
  <c r="E3776"/>
  <c r="E3777"/>
  <c r="E3778"/>
  <c r="E3779"/>
  <c r="E3780"/>
  <c r="E3781"/>
  <c r="E3782"/>
  <c r="E3783"/>
  <c r="E3784"/>
  <c r="E3785"/>
  <c r="E3786"/>
  <c r="E3787"/>
  <c r="E3788"/>
  <c r="E3789"/>
  <c r="E3790"/>
  <c r="E3791"/>
  <c r="E3792"/>
  <c r="E3793"/>
  <c r="E3794"/>
  <c r="E3795"/>
  <c r="E3796"/>
  <c r="E3797"/>
  <c r="E3798"/>
  <c r="E3799"/>
  <c r="E3800"/>
  <c r="E3801"/>
  <c r="E3802"/>
  <c r="E3803"/>
  <c r="E3804"/>
  <c r="E3805"/>
  <c r="E3806"/>
  <c r="E3807"/>
  <c r="E3808"/>
  <c r="E3809"/>
  <c r="E3810"/>
  <c r="E3811"/>
  <c r="E3812"/>
  <c r="E3813"/>
  <c r="E3814"/>
  <c r="E3815"/>
  <c r="E3816"/>
  <c r="E3817"/>
  <c r="E3818"/>
  <c r="E3819"/>
  <c r="E3820"/>
  <c r="E3821"/>
  <c r="E3822"/>
  <c r="E3823"/>
  <c r="E3824"/>
  <c r="E3825"/>
  <c r="E3826"/>
  <c r="E3827"/>
  <c r="E3828"/>
  <c r="E3829"/>
  <c r="E3830"/>
  <c r="E3831"/>
  <c r="E3832"/>
  <c r="E3833"/>
  <c r="E3834"/>
  <c r="E3835"/>
  <c r="E3836"/>
  <c r="E3837"/>
  <c r="E3838"/>
  <c r="E3839"/>
  <c r="E3840"/>
  <c r="E3841"/>
  <c r="E3842"/>
  <c r="E3843"/>
  <c r="E3844"/>
  <c r="E3845"/>
  <c r="E3846"/>
  <c r="E3847"/>
  <c r="E3848"/>
  <c r="E3849"/>
  <c r="E3850"/>
  <c r="E3851"/>
  <c r="E3852"/>
  <c r="E3853"/>
  <c r="E3854"/>
  <c r="E3855"/>
  <c r="E3856"/>
  <c r="E3857"/>
  <c r="E3858"/>
  <c r="E3859"/>
  <c r="E3860"/>
  <c r="E3861"/>
  <c r="E3862"/>
  <c r="E3863"/>
  <c r="E3864"/>
  <c r="E3865"/>
  <c r="E3866"/>
  <c r="E3867"/>
  <c r="E3868"/>
  <c r="E3869"/>
  <c r="E3870"/>
  <c r="E3871"/>
  <c r="E3872"/>
  <c r="E3873"/>
  <c r="E3874"/>
  <c r="E3875"/>
  <c r="E3876"/>
  <c r="E3877"/>
  <c r="E3878"/>
  <c r="E3879"/>
  <c r="E3880"/>
  <c r="E3881"/>
  <c r="E3882"/>
  <c r="E3883"/>
  <c r="E3884"/>
  <c r="E3885"/>
  <c r="E3886"/>
  <c r="E3887"/>
  <c r="E3888"/>
  <c r="E3889"/>
  <c r="E3890"/>
  <c r="E3891"/>
  <c r="E3892"/>
  <c r="E3893"/>
  <c r="E3894"/>
  <c r="E3895"/>
  <c r="E3896"/>
  <c r="E3897"/>
  <c r="E3898"/>
  <c r="E3899"/>
  <c r="E3900"/>
  <c r="E3901"/>
  <c r="E3902"/>
  <c r="E3903"/>
  <c r="E3904"/>
  <c r="E3905"/>
  <c r="E3906"/>
  <c r="E3907"/>
  <c r="E3908"/>
  <c r="E3909"/>
  <c r="E3910"/>
  <c r="E3911"/>
  <c r="E3912"/>
  <c r="E3913"/>
  <c r="E3914"/>
  <c r="E3915"/>
  <c r="E3916"/>
  <c r="E3917"/>
  <c r="E3918"/>
  <c r="E3919"/>
  <c r="E3920"/>
  <c r="E3921"/>
  <c r="E3922"/>
  <c r="E3923"/>
  <c r="E3924"/>
  <c r="E3925"/>
  <c r="E3926"/>
  <c r="E3927"/>
  <c r="E3928"/>
  <c r="E3929"/>
  <c r="E3930"/>
  <c r="E3931"/>
  <c r="E3932"/>
  <c r="E3933"/>
  <c r="E3934"/>
  <c r="E3935"/>
  <c r="E3936"/>
  <c r="E3937"/>
  <c r="E3938"/>
  <c r="E3939"/>
  <c r="E3940"/>
  <c r="E3941"/>
  <c r="E3942"/>
  <c r="E3943"/>
  <c r="E3944"/>
  <c r="E3945"/>
  <c r="E3946"/>
  <c r="E3947"/>
  <c r="E3948"/>
  <c r="E3949"/>
  <c r="E3950"/>
  <c r="E3951"/>
  <c r="E3952"/>
  <c r="E3953"/>
  <c r="E3954"/>
  <c r="E3955"/>
  <c r="E3956"/>
  <c r="E3957"/>
  <c r="E3958"/>
  <c r="E3959"/>
  <c r="E3960"/>
  <c r="E3961"/>
  <c r="E3962"/>
  <c r="E3963"/>
  <c r="E3964"/>
  <c r="E3965"/>
  <c r="E3966"/>
  <c r="E3967"/>
  <c r="E3968"/>
  <c r="E3969"/>
  <c r="E3970"/>
  <c r="E3971"/>
  <c r="E3972"/>
  <c r="E3973"/>
  <c r="E3974"/>
  <c r="E3975"/>
  <c r="E3976"/>
  <c r="E3977"/>
  <c r="E3978"/>
  <c r="E3979"/>
  <c r="E3980"/>
  <c r="E3981"/>
  <c r="E3982"/>
  <c r="E3983"/>
  <c r="E3984"/>
  <c r="E3985"/>
  <c r="E3986"/>
  <c r="E3987"/>
  <c r="E3988"/>
  <c r="E3989"/>
  <c r="E3990"/>
  <c r="E3991"/>
  <c r="E3992"/>
  <c r="E3993"/>
  <c r="E3994"/>
  <c r="E3995"/>
  <c r="E3996"/>
  <c r="E3997"/>
  <c r="E3998"/>
  <c r="E3999"/>
  <c r="E4000"/>
  <c r="E4001"/>
  <c r="C25" i="15"/>
  <c r="C24"/>
  <c r="C23"/>
  <c r="B2008" i="11"/>
  <c r="G2008"/>
  <c r="C2008"/>
  <c r="D2008"/>
  <c r="B2009"/>
  <c r="G2009"/>
  <c r="C2009"/>
  <c r="D2009"/>
  <c r="B2010"/>
  <c r="G2010"/>
  <c r="C2010"/>
  <c r="D2010"/>
  <c r="B2011"/>
  <c r="G2011"/>
  <c r="C2011"/>
  <c r="D2011"/>
  <c r="B2012"/>
  <c r="G2012"/>
  <c r="C2012"/>
  <c r="D2012"/>
  <c r="B2013"/>
  <c r="G2013"/>
  <c r="C2013"/>
  <c r="D2013"/>
  <c r="B2014"/>
  <c r="G2014"/>
  <c r="C2014"/>
  <c r="D2014"/>
  <c r="B2015"/>
  <c r="G2015"/>
  <c r="C2015"/>
  <c r="D2015"/>
  <c r="B2016"/>
  <c r="G2016"/>
  <c r="C2016"/>
  <c r="D2016"/>
  <c r="B2017"/>
  <c r="G2017"/>
  <c r="C2017"/>
  <c r="D2017"/>
  <c r="B2018"/>
  <c r="G2018"/>
  <c r="C2018"/>
  <c r="D2018"/>
  <c r="B2019"/>
  <c r="G2019"/>
  <c r="C2019"/>
  <c r="D2019"/>
  <c r="B2020"/>
  <c r="G2020"/>
  <c r="C2020"/>
  <c r="D2020"/>
  <c r="B2021"/>
  <c r="G2021"/>
  <c r="C2021"/>
  <c r="D2021"/>
  <c r="B2022"/>
  <c r="G2022"/>
  <c r="C2022"/>
  <c r="D2022"/>
  <c r="B2023"/>
  <c r="G2023"/>
  <c r="C2023"/>
  <c r="D2023"/>
  <c r="B2024"/>
  <c r="G2024"/>
  <c r="C2024"/>
  <c r="D2024"/>
  <c r="B2025"/>
  <c r="G2025"/>
  <c r="C2025"/>
  <c r="D2025"/>
  <c r="B2026"/>
  <c r="G2026"/>
  <c r="C2026"/>
  <c r="D2026"/>
  <c r="B2027"/>
  <c r="G2027"/>
  <c r="C2027"/>
  <c r="D2027"/>
  <c r="B2028"/>
  <c r="G2028"/>
  <c r="C2028"/>
  <c r="D2028"/>
  <c r="B2029"/>
  <c r="G2029"/>
  <c r="C2029"/>
  <c r="D2029"/>
  <c r="B2030"/>
  <c r="G2030"/>
  <c r="C2030"/>
  <c r="D2030"/>
  <c r="B2031"/>
  <c r="G2031"/>
  <c r="C2031"/>
  <c r="D2031"/>
  <c r="B2032"/>
  <c r="G2032"/>
  <c r="C2032"/>
  <c r="D2032"/>
  <c r="B2033"/>
  <c r="G2033"/>
  <c r="C2033"/>
  <c r="D2033"/>
  <c r="B2034"/>
  <c r="G2034"/>
  <c r="C2034"/>
  <c r="D2034"/>
  <c r="B2035"/>
  <c r="G2035"/>
  <c r="C2035"/>
  <c r="D2035"/>
  <c r="B2036"/>
  <c r="G2036"/>
  <c r="C2036"/>
  <c r="D2036"/>
  <c r="B2037"/>
  <c r="G2037"/>
  <c r="C2037"/>
  <c r="D2037"/>
  <c r="B2038"/>
  <c r="G2038"/>
  <c r="C2038"/>
  <c r="D2038"/>
  <c r="B2039"/>
  <c r="G2039"/>
  <c r="C2039"/>
  <c r="D2039"/>
  <c r="B2040"/>
  <c r="G2040"/>
  <c r="C2040"/>
  <c r="D2040"/>
  <c r="B2041"/>
  <c r="G2041"/>
  <c r="C2041"/>
  <c r="D2041"/>
  <c r="B2042"/>
  <c r="G2042"/>
  <c r="C2042"/>
  <c r="D2042"/>
  <c r="B2043"/>
  <c r="G2043"/>
  <c r="C2043"/>
  <c r="D2043"/>
  <c r="B2044"/>
  <c r="G2044"/>
  <c r="C2044"/>
  <c r="D2044"/>
  <c r="B2045"/>
  <c r="G2045"/>
  <c r="C2045"/>
  <c r="D2045"/>
  <c r="B2046"/>
  <c r="G2046"/>
  <c r="C2046"/>
  <c r="D2046"/>
  <c r="B2047"/>
  <c r="G2047"/>
  <c r="C2047"/>
  <c r="D2047"/>
  <c r="B2048"/>
  <c r="G2048"/>
  <c r="C2048"/>
  <c r="D2048"/>
  <c r="B2049"/>
  <c r="G2049"/>
  <c r="C2049"/>
  <c r="D2049"/>
  <c r="B2050"/>
  <c r="G2050"/>
  <c r="C2050"/>
  <c r="D2050"/>
  <c r="B2051"/>
  <c r="G2051"/>
  <c r="C2051"/>
  <c r="D2051"/>
  <c r="B2052"/>
  <c r="G2052"/>
  <c r="C2052"/>
  <c r="D2052"/>
  <c r="B2053"/>
  <c r="G2053"/>
  <c r="C2053"/>
  <c r="D2053"/>
  <c r="B2054"/>
  <c r="G2054"/>
  <c r="C2054"/>
  <c r="D2054"/>
  <c r="B2055"/>
  <c r="G2055"/>
  <c r="C2055"/>
  <c r="D2055"/>
  <c r="B2056"/>
  <c r="G2056"/>
  <c r="C2056"/>
  <c r="D2056"/>
  <c r="B2057"/>
  <c r="G2057"/>
  <c r="C2057"/>
  <c r="D2057"/>
  <c r="B2058"/>
  <c r="G2058"/>
  <c r="C2058"/>
  <c r="D2058"/>
  <c r="B2059"/>
  <c r="G2059"/>
  <c r="C2059"/>
  <c r="D2059"/>
  <c r="B2060"/>
  <c r="G2060"/>
  <c r="C2060"/>
  <c r="D2060"/>
  <c r="B2061"/>
  <c r="G2061"/>
  <c r="C2061"/>
  <c r="D2061"/>
  <c r="B2062"/>
  <c r="G2062"/>
  <c r="C2062"/>
  <c r="D2062"/>
  <c r="B2063"/>
  <c r="G2063"/>
  <c r="C2063"/>
  <c r="D2063"/>
  <c r="B2064"/>
  <c r="G2064"/>
  <c r="C2064"/>
  <c r="D2064"/>
  <c r="B2065"/>
  <c r="G2065"/>
  <c r="C2065"/>
  <c r="D2065"/>
  <c r="B2066"/>
  <c r="G2066"/>
  <c r="C2066"/>
  <c r="D2066"/>
  <c r="B2067"/>
  <c r="G2067"/>
  <c r="C2067"/>
  <c r="D2067"/>
  <c r="B2068"/>
  <c r="G2068"/>
  <c r="C2068"/>
  <c r="D2068"/>
  <c r="B2069"/>
  <c r="G2069"/>
  <c r="C2069"/>
  <c r="D2069"/>
  <c r="B2070"/>
  <c r="G2070"/>
  <c r="C2070"/>
  <c r="D2070"/>
  <c r="B2071"/>
  <c r="G2071"/>
  <c r="C2071"/>
  <c r="D2071"/>
  <c r="B2072"/>
  <c r="G2072"/>
  <c r="C2072"/>
  <c r="D2072"/>
  <c r="B2073"/>
  <c r="G2073"/>
  <c r="C2073"/>
  <c r="D2073"/>
  <c r="B2074"/>
  <c r="G2074"/>
  <c r="C2074"/>
  <c r="D2074"/>
  <c r="B2075"/>
  <c r="G2075"/>
  <c r="C2075"/>
  <c r="D2075"/>
  <c r="B2076"/>
  <c r="G2076"/>
  <c r="C2076"/>
  <c r="D2076"/>
  <c r="B2077"/>
  <c r="G2077"/>
  <c r="C2077"/>
  <c r="D2077"/>
  <c r="B2078"/>
  <c r="G2078"/>
  <c r="C2078"/>
  <c r="D2078"/>
  <c r="B2079"/>
  <c r="G2079"/>
  <c r="C2079"/>
  <c r="D2079"/>
  <c r="B2080"/>
  <c r="G2080"/>
  <c r="C2080"/>
  <c r="D2080"/>
  <c r="B2081"/>
  <c r="G2081"/>
  <c r="C2081"/>
  <c r="D2081"/>
  <c r="B2082"/>
  <c r="G2082"/>
  <c r="C2082"/>
  <c r="D2082"/>
  <c r="B2083"/>
  <c r="G2083"/>
  <c r="C2083"/>
  <c r="D2083"/>
  <c r="B2084"/>
  <c r="G2084"/>
  <c r="C2084"/>
  <c r="D2084"/>
  <c r="B2085"/>
  <c r="G2085"/>
  <c r="C2085"/>
  <c r="D2085"/>
  <c r="B2086"/>
  <c r="G2086"/>
  <c r="C2086"/>
  <c r="D2086"/>
  <c r="B2087"/>
  <c r="G2087"/>
  <c r="C2087"/>
  <c r="D2087"/>
  <c r="B2088"/>
  <c r="G2088"/>
  <c r="C2088"/>
  <c r="D2088"/>
  <c r="B2089"/>
  <c r="G2089"/>
  <c r="C2089"/>
  <c r="D2089"/>
  <c r="B2090"/>
  <c r="G2090"/>
  <c r="C2090"/>
  <c r="D2090"/>
  <c r="B2091"/>
  <c r="G2091"/>
  <c r="C2091"/>
  <c r="D2091"/>
  <c r="B2092"/>
  <c r="G2092"/>
  <c r="C2092"/>
  <c r="D2092"/>
  <c r="B2093"/>
  <c r="G2093"/>
  <c r="C2093"/>
  <c r="D2093"/>
  <c r="B2094"/>
  <c r="G2094"/>
  <c r="C2094"/>
  <c r="D2094"/>
  <c r="B2095"/>
  <c r="G2095"/>
  <c r="C2095"/>
  <c r="D2095"/>
  <c r="B2096"/>
  <c r="G2096"/>
  <c r="C2096"/>
  <c r="D2096"/>
  <c r="B2097"/>
  <c r="G2097"/>
  <c r="C2097"/>
  <c r="D2097"/>
  <c r="B2098"/>
  <c r="G2098"/>
  <c r="C2098"/>
  <c r="D2098"/>
  <c r="B2099"/>
  <c r="G2099"/>
  <c r="C2099"/>
  <c r="D2099"/>
  <c r="B2100"/>
  <c r="G2100"/>
  <c r="C2100"/>
  <c r="D2100"/>
  <c r="B2101"/>
  <c r="G2101"/>
  <c r="C2101"/>
  <c r="D2101"/>
  <c r="B2102"/>
  <c r="G2102"/>
  <c r="C2102"/>
  <c r="D2102"/>
  <c r="B2103"/>
  <c r="G2103"/>
  <c r="C2103"/>
  <c r="D2103"/>
  <c r="B2104"/>
  <c r="G2104"/>
  <c r="C2104"/>
  <c r="D2104"/>
  <c r="B2105"/>
  <c r="G2105"/>
  <c r="C2105"/>
  <c r="D2105"/>
  <c r="B2106"/>
  <c r="G2106"/>
  <c r="C2106"/>
  <c r="D2106"/>
  <c r="B2107"/>
  <c r="G2107"/>
  <c r="C2107"/>
  <c r="D2107"/>
  <c r="B2108"/>
  <c r="G2108"/>
  <c r="C2108"/>
  <c r="D2108"/>
  <c r="B2109"/>
  <c r="G2109"/>
  <c r="C2109"/>
  <c r="D2109"/>
  <c r="B2110"/>
  <c r="G2110"/>
  <c r="C2110"/>
  <c r="D2110"/>
  <c r="B2111"/>
  <c r="G2111"/>
  <c r="C2111"/>
  <c r="D2111"/>
  <c r="B2112"/>
  <c r="G2112"/>
  <c r="C2112"/>
  <c r="D2112"/>
  <c r="B2113"/>
  <c r="G2113"/>
  <c r="C2113"/>
  <c r="D2113"/>
  <c r="B2114"/>
  <c r="G2114"/>
  <c r="C2114"/>
  <c r="D2114"/>
  <c r="B2115"/>
  <c r="G2115"/>
  <c r="C2115"/>
  <c r="D2115"/>
  <c r="B2116"/>
  <c r="G2116"/>
  <c r="C2116"/>
  <c r="D2116"/>
  <c r="B2117"/>
  <c r="G2117"/>
  <c r="C2117"/>
  <c r="D2117"/>
  <c r="B2118"/>
  <c r="G2118"/>
  <c r="C2118"/>
  <c r="D2118"/>
  <c r="B2119"/>
  <c r="G2119"/>
  <c r="C2119"/>
  <c r="D2119"/>
  <c r="B2120"/>
  <c r="G2120"/>
  <c r="C2120"/>
  <c r="D2120"/>
  <c r="B2121"/>
  <c r="G2121"/>
  <c r="C2121"/>
  <c r="D2121"/>
  <c r="B2122"/>
  <c r="G2122"/>
  <c r="C2122"/>
  <c r="D2122"/>
  <c r="B2123"/>
  <c r="G2123"/>
  <c r="C2123"/>
  <c r="D2123"/>
  <c r="B2124"/>
  <c r="G2124"/>
  <c r="C2124"/>
  <c r="D2124"/>
  <c r="B2125"/>
  <c r="G2125"/>
  <c r="C2125"/>
  <c r="D2125"/>
  <c r="B2126"/>
  <c r="G2126"/>
  <c r="C2126"/>
  <c r="D2126"/>
  <c r="B2127"/>
  <c r="G2127"/>
  <c r="C2127"/>
  <c r="D2127"/>
  <c r="B2128"/>
  <c r="G2128"/>
  <c r="C2128"/>
  <c r="D2128"/>
  <c r="B2129"/>
  <c r="G2129"/>
  <c r="C2129"/>
  <c r="D2129"/>
  <c r="B2130"/>
  <c r="G2130"/>
  <c r="C2130"/>
  <c r="D2130"/>
  <c r="B2131"/>
  <c r="G2131"/>
  <c r="C2131"/>
  <c r="D2131"/>
  <c r="B2132"/>
  <c r="G2132"/>
  <c r="C2132"/>
  <c r="D2132"/>
  <c r="B2133"/>
  <c r="G2133"/>
  <c r="C2133"/>
  <c r="D2133"/>
  <c r="B2134"/>
  <c r="G2134"/>
  <c r="C2134"/>
  <c r="D2134"/>
  <c r="B2135"/>
  <c r="G2135"/>
  <c r="C2135"/>
  <c r="D2135"/>
  <c r="B2136"/>
  <c r="G2136"/>
  <c r="C2136"/>
  <c r="D2136"/>
  <c r="B2137"/>
  <c r="G2137"/>
  <c r="C2137"/>
  <c r="D2137"/>
  <c r="B2138"/>
  <c r="G2138"/>
  <c r="C2138"/>
  <c r="D2138"/>
  <c r="B2139"/>
  <c r="G2139"/>
  <c r="C2139"/>
  <c r="D2139"/>
  <c r="B2140"/>
  <c r="G2140"/>
  <c r="C2140"/>
  <c r="D2140"/>
  <c r="B2141"/>
  <c r="G2141"/>
  <c r="C2141"/>
  <c r="D2141"/>
  <c r="B2142"/>
  <c r="G2142"/>
  <c r="C2142"/>
  <c r="D2142"/>
  <c r="B2143"/>
  <c r="G2143"/>
  <c r="C2143"/>
  <c r="D2143"/>
  <c r="B2144"/>
  <c r="G2144"/>
  <c r="C2144"/>
  <c r="D2144"/>
  <c r="B2145"/>
  <c r="G2145"/>
  <c r="C2145"/>
  <c r="D2145"/>
  <c r="B2146"/>
  <c r="G2146"/>
  <c r="C2146"/>
  <c r="D2146"/>
  <c r="B2147"/>
  <c r="G2147"/>
  <c r="C2147"/>
  <c r="D2147"/>
  <c r="B2148"/>
  <c r="G2148"/>
  <c r="C2148"/>
  <c r="D2148"/>
  <c r="B2149"/>
  <c r="G2149"/>
  <c r="C2149"/>
  <c r="D2149"/>
  <c r="B2150"/>
  <c r="G2150"/>
  <c r="C2150"/>
  <c r="D2150"/>
  <c r="B2151"/>
  <c r="G2151"/>
  <c r="C2151"/>
  <c r="D2151"/>
  <c r="B2152"/>
  <c r="G2152"/>
  <c r="C2152"/>
  <c r="D2152"/>
  <c r="B2153"/>
  <c r="G2153"/>
  <c r="C2153"/>
  <c r="D2153"/>
  <c r="B2154"/>
  <c r="G2154"/>
  <c r="C2154"/>
  <c r="D2154"/>
  <c r="B2155"/>
  <c r="G2155"/>
  <c r="C2155"/>
  <c r="D2155"/>
  <c r="B2156"/>
  <c r="G2156"/>
  <c r="C2156"/>
  <c r="D2156"/>
  <c r="B2157"/>
  <c r="G2157"/>
  <c r="C2157"/>
  <c r="D2157"/>
  <c r="B2158"/>
  <c r="G2158"/>
  <c r="C2158"/>
  <c r="D2158"/>
  <c r="B2159"/>
  <c r="G2159"/>
  <c r="C2159"/>
  <c r="D2159"/>
  <c r="B2160"/>
  <c r="G2160"/>
  <c r="C2160"/>
  <c r="D2160"/>
  <c r="B2161"/>
  <c r="G2161"/>
  <c r="C2161"/>
  <c r="D2161"/>
  <c r="B2162"/>
  <c r="G2162"/>
  <c r="C2162"/>
  <c r="D2162"/>
  <c r="B2163"/>
  <c r="G2163"/>
  <c r="C2163"/>
  <c r="D2163"/>
  <c r="B2164"/>
  <c r="G2164"/>
  <c r="C2164"/>
  <c r="D2164"/>
  <c r="B2165"/>
  <c r="G2165"/>
  <c r="C2165"/>
  <c r="D2165"/>
  <c r="B2166"/>
  <c r="G2166"/>
  <c r="C2166"/>
  <c r="D2166"/>
  <c r="B2167"/>
  <c r="G2167"/>
  <c r="C2167"/>
  <c r="D2167"/>
  <c r="B2168"/>
  <c r="G2168"/>
  <c r="C2168"/>
  <c r="D2168"/>
  <c r="B2169"/>
  <c r="G2169"/>
  <c r="C2169"/>
  <c r="D2169"/>
  <c r="B2170"/>
  <c r="G2170"/>
  <c r="C2170"/>
  <c r="D2170"/>
  <c r="B2171"/>
  <c r="G2171"/>
  <c r="C2171"/>
  <c r="D2171"/>
  <c r="B2172"/>
  <c r="G2172"/>
  <c r="C2172"/>
  <c r="D2172"/>
  <c r="B2173"/>
  <c r="G2173"/>
  <c r="C2173"/>
  <c r="D2173"/>
  <c r="B2174"/>
  <c r="G2174"/>
  <c r="C2174"/>
  <c r="D2174"/>
  <c r="B2175"/>
  <c r="G2175"/>
  <c r="C2175"/>
  <c r="D2175"/>
  <c r="B2176"/>
  <c r="G2176"/>
  <c r="C2176"/>
  <c r="D2176"/>
  <c r="B2177"/>
  <c r="G2177"/>
  <c r="C2177"/>
  <c r="D2177"/>
  <c r="B2178"/>
  <c r="G2178"/>
  <c r="C2178"/>
  <c r="D2178"/>
  <c r="B2179"/>
  <c r="G2179"/>
  <c r="C2179"/>
  <c r="D2179"/>
  <c r="B2180"/>
  <c r="G2180"/>
  <c r="C2180"/>
  <c r="D2180"/>
  <c r="B2181"/>
  <c r="G2181"/>
  <c r="C2181"/>
  <c r="D2181"/>
  <c r="B2182"/>
  <c r="G2182"/>
  <c r="C2182"/>
  <c r="D2182"/>
  <c r="B2183"/>
  <c r="G2183"/>
  <c r="C2183"/>
  <c r="D2183"/>
  <c r="B2184"/>
  <c r="G2184"/>
  <c r="C2184"/>
  <c r="D2184"/>
  <c r="B2185"/>
  <c r="G2185"/>
  <c r="C2185"/>
  <c r="D2185"/>
  <c r="B2186"/>
  <c r="G2186"/>
  <c r="C2186"/>
  <c r="D2186"/>
  <c r="B2187"/>
  <c r="G2187"/>
  <c r="C2187"/>
  <c r="D2187"/>
  <c r="B2188"/>
  <c r="G2188"/>
  <c r="C2188"/>
  <c r="D2188"/>
  <c r="B2189"/>
  <c r="G2189"/>
  <c r="C2189"/>
  <c r="D2189"/>
  <c r="B2190"/>
  <c r="G2190"/>
  <c r="C2190"/>
  <c r="D2190"/>
  <c r="B2191"/>
  <c r="G2191"/>
  <c r="C2191"/>
  <c r="D2191"/>
  <c r="B2192"/>
  <c r="G2192"/>
  <c r="C2192"/>
  <c r="D2192"/>
  <c r="B2193"/>
  <c r="G2193"/>
  <c r="C2193"/>
  <c r="D2193"/>
  <c r="B2194"/>
  <c r="G2194"/>
  <c r="C2194"/>
  <c r="D2194"/>
  <c r="B2195"/>
  <c r="G2195"/>
  <c r="C2195"/>
  <c r="D2195"/>
  <c r="B2196"/>
  <c r="G2196"/>
  <c r="C2196"/>
  <c r="D2196"/>
  <c r="B2197"/>
  <c r="G2197"/>
  <c r="C2197"/>
  <c r="D2197"/>
  <c r="B2198"/>
  <c r="G2198"/>
  <c r="C2198"/>
  <c r="D2198"/>
  <c r="B2199"/>
  <c r="G2199"/>
  <c r="C2199"/>
  <c r="D2199"/>
  <c r="B2200"/>
  <c r="G2200"/>
  <c r="C2200"/>
  <c r="D2200"/>
  <c r="B2201"/>
  <c r="G2201"/>
  <c r="C2201"/>
  <c r="D2201"/>
  <c r="B2202"/>
  <c r="G2202"/>
  <c r="C2202"/>
  <c r="D2202"/>
  <c r="B2203"/>
  <c r="G2203"/>
  <c r="C2203"/>
  <c r="D2203"/>
  <c r="B2204"/>
  <c r="G2204"/>
  <c r="C2204"/>
  <c r="D2204"/>
  <c r="B2205"/>
  <c r="G2205"/>
  <c r="C2205"/>
  <c r="D2205"/>
  <c r="B2206"/>
  <c r="G2206"/>
  <c r="C2206"/>
  <c r="D2206"/>
  <c r="B2207"/>
  <c r="G2207"/>
  <c r="C2207"/>
  <c r="D2207"/>
  <c r="B2208"/>
  <c r="G2208"/>
  <c r="C2208"/>
  <c r="D2208"/>
  <c r="B2209"/>
  <c r="G2209"/>
  <c r="C2209"/>
  <c r="D2209"/>
  <c r="B2210"/>
  <c r="G2210"/>
  <c r="C2210"/>
  <c r="D2210"/>
  <c r="B2211"/>
  <c r="G2211"/>
  <c r="C2211"/>
  <c r="D2211"/>
  <c r="B2212"/>
  <c r="G2212"/>
  <c r="C2212"/>
  <c r="D2212"/>
  <c r="B2213"/>
  <c r="G2213"/>
  <c r="C2213"/>
  <c r="D2213"/>
  <c r="B2214"/>
  <c r="G2214"/>
  <c r="C2214"/>
  <c r="D2214"/>
  <c r="B2215"/>
  <c r="G2215"/>
  <c r="C2215"/>
  <c r="D2215"/>
  <c r="B2216"/>
  <c r="G2216"/>
  <c r="C2216"/>
  <c r="D2216"/>
  <c r="B2217"/>
  <c r="G2217"/>
  <c r="C2217"/>
  <c r="D2217"/>
  <c r="B2218"/>
  <c r="G2218"/>
  <c r="C2218"/>
  <c r="D2218"/>
  <c r="B2219"/>
  <c r="G2219"/>
  <c r="C2219"/>
  <c r="D2219"/>
  <c r="B2220"/>
  <c r="G2220"/>
  <c r="C2220"/>
  <c r="D2220"/>
  <c r="B2221"/>
  <c r="G2221"/>
  <c r="C2221"/>
  <c r="D2221"/>
  <c r="B2222"/>
  <c r="G2222"/>
  <c r="C2222"/>
  <c r="D2222"/>
  <c r="B2223"/>
  <c r="G2223"/>
  <c r="C2223"/>
  <c r="D2223"/>
  <c r="B2224"/>
  <c r="G2224"/>
  <c r="C2224"/>
  <c r="D2224"/>
  <c r="B2225"/>
  <c r="G2225"/>
  <c r="C2225"/>
  <c r="D2225"/>
  <c r="B2226"/>
  <c r="G2226"/>
  <c r="C2226"/>
  <c r="D2226"/>
  <c r="B2227"/>
  <c r="G2227"/>
  <c r="C2227"/>
  <c r="D2227"/>
  <c r="B2228"/>
  <c r="G2228"/>
  <c r="C2228"/>
  <c r="D2228"/>
  <c r="B2229"/>
  <c r="G2229"/>
  <c r="C2229"/>
  <c r="D2229"/>
  <c r="B2230"/>
  <c r="G2230"/>
  <c r="C2230"/>
  <c r="D2230"/>
  <c r="B2231"/>
  <c r="G2231"/>
  <c r="C2231"/>
  <c r="D2231"/>
  <c r="B2232"/>
  <c r="G2232"/>
  <c r="C2232"/>
  <c r="D2232"/>
  <c r="B2233"/>
  <c r="G2233"/>
  <c r="C2233"/>
  <c r="D2233"/>
  <c r="B2234"/>
  <c r="G2234"/>
  <c r="C2234"/>
  <c r="D2234"/>
  <c r="B2235"/>
  <c r="G2235"/>
  <c r="C2235"/>
  <c r="D2235"/>
  <c r="B2236"/>
  <c r="G2236"/>
  <c r="C2236"/>
  <c r="D2236"/>
  <c r="B2237"/>
  <c r="G2237"/>
  <c r="C2237"/>
  <c r="D2237"/>
  <c r="B2238"/>
  <c r="G2238"/>
  <c r="C2238"/>
  <c r="D2238"/>
  <c r="B2239"/>
  <c r="G2239"/>
  <c r="C2239"/>
  <c r="D2239"/>
  <c r="B2240"/>
  <c r="G2240"/>
  <c r="C2240"/>
  <c r="D2240"/>
  <c r="B2241"/>
  <c r="G2241"/>
  <c r="C2241"/>
  <c r="D2241"/>
  <c r="B2242"/>
  <c r="G2242"/>
  <c r="C2242"/>
  <c r="D2242"/>
  <c r="B2243"/>
  <c r="G2243"/>
  <c r="C2243"/>
  <c r="D2243"/>
  <c r="B2244"/>
  <c r="G2244"/>
  <c r="C2244"/>
  <c r="D2244"/>
  <c r="B2245"/>
  <c r="G2245"/>
  <c r="C2245"/>
  <c r="D2245"/>
  <c r="B2246"/>
  <c r="G2246"/>
  <c r="C2246"/>
  <c r="D2246"/>
  <c r="B2247"/>
  <c r="G2247"/>
  <c r="C2247"/>
  <c r="D2247"/>
  <c r="B2248"/>
  <c r="G2248"/>
  <c r="C2248"/>
  <c r="D2248"/>
  <c r="B2249"/>
  <c r="G2249"/>
  <c r="C2249"/>
  <c r="D2249"/>
  <c r="B2250"/>
  <c r="G2250"/>
  <c r="C2250"/>
  <c r="D2250"/>
  <c r="B2251"/>
  <c r="G2251"/>
  <c r="C2251"/>
  <c r="D2251"/>
  <c r="B2252"/>
  <c r="G2252"/>
  <c r="C2252"/>
  <c r="D2252"/>
  <c r="B2253"/>
  <c r="G2253"/>
  <c r="C2253"/>
  <c r="D2253"/>
  <c r="B2254"/>
  <c r="G2254"/>
  <c r="C2254"/>
  <c r="D2254"/>
  <c r="B2255"/>
  <c r="G2255"/>
  <c r="C2255"/>
  <c r="D2255"/>
  <c r="B2256"/>
  <c r="G2256"/>
  <c r="C2256"/>
  <c r="D2256"/>
  <c r="B2257"/>
  <c r="G2257"/>
  <c r="C2257"/>
  <c r="D2257"/>
  <c r="B2258"/>
  <c r="G2258"/>
  <c r="C2258"/>
  <c r="D2258"/>
  <c r="B2259"/>
  <c r="G2259"/>
  <c r="C2259"/>
  <c r="D2259"/>
  <c r="B2260"/>
  <c r="G2260"/>
  <c r="C2260"/>
  <c r="D2260"/>
  <c r="B2261"/>
  <c r="G2261"/>
  <c r="C2261"/>
  <c r="D2261"/>
  <c r="B2262"/>
  <c r="G2262"/>
  <c r="C2262"/>
  <c r="D2262"/>
  <c r="B2263"/>
  <c r="G2263"/>
  <c r="C2263"/>
  <c r="D2263"/>
  <c r="B2264"/>
  <c r="G2264"/>
  <c r="C2264"/>
  <c r="D2264"/>
  <c r="B2265"/>
  <c r="G2265"/>
  <c r="C2265"/>
  <c r="D2265"/>
  <c r="B2266"/>
  <c r="G2266"/>
  <c r="C2266"/>
  <c r="D2266"/>
  <c r="B2267"/>
  <c r="G2267"/>
  <c r="C2267"/>
  <c r="D2267"/>
  <c r="B2268"/>
  <c r="G2268"/>
  <c r="C2268"/>
  <c r="D2268"/>
  <c r="B2269"/>
  <c r="G2269"/>
  <c r="C2269"/>
  <c r="D2269"/>
  <c r="B2270"/>
  <c r="G2270"/>
  <c r="C2270"/>
  <c r="D2270"/>
  <c r="B2271"/>
  <c r="G2271"/>
  <c r="C2271"/>
  <c r="D2271"/>
  <c r="B2272"/>
  <c r="G2272"/>
  <c r="C2272"/>
  <c r="D2272"/>
  <c r="B2273"/>
  <c r="G2273"/>
  <c r="C2273"/>
  <c r="D2273"/>
  <c r="B2274"/>
  <c r="G2274"/>
  <c r="C2274"/>
  <c r="D2274"/>
  <c r="B2275"/>
  <c r="G2275"/>
  <c r="C2275"/>
  <c r="D2275"/>
  <c r="B2276"/>
  <c r="G2276"/>
  <c r="C2276"/>
  <c r="D2276"/>
  <c r="B2277"/>
  <c r="G2277"/>
  <c r="C2277"/>
  <c r="D2277"/>
  <c r="B2278"/>
  <c r="G2278"/>
  <c r="C2278"/>
  <c r="D2278"/>
  <c r="B2279"/>
  <c r="G2279"/>
  <c r="C2279"/>
  <c r="D2279"/>
  <c r="B2280"/>
  <c r="G2280"/>
  <c r="C2280"/>
  <c r="D2280"/>
  <c r="B2281"/>
  <c r="G2281"/>
  <c r="C2281"/>
  <c r="D2281"/>
  <c r="B2282"/>
  <c r="G2282"/>
  <c r="C2282"/>
  <c r="D2282"/>
  <c r="B2283"/>
  <c r="G2283"/>
  <c r="C2283"/>
  <c r="D2283"/>
  <c r="B2284"/>
  <c r="G2284"/>
  <c r="C2284"/>
  <c r="D2284"/>
  <c r="B2285"/>
  <c r="G2285"/>
  <c r="C2285"/>
  <c r="D2285"/>
  <c r="B2286"/>
  <c r="G2286"/>
  <c r="C2286"/>
  <c r="D2286"/>
  <c r="B2287"/>
  <c r="G2287"/>
  <c r="C2287"/>
  <c r="D2287"/>
  <c r="B2288"/>
  <c r="G2288"/>
  <c r="C2288"/>
  <c r="D2288"/>
  <c r="B2289"/>
  <c r="G2289"/>
  <c r="C2289"/>
  <c r="D2289"/>
  <c r="B2290"/>
  <c r="G2290"/>
  <c r="C2290"/>
  <c r="D2290"/>
  <c r="B2291"/>
  <c r="G2291"/>
  <c r="C2291"/>
  <c r="D2291"/>
  <c r="B2292"/>
  <c r="G2292"/>
  <c r="C2292"/>
  <c r="D2292"/>
  <c r="B2293"/>
  <c r="G2293"/>
  <c r="C2293"/>
  <c r="D2293"/>
  <c r="B2294"/>
  <c r="G2294"/>
  <c r="C2294"/>
  <c r="D2294"/>
  <c r="B2295"/>
  <c r="G2295"/>
  <c r="C2295"/>
  <c r="D2295"/>
  <c r="B2296"/>
  <c r="G2296"/>
  <c r="C2296"/>
  <c r="D2296"/>
  <c r="B2297"/>
  <c r="G2297"/>
  <c r="C2297"/>
  <c r="D2297"/>
  <c r="B2298"/>
  <c r="G2298"/>
  <c r="C2298"/>
  <c r="D2298"/>
  <c r="B2299"/>
  <c r="G2299"/>
  <c r="C2299"/>
  <c r="D2299"/>
  <c r="B2300"/>
  <c r="G2300"/>
  <c r="C2300"/>
  <c r="D2300"/>
  <c r="B2301"/>
  <c r="G2301"/>
  <c r="C2301"/>
  <c r="D2301"/>
  <c r="B2302"/>
  <c r="G2302"/>
  <c r="C2302"/>
  <c r="D2302"/>
  <c r="B2303"/>
  <c r="G2303"/>
  <c r="C2303"/>
  <c r="D2303"/>
  <c r="B2304"/>
  <c r="G2304"/>
  <c r="C2304"/>
  <c r="D2304"/>
  <c r="B2305"/>
  <c r="G2305"/>
  <c r="C2305"/>
  <c r="D2305"/>
  <c r="B2306"/>
  <c r="G2306"/>
  <c r="C2306"/>
  <c r="D2306"/>
  <c r="B2307"/>
  <c r="G2307"/>
  <c r="C2307"/>
  <c r="D2307"/>
  <c r="B2308"/>
  <c r="G2308"/>
  <c r="C2308"/>
  <c r="D2308"/>
  <c r="B2309"/>
  <c r="G2309"/>
  <c r="C2309"/>
  <c r="D2309"/>
  <c r="B2310"/>
  <c r="G2310"/>
  <c r="C2310"/>
  <c r="D2310"/>
  <c r="B2311"/>
  <c r="G2311"/>
  <c r="C2311"/>
  <c r="D2311"/>
  <c r="B2312"/>
  <c r="G2312"/>
  <c r="C2312"/>
  <c r="D2312"/>
  <c r="B2313"/>
  <c r="G2313"/>
  <c r="C2313"/>
  <c r="D2313"/>
  <c r="B2314"/>
  <c r="G2314"/>
  <c r="C2314"/>
  <c r="D2314"/>
  <c r="B2315"/>
  <c r="G2315"/>
  <c r="C2315"/>
  <c r="D2315"/>
  <c r="B2316"/>
  <c r="G2316"/>
  <c r="C2316"/>
  <c r="D2316"/>
  <c r="B2317"/>
  <c r="G2317"/>
  <c r="C2317"/>
  <c r="D2317"/>
  <c r="B2318"/>
  <c r="G2318"/>
  <c r="C2318"/>
  <c r="D2318"/>
  <c r="B2319"/>
  <c r="G2319"/>
  <c r="C2319"/>
  <c r="D2319"/>
  <c r="B2320"/>
  <c r="G2320"/>
  <c r="C2320"/>
  <c r="D2320"/>
  <c r="B2321"/>
  <c r="G2321"/>
  <c r="C2321"/>
  <c r="D2321"/>
  <c r="B2322"/>
  <c r="G2322"/>
  <c r="C2322"/>
  <c r="D2322"/>
  <c r="B2323"/>
  <c r="G2323"/>
  <c r="C2323"/>
  <c r="D2323"/>
  <c r="B2324"/>
  <c r="G2324"/>
  <c r="C2324"/>
  <c r="D2324"/>
  <c r="B2325"/>
  <c r="G2325"/>
  <c r="C2325"/>
  <c r="D2325"/>
  <c r="B2326"/>
  <c r="G2326"/>
  <c r="C2326"/>
  <c r="D2326"/>
  <c r="B2327"/>
  <c r="G2327"/>
  <c r="C2327"/>
  <c r="D2327"/>
  <c r="B2328"/>
  <c r="G2328"/>
  <c r="C2328"/>
  <c r="D2328"/>
  <c r="B2329"/>
  <c r="G2329"/>
  <c r="C2329"/>
  <c r="D2329"/>
  <c r="B2330"/>
  <c r="G2330"/>
  <c r="C2330"/>
  <c r="D2330"/>
  <c r="B2331"/>
  <c r="G2331"/>
  <c r="C2331"/>
  <c r="D2331"/>
  <c r="B2332"/>
  <c r="G2332"/>
  <c r="C2332"/>
  <c r="D2332"/>
  <c r="B2333"/>
  <c r="G2333"/>
  <c r="C2333"/>
  <c r="D2333"/>
  <c r="B2334"/>
  <c r="G2334"/>
  <c r="C2334"/>
  <c r="D2334"/>
  <c r="B2335"/>
  <c r="G2335"/>
  <c r="C2335"/>
  <c r="D2335"/>
  <c r="B2336"/>
  <c r="G2336"/>
  <c r="C2336"/>
  <c r="D2336"/>
  <c r="B2337"/>
  <c r="G2337"/>
  <c r="C2337"/>
  <c r="D2337"/>
  <c r="B2338"/>
  <c r="G2338"/>
  <c r="C2338"/>
  <c r="D2338"/>
  <c r="B2339"/>
  <c r="G2339"/>
  <c r="C2339"/>
  <c r="D2339"/>
  <c r="B2340"/>
  <c r="G2340"/>
  <c r="C2340"/>
  <c r="D2340"/>
  <c r="B2341"/>
  <c r="G2341"/>
  <c r="C2341"/>
  <c r="D2341"/>
  <c r="B2342"/>
  <c r="G2342"/>
  <c r="C2342"/>
  <c r="D2342"/>
  <c r="B2343"/>
  <c r="G2343"/>
  <c r="C2343"/>
  <c r="D2343"/>
  <c r="B2344"/>
  <c r="G2344"/>
  <c r="C2344"/>
  <c r="D2344"/>
  <c r="B2345"/>
  <c r="G2345"/>
  <c r="C2345"/>
  <c r="D2345"/>
  <c r="B2346"/>
  <c r="G2346"/>
  <c r="C2346"/>
  <c r="D2346"/>
  <c r="B2347"/>
  <c r="G2347"/>
  <c r="C2347"/>
  <c r="D2347"/>
  <c r="B2348"/>
  <c r="G2348"/>
  <c r="C2348"/>
  <c r="D2348"/>
  <c r="B2349"/>
  <c r="G2349"/>
  <c r="C2349"/>
  <c r="D2349"/>
  <c r="B2350"/>
  <c r="G2350"/>
  <c r="C2350"/>
  <c r="D2350"/>
  <c r="B2351"/>
  <c r="G2351"/>
  <c r="C2351"/>
  <c r="D2351"/>
  <c r="B2352"/>
  <c r="G2352"/>
  <c r="C2352"/>
  <c r="D2352"/>
  <c r="B2353"/>
  <c r="G2353"/>
  <c r="C2353"/>
  <c r="D2353"/>
  <c r="B2354"/>
  <c r="G2354"/>
  <c r="C2354"/>
  <c r="D2354"/>
  <c r="B2355"/>
  <c r="G2355"/>
  <c r="C2355"/>
  <c r="D2355"/>
  <c r="B2356"/>
  <c r="G2356"/>
  <c r="C2356"/>
  <c r="D2356"/>
  <c r="B2357"/>
  <c r="G2357"/>
  <c r="C2357"/>
  <c r="D2357"/>
  <c r="B2358"/>
  <c r="G2358"/>
  <c r="C2358"/>
  <c r="D2358"/>
  <c r="B2359"/>
  <c r="G2359"/>
  <c r="C2359"/>
  <c r="D2359"/>
  <c r="B2360"/>
  <c r="G2360"/>
  <c r="C2360"/>
  <c r="D2360"/>
  <c r="B2361"/>
  <c r="G2361"/>
  <c r="C2361"/>
  <c r="D2361"/>
  <c r="B2362"/>
  <c r="G2362"/>
  <c r="C2362"/>
  <c r="D2362"/>
  <c r="B2363"/>
  <c r="G2363"/>
  <c r="C2363"/>
  <c r="D2363"/>
  <c r="B2364"/>
  <c r="G2364"/>
  <c r="C2364"/>
  <c r="D2364"/>
  <c r="B2365"/>
  <c r="G2365"/>
  <c r="C2365"/>
  <c r="D2365"/>
  <c r="B2366"/>
  <c r="G2366"/>
  <c r="C2366"/>
  <c r="D2366"/>
  <c r="B2367"/>
  <c r="G2367"/>
  <c r="C2367"/>
  <c r="D2367"/>
  <c r="B2368"/>
  <c r="G2368"/>
  <c r="C2368"/>
  <c r="D2368"/>
  <c r="B2369"/>
  <c r="G2369"/>
  <c r="C2369"/>
  <c r="D2369"/>
  <c r="B2370"/>
  <c r="G2370"/>
  <c r="C2370"/>
  <c r="D2370"/>
  <c r="B2371"/>
  <c r="G2371"/>
  <c r="C2371"/>
  <c r="D2371"/>
  <c r="B2372"/>
  <c r="G2372"/>
  <c r="C2372"/>
  <c r="D2372"/>
  <c r="B2373"/>
  <c r="G2373"/>
  <c r="C2373"/>
  <c r="D2373"/>
  <c r="B2374"/>
  <c r="G2374"/>
  <c r="C2374"/>
  <c r="D2374"/>
  <c r="B2375"/>
  <c r="G2375"/>
  <c r="C2375"/>
  <c r="D2375"/>
  <c r="B2376"/>
  <c r="G2376"/>
  <c r="C2376"/>
  <c r="D2376"/>
  <c r="B2377"/>
  <c r="G2377"/>
  <c r="C2377"/>
  <c r="D2377"/>
  <c r="B2378"/>
  <c r="G2378"/>
  <c r="C2378"/>
  <c r="D2378"/>
  <c r="B2379"/>
  <c r="G2379"/>
  <c r="C2379"/>
  <c r="D2379"/>
  <c r="B2380"/>
  <c r="G2380"/>
  <c r="C2380"/>
  <c r="D2380"/>
  <c r="B2381"/>
  <c r="G2381"/>
  <c r="C2381"/>
  <c r="D2381"/>
  <c r="B2382"/>
  <c r="G2382"/>
  <c r="C2382"/>
  <c r="D2382"/>
  <c r="B2383"/>
  <c r="G2383"/>
  <c r="C2383"/>
  <c r="D2383"/>
  <c r="B2384"/>
  <c r="G2384"/>
  <c r="C2384"/>
  <c r="D2384"/>
  <c r="B2385"/>
  <c r="G2385"/>
  <c r="C2385"/>
  <c r="D2385"/>
  <c r="B2386"/>
  <c r="G2386"/>
  <c r="C2386"/>
  <c r="D2386"/>
  <c r="B2387"/>
  <c r="G2387"/>
  <c r="C2387"/>
  <c r="D2387"/>
  <c r="B2388"/>
  <c r="G2388"/>
  <c r="C2388"/>
  <c r="D2388"/>
  <c r="B2389"/>
  <c r="G2389"/>
  <c r="C2389"/>
  <c r="D2389"/>
  <c r="B2390"/>
  <c r="G2390"/>
  <c r="C2390"/>
  <c r="D2390"/>
  <c r="B2391"/>
  <c r="G2391"/>
  <c r="C2391"/>
  <c r="D2391"/>
  <c r="B2392"/>
  <c r="G2392"/>
  <c r="C2392"/>
  <c r="D2392"/>
  <c r="B2393"/>
  <c r="G2393"/>
  <c r="C2393"/>
  <c r="D2393"/>
  <c r="B2394"/>
  <c r="G2394"/>
  <c r="C2394"/>
  <c r="D2394"/>
  <c r="B2395"/>
  <c r="G2395"/>
  <c r="C2395"/>
  <c r="D2395"/>
  <c r="B2396"/>
  <c r="G2396"/>
  <c r="C2396"/>
  <c r="D2396"/>
  <c r="B2397"/>
  <c r="G2397"/>
  <c r="C2397"/>
  <c r="D2397"/>
  <c r="B2398"/>
  <c r="G2398"/>
  <c r="C2398"/>
  <c r="D2398"/>
  <c r="B2399"/>
  <c r="G2399"/>
  <c r="C2399"/>
  <c r="D2399"/>
  <c r="B2400"/>
  <c r="G2400"/>
  <c r="C2400"/>
  <c r="D2400"/>
  <c r="B2401"/>
  <c r="G2401"/>
  <c r="C2401"/>
  <c r="D2401"/>
  <c r="B2402"/>
  <c r="G2402"/>
  <c r="C2402"/>
  <c r="D2402"/>
  <c r="B2403"/>
  <c r="G2403"/>
  <c r="C2403"/>
  <c r="D2403"/>
  <c r="B2404"/>
  <c r="G2404"/>
  <c r="C2404"/>
  <c r="D2404"/>
  <c r="B2405"/>
  <c r="G2405"/>
  <c r="C2405"/>
  <c r="D2405"/>
  <c r="B2406"/>
  <c r="G2406"/>
  <c r="C2406"/>
  <c r="D2406"/>
  <c r="B2407"/>
  <c r="G2407"/>
  <c r="C2407"/>
  <c r="D2407"/>
  <c r="B2408"/>
  <c r="G2408"/>
  <c r="C2408"/>
  <c r="D2408"/>
  <c r="B2409"/>
  <c r="G2409"/>
  <c r="C2409"/>
  <c r="D2409"/>
  <c r="B2410"/>
  <c r="G2410"/>
  <c r="C2410"/>
  <c r="D2410"/>
  <c r="B2411"/>
  <c r="G2411"/>
  <c r="C2411"/>
  <c r="D2411"/>
  <c r="B2412"/>
  <c r="G2412"/>
  <c r="C2412"/>
  <c r="D2412"/>
  <c r="B2413"/>
  <c r="G2413"/>
  <c r="C2413"/>
  <c r="D2413"/>
  <c r="B2414"/>
  <c r="G2414"/>
  <c r="C2414"/>
  <c r="D2414"/>
  <c r="B2415"/>
  <c r="G2415"/>
  <c r="C2415"/>
  <c r="D2415"/>
  <c r="B2416"/>
  <c r="G2416"/>
  <c r="C2416"/>
  <c r="D2416"/>
  <c r="B2417"/>
  <c r="G2417"/>
  <c r="C2417"/>
  <c r="D2417"/>
  <c r="B2418"/>
  <c r="G2418"/>
  <c r="C2418"/>
  <c r="D2418"/>
  <c r="B2419"/>
  <c r="G2419"/>
  <c r="C2419"/>
  <c r="D2419"/>
  <c r="B2420"/>
  <c r="G2420"/>
  <c r="C2420"/>
  <c r="D2420"/>
  <c r="B2421"/>
  <c r="G2421"/>
  <c r="C2421"/>
  <c r="D2421"/>
  <c r="B2422"/>
  <c r="G2422"/>
  <c r="C2422"/>
  <c r="D2422"/>
  <c r="B2423"/>
  <c r="G2423"/>
  <c r="C2423"/>
  <c r="D2423"/>
  <c r="B2424"/>
  <c r="G2424"/>
  <c r="C2424"/>
  <c r="D2424"/>
  <c r="B2425"/>
  <c r="G2425"/>
  <c r="C2425"/>
  <c r="D2425"/>
  <c r="B2426"/>
  <c r="G2426"/>
  <c r="C2426"/>
  <c r="D2426"/>
  <c r="B2427"/>
  <c r="G2427"/>
  <c r="C2427"/>
  <c r="D2427"/>
  <c r="B2428"/>
  <c r="G2428"/>
  <c r="C2428"/>
  <c r="D2428"/>
  <c r="B2429"/>
  <c r="G2429"/>
  <c r="C2429"/>
  <c r="D2429"/>
  <c r="B2430"/>
  <c r="G2430"/>
  <c r="C2430"/>
  <c r="D2430"/>
  <c r="B2431"/>
  <c r="G2431"/>
  <c r="C2431"/>
  <c r="D2431"/>
  <c r="B2432"/>
  <c r="G2432"/>
  <c r="C2432"/>
  <c r="D2432"/>
  <c r="B2433"/>
  <c r="G2433"/>
  <c r="C2433"/>
  <c r="D2433"/>
  <c r="B2434"/>
  <c r="G2434"/>
  <c r="C2434"/>
  <c r="D2434"/>
  <c r="B2435"/>
  <c r="G2435"/>
  <c r="C2435"/>
  <c r="D2435"/>
  <c r="B2436"/>
  <c r="G2436"/>
  <c r="C2436"/>
  <c r="D2436"/>
  <c r="B2437"/>
  <c r="G2437"/>
  <c r="C2437"/>
  <c r="D2437"/>
  <c r="B2438"/>
  <c r="G2438"/>
  <c r="C2438"/>
  <c r="D2438"/>
  <c r="B2439"/>
  <c r="G2439"/>
  <c r="C2439"/>
  <c r="D2439"/>
  <c r="B2440"/>
  <c r="G2440"/>
  <c r="C2440"/>
  <c r="D2440"/>
  <c r="B2441"/>
  <c r="G2441"/>
  <c r="C2441"/>
  <c r="D2441"/>
  <c r="B2442"/>
  <c r="G2442"/>
  <c r="C2442"/>
  <c r="D2442"/>
  <c r="B2443"/>
  <c r="G2443"/>
  <c r="C2443"/>
  <c r="D2443"/>
  <c r="B2444"/>
  <c r="G2444"/>
  <c r="C2444"/>
  <c r="D2444"/>
  <c r="B2445"/>
  <c r="G2445"/>
  <c r="C2445"/>
  <c r="D2445"/>
  <c r="B2446"/>
  <c r="G2446"/>
  <c r="C2446"/>
  <c r="D2446"/>
  <c r="B2447"/>
  <c r="G2447"/>
  <c r="C2447"/>
  <c r="D2447"/>
  <c r="B2448"/>
  <c r="G2448"/>
  <c r="C2448"/>
  <c r="D2448"/>
  <c r="B2449"/>
  <c r="G2449"/>
  <c r="C2449"/>
  <c r="D2449"/>
  <c r="B2450"/>
  <c r="G2450"/>
  <c r="C2450"/>
  <c r="D2450"/>
  <c r="B2451"/>
  <c r="G2451"/>
  <c r="C2451"/>
  <c r="D2451"/>
  <c r="B2452"/>
  <c r="G2452"/>
  <c r="C2452"/>
  <c r="D2452"/>
  <c r="B2453"/>
  <c r="G2453"/>
  <c r="C2453"/>
  <c r="D2453"/>
  <c r="B2454"/>
  <c r="G2454"/>
  <c r="C2454"/>
  <c r="D2454"/>
  <c r="B2455"/>
  <c r="G2455"/>
  <c r="C2455"/>
  <c r="D2455"/>
  <c r="B2456"/>
  <c r="G2456"/>
  <c r="C2456"/>
  <c r="D2456"/>
  <c r="B2457"/>
  <c r="G2457"/>
  <c r="C2457"/>
  <c r="D2457"/>
  <c r="B2458"/>
  <c r="G2458"/>
  <c r="C2458"/>
  <c r="D2458"/>
  <c r="B2459"/>
  <c r="G2459"/>
  <c r="C2459"/>
  <c r="D2459"/>
  <c r="B2460"/>
  <c r="G2460"/>
  <c r="C2460"/>
  <c r="D2460"/>
  <c r="B2461"/>
  <c r="G2461"/>
  <c r="C2461"/>
  <c r="D2461"/>
  <c r="B2462"/>
  <c r="G2462"/>
  <c r="C2462"/>
  <c r="D2462"/>
  <c r="B2463"/>
  <c r="G2463"/>
  <c r="C2463"/>
  <c r="D2463"/>
  <c r="B2464"/>
  <c r="G2464"/>
  <c r="C2464"/>
  <c r="D2464"/>
  <c r="B2465"/>
  <c r="G2465"/>
  <c r="C2465"/>
  <c r="D2465"/>
  <c r="B2466"/>
  <c r="G2466"/>
  <c r="C2466"/>
  <c r="D2466"/>
  <c r="B2467"/>
  <c r="G2467"/>
  <c r="C2467"/>
  <c r="D2467"/>
  <c r="B2468"/>
  <c r="G2468"/>
  <c r="C2468"/>
  <c r="D2468"/>
  <c r="B2469"/>
  <c r="G2469"/>
  <c r="C2469"/>
  <c r="D2469"/>
  <c r="B2470"/>
  <c r="G2470"/>
  <c r="C2470"/>
  <c r="D2470"/>
  <c r="B2471"/>
  <c r="G2471"/>
  <c r="C2471"/>
  <c r="D2471"/>
  <c r="B2472"/>
  <c r="G2472"/>
  <c r="C2472"/>
  <c r="D2472"/>
  <c r="B2473"/>
  <c r="G2473"/>
  <c r="C2473"/>
  <c r="D2473"/>
  <c r="B2474"/>
  <c r="G2474"/>
  <c r="C2474"/>
  <c r="D2474"/>
  <c r="B2475"/>
  <c r="G2475"/>
  <c r="C2475"/>
  <c r="D2475"/>
  <c r="B2476"/>
  <c r="G2476"/>
  <c r="C2476"/>
  <c r="D2476"/>
  <c r="B2477"/>
  <c r="G2477"/>
  <c r="C2477"/>
  <c r="D2477"/>
  <c r="B2478"/>
  <c r="G2478"/>
  <c r="C2478"/>
  <c r="D2478"/>
  <c r="B2479"/>
  <c r="G2479"/>
  <c r="C2479"/>
  <c r="D2479"/>
  <c r="B2480"/>
  <c r="G2480"/>
  <c r="C2480"/>
  <c r="D2480"/>
  <c r="B2481"/>
  <c r="G2481"/>
  <c r="C2481"/>
  <c r="D2481"/>
  <c r="B2482"/>
  <c r="G2482"/>
  <c r="C2482"/>
  <c r="D2482"/>
  <c r="B2483"/>
  <c r="G2483"/>
  <c r="C2483"/>
  <c r="D2483"/>
  <c r="B2484"/>
  <c r="G2484"/>
  <c r="C2484"/>
  <c r="D2484"/>
  <c r="B2485"/>
  <c r="G2485"/>
  <c r="C2485"/>
  <c r="D2485"/>
  <c r="B2486"/>
  <c r="G2486"/>
  <c r="C2486"/>
  <c r="D2486"/>
  <c r="B2487"/>
  <c r="G2487"/>
  <c r="C2487"/>
  <c r="D2487"/>
  <c r="B2488"/>
  <c r="G2488"/>
  <c r="C2488"/>
  <c r="D2488"/>
  <c r="B2489"/>
  <c r="G2489"/>
  <c r="C2489"/>
  <c r="D2489"/>
  <c r="B2490"/>
  <c r="G2490"/>
  <c r="C2490"/>
  <c r="D2490"/>
  <c r="B2491"/>
  <c r="G2491"/>
  <c r="C2491"/>
  <c r="D2491"/>
  <c r="B2492"/>
  <c r="G2492"/>
  <c r="C2492"/>
  <c r="D2492"/>
  <c r="B2493"/>
  <c r="G2493"/>
  <c r="C2493"/>
  <c r="D2493"/>
  <c r="B2494"/>
  <c r="G2494"/>
  <c r="C2494"/>
  <c r="D2494"/>
  <c r="B2495"/>
  <c r="G2495"/>
  <c r="C2495"/>
  <c r="D2495"/>
  <c r="B2496"/>
  <c r="G2496"/>
  <c r="C2496"/>
  <c r="D2496"/>
  <c r="B2497"/>
  <c r="G2497"/>
  <c r="C2497"/>
  <c r="D2497"/>
  <c r="B2498"/>
  <c r="G2498"/>
  <c r="C2498"/>
  <c r="D2498"/>
  <c r="B2499"/>
  <c r="G2499"/>
  <c r="C2499"/>
  <c r="D2499"/>
  <c r="B2500"/>
  <c r="G2500"/>
  <c r="C2500"/>
  <c r="D2500"/>
  <c r="B2501"/>
  <c r="G2501"/>
  <c r="C2501"/>
  <c r="D2501"/>
  <c r="B2502"/>
  <c r="G2502"/>
  <c r="C2502"/>
  <c r="D2502"/>
  <c r="B2503"/>
  <c r="G2503"/>
  <c r="C2503"/>
  <c r="D2503"/>
  <c r="B2504"/>
  <c r="G2504"/>
  <c r="C2504"/>
  <c r="D2504"/>
  <c r="B2505"/>
  <c r="G2505"/>
  <c r="C2505"/>
  <c r="D2505"/>
  <c r="B2506"/>
  <c r="G2506"/>
  <c r="C2506"/>
  <c r="D2506"/>
  <c r="B2507"/>
  <c r="G2507"/>
  <c r="C2507"/>
  <c r="D2507"/>
  <c r="B2508"/>
  <c r="G2508"/>
  <c r="C2508"/>
  <c r="D2508"/>
  <c r="B2509"/>
  <c r="G2509"/>
  <c r="C2509"/>
  <c r="D2509"/>
  <c r="B2510"/>
  <c r="G2510"/>
  <c r="C2510"/>
  <c r="D2510"/>
  <c r="B2511"/>
  <c r="G2511"/>
  <c r="C2511"/>
  <c r="D2511"/>
  <c r="B2512"/>
  <c r="G2512"/>
  <c r="C2512"/>
  <c r="D2512"/>
  <c r="B2513"/>
  <c r="G2513"/>
  <c r="C2513"/>
  <c r="D2513"/>
  <c r="B2514"/>
  <c r="G2514"/>
  <c r="C2514"/>
  <c r="D2514"/>
  <c r="B2515"/>
  <c r="G2515"/>
  <c r="C2515"/>
  <c r="D2515"/>
  <c r="B2516"/>
  <c r="G2516"/>
  <c r="C2516"/>
  <c r="D2516"/>
  <c r="B2517"/>
  <c r="G2517"/>
  <c r="C2517"/>
  <c r="D2517"/>
  <c r="B2518"/>
  <c r="G2518"/>
  <c r="C2518"/>
  <c r="D2518"/>
  <c r="B2519"/>
  <c r="G2519"/>
  <c r="C2519"/>
  <c r="D2519"/>
  <c r="B2520"/>
  <c r="G2520"/>
  <c r="C2520"/>
  <c r="D2520"/>
  <c r="B2521"/>
  <c r="G2521"/>
  <c r="C2521"/>
  <c r="D2521"/>
  <c r="B2522"/>
  <c r="G2522"/>
  <c r="C2522"/>
  <c r="D2522"/>
  <c r="B2523"/>
  <c r="G2523"/>
  <c r="C2523"/>
  <c r="D2523"/>
  <c r="B2524"/>
  <c r="G2524"/>
  <c r="C2524"/>
  <c r="D2524"/>
  <c r="B2525"/>
  <c r="G2525"/>
  <c r="C2525"/>
  <c r="D2525"/>
  <c r="B2526"/>
  <c r="G2526"/>
  <c r="C2526"/>
  <c r="D2526"/>
  <c r="B2527"/>
  <c r="G2527"/>
  <c r="C2527"/>
  <c r="D2527"/>
  <c r="B2528"/>
  <c r="G2528"/>
  <c r="C2528"/>
  <c r="D2528"/>
  <c r="B2529"/>
  <c r="G2529"/>
  <c r="C2529"/>
  <c r="D2529"/>
  <c r="B2530"/>
  <c r="G2530"/>
  <c r="C2530"/>
  <c r="D2530"/>
  <c r="B2531"/>
  <c r="G2531"/>
  <c r="C2531"/>
  <c r="D2531"/>
  <c r="B2532"/>
  <c r="G2532"/>
  <c r="C2532"/>
  <c r="D2532"/>
  <c r="B2533"/>
  <c r="G2533"/>
  <c r="C2533"/>
  <c r="D2533"/>
  <c r="B2534"/>
  <c r="G2534"/>
  <c r="C2534"/>
  <c r="D2534"/>
  <c r="B2535"/>
  <c r="G2535"/>
  <c r="C2535"/>
  <c r="D2535"/>
  <c r="B2536"/>
  <c r="G2536"/>
  <c r="C2536"/>
  <c r="D2536"/>
  <c r="B2537"/>
  <c r="G2537"/>
  <c r="C2537"/>
  <c r="D2537"/>
  <c r="B2538"/>
  <c r="G2538"/>
  <c r="C2538"/>
  <c r="D2538"/>
  <c r="B2539"/>
  <c r="G2539"/>
  <c r="C2539"/>
  <c r="D2539"/>
  <c r="B2540"/>
  <c r="G2540"/>
  <c r="C2540"/>
  <c r="D2540"/>
  <c r="B2541"/>
  <c r="G2541"/>
  <c r="C2541"/>
  <c r="D2541"/>
  <c r="B2542"/>
  <c r="G2542"/>
  <c r="C2542"/>
  <c r="D2542"/>
  <c r="B2543"/>
  <c r="G2543"/>
  <c r="C2543"/>
  <c r="D2543"/>
  <c r="B2544"/>
  <c r="G2544"/>
  <c r="C2544"/>
  <c r="D2544"/>
  <c r="B2545"/>
  <c r="G2545"/>
  <c r="C2545"/>
  <c r="D2545"/>
  <c r="B2546"/>
  <c r="G2546"/>
  <c r="C2546"/>
  <c r="D2546"/>
  <c r="B2547"/>
  <c r="G2547"/>
  <c r="C2547"/>
  <c r="D2547"/>
  <c r="B2548"/>
  <c r="G2548"/>
  <c r="C2548"/>
  <c r="D2548"/>
  <c r="B2549"/>
  <c r="G2549"/>
  <c r="C2549"/>
  <c r="D2549"/>
  <c r="B2550"/>
  <c r="G2550"/>
  <c r="C2550"/>
  <c r="D2550"/>
  <c r="B2551"/>
  <c r="G2551"/>
  <c r="C2551"/>
  <c r="D2551"/>
  <c r="B2552"/>
  <c r="G2552"/>
  <c r="C2552"/>
  <c r="D2552"/>
  <c r="B2553"/>
  <c r="G2553"/>
  <c r="C2553"/>
  <c r="D2553"/>
  <c r="B2554"/>
  <c r="G2554"/>
  <c r="C2554"/>
  <c r="D2554"/>
  <c r="B2555"/>
  <c r="G2555"/>
  <c r="C2555"/>
  <c r="D2555"/>
  <c r="B2556"/>
  <c r="G2556"/>
  <c r="C2556"/>
  <c r="D2556"/>
  <c r="B2557"/>
  <c r="G2557"/>
  <c r="C2557"/>
  <c r="D2557"/>
  <c r="B2558"/>
  <c r="G2558"/>
  <c r="C2558"/>
  <c r="D2558"/>
  <c r="B2559"/>
  <c r="G2559"/>
  <c r="C2559"/>
  <c r="D2559"/>
  <c r="B2560"/>
  <c r="G2560"/>
  <c r="C2560"/>
  <c r="D2560"/>
  <c r="B2561"/>
  <c r="G2561"/>
  <c r="C2561"/>
  <c r="D2561"/>
  <c r="B2562"/>
  <c r="G2562"/>
  <c r="C2562"/>
  <c r="D2562"/>
  <c r="B2563"/>
  <c r="G2563"/>
  <c r="C2563"/>
  <c r="D2563"/>
  <c r="B2564"/>
  <c r="G2564"/>
  <c r="C2564"/>
  <c r="D2564"/>
  <c r="B2565"/>
  <c r="G2565"/>
  <c r="C2565"/>
  <c r="D2565"/>
  <c r="B2566"/>
  <c r="G2566"/>
  <c r="C2566"/>
  <c r="D2566"/>
  <c r="B2567"/>
  <c r="G2567"/>
  <c r="C2567"/>
  <c r="D2567"/>
  <c r="B2568"/>
  <c r="G2568"/>
  <c r="C2568"/>
  <c r="D2568"/>
  <c r="B2569"/>
  <c r="G2569"/>
  <c r="C2569"/>
  <c r="D2569"/>
  <c r="B2570"/>
  <c r="G2570"/>
  <c r="C2570"/>
  <c r="D2570"/>
  <c r="B2571"/>
  <c r="G2571"/>
  <c r="C2571"/>
  <c r="D2571"/>
  <c r="B2572"/>
  <c r="G2572"/>
  <c r="C2572"/>
  <c r="D2572"/>
  <c r="B2573"/>
  <c r="G2573"/>
  <c r="C2573"/>
  <c r="D2573"/>
  <c r="B2574"/>
  <c r="G2574"/>
  <c r="C2574"/>
  <c r="D2574"/>
  <c r="B2575"/>
  <c r="G2575"/>
  <c r="C2575"/>
  <c r="D2575"/>
  <c r="B2576"/>
  <c r="G2576"/>
  <c r="C2576"/>
  <c r="D2576"/>
  <c r="B2577"/>
  <c r="G2577"/>
  <c r="C2577"/>
  <c r="D2577"/>
  <c r="B2578"/>
  <c r="G2578"/>
  <c r="C2578"/>
  <c r="D2578"/>
  <c r="B2579"/>
  <c r="G2579"/>
  <c r="C2579"/>
  <c r="D2579"/>
  <c r="B2580"/>
  <c r="G2580"/>
  <c r="C2580"/>
  <c r="D2580"/>
  <c r="B2581"/>
  <c r="G2581"/>
  <c r="C2581"/>
  <c r="D2581"/>
  <c r="B2582"/>
  <c r="G2582"/>
  <c r="C2582"/>
  <c r="D2582"/>
  <c r="B2583"/>
  <c r="G2583"/>
  <c r="C2583"/>
  <c r="D2583"/>
  <c r="B2584"/>
  <c r="G2584"/>
  <c r="C2584"/>
  <c r="D2584"/>
  <c r="B2585"/>
  <c r="G2585"/>
  <c r="C2585"/>
  <c r="D2585"/>
  <c r="B2586"/>
  <c r="G2586"/>
  <c r="C2586"/>
  <c r="D2586"/>
  <c r="B2587"/>
  <c r="G2587"/>
  <c r="C2587"/>
  <c r="D2587"/>
  <c r="B2588"/>
  <c r="G2588"/>
  <c r="C2588"/>
  <c r="D2588"/>
  <c r="B2589"/>
  <c r="G2589"/>
  <c r="C2589"/>
  <c r="D2589"/>
  <c r="B2590"/>
  <c r="G2590"/>
  <c r="C2590"/>
  <c r="D2590"/>
  <c r="B2591"/>
  <c r="G2591"/>
  <c r="C2591"/>
  <c r="D2591"/>
  <c r="B2592"/>
  <c r="G2592"/>
  <c r="C2592"/>
  <c r="D2592"/>
  <c r="B2593"/>
  <c r="G2593"/>
  <c r="C2593"/>
  <c r="D2593"/>
  <c r="B2594"/>
  <c r="G2594"/>
  <c r="C2594"/>
  <c r="D2594"/>
  <c r="B2595"/>
  <c r="G2595"/>
  <c r="C2595"/>
  <c r="D2595"/>
  <c r="B2596"/>
  <c r="G2596"/>
  <c r="C2596"/>
  <c r="D2596"/>
  <c r="B2597"/>
  <c r="G2597"/>
  <c r="C2597"/>
  <c r="D2597"/>
  <c r="B2598"/>
  <c r="G2598"/>
  <c r="C2598"/>
  <c r="D2598"/>
  <c r="B2599"/>
  <c r="G2599"/>
  <c r="C2599"/>
  <c r="D2599"/>
  <c r="B2600"/>
  <c r="G2600"/>
  <c r="C2600"/>
  <c r="D2600"/>
  <c r="B2601"/>
  <c r="G2601"/>
  <c r="C2601"/>
  <c r="D2601"/>
  <c r="B2602"/>
  <c r="G2602"/>
  <c r="C2602"/>
  <c r="D2602"/>
  <c r="B2603"/>
  <c r="G2603"/>
  <c r="C2603"/>
  <c r="D2603"/>
  <c r="B2604"/>
  <c r="G2604"/>
  <c r="C2604"/>
  <c r="D2604"/>
  <c r="B2605"/>
  <c r="G2605"/>
  <c r="C2605"/>
  <c r="D2605"/>
  <c r="B2606"/>
  <c r="G2606"/>
  <c r="C2606"/>
  <c r="D2606"/>
  <c r="B2607"/>
  <c r="G2607"/>
  <c r="C2607"/>
  <c r="D2607"/>
  <c r="B2608"/>
  <c r="G2608"/>
  <c r="C2608"/>
  <c r="D2608"/>
  <c r="B2609"/>
  <c r="G2609"/>
  <c r="C2609"/>
  <c r="D2609"/>
  <c r="B2610"/>
  <c r="G2610"/>
  <c r="C2610"/>
  <c r="D2610"/>
  <c r="B2611"/>
  <c r="G2611"/>
  <c r="C2611"/>
  <c r="D2611"/>
  <c r="B2612"/>
  <c r="G2612"/>
  <c r="C2612"/>
  <c r="D2612"/>
  <c r="B2613"/>
  <c r="G2613"/>
  <c r="C2613"/>
  <c r="D2613"/>
  <c r="B2614"/>
  <c r="G2614"/>
  <c r="C2614"/>
  <c r="D2614"/>
  <c r="B2615"/>
  <c r="G2615"/>
  <c r="C2615"/>
  <c r="D2615"/>
  <c r="B2616"/>
  <c r="G2616"/>
  <c r="C2616"/>
  <c r="D2616"/>
  <c r="B2617"/>
  <c r="G2617"/>
  <c r="C2617"/>
  <c r="D2617"/>
  <c r="B2618"/>
  <c r="G2618"/>
  <c r="C2618"/>
  <c r="D2618"/>
  <c r="B2619"/>
  <c r="G2619"/>
  <c r="C2619"/>
  <c r="D2619"/>
  <c r="B2620"/>
  <c r="G2620"/>
  <c r="C2620"/>
  <c r="D2620"/>
  <c r="B2621"/>
  <c r="G2621"/>
  <c r="C2621"/>
  <c r="D2621"/>
  <c r="B2622"/>
  <c r="G2622"/>
  <c r="C2622"/>
  <c r="D2622"/>
  <c r="B2623"/>
  <c r="G2623"/>
  <c r="C2623"/>
  <c r="D2623"/>
  <c r="B2624"/>
  <c r="G2624"/>
  <c r="C2624"/>
  <c r="D2624"/>
  <c r="B2625"/>
  <c r="G2625"/>
  <c r="C2625"/>
  <c r="D2625"/>
  <c r="B2626"/>
  <c r="G2626"/>
  <c r="C2626"/>
  <c r="D2626"/>
  <c r="B2627"/>
  <c r="G2627"/>
  <c r="C2627"/>
  <c r="D2627"/>
  <c r="B2628"/>
  <c r="G2628"/>
  <c r="C2628"/>
  <c r="D2628"/>
  <c r="B2629"/>
  <c r="G2629"/>
  <c r="C2629"/>
  <c r="D2629"/>
  <c r="B2630"/>
  <c r="G2630"/>
  <c r="C2630"/>
  <c r="D2630"/>
  <c r="B2631"/>
  <c r="G2631"/>
  <c r="C2631"/>
  <c r="D2631"/>
  <c r="B2632"/>
  <c r="G2632"/>
  <c r="C2632"/>
  <c r="D2632"/>
  <c r="B2633"/>
  <c r="G2633"/>
  <c r="C2633"/>
  <c r="D2633"/>
  <c r="B2634"/>
  <c r="G2634"/>
  <c r="C2634"/>
  <c r="D2634"/>
  <c r="B2635"/>
  <c r="G2635"/>
  <c r="C2635"/>
  <c r="D2635"/>
  <c r="B2636"/>
  <c r="G2636"/>
  <c r="C2636"/>
  <c r="D2636"/>
  <c r="B2637"/>
  <c r="G2637"/>
  <c r="C2637"/>
  <c r="D2637"/>
  <c r="B2638"/>
  <c r="G2638"/>
  <c r="C2638"/>
  <c r="D2638"/>
  <c r="B2639"/>
  <c r="G2639"/>
  <c r="C2639"/>
  <c r="D2639"/>
  <c r="B2640"/>
  <c r="G2640"/>
  <c r="C2640"/>
  <c r="D2640"/>
  <c r="B2641"/>
  <c r="G2641"/>
  <c r="C2641"/>
  <c r="D2641"/>
  <c r="B2642"/>
  <c r="G2642"/>
  <c r="C2642"/>
  <c r="D2642"/>
  <c r="B2643"/>
  <c r="G2643"/>
  <c r="C2643"/>
  <c r="D2643"/>
  <c r="B2644"/>
  <c r="G2644"/>
  <c r="C2644"/>
  <c r="D2644"/>
  <c r="B2645"/>
  <c r="G2645"/>
  <c r="C2645"/>
  <c r="D2645"/>
  <c r="B2646"/>
  <c r="G2646"/>
  <c r="C2646"/>
  <c r="D2646"/>
  <c r="B2647"/>
  <c r="G2647"/>
  <c r="C2647"/>
  <c r="D2647"/>
  <c r="B2648"/>
  <c r="G2648"/>
  <c r="C2648"/>
  <c r="D2648"/>
  <c r="B2649"/>
  <c r="G2649"/>
  <c r="C2649"/>
  <c r="D2649"/>
  <c r="B2650"/>
  <c r="G2650"/>
  <c r="C2650"/>
  <c r="D2650"/>
  <c r="B2651"/>
  <c r="G2651"/>
  <c r="C2651"/>
  <c r="D2651"/>
  <c r="B2652"/>
  <c r="G2652"/>
  <c r="C2652"/>
  <c r="D2652"/>
  <c r="B2653"/>
  <c r="G2653"/>
  <c r="C2653"/>
  <c r="D2653"/>
  <c r="B2654"/>
  <c r="G2654"/>
  <c r="C2654"/>
  <c r="D2654"/>
  <c r="B2655"/>
  <c r="G2655"/>
  <c r="C2655"/>
  <c r="D2655"/>
  <c r="B2656"/>
  <c r="G2656"/>
  <c r="C2656"/>
  <c r="D2656"/>
  <c r="B2657"/>
  <c r="G2657"/>
  <c r="C2657"/>
  <c r="D2657"/>
  <c r="B2658"/>
  <c r="G2658"/>
  <c r="C2658"/>
  <c r="D2658"/>
  <c r="B2659"/>
  <c r="G2659"/>
  <c r="C2659"/>
  <c r="D2659"/>
  <c r="B2660"/>
  <c r="G2660"/>
  <c r="C2660"/>
  <c r="D2660"/>
  <c r="B2661"/>
  <c r="G2661"/>
  <c r="C2661"/>
  <c r="D2661"/>
  <c r="B2662"/>
  <c r="G2662"/>
  <c r="C2662"/>
  <c r="D2662"/>
  <c r="B2663"/>
  <c r="G2663"/>
  <c r="C2663"/>
  <c r="D2663"/>
  <c r="B2664"/>
  <c r="G2664"/>
  <c r="C2664"/>
  <c r="D2664"/>
  <c r="B2665"/>
  <c r="G2665"/>
  <c r="C2665"/>
  <c r="D2665"/>
  <c r="B2666"/>
  <c r="G2666"/>
  <c r="C2666"/>
  <c r="D2666"/>
  <c r="B2667"/>
  <c r="G2667"/>
  <c r="C2667"/>
  <c r="D2667"/>
  <c r="B2668"/>
  <c r="G2668"/>
  <c r="C2668"/>
  <c r="D2668"/>
  <c r="B2669"/>
  <c r="G2669"/>
  <c r="C2669"/>
  <c r="D2669"/>
  <c r="B2670"/>
  <c r="G2670"/>
  <c r="C2670"/>
  <c r="D2670"/>
  <c r="B2671"/>
  <c r="G2671"/>
  <c r="C2671"/>
  <c r="D2671"/>
  <c r="B2672"/>
  <c r="G2672"/>
  <c r="C2672"/>
  <c r="D2672"/>
  <c r="B2673"/>
  <c r="G2673"/>
  <c r="C2673"/>
  <c r="D2673"/>
  <c r="B2674"/>
  <c r="G2674"/>
  <c r="C2674"/>
  <c r="D2674"/>
  <c r="B2675"/>
  <c r="G2675"/>
  <c r="C2675"/>
  <c r="D2675"/>
  <c r="B2676"/>
  <c r="G2676"/>
  <c r="C2676"/>
  <c r="D2676"/>
  <c r="B2677"/>
  <c r="G2677"/>
  <c r="C2677"/>
  <c r="D2677"/>
  <c r="B2678"/>
  <c r="G2678"/>
  <c r="C2678"/>
  <c r="D2678"/>
  <c r="B2679"/>
  <c r="G2679"/>
  <c r="C2679"/>
  <c r="D2679"/>
  <c r="B2680"/>
  <c r="G2680"/>
  <c r="C2680"/>
  <c r="D2680"/>
  <c r="B2681"/>
  <c r="G2681"/>
  <c r="C2681"/>
  <c r="D2681"/>
  <c r="B2682"/>
  <c r="G2682"/>
  <c r="C2682"/>
  <c r="D2682"/>
  <c r="B2683"/>
  <c r="G2683"/>
  <c r="C2683"/>
  <c r="D2683"/>
  <c r="B2684"/>
  <c r="G2684"/>
  <c r="C2684"/>
  <c r="D2684"/>
  <c r="B2685"/>
  <c r="G2685"/>
  <c r="C2685"/>
  <c r="D2685"/>
  <c r="B2686"/>
  <c r="G2686"/>
  <c r="C2686"/>
  <c r="D2686"/>
  <c r="B2687"/>
  <c r="G2687"/>
  <c r="C2687"/>
  <c r="D2687"/>
  <c r="B2688"/>
  <c r="G2688"/>
  <c r="C2688"/>
  <c r="D2688"/>
  <c r="B2689"/>
  <c r="G2689"/>
  <c r="C2689"/>
  <c r="D2689"/>
  <c r="B2690"/>
  <c r="G2690"/>
  <c r="C2690"/>
  <c r="D2690"/>
  <c r="B2691"/>
  <c r="G2691"/>
  <c r="C2691"/>
  <c r="D2691"/>
  <c r="B2692"/>
  <c r="G2692"/>
  <c r="C2692"/>
  <c r="D2692"/>
  <c r="B2693"/>
  <c r="G2693"/>
  <c r="C2693"/>
  <c r="D2693"/>
  <c r="B2694"/>
  <c r="G2694"/>
  <c r="C2694"/>
  <c r="D2694"/>
  <c r="B2695"/>
  <c r="G2695"/>
  <c r="C2695"/>
  <c r="D2695"/>
  <c r="B2696"/>
  <c r="G2696"/>
  <c r="C2696"/>
  <c r="D2696"/>
  <c r="B2697"/>
  <c r="G2697"/>
  <c r="C2697"/>
  <c r="D2697"/>
  <c r="B2698"/>
  <c r="G2698"/>
  <c r="C2698"/>
  <c r="D2698"/>
  <c r="B2699"/>
  <c r="G2699"/>
  <c r="C2699"/>
  <c r="D2699"/>
  <c r="B2700"/>
  <c r="G2700"/>
  <c r="C2700"/>
  <c r="D2700"/>
  <c r="B2701"/>
  <c r="G2701"/>
  <c r="C2701"/>
  <c r="D2701"/>
  <c r="B2702"/>
  <c r="G2702"/>
  <c r="C2702"/>
  <c r="D2702"/>
  <c r="B2703"/>
  <c r="G2703"/>
  <c r="C2703"/>
  <c r="D2703"/>
  <c r="B2704"/>
  <c r="G2704"/>
  <c r="C2704"/>
  <c r="D2704"/>
  <c r="B2705"/>
  <c r="G2705"/>
  <c r="C2705"/>
  <c r="D2705"/>
  <c r="B2706"/>
  <c r="G2706"/>
  <c r="C2706"/>
  <c r="D2706"/>
  <c r="B2707"/>
  <c r="G2707"/>
  <c r="C2707"/>
  <c r="D2707"/>
  <c r="B2708"/>
  <c r="G2708"/>
  <c r="C2708"/>
  <c r="D2708"/>
  <c r="B2709"/>
  <c r="G2709"/>
  <c r="C2709"/>
  <c r="D2709"/>
  <c r="B2710"/>
  <c r="G2710"/>
  <c r="C2710"/>
  <c r="D2710"/>
  <c r="B2711"/>
  <c r="G2711"/>
  <c r="C2711"/>
  <c r="D2711"/>
  <c r="B2712"/>
  <c r="G2712"/>
  <c r="C2712"/>
  <c r="D2712"/>
  <c r="B2713"/>
  <c r="G2713"/>
  <c r="C2713"/>
  <c r="D2713"/>
  <c r="B2714"/>
  <c r="G2714"/>
  <c r="C2714"/>
  <c r="D2714"/>
  <c r="B2715"/>
  <c r="G2715"/>
  <c r="C2715"/>
  <c r="D2715"/>
  <c r="B2716"/>
  <c r="G2716"/>
  <c r="C2716"/>
  <c r="D2716"/>
  <c r="B2717"/>
  <c r="G2717"/>
  <c r="C2717"/>
  <c r="D2717"/>
  <c r="B2718"/>
  <c r="G2718"/>
  <c r="C2718"/>
  <c r="D2718"/>
  <c r="B2719"/>
  <c r="G2719"/>
  <c r="C2719"/>
  <c r="D2719"/>
  <c r="B2720"/>
  <c r="G2720"/>
  <c r="C2720"/>
  <c r="D2720"/>
  <c r="B2721"/>
  <c r="G2721"/>
  <c r="C2721"/>
  <c r="D2721"/>
  <c r="B2722"/>
  <c r="G2722"/>
  <c r="C2722"/>
  <c r="D2722"/>
  <c r="B2723"/>
  <c r="G2723"/>
  <c r="C2723"/>
  <c r="D2723"/>
  <c r="B2724"/>
  <c r="G2724"/>
  <c r="C2724"/>
  <c r="D2724"/>
  <c r="B2725"/>
  <c r="G2725"/>
  <c r="C2725"/>
  <c r="D2725"/>
  <c r="B2726"/>
  <c r="G2726"/>
  <c r="C2726"/>
  <c r="D2726"/>
  <c r="B2727"/>
  <c r="G2727"/>
  <c r="C2727"/>
  <c r="D2727"/>
  <c r="B2728"/>
  <c r="G2728"/>
  <c r="C2728"/>
  <c r="D2728"/>
  <c r="B2729"/>
  <c r="G2729"/>
  <c r="C2729"/>
  <c r="D2729"/>
  <c r="B2730"/>
  <c r="G2730"/>
  <c r="C2730"/>
  <c r="D2730"/>
  <c r="B2731"/>
  <c r="G2731"/>
  <c r="C2731"/>
  <c r="D2731"/>
  <c r="B2732"/>
  <c r="G2732"/>
  <c r="C2732"/>
  <c r="D2732"/>
  <c r="B2733"/>
  <c r="G2733"/>
  <c r="C2733"/>
  <c r="D2733"/>
  <c r="B2734"/>
  <c r="G2734"/>
  <c r="C2734"/>
  <c r="D2734"/>
  <c r="B2735"/>
  <c r="G2735"/>
  <c r="C2735"/>
  <c r="D2735"/>
  <c r="B2736"/>
  <c r="G2736"/>
  <c r="C2736"/>
  <c r="D2736"/>
  <c r="B2737"/>
  <c r="G2737"/>
  <c r="C2737"/>
  <c r="D2737"/>
  <c r="B2738"/>
  <c r="G2738"/>
  <c r="C2738"/>
  <c r="D2738"/>
  <c r="B2739"/>
  <c r="G2739"/>
  <c r="C2739"/>
  <c r="D2739"/>
  <c r="B2740"/>
  <c r="G2740"/>
  <c r="C2740"/>
  <c r="D2740"/>
  <c r="B2741"/>
  <c r="G2741"/>
  <c r="C2741"/>
  <c r="D2741"/>
  <c r="B2742"/>
  <c r="G2742"/>
  <c r="C2742"/>
  <c r="D2742"/>
  <c r="B2743"/>
  <c r="G2743"/>
  <c r="C2743"/>
  <c r="D2743"/>
  <c r="B2744"/>
  <c r="G2744"/>
  <c r="C2744"/>
  <c r="D2744"/>
  <c r="B2745"/>
  <c r="G2745"/>
  <c r="C2745"/>
  <c r="D2745"/>
  <c r="B2746"/>
  <c r="G2746"/>
  <c r="C2746"/>
  <c r="D2746"/>
  <c r="B2747"/>
  <c r="G2747"/>
  <c r="C2747"/>
  <c r="D2747"/>
  <c r="B2748"/>
  <c r="G2748"/>
  <c r="C2748"/>
  <c r="D2748"/>
  <c r="B2749"/>
  <c r="G2749"/>
  <c r="C2749"/>
  <c r="D2749"/>
  <c r="B2750"/>
  <c r="G2750"/>
  <c r="C2750"/>
  <c r="D2750"/>
  <c r="B2751"/>
  <c r="G2751"/>
  <c r="C2751"/>
  <c r="D2751"/>
  <c r="B2752"/>
  <c r="G2752"/>
  <c r="C2752"/>
  <c r="D2752"/>
  <c r="B2753"/>
  <c r="G2753"/>
  <c r="C2753"/>
  <c r="D2753"/>
  <c r="B2754"/>
  <c r="G2754"/>
  <c r="C2754"/>
  <c r="D2754"/>
  <c r="B2755"/>
  <c r="G2755"/>
  <c r="C2755"/>
  <c r="D2755"/>
  <c r="B2756"/>
  <c r="G2756"/>
  <c r="C2756"/>
  <c r="D2756"/>
  <c r="B2757"/>
  <c r="G2757"/>
  <c r="C2757"/>
  <c r="D2757"/>
  <c r="B2758"/>
  <c r="G2758"/>
  <c r="C2758"/>
  <c r="D2758"/>
  <c r="B2759"/>
  <c r="G2759"/>
  <c r="C2759"/>
  <c r="D2759"/>
  <c r="B2760"/>
  <c r="G2760"/>
  <c r="C2760"/>
  <c r="D2760"/>
  <c r="B2761"/>
  <c r="G2761"/>
  <c r="C2761"/>
  <c r="D2761"/>
  <c r="B2762"/>
  <c r="G2762"/>
  <c r="C2762"/>
  <c r="D2762"/>
  <c r="B2763"/>
  <c r="G2763"/>
  <c r="C2763"/>
  <c r="D2763"/>
  <c r="B2764"/>
  <c r="G2764"/>
  <c r="C2764"/>
  <c r="D2764"/>
  <c r="B2765"/>
  <c r="G2765"/>
  <c r="C2765"/>
  <c r="D2765"/>
  <c r="B2766"/>
  <c r="G2766"/>
  <c r="C2766"/>
  <c r="D2766"/>
  <c r="B2767"/>
  <c r="G2767"/>
  <c r="C2767"/>
  <c r="D2767"/>
  <c r="B2768"/>
  <c r="G2768"/>
  <c r="C2768"/>
  <c r="D2768"/>
  <c r="B2769"/>
  <c r="G2769"/>
  <c r="C2769"/>
  <c r="D2769"/>
  <c r="B2770"/>
  <c r="G2770"/>
  <c r="C2770"/>
  <c r="D2770"/>
  <c r="B2771"/>
  <c r="G2771"/>
  <c r="C2771"/>
  <c r="D2771"/>
  <c r="B2772"/>
  <c r="G2772"/>
  <c r="C2772"/>
  <c r="D2772"/>
  <c r="B2773"/>
  <c r="G2773"/>
  <c r="C2773"/>
  <c r="D2773"/>
  <c r="B2774"/>
  <c r="G2774"/>
  <c r="C2774"/>
  <c r="D2774"/>
  <c r="B2775"/>
  <c r="G2775"/>
  <c r="C2775"/>
  <c r="D2775"/>
  <c r="B2776"/>
  <c r="G2776"/>
  <c r="C2776"/>
  <c r="D2776"/>
  <c r="B2777"/>
  <c r="G2777"/>
  <c r="C2777"/>
  <c r="D2777"/>
  <c r="B2778"/>
  <c r="G2778"/>
  <c r="C2778"/>
  <c r="D2778"/>
  <c r="B2779"/>
  <c r="G2779"/>
  <c r="C2779"/>
  <c r="D2779"/>
  <c r="B2780"/>
  <c r="G2780"/>
  <c r="C2780"/>
  <c r="D2780"/>
  <c r="B2781"/>
  <c r="G2781"/>
  <c r="C2781"/>
  <c r="D2781"/>
  <c r="B2782"/>
  <c r="G2782"/>
  <c r="C2782"/>
  <c r="D2782"/>
  <c r="B2783"/>
  <c r="G2783"/>
  <c r="C2783"/>
  <c r="D2783"/>
  <c r="B2784"/>
  <c r="G2784"/>
  <c r="C2784"/>
  <c r="D2784"/>
  <c r="B2785"/>
  <c r="G2785"/>
  <c r="C2785"/>
  <c r="D2785"/>
  <c r="B2786"/>
  <c r="G2786"/>
  <c r="C2786"/>
  <c r="D2786"/>
  <c r="B2787"/>
  <c r="G2787"/>
  <c r="C2787"/>
  <c r="D2787"/>
  <c r="B2788"/>
  <c r="G2788"/>
  <c r="C2788"/>
  <c r="D2788"/>
  <c r="B2789"/>
  <c r="G2789"/>
  <c r="C2789"/>
  <c r="D2789"/>
  <c r="B2790"/>
  <c r="G2790"/>
  <c r="C2790"/>
  <c r="D2790"/>
  <c r="B2791"/>
  <c r="G2791"/>
  <c r="C2791"/>
  <c r="D2791"/>
  <c r="B2792"/>
  <c r="G2792"/>
  <c r="C2792"/>
  <c r="D2792"/>
  <c r="B2793"/>
  <c r="G2793"/>
  <c r="C2793"/>
  <c r="D2793"/>
  <c r="B2794"/>
  <c r="G2794"/>
  <c r="C2794"/>
  <c r="D2794"/>
  <c r="B2795"/>
  <c r="G2795"/>
  <c r="C2795"/>
  <c r="D2795"/>
  <c r="B2796"/>
  <c r="G2796"/>
  <c r="C2796"/>
  <c r="D2796"/>
  <c r="B2797"/>
  <c r="G2797"/>
  <c r="C2797"/>
  <c r="D2797"/>
  <c r="B2798"/>
  <c r="G2798"/>
  <c r="C2798"/>
  <c r="D2798"/>
  <c r="B2799"/>
  <c r="G2799"/>
  <c r="C2799"/>
  <c r="D2799"/>
  <c r="B2800"/>
  <c r="G2800"/>
  <c r="C2800"/>
  <c r="D2800"/>
  <c r="B2801"/>
  <c r="G2801"/>
  <c r="C2801"/>
  <c r="D2801"/>
  <c r="B2802"/>
  <c r="G2802"/>
  <c r="C2802"/>
  <c r="D2802"/>
  <c r="B2803"/>
  <c r="G2803"/>
  <c r="C2803"/>
  <c r="D2803"/>
  <c r="B2804"/>
  <c r="G2804"/>
  <c r="C2804"/>
  <c r="D2804"/>
  <c r="B2805"/>
  <c r="G2805"/>
  <c r="C2805"/>
  <c r="D2805"/>
  <c r="B2806"/>
  <c r="G2806"/>
  <c r="C2806"/>
  <c r="D2806"/>
  <c r="B2807"/>
  <c r="G2807"/>
  <c r="C2807"/>
  <c r="D2807"/>
  <c r="B2808"/>
  <c r="G2808"/>
  <c r="C2808"/>
  <c r="D2808"/>
  <c r="B2809"/>
  <c r="G2809"/>
  <c r="C2809"/>
  <c r="D2809"/>
  <c r="B2810"/>
  <c r="G2810"/>
  <c r="C2810"/>
  <c r="D2810"/>
  <c r="B2811"/>
  <c r="G2811"/>
  <c r="C2811"/>
  <c r="D2811"/>
  <c r="B2812"/>
  <c r="G2812"/>
  <c r="C2812"/>
  <c r="D2812"/>
  <c r="B2813"/>
  <c r="G2813"/>
  <c r="C2813"/>
  <c r="D2813"/>
  <c r="B2814"/>
  <c r="G2814"/>
  <c r="C2814"/>
  <c r="D2814"/>
  <c r="B2815"/>
  <c r="G2815"/>
  <c r="C2815"/>
  <c r="D2815"/>
  <c r="B2816"/>
  <c r="G2816"/>
  <c r="C2816"/>
  <c r="D2816"/>
  <c r="B2817"/>
  <c r="G2817"/>
  <c r="C2817"/>
  <c r="D2817"/>
  <c r="B2818"/>
  <c r="G2818"/>
  <c r="C2818"/>
  <c r="D2818"/>
  <c r="B2819"/>
  <c r="G2819"/>
  <c r="C2819"/>
  <c r="D2819"/>
  <c r="B2820"/>
  <c r="G2820"/>
  <c r="C2820"/>
  <c r="D2820"/>
  <c r="B2821"/>
  <c r="G2821"/>
  <c r="C2821"/>
  <c r="D2821"/>
  <c r="B2822"/>
  <c r="G2822"/>
  <c r="C2822"/>
  <c r="D2822"/>
  <c r="B2823"/>
  <c r="G2823"/>
  <c r="C2823"/>
  <c r="D2823"/>
  <c r="B2824"/>
  <c r="G2824"/>
  <c r="C2824"/>
  <c r="D2824"/>
  <c r="B2825"/>
  <c r="G2825"/>
  <c r="C2825"/>
  <c r="D2825"/>
  <c r="B2826"/>
  <c r="G2826"/>
  <c r="C2826"/>
  <c r="D2826"/>
  <c r="B2827"/>
  <c r="G2827"/>
  <c r="C2827"/>
  <c r="D2827"/>
  <c r="B2828"/>
  <c r="G2828"/>
  <c r="C2828"/>
  <c r="D2828"/>
  <c r="B2829"/>
  <c r="G2829"/>
  <c r="C2829"/>
  <c r="D2829"/>
  <c r="B2830"/>
  <c r="G2830"/>
  <c r="C2830"/>
  <c r="D2830"/>
  <c r="B2831"/>
  <c r="G2831"/>
  <c r="C2831"/>
  <c r="D2831"/>
  <c r="B2832"/>
  <c r="G2832"/>
  <c r="C2832"/>
  <c r="D2832"/>
  <c r="B2833"/>
  <c r="G2833"/>
  <c r="C2833"/>
  <c r="D2833"/>
  <c r="B2834"/>
  <c r="G2834"/>
  <c r="C2834"/>
  <c r="D2834"/>
  <c r="B2835"/>
  <c r="G2835"/>
  <c r="C2835"/>
  <c r="D2835"/>
  <c r="B2836"/>
  <c r="G2836"/>
  <c r="C2836"/>
  <c r="D2836"/>
  <c r="B2837"/>
  <c r="G2837"/>
  <c r="C2837"/>
  <c r="D2837"/>
  <c r="B2838"/>
  <c r="G2838"/>
  <c r="C2838"/>
  <c r="D2838"/>
  <c r="B2839"/>
  <c r="G2839"/>
  <c r="C2839"/>
  <c r="D2839"/>
  <c r="B2840"/>
  <c r="G2840"/>
  <c r="C2840"/>
  <c r="D2840"/>
  <c r="B2841"/>
  <c r="G2841"/>
  <c r="C2841"/>
  <c r="D2841"/>
  <c r="B2842"/>
  <c r="G2842"/>
  <c r="C2842"/>
  <c r="D2842"/>
  <c r="B2843"/>
  <c r="G2843"/>
  <c r="C2843"/>
  <c r="D2843"/>
  <c r="B2844"/>
  <c r="G2844"/>
  <c r="C2844"/>
  <c r="D2844"/>
  <c r="B2845"/>
  <c r="G2845"/>
  <c r="C2845"/>
  <c r="D2845"/>
  <c r="B2846"/>
  <c r="G2846"/>
  <c r="C2846"/>
  <c r="D2846"/>
  <c r="B2847"/>
  <c r="G2847"/>
  <c r="C2847"/>
  <c r="D2847"/>
  <c r="B2848"/>
  <c r="G2848"/>
  <c r="C2848"/>
  <c r="D2848"/>
  <c r="B2849"/>
  <c r="G2849"/>
  <c r="C2849"/>
  <c r="D2849"/>
  <c r="B2850"/>
  <c r="G2850"/>
  <c r="C2850"/>
  <c r="D2850"/>
  <c r="B2851"/>
  <c r="G2851"/>
  <c r="C2851"/>
  <c r="D2851"/>
  <c r="B2852"/>
  <c r="G2852"/>
  <c r="C2852"/>
  <c r="D2852"/>
  <c r="B2853"/>
  <c r="G2853"/>
  <c r="C2853"/>
  <c r="D2853"/>
  <c r="B2854"/>
  <c r="G2854"/>
  <c r="C2854"/>
  <c r="D2854"/>
  <c r="B2855"/>
  <c r="G2855"/>
  <c r="C2855"/>
  <c r="D2855"/>
  <c r="B2856"/>
  <c r="G2856"/>
  <c r="C2856"/>
  <c r="D2856"/>
  <c r="B2857"/>
  <c r="G2857"/>
  <c r="C2857"/>
  <c r="D2857"/>
  <c r="B2858"/>
  <c r="G2858"/>
  <c r="C2858"/>
  <c r="D2858"/>
  <c r="B2859"/>
  <c r="G2859"/>
  <c r="C2859"/>
  <c r="D2859"/>
  <c r="B2860"/>
  <c r="G2860"/>
  <c r="C2860"/>
  <c r="D2860"/>
  <c r="B2861"/>
  <c r="G2861"/>
  <c r="C2861"/>
  <c r="D2861"/>
  <c r="B2862"/>
  <c r="G2862"/>
  <c r="C2862"/>
  <c r="D2862"/>
  <c r="B2863"/>
  <c r="G2863"/>
  <c r="C2863"/>
  <c r="D2863"/>
  <c r="B2864"/>
  <c r="G2864"/>
  <c r="C2864"/>
  <c r="D2864"/>
  <c r="B2865"/>
  <c r="G2865"/>
  <c r="C2865"/>
  <c r="D2865"/>
  <c r="B2866"/>
  <c r="G2866"/>
  <c r="C2866"/>
  <c r="D2866"/>
  <c r="B2867"/>
  <c r="G2867"/>
  <c r="C2867"/>
  <c r="D2867"/>
  <c r="B2868"/>
  <c r="G2868"/>
  <c r="C2868"/>
  <c r="D2868"/>
  <c r="B2869"/>
  <c r="G2869"/>
  <c r="C2869"/>
  <c r="D2869"/>
  <c r="B2870"/>
  <c r="G2870"/>
  <c r="C2870"/>
  <c r="D2870"/>
  <c r="B2871"/>
  <c r="G2871"/>
  <c r="C2871"/>
  <c r="D2871"/>
  <c r="B2872"/>
  <c r="G2872"/>
  <c r="C2872"/>
  <c r="D2872"/>
  <c r="B2873"/>
  <c r="G2873"/>
  <c r="C2873"/>
  <c r="D2873"/>
  <c r="B2874"/>
  <c r="G2874"/>
  <c r="C2874"/>
  <c r="D2874"/>
  <c r="B2875"/>
  <c r="G2875"/>
  <c r="C2875"/>
  <c r="D2875"/>
  <c r="B2876"/>
  <c r="G2876"/>
  <c r="C2876"/>
  <c r="D2876"/>
  <c r="B2877"/>
  <c r="G2877"/>
  <c r="C2877"/>
  <c r="D2877"/>
  <c r="B2878"/>
  <c r="G2878"/>
  <c r="C2878"/>
  <c r="D2878"/>
  <c r="B2879"/>
  <c r="G2879"/>
  <c r="C2879"/>
  <c r="D2879"/>
  <c r="B2880"/>
  <c r="G2880"/>
  <c r="C2880"/>
  <c r="D2880"/>
  <c r="B2881"/>
  <c r="G2881"/>
  <c r="C2881"/>
  <c r="D2881"/>
  <c r="B2882"/>
  <c r="G2882"/>
  <c r="C2882"/>
  <c r="D2882"/>
  <c r="B2883"/>
  <c r="G2883"/>
  <c r="C2883"/>
  <c r="D2883"/>
  <c r="B2884"/>
  <c r="G2884"/>
  <c r="C2884"/>
  <c r="D2884"/>
  <c r="B2885"/>
  <c r="G2885"/>
  <c r="C2885"/>
  <c r="D2885"/>
  <c r="B2886"/>
  <c r="G2886"/>
  <c r="C2886"/>
  <c r="D2886"/>
  <c r="B2887"/>
  <c r="G2887"/>
  <c r="C2887"/>
  <c r="D2887"/>
  <c r="B2888"/>
  <c r="G2888"/>
  <c r="C2888"/>
  <c r="D2888"/>
  <c r="B2889"/>
  <c r="G2889"/>
  <c r="C2889"/>
  <c r="D2889"/>
  <c r="B2890"/>
  <c r="G2890"/>
  <c r="C2890"/>
  <c r="D2890"/>
  <c r="B2891"/>
  <c r="G2891"/>
  <c r="C2891"/>
  <c r="D2891"/>
  <c r="B2892"/>
  <c r="G2892"/>
  <c r="C2892"/>
  <c r="D2892"/>
  <c r="B2893"/>
  <c r="G2893"/>
  <c r="C2893"/>
  <c r="D2893"/>
  <c r="B2894"/>
  <c r="G2894"/>
  <c r="C2894"/>
  <c r="D2894"/>
  <c r="B2895"/>
  <c r="G2895"/>
  <c r="C2895"/>
  <c r="D2895"/>
  <c r="B2896"/>
  <c r="G2896"/>
  <c r="C2896"/>
  <c r="D2896"/>
  <c r="B2897"/>
  <c r="G2897"/>
  <c r="C2897"/>
  <c r="D2897"/>
  <c r="B2898"/>
  <c r="G2898"/>
  <c r="C2898"/>
  <c r="D2898"/>
  <c r="B2899"/>
  <c r="G2899"/>
  <c r="C2899"/>
  <c r="D2899"/>
  <c r="B2900"/>
  <c r="G2900"/>
  <c r="C2900"/>
  <c r="D2900"/>
  <c r="B2901"/>
  <c r="G2901"/>
  <c r="C2901"/>
  <c r="D2901"/>
  <c r="B2902"/>
  <c r="G2902"/>
  <c r="C2902"/>
  <c r="D2902"/>
  <c r="B2903"/>
  <c r="G2903"/>
  <c r="C2903"/>
  <c r="D2903"/>
  <c r="B2904"/>
  <c r="G2904"/>
  <c r="C2904"/>
  <c r="D2904"/>
  <c r="B2905"/>
  <c r="G2905"/>
  <c r="C2905"/>
  <c r="D2905"/>
  <c r="B2906"/>
  <c r="G2906"/>
  <c r="C2906"/>
  <c r="D2906"/>
  <c r="B2907"/>
  <c r="G2907"/>
  <c r="C2907"/>
  <c r="D2907"/>
  <c r="B2908"/>
  <c r="G2908"/>
  <c r="C2908"/>
  <c r="D2908"/>
  <c r="B2909"/>
  <c r="G2909"/>
  <c r="C2909"/>
  <c r="D2909"/>
  <c r="B2910"/>
  <c r="G2910"/>
  <c r="C2910"/>
  <c r="D2910"/>
  <c r="B2911"/>
  <c r="G2911"/>
  <c r="C2911"/>
  <c r="D2911"/>
  <c r="B2912"/>
  <c r="G2912"/>
  <c r="C2912"/>
  <c r="D2912"/>
  <c r="B2913"/>
  <c r="G2913"/>
  <c r="C2913"/>
  <c r="D2913"/>
  <c r="B2914"/>
  <c r="G2914"/>
  <c r="C2914"/>
  <c r="D2914"/>
  <c r="B2915"/>
  <c r="G2915"/>
  <c r="C2915"/>
  <c r="D2915"/>
  <c r="B2916"/>
  <c r="G2916"/>
  <c r="C2916"/>
  <c r="D2916"/>
  <c r="B2917"/>
  <c r="G2917"/>
  <c r="C2917"/>
  <c r="D2917"/>
  <c r="B2918"/>
  <c r="G2918"/>
  <c r="C2918"/>
  <c r="D2918"/>
  <c r="B2919"/>
  <c r="G2919"/>
  <c r="C2919"/>
  <c r="D2919"/>
  <c r="B2920"/>
  <c r="G2920"/>
  <c r="C2920"/>
  <c r="D2920"/>
  <c r="B2921"/>
  <c r="G2921"/>
  <c r="C2921"/>
  <c r="D2921"/>
  <c r="B2922"/>
  <c r="G2922"/>
  <c r="C2922"/>
  <c r="D2922"/>
  <c r="B2923"/>
  <c r="G2923"/>
  <c r="C2923"/>
  <c r="D2923"/>
  <c r="B2924"/>
  <c r="G2924"/>
  <c r="C2924"/>
  <c r="D2924"/>
  <c r="B2925"/>
  <c r="G2925"/>
  <c r="C2925"/>
  <c r="D2925"/>
  <c r="B2926"/>
  <c r="G2926"/>
  <c r="C2926"/>
  <c r="D2926"/>
  <c r="B2927"/>
  <c r="G2927"/>
  <c r="C2927"/>
  <c r="D2927"/>
  <c r="B2928"/>
  <c r="G2928"/>
  <c r="C2928"/>
  <c r="D2928"/>
  <c r="B2929"/>
  <c r="G2929"/>
  <c r="C2929"/>
  <c r="D2929"/>
  <c r="B2930"/>
  <c r="G2930"/>
  <c r="C2930"/>
  <c r="D2930"/>
  <c r="B2931"/>
  <c r="G2931"/>
  <c r="C2931"/>
  <c r="D2931"/>
  <c r="B2932"/>
  <c r="G2932"/>
  <c r="C2932"/>
  <c r="D2932"/>
  <c r="B2933"/>
  <c r="G2933"/>
  <c r="C2933"/>
  <c r="D2933"/>
  <c r="B2934"/>
  <c r="G2934"/>
  <c r="C2934"/>
  <c r="D2934"/>
  <c r="B2935"/>
  <c r="G2935"/>
  <c r="C2935"/>
  <c r="D2935"/>
  <c r="B2936"/>
  <c r="G2936"/>
  <c r="C2936"/>
  <c r="D2936"/>
  <c r="B2937"/>
  <c r="G2937"/>
  <c r="C2937"/>
  <c r="D2937"/>
  <c r="B2938"/>
  <c r="G2938"/>
  <c r="C2938"/>
  <c r="D2938"/>
  <c r="B2939"/>
  <c r="G2939"/>
  <c r="C2939"/>
  <c r="D2939"/>
  <c r="B2940"/>
  <c r="G2940"/>
  <c r="C2940"/>
  <c r="D2940"/>
  <c r="B2941"/>
  <c r="G2941"/>
  <c r="C2941"/>
  <c r="D2941"/>
  <c r="B2942"/>
  <c r="G2942"/>
  <c r="C2942"/>
  <c r="D2942"/>
  <c r="B2943"/>
  <c r="G2943"/>
  <c r="C2943"/>
  <c r="D2943"/>
  <c r="B2944"/>
  <c r="G2944"/>
  <c r="C2944"/>
  <c r="D2944"/>
  <c r="B2945"/>
  <c r="G2945"/>
  <c r="C2945"/>
  <c r="D2945"/>
  <c r="B2946"/>
  <c r="G2946"/>
  <c r="C2946"/>
  <c r="D2946"/>
  <c r="B2947"/>
  <c r="G2947"/>
  <c r="C2947"/>
  <c r="D2947"/>
  <c r="B2948"/>
  <c r="G2948"/>
  <c r="C2948"/>
  <c r="D2948"/>
  <c r="B2949"/>
  <c r="G2949"/>
  <c r="C2949"/>
  <c r="D2949"/>
  <c r="B2950"/>
  <c r="G2950"/>
  <c r="C2950"/>
  <c r="D2950"/>
  <c r="B2951"/>
  <c r="G2951"/>
  <c r="C2951"/>
  <c r="D2951"/>
  <c r="B2952"/>
  <c r="G2952"/>
  <c r="C2952"/>
  <c r="D2952"/>
  <c r="B2953"/>
  <c r="G2953"/>
  <c r="C2953"/>
  <c r="D2953"/>
  <c r="B2954"/>
  <c r="G2954"/>
  <c r="C2954"/>
  <c r="D2954"/>
  <c r="B2955"/>
  <c r="G2955"/>
  <c r="C2955"/>
  <c r="D2955"/>
  <c r="B2956"/>
  <c r="G2956"/>
  <c r="C2956"/>
  <c r="D2956"/>
  <c r="B2957"/>
  <c r="G2957"/>
  <c r="C2957"/>
  <c r="D2957"/>
  <c r="B2958"/>
  <c r="G2958"/>
  <c r="C2958"/>
  <c r="D2958"/>
  <c r="B2959"/>
  <c r="G2959"/>
  <c r="C2959"/>
  <c r="D2959"/>
  <c r="B2960"/>
  <c r="G2960"/>
  <c r="C2960"/>
  <c r="D2960"/>
  <c r="B2961"/>
  <c r="G2961"/>
  <c r="C2961"/>
  <c r="D2961"/>
  <c r="B2962"/>
  <c r="G2962"/>
  <c r="C2962"/>
  <c r="D2962"/>
  <c r="B2963"/>
  <c r="G2963"/>
  <c r="C2963"/>
  <c r="D2963"/>
  <c r="B2964"/>
  <c r="G2964"/>
  <c r="C2964"/>
  <c r="D2964"/>
  <c r="B2965"/>
  <c r="G2965"/>
  <c r="C2965"/>
  <c r="D2965"/>
  <c r="B2966"/>
  <c r="G2966"/>
  <c r="C2966"/>
  <c r="D2966"/>
  <c r="B2967"/>
  <c r="G2967"/>
  <c r="C2967"/>
  <c r="D2967"/>
  <c r="B2968"/>
  <c r="G2968"/>
  <c r="C2968"/>
  <c r="D2968"/>
  <c r="B2969"/>
  <c r="G2969"/>
  <c r="C2969"/>
  <c r="D2969"/>
  <c r="B2970"/>
  <c r="G2970"/>
  <c r="C2970"/>
  <c r="D2970"/>
  <c r="B2971"/>
  <c r="G2971"/>
  <c r="C2971"/>
  <c r="D2971"/>
  <c r="B2972"/>
  <c r="G2972"/>
  <c r="C2972"/>
  <c r="D2972"/>
  <c r="B2973"/>
  <c r="G2973"/>
  <c r="C2973"/>
  <c r="D2973"/>
  <c r="B2974"/>
  <c r="G2974"/>
  <c r="C2974"/>
  <c r="D2974"/>
  <c r="B2975"/>
  <c r="G2975"/>
  <c r="C2975"/>
  <c r="D2975"/>
  <c r="B2976"/>
  <c r="G2976"/>
  <c r="C2976"/>
  <c r="D2976"/>
  <c r="B2977"/>
  <c r="G2977"/>
  <c r="C2977"/>
  <c r="D2977"/>
  <c r="B2978"/>
  <c r="G2978"/>
  <c r="C2978"/>
  <c r="D2978"/>
  <c r="B2979"/>
  <c r="G2979"/>
  <c r="C2979"/>
  <c r="D2979"/>
  <c r="B2980"/>
  <c r="G2980"/>
  <c r="C2980"/>
  <c r="D2980"/>
  <c r="B2981"/>
  <c r="G2981"/>
  <c r="C2981"/>
  <c r="D2981"/>
  <c r="B2982"/>
  <c r="G2982"/>
  <c r="C2982"/>
  <c r="D2982"/>
  <c r="B2983"/>
  <c r="G2983"/>
  <c r="C2983"/>
  <c r="D2983"/>
  <c r="B2984"/>
  <c r="G2984"/>
  <c r="C2984"/>
  <c r="D2984"/>
  <c r="B2985"/>
  <c r="G2985"/>
  <c r="C2985"/>
  <c r="D2985"/>
  <c r="B2986"/>
  <c r="G2986"/>
  <c r="C2986"/>
  <c r="D2986"/>
  <c r="B2987"/>
  <c r="G2987"/>
  <c r="C2987"/>
  <c r="D2987"/>
  <c r="B2988"/>
  <c r="G2988"/>
  <c r="C2988"/>
  <c r="D2988"/>
  <c r="B2989"/>
  <c r="G2989"/>
  <c r="C2989"/>
  <c r="D2989"/>
  <c r="B2990"/>
  <c r="G2990"/>
  <c r="C2990"/>
  <c r="D2990"/>
  <c r="B2991"/>
  <c r="G2991"/>
  <c r="C2991"/>
  <c r="D2991"/>
  <c r="B2992"/>
  <c r="G2992"/>
  <c r="C2992"/>
  <c r="D2992"/>
  <c r="B2993"/>
  <c r="G2993"/>
  <c r="C2993"/>
  <c r="D2993"/>
  <c r="B2994"/>
  <c r="G2994"/>
  <c r="C2994"/>
  <c r="D2994"/>
  <c r="B2995"/>
  <c r="G2995"/>
  <c r="C2995"/>
  <c r="D2995"/>
  <c r="B2996"/>
  <c r="G2996"/>
  <c r="C2996"/>
  <c r="D2996"/>
  <c r="B2997"/>
  <c r="G2997"/>
  <c r="C2997"/>
  <c r="D2997"/>
  <c r="B2998"/>
  <c r="G2998"/>
  <c r="C2998"/>
  <c r="D2998"/>
  <c r="B2999"/>
  <c r="G2999"/>
  <c r="C2999"/>
  <c r="D2999"/>
  <c r="B3000"/>
  <c r="G3000"/>
  <c r="C3000"/>
  <c r="D3000"/>
  <c r="B3001"/>
  <c r="G3001"/>
  <c r="C3001"/>
  <c r="D3001"/>
  <c r="B3002"/>
  <c r="G3002"/>
  <c r="C3002"/>
  <c r="D3002"/>
  <c r="B3003"/>
  <c r="G3003"/>
  <c r="C3003"/>
  <c r="D3003"/>
  <c r="B3004"/>
  <c r="G3004"/>
  <c r="C3004"/>
  <c r="D3004"/>
  <c r="B3005"/>
  <c r="G3005"/>
  <c r="C3005"/>
  <c r="D3005"/>
  <c r="B3006"/>
  <c r="G3006"/>
  <c r="C3006"/>
  <c r="D3006"/>
  <c r="B3007"/>
  <c r="G3007"/>
  <c r="C3007"/>
  <c r="D3007"/>
  <c r="B3008"/>
  <c r="G3008"/>
  <c r="C3008"/>
  <c r="D3008"/>
  <c r="B3009"/>
  <c r="G3009"/>
  <c r="C3009"/>
  <c r="D3009"/>
  <c r="B3010"/>
  <c r="G3010"/>
  <c r="C3010"/>
  <c r="D3010"/>
  <c r="B3011"/>
  <c r="G3011"/>
  <c r="C3011"/>
  <c r="D3011"/>
  <c r="B3012"/>
  <c r="G3012"/>
  <c r="C3012"/>
  <c r="D3012"/>
  <c r="B3013"/>
  <c r="G3013"/>
  <c r="C3013"/>
  <c r="D3013"/>
  <c r="B3014"/>
  <c r="G3014"/>
  <c r="C3014"/>
  <c r="D3014"/>
  <c r="B3015"/>
  <c r="G3015"/>
  <c r="C3015"/>
  <c r="D3015"/>
  <c r="B3016"/>
  <c r="G3016"/>
  <c r="C3016"/>
  <c r="D3016"/>
  <c r="B3017"/>
  <c r="G3017"/>
  <c r="C3017"/>
  <c r="D3017"/>
  <c r="B3018"/>
  <c r="G3018"/>
  <c r="C3018"/>
  <c r="D3018"/>
  <c r="B3019"/>
  <c r="G3019"/>
  <c r="C3019"/>
  <c r="D3019"/>
  <c r="B3020"/>
  <c r="G3020"/>
  <c r="C3020"/>
  <c r="D3020"/>
  <c r="B3021"/>
  <c r="G3021"/>
  <c r="C3021"/>
  <c r="D3021"/>
  <c r="B3022"/>
  <c r="G3022"/>
  <c r="C3022"/>
  <c r="D3022"/>
  <c r="B3023"/>
  <c r="G3023"/>
  <c r="C3023"/>
  <c r="D3023"/>
  <c r="B3024"/>
  <c r="G3024"/>
  <c r="C3024"/>
  <c r="D3024"/>
  <c r="B3025"/>
  <c r="G3025"/>
  <c r="C3025"/>
  <c r="D3025"/>
  <c r="B3026"/>
  <c r="G3026"/>
  <c r="C3026"/>
  <c r="D3026"/>
  <c r="B3027"/>
  <c r="G3027"/>
  <c r="C3027"/>
  <c r="D3027"/>
  <c r="B3028"/>
  <c r="G3028"/>
  <c r="C3028"/>
  <c r="D3028"/>
  <c r="B3029"/>
  <c r="G3029"/>
  <c r="C3029"/>
  <c r="D3029"/>
  <c r="B3030"/>
  <c r="G3030"/>
  <c r="C3030"/>
  <c r="D3030"/>
  <c r="B3031"/>
  <c r="G3031"/>
  <c r="C3031"/>
  <c r="D3031"/>
  <c r="B3032"/>
  <c r="G3032"/>
  <c r="C3032"/>
  <c r="D3032"/>
  <c r="B3033"/>
  <c r="G3033"/>
  <c r="C3033"/>
  <c r="D3033"/>
  <c r="B3034"/>
  <c r="G3034"/>
  <c r="C3034"/>
  <c r="D3034"/>
  <c r="B3035"/>
  <c r="G3035"/>
  <c r="C3035"/>
  <c r="D3035"/>
  <c r="B3036"/>
  <c r="G3036"/>
  <c r="C3036"/>
  <c r="D3036"/>
  <c r="B3037"/>
  <c r="G3037"/>
  <c r="C3037"/>
  <c r="D3037"/>
  <c r="B3038"/>
  <c r="G3038"/>
  <c r="C3038"/>
  <c r="D3038"/>
  <c r="B3039"/>
  <c r="G3039"/>
  <c r="C3039"/>
  <c r="D3039"/>
  <c r="B3040"/>
  <c r="G3040"/>
  <c r="C3040"/>
  <c r="D3040"/>
  <c r="B3041"/>
  <c r="G3041"/>
  <c r="C3041"/>
  <c r="D3041"/>
  <c r="B3042"/>
  <c r="G3042"/>
  <c r="C3042"/>
  <c r="D3042"/>
  <c r="B3043"/>
  <c r="G3043"/>
  <c r="C3043"/>
  <c r="D3043"/>
  <c r="B3044"/>
  <c r="G3044"/>
  <c r="C3044"/>
  <c r="D3044"/>
  <c r="B3045"/>
  <c r="G3045"/>
  <c r="C3045"/>
  <c r="D3045"/>
  <c r="B3046"/>
  <c r="G3046"/>
  <c r="C3046"/>
  <c r="D3046"/>
  <c r="B3047"/>
  <c r="G3047"/>
  <c r="C3047"/>
  <c r="D3047"/>
  <c r="B3048"/>
  <c r="G3048"/>
  <c r="C3048"/>
  <c r="D3048"/>
  <c r="B3049"/>
  <c r="G3049"/>
  <c r="C3049"/>
  <c r="D3049"/>
  <c r="B3050"/>
  <c r="G3050"/>
  <c r="C3050"/>
  <c r="D3050"/>
  <c r="B3051"/>
  <c r="G3051"/>
  <c r="C3051"/>
  <c r="D3051"/>
  <c r="B3052"/>
  <c r="G3052"/>
  <c r="C3052"/>
  <c r="D3052"/>
  <c r="B3053"/>
  <c r="G3053"/>
  <c r="C3053"/>
  <c r="D3053"/>
  <c r="B3054"/>
  <c r="G3054"/>
  <c r="C3054"/>
  <c r="D3054"/>
  <c r="B3055"/>
  <c r="G3055"/>
  <c r="C3055"/>
  <c r="D3055"/>
  <c r="B3056"/>
  <c r="G3056"/>
  <c r="C3056"/>
  <c r="D3056"/>
  <c r="B3057"/>
  <c r="G3057"/>
  <c r="C3057"/>
  <c r="D3057"/>
  <c r="B3058"/>
  <c r="G3058"/>
  <c r="C3058"/>
  <c r="D3058"/>
  <c r="B3059"/>
  <c r="G3059"/>
  <c r="C3059"/>
  <c r="D3059"/>
  <c r="B3060"/>
  <c r="G3060"/>
  <c r="C3060"/>
  <c r="D3060"/>
  <c r="B3061"/>
  <c r="G3061"/>
  <c r="C3061"/>
  <c r="D3061"/>
  <c r="B3062"/>
  <c r="G3062"/>
  <c r="C3062"/>
  <c r="D3062"/>
  <c r="B3063"/>
  <c r="G3063"/>
  <c r="C3063"/>
  <c r="D3063"/>
  <c r="B3064"/>
  <c r="G3064"/>
  <c r="C3064"/>
  <c r="D3064"/>
  <c r="B3065"/>
  <c r="G3065"/>
  <c r="C3065"/>
  <c r="D3065"/>
  <c r="B3066"/>
  <c r="G3066"/>
  <c r="C3066"/>
  <c r="D3066"/>
  <c r="B3067"/>
  <c r="G3067"/>
  <c r="C3067"/>
  <c r="D3067"/>
  <c r="B3068"/>
  <c r="G3068"/>
  <c r="C3068"/>
  <c r="D3068"/>
  <c r="B3069"/>
  <c r="G3069"/>
  <c r="C3069"/>
  <c r="D3069"/>
  <c r="B3070"/>
  <c r="G3070"/>
  <c r="C3070"/>
  <c r="D3070"/>
  <c r="B3071"/>
  <c r="G3071"/>
  <c r="C3071"/>
  <c r="D3071"/>
  <c r="B3072"/>
  <c r="G3072"/>
  <c r="C3072"/>
  <c r="D3072"/>
  <c r="B3073"/>
  <c r="G3073"/>
  <c r="C3073"/>
  <c r="D3073"/>
  <c r="B3074"/>
  <c r="G3074"/>
  <c r="C3074"/>
  <c r="D3074"/>
  <c r="B3075"/>
  <c r="G3075"/>
  <c r="C3075"/>
  <c r="D3075"/>
  <c r="B3076"/>
  <c r="G3076"/>
  <c r="C3076"/>
  <c r="D3076"/>
  <c r="B3077"/>
  <c r="G3077"/>
  <c r="C3077"/>
  <c r="D3077"/>
  <c r="B3078"/>
  <c r="G3078"/>
  <c r="C3078"/>
  <c r="D3078"/>
  <c r="B3079"/>
  <c r="G3079"/>
  <c r="C3079"/>
  <c r="D3079"/>
  <c r="B3080"/>
  <c r="G3080"/>
  <c r="C3080"/>
  <c r="D3080"/>
  <c r="B3081"/>
  <c r="G3081"/>
  <c r="C3081"/>
  <c r="D3081"/>
  <c r="B3082"/>
  <c r="G3082"/>
  <c r="C3082"/>
  <c r="D3082"/>
  <c r="B3083"/>
  <c r="G3083"/>
  <c r="C3083"/>
  <c r="D3083"/>
  <c r="B3084"/>
  <c r="G3084"/>
  <c r="C3084"/>
  <c r="D3084"/>
  <c r="B3085"/>
  <c r="G3085"/>
  <c r="C3085"/>
  <c r="D3085"/>
  <c r="B3086"/>
  <c r="G3086"/>
  <c r="C3086"/>
  <c r="D3086"/>
  <c r="B3087"/>
  <c r="G3087"/>
  <c r="C3087"/>
  <c r="D3087"/>
  <c r="B3088"/>
  <c r="G3088"/>
  <c r="C3088"/>
  <c r="D3088"/>
  <c r="B3089"/>
  <c r="G3089"/>
  <c r="C3089"/>
  <c r="D3089"/>
  <c r="B3090"/>
  <c r="G3090"/>
  <c r="C3090"/>
  <c r="D3090"/>
  <c r="B3091"/>
  <c r="G3091"/>
  <c r="C3091"/>
  <c r="D3091"/>
  <c r="B3092"/>
  <c r="G3092"/>
  <c r="C3092"/>
  <c r="D3092"/>
  <c r="B3093"/>
  <c r="G3093"/>
  <c r="C3093"/>
  <c r="D3093"/>
  <c r="B3094"/>
  <c r="G3094"/>
  <c r="C3094"/>
  <c r="D3094"/>
  <c r="B3095"/>
  <c r="G3095"/>
  <c r="C3095"/>
  <c r="D3095"/>
  <c r="B3096"/>
  <c r="G3096"/>
  <c r="C3096"/>
  <c r="D3096"/>
  <c r="B3097"/>
  <c r="G3097"/>
  <c r="C3097"/>
  <c r="D3097"/>
  <c r="B3098"/>
  <c r="G3098"/>
  <c r="C3098"/>
  <c r="D3098"/>
  <c r="B3099"/>
  <c r="G3099"/>
  <c r="C3099"/>
  <c r="D3099"/>
  <c r="B3100"/>
  <c r="G3100"/>
  <c r="C3100"/>
  <c r="D3100"/>
  <c r="B3101"/>
  <c r="G3101"/>
  <c r="C3101"/>
  <c r="D3101"/>
  <c r="B3102"/>
  <c r="G3102"/>
  <c r="C3102"/>
  <c r="D3102"/>
  <c r="B3103"/>
  <c r="G3103"/>
  <c r="C3103"/>
  <c r="D3103"/>
  <c r="B3104"/>
  <c r="G3104"/>
  <c r="C3104"/>
  <c r="D3104"/>
  <c r="B3105"/>
  <c r="G3105"/>
  <c r="C3105"/>
  <c r="D3105"/>
  <c r="B3106"/>
  <c r="G3106"/>
  <c r="C3106"/>
  <c r="D3106"/>
  <c r="B3107"/>
  <c r="G3107"/>
  <c r="C3107"/>
  <c r="D3107"/>
  <c r="B3108"/>
  <c r="G3108"/>
  <c r="C3108"/>
  <c r="D3108"/>
  <c r="B3109"/>
  <c r="G3109"/>
  <c r="C3109"/>
  <c r="D3109"/>
  <c r="B3110"/>
  <c r="G3110"/>
  <c r="C3110"/>
  <c r="D3110"/>
  <c r="B3111"/>
  <c r="G3111"/>
  <c r="C3111"/>
  <c r="D3111"/>
  <c r="B3112"/>
  <c r="G3112"/>
  <c r="C3112"/>
  <c r="D3112"/>
  <c r="B3113"/>
  <c r="G3113"/>
  <c r="C3113"/>
  <c r="D3113"/>
  <c r="B3114"/>
  <c r="G3114"/>
  <c r="C3114"/>
  <c r="D3114"/>
  <c r="B3115"/>
  <c r="G3115"/>
  <c r="C3115"/>
  <c r="D3115"/>
  <c r="B3116"/>
  <c r="G3116"/>
  <c r="C3116"/>
  <c r="D3116"/>
  <c r="B3117"/>
  <c r="G3117"/>
  <c r="C3117"/>
  <c r="D3117"/>
  <c r="B3118"/>
  <c r="G3118"/>
  <c r="C3118"/>
  <c r="D3118"/>
  <c r="B3119"/>
  <c r="G3119"/>
  <c r="C3119"/>
  <c r="D3119"/>
  <c r="B3120"/>
  <c r="G3120"/>
  <c r="C3120"/>
  <c r="D3120"/>
  <c r="B3121"/>
  <c r="G3121"/>
  <c r="C3121"/>
  <c r="D3121"/>
  <c r="B3122"/>
  <c r="G3122"/>
  <c r="C3122"/>
  <c r="D3122"/>
  <c r="B3123"/>
  <c r="G3123"/>
  <c r="C3123"/>
  <c r="D3123"/>
  <c r="B3124"/>
  <c r="G3124"/>
  <c r="C3124"/>
  <c r="D3124"/>
  <c r="B3125"/>
  <c r="G3125"/>
  <c r="C3125"/>
  <c r="D3125"/>
  <c r="B3126"/>
  <c r="G3126"/>
  <c r="C3126"/>
  <c r="D3126"/>
  <c r="B3127"/>
  <c r="G3127"/>
  <c r="C3127"/>
  <c r="D3127"/>
  <c r="B3128"/>
  <c r="G3128"/>
  <c r="C3128"/>
  <c r="D3128"/>
  <c r="B3129"/>
  <c r="G3129"/>
  <c r="C3129"/>
  <c r="D3129"/>
  <c r="B3130"/>
  <c r="G3130"/>
  <c r="C3130"/>
  <c r="D3130"/>
  <c r="B3131"/>
  <c r="G3131"/>
  <c r="C3131"/>
  <c r="D3131"/>
  <c r="B3132"/>
  <c r="G3132"/>
  <c r="C3132"/>
  <c r="D3132"/>
  <c r="B3133"/>
  <c r="G3133"/>
  <c r="C3133"/>
  <c r="D3133"/>
  <c r="B3134"/>
  <c r="G3134"/>
  <c r="C3134"/>
  <c r="D3134"/>
  <c r="B3135"/>
  <c r="G3135"/>
  <c r="C3135"/>
  <c r="D3135"/>
  <c r="B3136"/>
  <c r="G3136"/>
  <c r="C3136"/>
  <c r="D3136"/>
  <c r="B3137"/>
  <c r="G3137"/>
  <c r="C3137"/>
  <c r="D3137"/>
  <c r="B3138"/>
  <c r="G3138"/>
  <c r="C3138"/>
  <c r="D3138"/>
  <c r="B3139"/>
  <c r="G3139"/>
  <c r="C3139"/>
  <c r="D3139"/>
  <c r="B3140"/>
  <c r="G3140"/>
  <c r="C3140"/>
  <c r="D3140"/>
  <c r="B3141"/>
  <c r="G3141"/>
  <c r="C3141"/>
  <c r="D3141"/>
  <c r="B3142"/>
  <c r="G3142"/>
  <c r="C3142"/>
  <c r="D3142"/>
  <c r="B3143"/>
  <c r="G3143"/>
  <c r="C3143"/>
  <c r="D3143"/>
  <c r="B3144"/>
  <c r="G3144"/>
  <c r="C3144"/>
  <c r="D3144"/>
  <c r="B3145"/>
  <c r="G3145"/>
  <c r="C3145"/>
  <c r="D3145"/>
  <c r="B3146"/>
  <c r="G3146"/>
  <c r="C3146"/>
  <c r="D3146"/>
  <c r="B3147"/>
  <c r="G3147"/>
  <c r="C3147"/>
  <c r="D3147"/>
  <c r="B3148"/>
  <c r="G3148"/>
  <c r="C3148"/>
  <c r="D3148"/>
  <c r="B3149"/>
  <c r="G3149"/>
  <c r="C3149"/>
  <c r="D3149"/>
  <c r="B3150"/>
  <c r="G3150"/>
  <c r="C3150"/>
  <c r="D3150"/>
  <c r="B3151"/>
  <c r="G3151"/>
  <c r="C3151"/>
  <c r="D3151"/>
  <c r="B3152"/>
  <c r="G3152"/>
  <c r="C3152"/>
  <c r="D3152"/>
  <c r="B3153"/>
  <c r="G3153"/>
  <c r="C3153"/>
  <c r="D3153"/>
  <c r="B3154"/>
  <c r="G3154"/>
  <c r="C3154"/>
  <c r="D3154"/>
  <c r="B3155"/>
  <c r="G3155"/>
  <c r="C3155"/>
  <c r="D3155"/>
  <c r="B3156"/>
  <c r="G3156"/>
  <c r="C3156"/>
  <c r="D3156"/>
  <c r="B3157"/>
  <c r="G3157"/>
  <c r="C3157"/>
  <c r="D3157"/>
  <c r="B3158"/>
  <c r="G3158"/>
  <c r="C3158"/>
  <c r="D3158"/>
  <c r="B3159"/>
  <c r="G3159"/>
  <c r="C3159"/>
  <c r="D3159"/>
  <c r="B3160"/>
  <c r="G3160"/>
  <c r="C3160"/>
  <c r="D3160"/>
  <c r="B3161"/>
  <c r="G3161"/>
  <c r="C3161"/>
  <c r="D3161"/>
  <c r="B3162"/>
  <c r="G3162"/>
  <c r="C3162"/>
  <c r="D3162"/>
  <c r="B3163"/>
  <c r="G3163"/>
  <c r="C3163"/>
  <c r="D3163"/>
  <c r="B3164"/>
  <c r="G3164"/>
  <c r="C3164"/>
  <c r="D3164"/>
  <c r="B3165"/>
  <c r="G3165"/>
  <c r="C3165"/>
  <c r="D3165"/>
  <c r="B3166"/>
  <c r="G3166"/>
  <c r="C3166"/>
  <c r="D3166"/>
  <c r="B3167"/>
  <c r="G3167"/>
  <c r="C3167"/>
  <c r="D3167"/>
  <c r="B3168"/>
  <c r="G3168"/>
  <c r="C3168"/>
  <c r="D3168"/>
  <c r="B3169"/>
  <c r="G3169"/>
  <c r="C3169"/>
  <c r="D3169"/>
  <c r="B3170"/>
  <c r="G3170"/>
  <c r="C3170"/>
  <c r="D3170"/>
  <c r="B3171"/>
  <c r="G3171"/>
  <c r="C3171"/>
  <c r="D3171"/>
  <c r="B3172"/>
  <c r="G3172"/>
  <c r="C3172"/>
  <c r="D3172"/>
  <c r="B3173"/>
  <c r="G3173"/>
  <c r="C3173"/>
  <c r="D3173"/>
  <c r="B3174"/>
  <c r="G3174"/>
  <c r="C3174"/>
  <c r="D3174"/>
  <c r="B3175"/>
  <c r="G3175"/>
  <c r="C3175"/>
  <c r="D3175"/>
  <c r="B3176"/>
  <c r="G3176"/>
  <c r="C3176"/>
  <c r="D3176"/>
  <c r="B3177"/>
  <c r="G3177"/>
  <c r="C3177"/>
  <c r="D3177"/>
  <c r="B3178"/>
  <c r="G3178"/>
  <c r="C3178"/>
  <c r="D3178"/>
  <c r="B3179"/>
  <c r="G3179"/>
  <c r="C3179"/>
  <c r="D3179"/>
  <c r="B3180"/>
  <c r="G3180"/>
  <c r="C3180"/>
  <c r="D3180"/>
  <c r="B3181"/>
  <c r="G3181"/>
  <c r="C3181"/>
  <c r="D3181"/>
  <c r="B3182"/>
  <c r="G3182"/>
  <c r="C3182"/>
  <c r="D3182"/>
  <c r="B3183"/>
  <c r="G3183"/>
  <c r="C3183"/>
  <c r="D3183"/>
  <c r="B3184"/>
  <c r="G3184"/>
  <c r="C3184"/>
  <c r="D3184"/>
  <c r="B3185"/>
  <c r="G3185"/>
  <c r="C3185"/>
  <c r="D3185"/>
  <c r="B3186"/>
  <c r="G3186"/>
  <c r="C3186"/>
  <c r="D3186"/>
  <c r="B3187"/>
  <c r="G3187"/>
  <c r="C3187"/>
  <c r="D3187"/>
  <c r="B3188"/>
  <c r="G3188"/>
  <c r="C3188"/>
  <c r="D3188"/>
  <c r="B3189"/>
  <c r="G3189"/>
  <c r="C3189"/>
  <c r="D3189"/>
  <c r="B3190"/>
  <c r="G3190"/>
  <c r="C3190"/>
  <c r="D3190"/>
  <c r="B3191"/>
  <c r="G3191"/>
  <c r="C3191"/>
  <c r="D3191"/>
  <c r="B3192"/>
  <c r="G3192"/>
  <c r="C3192"/>
  <c r="D3192"/>
  <c r="B3193"/>
  <c r="G3193"/>
  <c r="C3193"/>
  <c r="D3193"/>
  <c r="B3194"/>
  <c r="G3194"/>
  <c r="C3194"/>
  <c r="D3194"/>
  <c r="B3195"/>
  <c r="G3195"/>
  <c r="C3195"/>
  <c r="D3195"/>
  <c r="B3196"/>
  <c r="G3196"/>
  <c r="C3196"/>
  <c r="D3196"/>
  <c r="B3197"/>
  <c r="G3197"/>
  <c r="C3197"/>
  <c r="D3197"/>
  <c r="B3198"/>
  <c r="G3198"/>
  <c r="C3198"/>
  <c r="D3198"/>
  <c r="B3199"/>
  <c r="G3199"/>
  <c r="C3199"/>
  <c r="D3199"/>
  <c r="B3200"/>
  <c r="G3200"/>
  <c r="C3200"/>
  <c r="D3200"/>
  <c r="B3201"/>
  <c r="G3201"/>
  <c r="C3201"/>
  <c r="D3201"/>
  <c r="B3202"/>
  <c r="G3202"/>
  <c r="C3202"/>
  <c r="D3202"/>
  <c r="B3203"/>
  <c r="G3203"/>
  <c r="C3203"/>
  <c r="D3203"/>
  <c r="B3204"/>
  <c r="G3204"/>
  <c r="C3204"/>
  <c r="D3204"/>
  <c r="B3205"/>
  <c r="G3205"/>
  <c r="C3205"/>
  <c r="D3205"/>
  <c r="B3206"/>
  <c r="G3206"/>
  <c r="C3206"/>
  <c r="D3206"/>
  <c r="B3207"/>
  <c r="G3207"/>
  <c r="C3207"/>
  <c r="D3207"/>
  <c r="B3208"/>
  <c r="G3208"/>
  <c r="C3208"/>
  <c r="D3208"/>
  <c r="B3209"/>
  <c r="G3209"/>
  <c r="C3209"/>
  <c r="D3209"/>
  <c r="B3210"/>
  <c r="G3210"/>
  <c r="C3210"/>
  <c r="D3210"/>
  <c r="B3211"/>
  <c r="G3211"/>
  <c r="C3211"/>
  <c r="D3211"/>
  <c r="B3212"/>
  <c r="G3212"/>
  <c r="C3212"/>
  <c r="D3212"/>
  <c r="B3213"/>
  <c r="G3213"/>
  <c r="C3213"/>
  <c r="D3213"/>
  <c r="B3214"/>
  <c r="G3214"/>
  <c r="C3214"/>
  <c r="D3214"/>
  <c r="B3215"/>
  <c r="G3215"/>
  <c r="C3215"/>
  <c r="D3215"/>
  <c r="B3216"/>
  <c r="G3216"/>
  <c r="C3216"/>
  <c r="D3216"/>
  <c r="B3217"/>
  <c r="G3217"/>
  <c r="C3217"/>
  <c r="D3217"/>
  <c r="B3218"/>
  <c r="G3218"/>
  <c r="C3218"/>
  <c r="D3218"/>
  <c r="B3219"/>
  <c r="G3219"/>
  <c r="C3219"/>
  <c r="D3219"/>
  <c r="B3220"/>
  <c r="G3220"/>
  <c r="C3220"/>
  <c r="D3220"/>
  <c r="B3221"/>
  <c r="G3221"/>
  <c r="C3221"/>
  <c r="D3221"/>
  <c r="B3222"/>
  <c r="G3222"/>
  <c r="C3222"/>
  <c r="D3222"/>
  <c r="B3223"/>
  <c r="G3223"/>
  <c r="C3223"/>
  <c r="D3223"/>
  <c r="B3224"/>
  <c r="G3224"/>
  <c r="C3224"/>
  <c r="D3224"/>
  <c r="B3225"/>
  <c r="G3225"/>
  <c r="C3225"/>
  <c r="D3225"/>
  <c r="B3226"/>
  <c r="G3226"/>
  <c r="C3226"/>
  <c r="D3226"/>
  <c r="B3227"/>
  <c r="G3227"/>
  <c r="C3227"/>
  <c r="D3227"/>
  <c r="B3228"/>
  <c r="G3228"/>
  <c r="C3228"/>
  <c r="D3228"/>
  <c r="B3229"/>
  <c r="G3229"/>
  <c r="C3229"/>
  <c r="D3229"/>
  <c r="B3230"/>
  <c r="G3230"/>
  <c r="C3230"/>
  <c r="D3230"/>
  <c r="B3231"/>
  <c r="G3231"/>
  <c r="C3231"/>
  <c r="D3231"/>
  <c r="B3232"/>
  <c r="G3232"/>
  <c r="C3232"/>
  <c r="D3232"/>
  <c r="B3233"/>
  <c r="G3233"/>
  <c r="C3233"/>
  <c r="D3233"/>
  <c r="B3234"/>
  <c r="G3234"/>
  <c r="C3234"/>
  <c r="D3234"/>
  <c r="B3235"/>
  <c r="G3235"/>
  <c r="C3235"/>
  <c r="D3235"/>
  <c r="B3236"/>
  <c r="G3236"/>
  <c r="C3236"/>
  <c r="D3236"/>
  <c r="B3237"/>
  <c r="G3237"/>
  <c r="C3237"/>
  <c r="D3237"/>
  <c r="B3238"/>
  <c r="G3238"/>
  <c r="C3238"/>
  <c r="D3238"/>
  <c r="B3239"/>
  <c r="G3239"/>
  <c r="C3239"/>
  <c r="D3239"/>
  <c r="B3240"/>
  <c r="G3240"/>
  <c r="C3240"/>
  <c r="D3240"/>
  <c r="B3241"/>
  <c r="G3241"/>
  <c r="C3241"/>
  <c r="D3241"/>
  <c r="B3242"/>
  <c r="G3242"/>
  <c r="C3242"/>
  <c r="D3242"/>
  <c r="B3243"/>
  <c r="G3243"/>
  <c r="C3243"/>
  <c r="D3243"/>
  <c r="B3244"/>
  <c r="G3244"/>
  <c r="C3244"/>
  <c r="D3244"/>
  <c r="B3245"/>
  <c r="G3245"/>
  <c r="C3245"/>
  <c r="D3245"/>
  <c r="B3246"/>
  <c r="G3246"/>
  <c r="C3246"/>
  <c r="D3246"/>
  <c r="B3247"/>
  <c r="G3247"/>
  <c r="C3247"/>
  <c r="D3247"/>
  <c r="B3248"/>
  <c r="G3248"/>
  <c r="C3248"/>
  <c r="D3248"/>
  <c r="B3249"/>
  <c r="G3249"/>
  <c r="C3249"/>
  <c r="D3249"/>
  <c r="B3250"/>
  <c r="G3250"/>
  <c r="C3250"/>
  <c r="D3250"/>
  <c r="B3251"/>
  <c r="G3251"/>
  <c r="C3251"/>
  <c r="D3251"/>
  <c r="B3252"/>
  <c r="G3252"/>
  <c r="C3252"/>
  <c r="D3252"/>
  <c r="B3253"/>
  <c r="G3253"/>
  <c r="C3253"/>
  <c r="D3253"/>
  <c r="B3254"/>
  <c r="G3254"/>
  <c r="C3254"/>
  <c r="D3254"/>
  <c r="B3255"/>
  <c r="G3255"/>
  <c r="C3255"/>
  <c r="D3255"/>
  <c r="B3256"/>
  <c r="G3256"/>
  <c r="C3256"/>
  <c r="D3256"/>
  <c r="B3257"/>
  <c r="G3257"/>
  <c r="C3257"/>
  <c r="D3257"/>
  <c r="B3258"/>
  <c r="G3258"/>
  <c r="C3258"/>
  <c r="D3258"/>
  <c r="B3259"/>
  <c r="G3259"/>
  <c r="C3259"/>
  <c r="D3259"/>
  <c r="B3260"/>
  <c r="G3260"/>
  <c r="C3260"/>
  <c r="D3260"/>
  <c r="B3261"/>
  <c r="G3261"/>
  <c r="C3261"/>
  <c r="D3261"/>
  <c r="B3262"/>
  <c r="G3262"/>
  <c r="C3262"/>
  <c r="D3262"/>
  <c r="B3263"/>
  <c r="G3263"/>
  <c r="C3263"/>
  <c r="D3263"/>
  <c r="B3264"/>
  <c r="G3264"/>
  <c r="C3264"/>
  <c r="D3264"/>
  <c r="B3265"/>
  <c r="G3265"/>
  <c r="C3265"/>
  <c r="D3265"/>
  <c r="B3266"/>
  <c r="G3266"/>
  <c r="C3266"/>
  <c r="D3266"/>
  <c r="B3267"/>
  <c r="G3267"/>
  <c r="C3267"/>
  <c r="D3267"/>
  <c r="B3268"/>
  <c r="G3268"/>
  <c r="C3268"/>
  <c r="D3268"/>
  <c r="B3269"/>
  <c r="G3269"/>
  <c r="C3269"/>
  <c r="D3269"/>
  <c r="B3270"/>
  <c r="G3270"/>
  <c r="C3270"/>
  <c r="D3270"/>
  <c r="B3271"/>
  <c r="G3271"/>
  <c r="C3271"/>
  <c r="D3271"/>
  <c r="B3272"/>
  <c r="G3272"/>
  <c r="C3272"/>
  <c r="D3272"/>
  <c r="B3273"/>
  <c r="G3273"/>
  <c r="C3273"/>
  <c r="D3273"/>
  <c r="B3274"/>
  <c r="G3274"/>
  <c r="C3274"/>
  <c r="D3274"/>
  <c r="B3275"/>
  <c r="G3275"/>
  <c r="C3275"/>
  <c r="D3275"/>
  <c r="B3276"/>
  <c r="G3276"/>
  <c r="C3276"/>
  <c r="D3276"/>
  <c r="B3277"/>
  <c r="G3277"/>
  <c r="C3277"/>
  <c r="D3277"/>
  <c r="B3278"/>
  <c r="G3278"/>
  <c r="C3278"/>
  <c r="D3278"/>
  <c r="B3279"/>
  <c r="G3279"/>
  <c r="C3279"/>
  <c r="D3279"/>
  <c r="B3280"/>
  <c r="G3280"/>
  <c r="C3280"/>
  <c r="D3280"/>
  <c r="B3281"/>
  <c r="G3281"/>
  <c r="C3281"/>
  <c r="D3281"/>
  <c r="B3282"/>
  <c r="G3282"/>
  <c r="C3282"/>
  <c r="D3282"/>
  <c r="B3283"/>
  <c r="G3283"/>
  <c r="C3283"/>
  <c r="D3283"/>
  <c r="B3284"/>
  <c r="G3284"/>
  <c r="C3284"/>
  <c r="D3284"/>
  <c r="B3285"/>
  <c r="G3285"/>
  <c r="C3285"/>
  <c r="D3285"/>
  <c r="B3286"/>
  <c r="G3286"/>
  <c r="C3286"/>
  <c r="D3286"/>
  <c r="B3287"/>
  <c r="G3287"/>
  <c r="C3287"/>
  <c r="D3287"/>
  <c r="B3288"/>
  <c r="G3288"/>
  <c r="C3288"/>
  <c r="D3288"/>
  <c r="B3289"/>
  <c r="G3289"/>
  <c r="C3289"/>
  <c r="D3289"/>
  <c r="B3290"/>
  <c r="G3290"/>
  <c r="C3290"/>
  <c r="D3290"/>
  <c r="B3291"/>
  <c r="G3291"/>
  <c r="C3291"/>
  <c r="D3291"/>
  <c r="B3292"/>
  <c r="G3292"/>
  <c r="C3292"/>
  <c r="D3292"/>
  <c r="B3293"/>
  <c r="G3293"/>
  <c r="C3293"/>
  <c r="D3293"/>
  <c r="B3294"/>
  <c r="G3294"/>
  <c r="C3294"/>
  <c r="D3294"/>
  <c r="B3295"/>
  <c r="G3295"/>
  <c r="C3295"/>
  <c r="D3295"/>
  <c r="B3296"/>
  <c r="G3296"/>
  <c r="C3296"/>
  <c r="D3296"/>
  <c r="B3297"/>
  <c r="G3297"/>
  <c r="C3297"/>
  <c r="D3297"/>
  <c r="B3298"/>
  <c r="G3298"/>
  <c r="C3298"/>
  <c r="D3298"/>
  <c r="B3299"/>
  <c r="G3299"/>
  <c r="C3299"/>
  <c r="D3299"/>
  <c r="B3300"/>
  <c r="G3300"/>
  <c r="C3300"/>
  <c r="D3300"/>
  <c r="B3301"/>
  <c r="G3301"/>
  <c r="C3301"/>
  <c r="D3301"/>
  <c r="B3302"/>
  <c r="G3302"/>
  <c r="C3302"/>
  <c r="D3302"/>
  <c r="B3303"/>
  <c r="G3303"/>
  <c r="C3303"/>
  <c r="D3303"/>
  <c r="B3304"/>
  <c r="G3304"/>
  <c r="C3304"/>
  <c r="D3304"/>
  <c r="B3305"/>
  <c r="G3305"/>
  <c r="C3305"/>
  <c r="D3305"/>
  <c r="B3306"/>
  <c r="G3306"/>
  <c r="C3306"/>
  <c r="D3306"/>
  <c r="B3307"/>
  <c r="G3307"/>
  <c r="C3307"/>
  <c r="D3307"/>
  <c r="B3308"/>
  <c r="G3308"/>
  <c r="C3308"/>
  <c r="D3308"/>
  <c r="B3309"/>
  <c r="G3309"/>
  <c r="C3309"/>
  <c r="D3309"/>
  <c r="B3310"/>
  <c r="G3310"/>
  <c r="C3310"/>
  <c r="D3310"/>
  <c r="B3311"/>
  <c r="G3311"/>
  <c r="C3311"/>
  <c r="D3311"/>
  <c r="B3312"/>
  <c r="G3312"/>
  <c r="C3312"/>
  <c r="D3312"/>
  <c r="B3313"/>
  <c r="G3313"/>
  <c r="C3313"/>
  <c r="D3313"/>
  <c r="B3314"/>
  <c r="G3314"/>
  <c r="C3314"/>
  <c r="D3314"/>
  <c r="B3315"/>
  <c r="G3315"/>
  <c r="C3315"/>
  <c r="D3315"/>
  <c r="B3316"/>
  <c r="G3316"/>
  <c r="C3316"/>
  <c r="D3316"/>
  <c r="B3317"/>
  <c r="G3317"/>
  <c r="C3317"/>
  <c r="D3317"/>
  <c r="B3318"/>
  <c r="G3318"/>
  <c r="C3318"/>
  <c r="D3318"/>
  <c r="B3319"/>
  <c r="G3319"/>
  <c r="C3319"/>
  <c r="D3319"/>
  <c r="B3320"/>
  <c r="G3320"/>
  <c r="C3320"/>
  <c r="D3320"/>
  <c r="B3321"/>
  <c r="G3321"/>
  <c r="C3321"/>
  <c r="D3321"/>
  <c r="B3322"/>
  <c r="G3322"/>
  <c r="C3322"/>
  <c r="D3322"/>
  <c r="B3323"/>
  <c r="G3323"/>
  <c r="C3323"/>
  <c r="D3323"/>
  <c r="B3324"/>
  <c r="G3324"/>
  <c r="C3324"/>
  <c r="D3324"/>
  <c r="B3325"/>
  <c r="G3325"/>
  <c r="C3325"/>
  <c r="D3325"/>
  <c r="B3326"/>
  <c r="G3326"/>
  <c r="C3326"/>
  <c r="D3326"/>
  <c r="B3327"/>
  <c r="G3327"/>
  <c r="C3327"/>
  <c r="D3327"/>
  <c r="B3328"/>
  <c r="G3328"/>
  <c r="C3328"/>
  <c r="D3328"/>
  <c r="B3329"/>
  <c r="G3329"/>
  <c r="C3329"/>
  <c r="D3329"/>
  <c r="B3330"/>
  <c r="G3330"/>
  <c r="C3330"/>
  <c r="D3330"/>
  <c r="B3331"/>
  <c r="G3331"/>
  <c r="C3331"/>
  <c r="D3331"/>
  <c r="B3332"/>
  <c r="G3332"/>
  <c r="C3332"/>
  <c r="D3332"/>
  <c r="B3333"/>
  <c r="G3333"/>
  <c r="C3333"/>
  <c r="D3333"/>
  <c r="B3334"/>
  <c r="G3334"/>
  <c r="C3334"/>
  <c r="D3334"/>
  <c r="B3335"/>
  <c r="G3335"/>
  <c r="C3335"/>
  <c r="D3335"/>
  <c r="B3336"/>
  <c r="G3336"/>
  <c r="C3336"/>
  <c r="D3336"/>
  <c r="B3337"/>
  <c r="G3337"/>
  <c r="C3337"/>
  <c r="D3337"/>
  <c r="B3338"/>
  <c r="G3338"/>
  <c r="C3338"/>
  <c r="D3338"/>
  <c r="B3339"/>
  <c r="G3339"/>
  <c r="C3339"/>
  <c r="D3339"/>
  <c r="B3340"/>
  <c r="G3340"/>
  <c r="C3340"/>
  <c r="D3340"/>
  <c r="B3341"/>
  <c r="G3341"/>
  <c r="C3341"/>
  <c r="D3341"/>
  <c r="B3342"/>
  <c r="G3342"/>
  <c r="C3342"/>
  <c r="D3342"/>
  <c r="B3343"/>
  <c r="G3343"/>
  <c r="C3343"/>
  <c r="D3343"/>
  <c r="B3344"/>
  <c r="G3344"/>
  <c r="C3344"/>
  <c r="D3344"/>
  <c r="B3345"/>
  <c r="G3345"/>
  <c r="C3345"/>
  <c r="D3345"/>
  <c r="B3346"/>
  <c r="G3346"/>
  <c r="C3346"/>
  <c r="D3346"/>
  <c r="B3347"/>
  <c r="G3347"/>
  <c r="C3347"/>
  <c r="D3347"/>
  <c r="B3348"/>
  <c r="G3348"/>
  <c r="C3348"/>
  <c r="D3348"/>
  <c r="B3349"/>
  <c r="G3349"/>
  <c r="C3349"/>
  <c r="D3349"/>
  <c r="B3350"/>
  <c r="G3350"/>
  <c r="C3350"/>
  <c r="D3350"/>
  <c r="B3351"/>
  <c r="G3351"/>
  <c r="C3351"/>
  <c r="D3351"/>
  <c r="B3352"/>
  <c r="G3352"/>
  <c r="C3352"/>
  <c r="D3352"/>
  <c r="B3353"/>
  <c r="G3353"/>
  <c r="C3353"/>
  <c r="D3353"/>
  <c r="B3354"/>
  <c r="G3354"/>
  <c r="C3354"/>
  <c r="D3354"/>
  <c r="B3355"/>
  <c r="G3355"/>
  <c r="C3355"/>
  <c r="D3355"/>
  <c r="B3356"/>
  <c r="G3356"/>
  <c r="C3356"/>
  <c r="D3356"/>
  <c r="B3357"/>
  <c r="G3357"/>
  <c r="C3357"/>
  <c r="D3357"/>
  <c r="B3358"/>
  <c r="G3358"/>
  <c r="C3358"/>
  <c r="D3358"/>
  <c r="B3359"/>
  <c r="G3359"/>
  <c r="C3359"/>
  <c r="D3359"/>
  <c r="B3360"/>
  <c r="G3360"/>
  <c r="C3360"/>
  <c r="D3360"/>
  <c r="B3361"/>
  <c r="G3361"/>
  <c r="C3361"/>
  <c r="D3361"/>
  <c r="B3362"/>
  <c r="G3362"/>
  <c r="C3362"/>
  <c r="D3362"/>
  <c r="B3363"/>
  <c r="G3363"/>
  <c r="C3363"/>
  <c r="D3363"/>
  <c r="B3364"/>
  <c r="G3364"/>
  <c r="C3364"/>
  <c r="D3364"/>
  <c r="B3365"/>
  <c r="G3365"/>
  <c r="C3365"/>
  <c r="D3365"/>
  <c r="B3366"/>
  <c r="G3366"/>
  <c r="C3366"/>
  <c r="D3366"/>
  <c r="B3367"/>
  <c r="G3367"/>
  <c r="C3367"/>
  <c r="D3367"/>
  <c r="B3368"/>
  <c r="G3368"/>
  <c r="C3368"/>
  <c r="D3368"/>
  <c r="B3369"/>
  <c r="G3369"/>
  <c r="C3369"/>
  <c r="D3369"/>
  <c r="B3370"/>
  <c r="G3370"/>
  <c r="C3370"/>
  <c r="D3370"/>
  <c r="B3371"/>
  <c r="G3371"/>
  <c r="C3371"/>
  <c r="D3371"/>
  <c r="B3372"/>
  <c r="G3372"/>
  <c r="C3372"/>
  <c r="D3372"/>
  <c r="B3373"/>
  <c r="G3373"/>
  <c r="C3373"/>
  <c r="D3373"/>
  <c r="B3374"/>
  <c r="G3374"/>
  <c r="C3374"/>
  <c r="D3374"/>
  <c r="B3375"/>
  <c r="G3375"/>
  <c r="C3375"/>
  <c r="D3375"/>
  <c r="B3376"/>
  <c r="G3376"/>
  <c r="C3376"/>
  <c r="D3376"/>
  <c r="B3377"/>
  <c r="G3377"/>
  <c r="C3377"/>
  <c r="D3377"/>
  <c r="B3378"/>
  <c r="G3378"/>
  <c r="C3378"/>
  <c r="D3378"/>
  <c r="B3379"/>
  <c r="G3379"/>
  <c r="C3379"/>
  <c r="D3379"/>
  <c r="B3380"/>
  <c r="G3380"/>
  <c r="C3380"/>
  <c r="D3380"/>
  <c r="B3381"/>
  <c r="G3381"/>
  <c r="C3381"/>
  <c r="D3381"/>
  <c r="B3382"/>
  <c r="G3382"/>
  <c r="C3382"/>
  <c r="D3382"/>
  <c r="B3383"/>
  <c r="G3383"/>
  <c r="C3383"/>
  <c r="D3383"/>
  <c r="B3384"/>
  <c r="G3384"/>
  <c r="C3384"/>
  <c r="D3384"/>
  <c r="B3385"/>
  <c r="G3385"/>
  <c r="C3385"/>
  <c r="D3385"/>
  <c r="B3386"/>
  <c r="G3386"/>
  <c r="C3386"/>
  <c r="D3386"/>
  <c r="B3387"/>
  <c r="G3387"/>
  <c r="C3387"/>
  <c r="D3387"/>
  <c r="B3388"/>
  <c r="G3388"/>
  <c r="C3388"/>
  <c r="D3388"/>
  <c r="B3389"/>
  <c r="G3389"/>
  <c r="C3389"/>
  <c r="D3389"/>
  <c r="B3390"/>
  <c r="G3390"/>
  <c r="C3390"/>
  <c r="D3390"/>
  <c r="B3391"/>
  <c r="G3391"/>
  <c r="C3391"/>
  <c r="D3391"/>
  <c r="B3392"/>
  <c r="G3392"/>
  <c r="C3392"/>
  <c r="D3392"/>
  <c r="B3393"/>
  <c r="G3393"/>
  <c r="C3393"/>
  <c r="D3393"/>
  <c r="B3394"/>
  <c r="G3394"/>
  <c r="C3394"/>
  <c r="D3394"/>
  <c r="B3395"/>
  <c r="G3395"/>
  <c r="C3395"/>
  <c r="D3395"/>
  <c r="B3396"/>
  <c r="G3396"/>
  <c r="C3396"/>
  <c r="D3396"/>
  <c r="B3397"/>
  <c r="G3397"/>
  <c r="C3397"/>
  <c r="D3397"/>
  <c r="B3398"/>
  <c r="G3398"/>
  <c r="C3398"/>
  <c r="D3398"/>
  <c r="B3399"/>
  <c r="G3399"/>
  <c r="C3399"/>
  <c r="D3399"/>
  <c r="B3400"/>
  <c r="G3400"/>
  <c r="C3400"/>
  <c r="D3400"/>
  <c r="B3401"/>
  <c r="G3401"/>
  <c r="C3401"/>
  <c r="D3401"/>
  <c r="B3402"/>
  <c r="G3402"/>
  <c r="C3402"/>
  <c r="D3402"/>
  <c r="B3403"/>
  <c r="G3403"/>
  <c r="C3403"/>
  <c r="D3403"/>
  <c r="B3404"/>
  <c r="G3404"/>
  <c r="C3404"/>
  <c r="D3404"/>
  <c r="B3405"/>
  <c r="G3405"/>
  <c r="C3405"/>
  <c r="D3405"/>
  <c r="B3406"/>
  <c r="G3406"/>
  <c r="C3406"/>
  <c r="D3406"/>
  <c r="B3407"/>
  <c r="G3407"/>
  <c r="C3407"/>
  <c r="D3407"/>
  <c r="B3408"/>
  <c r="G3408"/>
  <c r="C3408"/>
  <c r="D3408"/>
  <c r="B3409"/>
  <c r="G3409"/>
  <c r="C3409"/>
  <c r="D3409"/>
  <c r="B3410"/>
  <c r="G3410"/>
  <c r="C3410"/>
  <c r="D3410"/>
  <c r="B3411"/>
  <c r="G3411"/>
  <c r="C3411"/>
  <c r="D3411"/>
  <c r="B3412"/>
  <c r="G3412"/>
  <c r="C3412"/>
  <c r="D3412"/>
  <c r="B3413"/>
  <c r="G3413"/>
  <c r="C3413"/>
  <c r="D3413"/>
  <c r="B3414"/>
  <c r="G3414"/>
  <c r="C3414"/>
  <c r="D3414"/>
  <c r="B3415"/>
  <c r="G3415"/>
  <c r="C3415"/>
  <c r="D3415"/>
  <c r="B3416"/>
  <c r="G3416"/>
  <c r="C3416"/>
  <c r="D3416"/>
  <c r="B3417"/>
  <c r="G3417"/>
  <c r="C3417"/>
  <c r="D3417"/>
  <c r="B3418"/>
  <c r="G3418"/>
  <c r="C3418"/>
  <c r="D3418"/>
  <c r="B3419"/>
  <c r="G3419"/>
  <c r="C3419"/>
  <c r="D3419"/>
  <c r="B3420"/>
  <c r="G3420"/>
  <c r="C3420"/>
  <c r="D3420"/>
  <c r="B3421"/>
  <c r="G3421"/>
  <c r="C3421"/>
  <c r="D3421"/>
  <c r="B3422"/>
  <c r="G3422"/>
  <c r="C3422"/>
  <c r="D3422"/>
  <c r="B3423"/>
  <c r="G3423"/>
  <c r="C3423"/>
  <c r="D3423"/>
  <c r="B3424"/>
  <c r="G3424"/>
  <c r="C3424"/>
  <c r="D3424"/>
  <c r="B3425"/>
  <c r="G3425"/>
  <c r="C3425"/>
  <c r="D3425"/>
  <c r="B3426"/>
  <c r="G3426"/>
  <c r="C3426"/>
  <c r="D3426"/>
  <c r="B3427"/>
  <c r="G3427"/>
  <c r="C3427"/>
  <c r="D3427"/>
  <c r="B3428"/>
  <c r="G3428"/>
  <c r="C3428"/>
  <c r="D3428"/>
  <c r="B3429"/>
  <c r="G3429"/>
  <c r="C3429"/>
  <c r="D3429"/>
  <c r="B3430"/>
  <c r="G3430"/>
  <c r="C3430"/>
  <c r="D3430"/>
  <c r="B3431"/>
  <c r="G3431"/>
  <c r="C3431"/>
  <c r="D3431"/>
  <c r="B3432"/>
  <c r="G3432"/>
  <c r="C3432"/>
  <c r="D3432"/>
  <c r="B3433"/>
  <c r="G3433"/>
  <c r="C3433"/>
  <c r="D3433"/>
  <c r="B3434"/>
  <c r="G3434"/>
  <c r="C3434"/>
  <c r="D3434"/>
  <c r="B3435"/>
  <c r="G3435"/>
  <c r="C3435"/>
  <c r="D3435"/>
  <c r="B3436"/>
  <c r="G3436"/>
  <c r="C3436"/>
  <c r="D3436"/>
  <c r="B3437"/>
  <c r="G3437"/>
  <c r="C3437"/>
  <c r="D3437"/>
  <c r="B3438"/>
  <c r="G3438"/>
  <c r="C3438"/>
  <c r="D3438"/>
  <c r="B3439"/>
  <c r="G3439"/>
  <c r="C3439"/>
  <c r="D3439"/>
  <c r="B3440"/>
  <c r="G3440"/>
  <c r="C3440"/>
  <c r="D3440"/>
  <c r="B3441"/>
  <c r="G3441"/>
  <c r="C3441"/>
  <c r="D3441"/>
  <c r="B3442"/>
  <c r="G3442"/>
  <c r="C3442"/>
  <c r="D3442"/>
  <c r="B3443"/>
  <c r="G3443"/>
  <c r="C3443"/>
  <c r="D3443"/>
  <c r="B3444"/>
  <c r="G3444"/>
  <c r="C3444"/>
  <c r="D3444"/>
  <c r="B3445"/>
  <c r="G3445"/>
  <c r="C3445"/>
  <c r="D3445"/>
  <c r="B3446"/>
  <c r="G3446"/>
  <c r="C3446"/>
  <c r="D3446"/>
  <c r="B3447"/>
  <c r="G3447"/>
  <c r="C3447"/>
  <c r="D3447"/>
  <c r="B3448"/>
  <c r="G3448"/>
  <c r="C3448"/>
  <c r="D3448"/>
  <c r="B3449"/>
  <c r="G3449"/>
  <c r="C3449"/>
  <c r="D3449"/>
  <c r="B3450"/>
  <c r="G3450"/>
  <c r="C3450"/>
  <c r="D3450"/>
  <c r="B3451"/>
  <c r="G3451"/>
  <c r="C3451"/>
  <c r="D3451"/>
  <c r="B3452"/>
  <c r="G3452"/>
  <c r="C3452"/>
  <c r="D3452"/>
  <c r="B3453"/>
  <c r="G3453"/>
  <c r="C3453"/>
  <c r="D3453"/>
  <c r="B3454"/>
  <c r="G3454"/>
  <c r="C3454"/>
  <c r="D3454"/>
  <c r="B3455"/>
  <c r="G3455"/>
  <c r="C3455"/>
  <c r="D3455"/>
  <c r="B3456"/>
  <c r="G3456"/>
  <c r="C3456"/>
  <c r="D3456"/>
  <c r="B3457"/>
  <c r="G3457"/>
  <c r="C3457"/>
  <c r="D3457"/>
  <c r="B3458"/>
  <c r="G3458"/>
  <c r="C3458"/>
  <c r="D3458"/>
  <c r="B3459"/>
  <c r="G3459"/>
  <c r="C3459"/>
  <c r="D3459"/>
  <c r="B3460"/>
  <c r="G3460"/>
  <c r="C3460"/>
  <c r="D3460"/>
  <c r="B3461"/>
  <c r="G3461"/>
  <c r="C3461"/>
  <c r="D3461"/>
  <c r="B3462"/>
  <c r="G3462"/>
  <c r="C3462"/>
  <c r="D3462"/>
  <c r="B3463"/>
  <c r="G3463"/>
  <c r="C3463"/>
  <c r="D3463"/>
  <c r="B3464"/>
  <c r="G3464"/>
  <c r="C3464"/>
  <c r="D3464"/>
  <c r="B3465"/>
  <c r="G3465"/>
  <c r="C3465"/>
  <c r="D3465"/>
  <c r="B3466"/>
  <c r="G3466"/>
  <c r="C3466"/>
  <c r="D3466"/>
  <c r="B3467"/>
  <c r="G3467"/>
  <c r="C3467"/>
  <c r="D3467"/>
  <c r="B3468"/>
  <c r="G3468"/>
  <c r="C3468"/>
  <c r="D3468"/>
  <c r="B3469"/>
  <c r="G3469"/>
  <c r="C3469"/>
  <c r="D3469"/>
  <c r="B3470"/>
  <c r="G3470"/>
  <c r="C3470"/>
  <c r="D3470"/>
  <c r="B3471"/>
  <c r="G3471"/>
  <c r="C3471"/>
  <c r="D3471"/>
  <c r="B3472"/>
  <c r="G3472"/>
  <c r="C3472"/>
  <c r="D3472"/>
  <c r="B3473"/>
  <c r="G3473"/>
  <c r="C3473"/>
  <c r="D3473"/>
  <c r="B3474"/>
  <c r="G3474"/>
  <c r="C3474"/>
  <c r="D3474"/>
  <c r="B3475"/>
  <c r="G3475"/>
  <c r="C3475"/>
  <c r="D3475"/>
  <c r="B3476"/>
  <c r="G3476"/>
  <c r="C3476"/>
  <c r="D3476"/>
  <c r="B3477"/>
  <c r="G3477"/>
  <c r="C3477"/>
  <c r="D3477"/>
  <c r="B3478"/>
  <c r="G3478"/>
  <c r="C3478"/>
  <c r="D3478"/>
  <c r="B3479"/>
  <c r="G3479"/>
  <c r="C3479"/>
  <c r="D3479"/>
  <c r="B3480"/>
  <c r="G3480"/>
  <c r="C3480"/>
  <c r="D3480"/>
  <c r="B3481"/>
  <c r="G3481"/>
  <c r="C3481"/>
  <c r="D3481"/>
  <c r="B3482"/>
  <c r="G3482"/>
  <c r="C3482"/>
  <c r="D3482"/>
  <c r="B3483"/>
  <c r="G3483"/>
  <c r="C3483"/>
  <c r="D3483"/>
  <c r="B3484"/>
  <c r="G3484"/>
  <c r="C3484"/>
  <c r="D3484"/>
  <c r="B3485"/>
  <c r="G3485"/>
  <c r="C3485"/>
  <c r="D3485"/>
  <c r="B3486"/>
  <c r="G3486"/>
  <c r="C3486"/>
  <c r="D3486"/>
  <c r="B3487"/>
  <c r="G3487"/>
  <c r="C3487"/>
  <c r="D3487"/>
  <c r="B3488"/>
  <c r="G3488"/>
  <c r="C3488"/>
  <c r="D3488"/>
  <c r="B3489"/>
  <c r="G3489"/>
  <c r="C3489"/>
  <c r="D3489"/>
  <c r="B3490"/>
  <c r="G3490"/>
  <c r="C3490"/>
  <c r="D3490"/>
  <c r="B3491"/>
  <c r="G3491"/>
  <c r="C3491"/>
  <c r="D3491"/>
  <c r="B3492"/>
  <c r="G3492"/>
  <c r="C3492"/>
  <c r="D3492"/>
  <c r="B3493"/>
  <c r="G3493"/>
  <c r="C3493"/>
  <c r="D3493"/>
  <c r="B3494"/>
  <c r="G3494"/>
  <c r="C3494"/>
  <c r="D3494"/>
  <c r="B3495"/>
  <c r="G3495"/>
  <c r="C3495"/>
  <c r="D3495"/>
  <c r="B3496"/>
  <c r="G3496"/>
  <c r="C3496"/>
  <c r="D3496"/>
  <c r="B3497"/>
  <c r="G3497"/>
  <c r="C3497"/>
  <c r="D3497"/>
  <c r="B3498"/>
  <c r="G3498"/>
  <c r="C3498"/>
  <c r="D3498"/>
  <c r="B3499"/>
  <c r="G3499"/>
  <c r="C3499"/>
  <c r="D3499"/>
  <c r="B3500"/>
  <c r="G3500"/>
  <c r="C3500"/>
  <c r="D3500"/>
  <c r="B3501"/>
  <c r="G3501"/>
  <c r="C3501"/>
  <c r="D3501"/>
  <c r="B3502"/>
  <c r="G3502"/>
  <c r="C3502"/>
  <c r="D3502"/>
  <c r="B3503"/>
  <c r="G3503"/>
  <c r="C3503"/>
  <c r="D3503"/>
  <c r="B3504"/>
  <c r="G3504"/>
  <c r="C3504"/>
  <c r="D3504"/>
  <c r="B3505"/>
  <c r="G3505"/>
  <c r="C3505"/>
  <c r="D3505"/>
  <c r="B3506"/>
  <c r="G3506"/>
  <c r="C3506"/>
  <c r="D3506"/>
  <c r="B3507"/>
  <c r="G3507"/>
  <c r="C3507"/>
  <c r="D3507"/>
  <c r="B3508"/>
  <c r="G3508"/>
  <c r="C3508"/>
  <c r="D3508"/>
  <c r="B3509"/>
  <c r="G3509"/>
  <c r="C3509"/>
  <c r="D3509"/>
  <c r="B3510"/>
  <c r="G3510"/>
  <c r="C3510"/>
  <c r="D3510"/>
  <c r="B3511"/>
  <c r="G3511"/>
  <c r="C3511"/>
  <c r="D3511"/>
  <c r="B3512"/>
  <c r="G3512"/>
  <c r="C3512"/>
  <c r="D3512"/>
  <c r="B3513"/>
  <c r="G3513"/>
  <c r="C3513"/>
  <c r="D3513"/>
  <c r="B3514"/>
  <c r="G3514"/>
  <c r="C3514"/>
  <c r="D3514"/>
  <c r="B3515"/>
  <c r="G3515"/>
  <c r="C3515"/>
  <c r="D3515"/>
  <c r="B3516"/>
  <c r="G3516"/>
  <c r="C3516"/>
  <c r="D3516"/>
  <c r="B3517"/>
  <c r="G3517"/>
  <c r="C3517"/>
  <c r="D3517"/>
  <c r="B3518"/>
  <c r="G3518"/>
  <c r="C3518"/>
  <c r="D3518"/>
  <c r="B3519"/>
  <c r="G3519"/>
  <c r="C3519"/>
  <c r="D3519"/>
  <c r="B3520"/>
  <c r="G3520"/>
  <c r="C3520"/>
  <c r="D3520"/>
  <c r="B3521"/>
  <c r="G3521"/>
  <c r="C3521"/>
  <c r="D3521"/>
  <c r="B3522"/>
  <c r="G3522"/>
  <c r="C3522"/>
  <c r="D3522"/>
  <c r="B3523"/>
  <c r="G3523"/>
  <c r="C3523"/>
  <c r="D3523"/>
  <c r="B3524"/>
  <c r="G3524"/>
  <c r="C3524"/>
  <c r="D3524"/>
  <c r="B3525"/>
  <c r="G3525"/>
  <c r="C3525"/>
  <c r="D3525"/>
  <c r="B3526"/>
  <c r="G3526"/>
  <c r="C3526"/>
  <c r="D3526"/>
  <c r="B3527"/>
  <c r="G3527"/>
  <c r="C3527"/>
  <c r="D3527"/>
  <c r="B3528"/>
  <c r="G3528"/>
  <c r="C3528"/>
  <c r="D3528"/>
  <c r="B3529"/>
  <c r="G3529"/>
  <c r="C3529"/>
  <c r="D3529"/>
  <c r="B3530"/>
  <c r="G3530"/>
  <c r="C3530"/>
  <c r="D3530"/>
  <c r="B3531"/>
  <c r="G3531"/>
  <c r="C3531"/>
  <c r="D3531"/>
  <c r="B3532"/>
  <c r="G3532"/>
  <c r="C3532"/>
  <c r="D3532"/>
  <c r="B3533"/>
  <c r="G3533"/>
  <c r="C3533"/>
  <c r="D3533"/>
  <c r="B3534"/>
  <c r="G3534"/>
  <c r="C3534"/>
  <c r="D3534"/>
  <c r="B3535"/>
  <c r="G3535"/>
  <c r="C3535"/>
  <c r="D3535"/>
  <c r="B3536"/>
  <c r="G3536"/>
  <c r="C3536"/>
  <c r="D3536"/>
  <c r="B3537"/>
  <c r="G3537"/>
  <c r="C3537"/>
  <c r="D3537"/>
  <c r="B3538"/>
  <c r="G3538"/>
  <c r="C3538"/>
  <c r="D3538"/>
  <c r="B3539"/>
  <c r="G3539"/>
  <c r="C3539"/>
  <c r="D3539"/>
  <c r="B3540"/>
  <c r="G3540"/>
  <c r="C3540"/>
  <c r="D3540"/>
  <c r="B3541"/>
  <c r="G3541"/>
  <c r="C3541"/>
  <c r="D3541"/>
  <c r="B3542"/>
  <c r="G3542"/>
  <c r="C3542"/>
  <c r="D3542"/>
  <c r="B3543"/>
  <c r="G3543"/>
  <c r="C3543"/>
  <c r="D3543"/>
  <c r="B3544"/>
  <c r="G3544"/>
  <c r="C3544"/>
  <c r="D3544"/>
  <c r="B3545"/>
  <c r="G3545"/>
  <c r="C3545"/>
  <c r="D3545"/>
  <c r="B3546"/>
  <c r="G3546"/>
  <c r="C3546"/>
  <c r="D3546"/>
  <c r="B3547"/>
  <c r="G3547"/>
  <c r="C3547"/>
  <c r="D3547"/>
  <c r="B3548"/>
  <c r="G3548"/>
  <c r="C3548"/>
  <c r="D3548"/>
  <c r="B3549"/>
  <c r="G3549"/>
  <c r="C3549"/>
  <c r="D3549"/>
  <c r="B3550"/>
  <c r="G3550"/>
  <c r="C3550"/>
  <c r="D3550"/>
  <c r="B3551"/>
  <c r="G3551"/>
  <c r="C3551"/>
  <c r="D3551"/>
  <c r="B3552"/>
  <c r="G3552"/>
  <c r="C3552"/>
  <c r="D3552"/>
  <c r="B3553"/>
  <c r="G3553"/>
  <c r="C3553"/>
  <c r="D3553"/>
  <c r="B3554"/>
  <c r="G3554"/>
  <c r="C3554"/>
  <c r="D3554"/>
  <c r="B3555"/>
  <c r="G3555"/>
  <c r="C3555"/>
  <c r="D3555"/>
  <c r="B3556"/>
  <c r="G3556"/>
  <c r="C3556"/>
  <c r="D3556"/>
  <c r="B3557"/>
  <c r="G3557"/>
  <c r="C3557"/>
  <c r="D3557"/>
  <c r="B3558"/>
  <c r="G3558"/>
  <c r="C3558"/>
  <c r="D3558"/>
  <c r="B3559"/>
  <c r="G3559"/>
  <c r="C3559"/>
  <c r="D3559"/>
  <c r="B3560"/>
  <c r="G3560"/>
  <c r="C3560"/>
  <c r="D3560"/>
  <c r="B3561"/>
  <c r="G3561"/>
  <c r="C3561"/>
  <c r="D3561"/>
  <c r="B3562"/>
  <c r="G3562"/>
  <c r="C3562"/>
  <c r="D3562"/>
  <c r="B3563"/>
  <c r="G3563"/>
  <c r="C3563"/>
  <c r="D3563"/>
  <c r="B3564"/>
  <c r="G3564"/>
  <c r="C3564"/>
  <c r="D3564"/>
  <c r="B3565"/>
  <c r="G3565"/>
  <c r="C3565"/>
  <c r="D3565"/>
  <c r="B3566"/>
  <c r="G3566"/>
  <c r="C3566"/>
  <c r="D3566"/>
  <c r="B3567"/>
  <c r="G3567"/>
  <c r="C3567"/>
  <c r="D3567"/>
  <c r="B3568"/>
  <c r="G3568"/>
  <c r="C3568"/>
  <c r="D3568"/>
  <c r="B3569"/>
  <c r="G3569"/>
  <c r="C3569"/>
  <c r="D3569"/>
  <c r="B3570"/>
  <c r="G3570"/>
  <c r="C3570"/>
  <c r="D3570"/>
  <c r="B3571"/>
  <c r="G3571"/>
  <c r="C3571"/>
  <c r="D3571"/>
  <c r="B3572"/>
  <c r="G3572"/>
  <c r="C3572"/>
  <c r="D3572"/>
  <c r="B3573"/>
  <c r="G3573"/>
  <c r="C3573"/>
  <c r="D3573"/>
  <c r="B3574"/>
  <c r="G3574"/>
  <c r="C3574"/>
  <c r="D3574"/>
  <c r="B3575"/>
  <c r="G3575"/>
  <c r="C3575"/>
  <c r="D3575"/>
  <c r="B3576"/>
  <c r="G3576"/>
  <c r="C3576"/>
  <c r="D3576"/>
  <c r="B3577"/>
  <c r="G3577"/>
  <c r="C3577"/>
  <c r="D3577"/>
  <c r="B3578"/>
  <c r="G3578"/>
  <c r="C3578"/>
  <c r="D3578"/>
  <c r="B3579"/>
  <c r="G3579"/>
  <c r="C3579"/>
  <c r="D3579"/>
  <c r="B3580"/>
  <c r="G3580"/>
  <c r="C3580"/>
  <c r="D3580"/>
  <c r="B3581"/>
  <c r="G3581"/>
  <c r="C3581"/>
  <c r="D3581"/>
  <c r="B3582"/>
  <c r="G3582"/>
  <c r="C3582"/>
  <c r="D3582"/>
  <c r="B3583"/>
  <c r="G3583"/>
  <c r="C3583"/>
  <c r="D3583"/>
  <c r="B3584"/>
  <c r="G3584"/>
  <c r="C3584"/>
  <c r="D3584"/>
  <c r="B3585"/>
  <c r="G3585"/>
  <c r="C3585"/>
  <c r="D3585"/>
  <c r="B3586"/>
  <c r="G3586"/>
  <c r="C3586"/>
  <c r="D3586"/>
  <c r="B3587"/>
  <c r="G3587"/>
  <c r="C3587"/>
  <c r="D3587"/>
  <c r="B3588"/>
  <c r="G3588"/>
  <c r="C3588"/>
  <c r="D3588"/>
  <c r="B3589"/>
  <c r="G3589"/>
  <c r="C3589"/>
  <c r="D3589"/>
  <c r="B3590"/>
  <c r="G3590"/>
  <c r="C3590"/>
  <c r="D3590"/>
  <c r="B3591"/>
  <c r="G3591"/>
  <c r="C3591"/>
  <c r="D3591"/>
  <c r="B3592"/>
  <c r="G3592"/>
  <c r="C3592"/>
  <c r="D3592"/>
  <c r="B3593"/>
  <c r="G3593"/>
  <c r="C3593"/>
  <c r="D3593"/>
  <c r="B3594"/>
  <c r="G3594"/>
  <c r="C3594"/>
  <c r="D3594"/>
  <c r="B3595"/>
  <c r="G3595"/>
  <c r="C3595"/>
  <c r="D3595"/>
  <c r="B3596"/>
  <c r="G3596"/>
  <c r="C3596"/>
  <c r="D3596"/>
  <c r="B3597"/>
  <c r="G3597"/>
  <c r="C3597"/>
  <c r="D3597"/>
  <c r="B3598"/>
  <c r="G3598"/>
  <c r="C3598"/>
  <c r="D3598"/>
  <c r="B3599"/>
  <c r="G3599"/>
  <c r="C3599"/>
  <c r="D3599"/>
  <c r="B3600"/>
  <c r="G3600"/>
  <c r="C3600"/>
  <c r="D3600"/>
  <c r="B3601"/>
  <c r="G3601"/>
  <c r="C3601"/>
  <c r="D3601"/>
  <c r="B3602"/>
  <c r="G3602"/>
  <c r="C3602"/>
  <c r="D3602"/>
  <c r="B3603"/>
  <c r="G3603"/>
  <c r="C3603"/>
  <c r="D3603"/>
  <c r="B3604"/>
  <c r="G3604"/>
  <c r="C3604"/>
  <c r="D3604"/>
  <c r="B3605"/>
  <c r="G3605"/>
  <c r="C3605"/>
  <c r="D3605"/>
  <c r="B3606"/>
  <c r="G3606"/>
  <c r="C3606"/>
  <c r="D3606"/>
  <c r="B3607"/>
  <c r="G3607"/>
  <c r="C3607"/>
  <c r="D3607"/>
  <c r="B3608"/>
  <c r="G3608"/>
  <c r="C3608"/>
  <c r="D3608"/>
  <c r="B3609"/>
  <c r="G3609"/>
  <c r="C3609"/>
  <c r="D3609"/>
  <c r="B3610"/>
  <c r="G3610"/>
  <c r="C3610"/>
  <c r="D3610"/>
  <c r="B3611"/>
  <c r="G3611"/>
  <c r="C3611"/>
  <c r="D3611"/>
  <c r="B3612"/>
  <c r="G3612"/>
  <c r="C3612"/>
  <c r="D3612"/>
  <c r="B3613"/>
  <c r="G3613"/>
  <c r="C3613"/>
  <c r="D3613"/>
  <c r="B3614"/>
  <c r="G3614"/>
  <c r="C3614"/>
  <c r="D3614"/>
  <c r="B3615"/>
  <c r="G3615"/>
  <c r="C3615"/>
  <c r="D3615"/>
  <c r="B3616"/>
  <c r="G3616"/>
  <c r="C3616"/>
  <c r="D3616"/>
  <c r="B3617"/>
  <c r="G3617"/>
  <c r="C3617"/>
  <c r="D3617"/>
  <c r="B3618"/>
  <c r="G3618"/>
  <c r="C3618"/>
  <c r="D3618"/>
  <c r="B3619"/>
  <c r="G3619"/>
  <c r="C3619"/>
  <c r="D3619"/>
  <c r="B3620"/>
  <c r="G3620"/>
  <c r="C3620"/>
  <c r="D3620"/>
  <c r="B3621"/>
  <c r="G3621"/>
  <c r="C3621"/>
  <c r="D3621"/>
  <c r="B3622"/>
  <c r="G3622"/>
  <c r="C3622"/>
  <c r="D3622"/>
  <c r="B3623"/>
  <c r="G3623"/>
  <c r="C3623"/>
  <c r="D3623"/>
  <c r="B3624"/>
  <c r="G3624"/>
  <c r="C3624"/>
  <c r="D3624"/>
  <c r="B3625"/>
  <c r="G3625"/>
  <c r="C3625"/>
  <c r="D3625"/>
  <c r="B3626"/>
  <c r="G3626"/>
  <c r="C3626"/>
  <c r="D3626"/>
  <c r="B3627"/>
  <c r="G3627"/>
  <c r="C3627"/>
  <c r="D3627"/>
  <c r="B3628"/>
  <c r="G3628"/>
  <c r="C3628"/>
  <c r="D3628"/>
  <c r="B3629"/>
  <c r="G3629"/>
  <c r="C3629"/>
  <c r="D3629"/>
  <c r="B3630"/>
  <c r="G3630"/>
  <c r="C3630"/>
  <c r="D3630"/>
  <c r="B3631"/>
  <c r="G3631"/>
  <c r="C3631"/>
  <c r="D3631"/>
  <c r="B3632"/>
  <c r="G3632"/>
  <c r="C3632"/>
  <c r="D3632"/>
  <c r="B3633"/>
  <c r="G3633"/>
  <c r="C3633"/>
  <c r="D3633"/>
  <c r="B3634"/>
  <c r="G3634"/>
  <c r="C3634"/>
  <c r="D3634"/>
  <c r="B3635"/>
  <c r="G3635"/>
  <c r="C3635"/>
  <c r="D3635"/>
  <c r="B3636"/>
  <c r="G3636"/>
  <c r="C3636"/>
  <c r="D3636"/>
  <c r="B3637"/>
  <c r="G3637"/>
  <c r="C3637"/>
  <c r="D3637"/>
  <c r="B3638"/>
  <c r="G3638"/>
  <c r="C3638"/>
  <c r="D3638"/>
  <c r="B3639"/>
  <c r="G3639"/>
  <c r="C3639"/>
  <c r="D3639"/>
  <c r="B3640"/>
  <c r="G3640"/>
  <c r="C3640"/>
  <c r="D3640"/>
  <c r="B3641"/>
  <c r="G3641"/>
  <c r="C3641"/>
  <c r="D3641"/>
  <c r="B3642"/>
  <c r="G3642"/>
  <c r="C3642"/>
  <c r="D3642"/>
  <c r="B3643"/>
  <c r="G3643"/>
  <c r="C3643"/>
  <c r="D3643"/>
  <c r="B3644"/>
  <c r="G3644"/>
  <c r="C3644"/>
  <c r="D3644"/>
  <c r="B3645"/>
  <c r="G3645"/>
  <c r="C3645"/>
  <c r="D3645"/>
  <c r="B3646"/>
  <c r="G3646"/>
  <c r="C3646"/>
  <c r="D3646"/>
  <c r="B3647"/>
  <c r="G3647"/>
  <c r="C3647"/>
  <c r="D3647"/>
  <c r="B3648"/>
  <c r="G3648"/>
  <c r="C3648"/>
  <c r="D3648"/>
  <c r="B3649"/>
  <c r="G3649"/>
  <c r="C3649"/>
  <c r="D3649"/>
  <c r="B3650"/>
  <c r="G3650"/>
  <c r="C3650"/>
  <c r="D3650"/>
  <c r="B3651"/>
  <c r="G3651"/>
  <c r="C3651"/>
  <c r="D3651"/>
  <c r="B3652"/>
  <c r="G3652"/>
  <c r="C3652"/>
  <c r="D3652"/>
  <c r="B3653"/>
  <c r="G3653"/>
  <c r="C3653"/>
  <c r="D3653"/>
  <c r="B3654"/>
  <c r="G3654"/>
  <c r="C3654"/>
  <c r="D3654"/>
  <c r="B3655"/>
  <c r="G3655"/>
  <c r="C3655"/>
  <c r="D3655"/>
  <c r="B3656"/>
  <c r="G3656"/>
  <c r="C3656"/>
  <c r="D3656"/>
  <c r="B3657"/>
  <c r="G3657"/>
  <c r="C3657"/>
  <c r="D3657"/>
  <c r="B3658"/>
  <c r="G3658"/>
  <c r="C3658"/>
  <c r="D3658"/>
  <c r="B3659"/>
  <c r="G3659"/>
  <c r="C3659"/>
  <c r="D3659"/>
  <c r="B3660"/>
  <c r="G3660"/>
  <c r="C3660"/>
  <c r="D3660"/>
  <c r="B3661"/>
  <c r="G3661"/>
  <c r="C3661"/>
  <c r="D3661"/>
  <c r="B3662"/>
  <c r="G3662"/>
  <c r="C3662"/>
  <c r="D3662"/>
  <c r="B3663"/>
  <c r="G3663"/>
  <c r="C3663"/>
  <c r="D3663"/>
  <c r="B3664"/>
  <c r="G3664"/>
  <c r="C3664"/>
  <c r="D3664"/>
  <c r="B3665"/>
  <c r="G3665"/>
  <c r="C3665"/>
  <c r="D3665"/>
  <c r="B3666"/>
  <c r="G3666"/>
  <c r="C3666"/>
  <c r="D3666"/>
  <c r="B3667"/>
  <c r="G3667"/>
  <c r="C3667"/>
  <c r="D3667"/>
  <c r="B3668"/>
  <c r="G3668"/>
  <c r="C3668"/>
  <c r="D3668"/>
  <c r="B3669"/>
  <c r="G3669"/>
  <c r="C3669"/>
  <c r="D3669"/>
  <c r="B3670"/>
  <c r="G3670"/>
  <c r="C3670"/>
  <c r="D3670"/>
  <c r="B3671"/>
  <c r="G3671"/>
  <c r="C3671"/>
  <c r="D3671"/>
  <c r="B3672"/>
  <c r="G3672"/>
  <c r="C3672"/>
  <c r="D3672"/>
  <c r="B3673"/>
  <c r="G3673"/>
  <c r="C3673"/>
  <c r="D3673"/>
  <c r="B3674"/>
  <c r="G3674"/>
  <c r="C3674"/>
  <c r="D3674"/>
  <c r="B3675"/>
  <c r="G3675"/>
  <c r="C3675"/>
  <c r="D3675"/>
  <c r="B3676"/>
  <c r="G3676"/>
  <c r="C3676"/>
  <c r="D3676"/>
  <c r="B3677"/>
  <c r="G3677"/>
  <c r="C3677"/>
  <c r="D3677"/>
  <c r="B3678"/>
  <c r="G3678"/>
  <c r="C3678"/>
  <c r="D3678"/>
  <c r="B3679"/>
  <c r="G3679"/>
  <c r="C3679"/>
  <c r="D3679"/>
  <c r="B3680"/>
  <c r="G3680"/>
  <c r="C3680"/>
  <c r="D3680"/>
  <c r="B3681"/>
  <c r="G3681"/>
  <c r="C3681"/>
  <c r="D3681"/>
  <c r="B3682"/>
  <c r="G3682"/>
  <c r="C3682"/>
  <c r="D3682"/>
  <c r="B3683"/>
  <c r="G3683"/>
  <c r="C3683"/>
  <c r="D3683"/>
  <c r="B3684"/>
  <c r="G3684"/>
  <c r="C3684"/>
  <c r="D3684"/>
  <c r="B3685"/>
  <c r="G3685"/>
  <c r="C3685"/>
  <c r="D3685"/>
  <c r="B3686"/>
  <c r="G3686"/>
  <c r="C3686"/>
  <c r="D3686"/>
  <c r="B3687"/>
  <c r="G3687"/>
  <c r="C3687"/>
  <c r="D3687"/>
  <c r="B3688"/>
  <c r="G3688"/>
  <c r="C3688"/>
  <c r="D3688"/>
  <c r="B3689"/>
  <c r="G3689"/>
  <c r="C3689"/>
  <c r="D3689"/>
  <c r="B3690"/>
  <c r="G3690"/>
  <c r="C3690"/>
  <c r="D3690"/>
  <c r="B3691"/>
  <c r="G3691"/>
  <c r="C3691"/>
  <c r="D3691"/>
  <c r="B3692"/>
  <c r="G3692"/>
  <c r="C3692"/>
  <c r="D3692"/>
  <c r="B3693"/>
  <c r="G3693"/>
  <c r="C3693"/>
  <c r="D3693"/>
  <c r="B3694"/>
  <c r="G3694"/>
  <c r="C3694"/>
  <c r="D3694"/>
  <c r="B3695"/>
  <c r="G3695"/>
  <c r="C3695"/>
  <c r="D3695"/>
  <c r="B3696"/>
  <c r="G3696"/>
  <c r="C3696"/>
  <c r="D3696"/>
  <c r="B3697"/>
  <c r="G3697"/>
  <c r="C3697"/>
  <c r="D3697"/>
  <c r="B3698"/>
  <c r="G3698"/>
  <c r="C3698"/>
  <c r="D3698"/>
  <c r="B3699"/>
  <c r="G3699"/>
  <c r="C3699"/>
  <c r="D3699"/>
  <c r="B3700"/>
  <c r="G3700"/>
  <c r="C3700"/>
  <c r="D3700"/>
  <c r="B3701"/>
  <c r="G3701"/>
  <c r="C3701"/>
  <c r="D3701"/>
  <c r="B3702"/>
  <c r="G3702"/>
  <c r="C3702"/>
  <c r="D3702"/>
  <c r="B3703"/>
  <c r="G3703"/>
  <c r="C3703"/>
  <c r="D3703"/>
  <c r="B3704"/>
  <c r="G3704"/>
  <c r="C3704"/>
  <c r="D3704"/>
  <c r="B3705"/>
  <c r="G3705"/>
  <c r="C3705"/>
  <c r="D3705"/>
  <c r="B3706"/>
  <c r="G3706"/>
  <c r="C3706"/>
  <c r="D3706"/>
  <c r="B3707"/>
  <c r="G3707"/>
  <c r="C3707"/>
  <c r="D3707"/>
  <c r="B3708"/>
  <c r="G3708"/>
  <c r="C3708"/>
  <c r="D3708"/>
  <c r="B3709"/>
  <c r="G3709"/>
  <c r="C3709"/>
  <c r="D3709"/>
  <c r="B3710"/>
  <c r="G3710"/>
  <c r="C3710"/>
  <c r="D3710"/>
  <c r="B3711"/>
  <c r="G3711"/>
  <c r="C3711"/>
  <c r="D3711"/>
  <c r="B3712"/>
  <c r="G3712"/>
  <c r="C3712"/>
  <c r="D3712"/>
  <c r="B3713"/>
  <c r="G3713"/>
  <c r="C3713"/>
  <c r="D3713"/>
  <c r="B3714"/>
  <c r="G3714"/>
  <c r="C3714"/>
  <c r="D3714"/>
  <c r="B3715"/>
  <c r="G3715"/>
  <c r="C3715"/>
  <c r="D3715"/>
  <c r="B3716"/>
  <c r="G3716"/>
  <c r="C3716"/>
  <c r="D3716"/>
  <c r="B3717"/>
  <c r="G3717"/>
  <c r="C3717"/>
  <c r="D3717"/>
  <c r="B3718"/>
  <c r="G3718"/>
  <c r="C3718"/>
  <c r="D3718"/>
  <c r="B3719"/>
  <c r="G3719"/>
  <c r="C3719"/>
  <c r="D3719"/>
  <c r="B3720"/>
  <c r="G3720"/>
  <c r="C3720"/>
  <c r="D3720"/>
  <c r="B3721"/>
  <c r="G3721"/>
  <c r="C3721"/>
  <c r="D3721"/>
  <c r="B3722"/>
  <c r="G3722"/>
  <c r="C3722"/>
  <c r="D3722"/>
  <c r="B3723"/>
  <c r="G3723"/>
  <c r="C3723"/>
  <c r="D3723"/>
  <c r="B3724"/>
  <c r="G3724"/>
  <c r="C3724"/>
  <c r="D3724"/>
  <c r="B3725"/>
  <c r="G3725"/>
  <c r="C3725"/>
  <c r="D3725"/>
  <c r="B3726"/>
  <c r="G3726"/>
  <c r="C3726"/>
  <c r="D3726"/>
  <c r="B3727"/>
  <c r="G3727"/>
  <c r="C3727"/>
  <c r="D3727"/>
  <c r="B3728"/>
  <c r="G3728"/>
  <c r="C3728"/>
  <c r="D3728"/>
  <c r="B3729"/>
  <c r="G3729"/>
  <c r="C3729"/>
  <c r="D3729"/>
  <c r="B3730"/>
  <c r="G3730"/>
  <c r="C3730"/>
  <c r="D3730"/>
  <c r="B3731"/>
  <c r="G3731"/>
  <c r="C3731"/>
  <c r="D3731"/>
  <c r="B3732"/>
  <c r="G3732"/>
  <c r="C3732"/>
  <c r="D3732"/>
  <c r="B3733"/>
  <c r="G3733"/>
  <c r="C3733"/>
  <c r="D3733"/>
  <c r="B3734"/>
  <c r="G3734"/>
  <c r="C3734"/>
  <c r="D3734"/>
  <c r="B3735"/>
  <c r="G3735"/>
  <c r="C3735"/>
  <c r="D3735"/>
  <c r="B3736"/>
  <c r="G3736"/>
  <c r="C3736"/>
  <c r="D3736"/>
  <c r="B3737"/>
  <c r="G3737"/>
  <c r="C3737"/>
  <c r="D3737"/>
  <c r="B3738"/>
  <c r="G3738"/>
  <c r="C3738"/>
  <c r="D3738"/>
  <c r="B3739"/>
  <c r="G3739"/>
  <c r="C3739"/>
  <c r="D3739"/>
  <c r="B3740"/>
  <c r="G3740"/>
  <c r="C3740"/>
  <c r="D3740"/>
  <c r="B3741"/>
  <c r="G3741"/>
  <c r="C3741"/>
  <c r="D3741"/>
  <c r="B3742"/>
  <c r="G3742"/>
  <c r="C3742"/>
  <c r="D3742"/>
  <c r="B3743"/>
  <c r="G3743"/>
  <c r="C3743"/>
  <c r="D3743"/>
  <c r="B3744"/>
  <c r="G3744"/>
  <c r="C3744"/>
  <c r="D3744"/>
  <c r="B3745"/>
  <c r="G3745"/>
  <c r="C3745"/>
  <c r="D3745"/>
  <c r="B3746"/>
  <c r="G3746"/>
  <c r="C3746"/>
  <c r="D3746"/>
  <c r="B3747"/>
  <c r="G3747"/>
  <c r="C3747"/>
  <c r="D3747"/>
  <c r="B3748"/>
  <c r="G3748"/>
  <c r="C3748"/>
  <c r="D3748"/>
  <c r="B3749"/>
  <c r="G3749"/>
  <c r="C3749"/>
  <c r="D3749"/>
  <c r="B3750"/>
  <c r="G3750"/>
  <c r="C3750"/>
  <c r="D3750"/>
  <c r="B3751"/>
  <c r="G3751"/>
  <c r="C3751"/>
  <c r="D3751"/>
  <c r="B3752"/>
  <c r="G3752"/>
  <c r="C3752"/>
  <c r="D3752"/>
  <c r="B3753"/>
  <c r="G3753"/>
  <c r="C3753"/>
  <c r="D3753"/>
  <c r="B3754"/>
  <c r="G3754"/>
  <c r="C3754"/>
  <c r="D3754"/>
  <c r="B3755"/>
  <c r="G3755"/>
  <c r="C3755"/>
  <c r="D3755"/>
  <c r="B3756"/>
  <c r="G3756"/>
  <c r="C3756"/>
  <c r="D3756"/>
  <c r="B3757"/>
  <c r="G3757"/>
  <c r="C3757"/>
  <c r="D3757"/>
  <c r="B3758"/>
  <c r="G3758"/>
  <c r="C3758"/>
  <c r="D3758"/>
  <c r="B3759"/>
  <c r="G3759"/>
  <c r="C3759"/>
  <c r="D3759"/>
  <c r="B3760"/>
  <c r="G3760"/>
  <c r="C3760"/>
  <c r="D3760"/>
  <c r="B3761"/>
  <c r="G3761"/>
  <c r="C3761"/>
  <c r="D3761"/>
  <c r="B3762"/>
  <c r="G3762"/>
  <c r="C3762"/>
  <c r="D3762"/>
  <c r="B3763"/>
  <c r="G3763"/>
  <c r="C3763"/>
  <c r="D3763"/>
  <c r="B3764"/>
  <c r="G3764"/>
  <c r="C3764"/>
  <c r="D3764"/>
  <c r="B3765"/>
  <c r="G3765"/>
  <c r="C3765"/>
  <c r="D3765"/>
  <c r="B3766"/>
  <c r="G3766"/>
  <c r="C3766"/>
  <c r="D3766"/>
  <c r="B3767"/>
  <c r="G3767"/>
  <c r="C3767"/>
  <c r="D3767"/>
  <c r="B3768"/>
  <c r="G3768"/>
  <c r="C3768"/>
  <c r="D3768"/>
  <c r="B3769"/>
  <c r="G3769"/>
  <c r="C3769"/>
  <c r="D3769"/>
  <c r="B3770"/>
  <c r="G3770"/>
  <c r="C3770"/>
  <c r="D3770"/>
  <c r="B3771"/>
  <c r="G3771"/>
  <c r="C3771"/>
  <c r="D3771"/>
  <c r="B3772"/>
  <c r="G3772"/>
  <c r="C3772"/>
  <c r="D3772"/>
  <c r="B3773"/>
  <c r="G3773"/>
  <c r="C3773"/>
  <c r="D3773"/>
  <c r="B3774"/>
  <c r="G3774"/>
  <c r="C3774"/>
  <c r="D3774"/>
  <c r="B3775"/>
  <c r="G3775"/>
  <c r="C3775"/>
  <c r="D3775"/>
  <c r="B3776"/>
  <c r="G3776"/>
  <c r="C3776"/>
  <c r="D3776"/>
  <c r="B3777"/>
  <c r="G3777"/>
  <c r="C3777"/>
  <c r="D3777"/>
  <c r="B3778"/>
  <c r="G3778"/>
  <c r="C3778"/>
  <c r="D3778"/>
  <c r="B3779"/>
  <c r="G3779"/>
  <c r="C3779"/>
  <c r="D3779"/>
  <c r="B3780"/>
  <c r="G3780"/>
  <c r="C3780"/>
  <c r="D3780"/>
  <c r="B3781"/>
  <c r="G3781"/>
  <c r="C3781"/>
  <c r="D3781"/>
  <c r="B3782"/>
  <c r="G3782"/>
  <c r="C3782"/>
  <c r="D3782"/>
  <c r="B3783"/>
  <c r="G3783"/>
  <c r="C3783"/>
  <c r="D3783"/>
  <c r="B3784"/>
  <c r="G3784"/>
  <c r="C3784"/>
  <c r="D3784"/>
  <c r="B3785"/>
  <c r="G3785"/>
  <c r="C3785"/>
  <c r="D3785"/>
  <c r="B3786"/>
  <c r="G3786"/>
  <c r="C3786"/>
  <c r="D3786"/>
  <c r="B3787"/>
  <c r="G3787"/>
  <c r="C3787"/>
  <c r="D3787"/>
  <c r="B3788"/>
  <c r="G3788"/>
  <c r="C3788"/>
  <c r="D3788"/>
  <c r="B3789"/>
  <c r="G3789"/>
  <c r="C3789"/>
  <c r="D3789"/>
  <c r="B3790"/>
  <c r="G3790"/>
  <c r="C3790"/>
  <c r="D3790"/>
  <c r="B3791"/>
  <c r="G3791"/>
  <c r="C3791"/>
  <c r="D3791"/>
  <c r="B3792"/>
  <c r="G3792"/>
  <c r="C3792"/>
  <c r="D3792"/>
  <c r="B3793"/>
  <c r="G3793"/>
  <c r="C3793"/>
  <c r="D3793"/>
  <c r="B3794"/>
  <c r="G3794"/>
  <c r="C3794"/>
  <c r="D3794"/>
  <c r="B3795"/>
  <c r="G3795"/>
  <c r="C3795"/>
  <c r="D3795"/>
  <c r="B3796"/>
  <c r="G3796"/>
  <c r="C3796"/>
  <c r="D3796"/>
  <c r="B3797"/>
  <c r="G3797"/>
  <c r="C3797"/>
  <c r="D3797"/>
  <c r="B3798"/>
  <c r="G3798"/>
  <c r="C3798"/>
  <c r="D3798"/>
  <c r="B3799"/>
  <c r="G3799"/>
  <c r="C3799"/>
  <c r="D3799"/>
  <c r="B3800"/>
  <c r="G3800"/>
  <c r="C3800"/>
  <c r="D3800"/>
  <c r="B3801"/>
  <c r="G3801"/>
  <c r="C3801"/>
  <c r="D3801"/>
  <c r="B3802"/>
  <c r="G3802"/>
  <c r="C3802"/>
  <c r="D3802"/>
  <c r="B3803"/>
  <c r="G3803"/>
  <c r="C3803"/>
  <c r="D3803"/>
  <c r="B3804"/>
  <c r="G3804"/>
  <c r="C3804"/>
  <c r="D3804"/>
  <c r="B3805"/>
  <c r="G3805"/>
  <c r="C3805"/>
  <c r="D3805"/>
  <c r="B3806"/>
  <c r="G3806"/>
  <c r="C3806"/>
  <c r="D3806"/>
  <c r="B3807"/>
  <c r="G3807"/>
  <c r="C3807"/>
  <c r="D3807"/>
  <c r="B3808"/>
  <c r="G3808"/>
  <c r="C3808"/>
  <c r="D3808"/>
  <c r="B3809"/>
  <c r="G3809"/>
  <c r="C3809"/>
  <c r="D3809"/>
  <c r="B3810"/>
  <c r="G3810"/>
  <c r="C3810"/>
  <c r="D3810"/>
  <c r="B3811"/>
  <c r="G3811"/>
  <c r="C3811"/>
  <c r="D3811"/>
  <c r="B3812"/>
  <c r="G3812"/>
  <c r="C3812"/>
  <c r="D3812"/>
  <c r="B3813"/>
  <c r="G3813"/>
  <c r="C3813"/>
  <c r="D3813"/>
  <c r="B3814"/>
  <c r="G3814"/>
  <c r="C3814"/>
  <c r="D3814"/>
  <c r="B3815"/>
  <c r="G3815"/>
  <c r="C3815"/>
  <c r="D3815"/>
  <c r="B3816"/>
  <c r="G3816"/>
  <c r="C3816"/>
  <c r="D3816"/>
  <c r="B3817"/>
  <c r="G3817"/>
  <c r="C3817"/>
  <c r="D3817"/>
  <c r="B3818"/>
  <c r="G3818"/>
  <c r="C3818"/>
  <c r="D3818"/>
  <c r="B3819"/>
  <c r="G3819"/>
  <c r="C3819"/>
  <c r="D3819"/>
  <c r="B3820"/>
  <c r="G3820"/>
  <c r="C3820"/>
  <c r="D3820"/>
  <c r="B3821"/>
  <c r="G3821"/>
  <c r="C3821"/>
  <c r="D3821"/>
  <c r="B3822"/>
  <c r="G3822"/>
  <c r="C3822"/>
  <c r="D3822"/>
  <c r="B3823"/>
  <c r="G3823"/>
  <c r="C3823"/>
  <c r="D3823"/>
  <c r="B3824"/>
  <c r="G3824"/>
  <c r="C3824"/>
  <c r="D3824"/>
  <c r="B3825"/>
  <c r="G3825"/>
  <c r="C3825"/>
  <c r="D3825"/>
  <c r="B3826"/>
  <c r="G3826"/>
  <c r="C3826"/>
  <c r="D3826"/>
  <c r="B3827"/>
  <c r="G3827"/>
  <c r="C3827"/>
  <c r="D3827"/>
  <c r="B3828"/>
  <c r="G3828"/>
  <c r="C3828"/>
  <c r="D3828"/>
  <c r="B3829"/>
  <c r="G3829"/>
  <c r="C3829"/>
  <c r="D3829"/>
  <c r="B3830"/>
  <c r="G3830"/>
  <c r="C3830"/>
  <c r="D3830"/>
  <c r="B3831"/>
  <c r="G3831"/>
  <c r="C3831"/>
  <c r="D3831"/>
  <c r="B3832"/>
  <c r="G3832"/>
  <c r="C3832"/>
  <c r="D3832"/>
  <c r="B3833"/>
  <c r="G3833"/>
  <c r="C3833"/>
  <c r="D3833"/>
  <c r="B3834"/>
  <c r="G3834"/>
  <c r="C3834"/>
  <c r="D3834"/>
  <c r="B3835"/>
  <c r="G3835"/>
  <c r="C3835"/>
  <c r="D3835"/>
  <c r="B3836"/>
  <c r="G3836"/>
  <c r="C3836"/>
  <c r="D3836"/>
  <c r="B3837"/>
  <c r="G3837"/>
  <c r="C3837"/>
  <c r="D3837"/>
  <c r="B3838"/>
  <c r="G3838"/>
  <c r="C3838"/>
  <c r="D3838"/>
  <c r="B3839"/>
  <c r="G3839"/>
  <c r="C3839"/>
  <c r="D3839"/>
  <c r="B3840"/>
  <c r="G3840"/>
  <c r="C3840"/>
  <c r="D3840"/>
  <c r="B3841"/>
  <c r="G3841"/>
  <c r="C3841"/>
  <c r="D3841"/>
  <c r="B3842"/>
  <c r="G3842"/>
  <c r="C3842"/>
  <c r="D3842"/>
  <c r="B3843"/>
  <c r="G3843"/>
  <c r="C3843"/>
  <c r="D3843"/>
  <c r="B3844"/>
  <c r="G3844"/>
  <c r="C3844"/>
  <c r="D3844"/>
  <c r="B3845"/>
  <c r="G3845"/>
  <c r="C3845"/>
  <c r="D3845"/>
  <c r="B3846"/>
  <c r="G3846"/>
  <c r="C3846"/>
  <c r="D3846"/>
  <c r="B3847"/>
  <c r="G3847"/>
  <c r="C3847"/>
  <c r="D3847"/>
  <c r="B3848"/>
  <c r="G3848"/>
  <c r="C3848"/>
  <c r="D3848"/>
  <c r="B3849"/>
  <c r="G3849"/>
  <c r="C3849"/>
  <c r="D3849"/>
  <c r="B3850"/>
  <c r="G3850"/>
  <c r="C3850"/>
  <c r="D3850"/>
  <c r="B3851"/>
  <c r="G3851"/>
  <c r="C3851"/>
  <c r="D3851"/>
  <c r="B3852"/>
  <c r="G3852"/>
  <c r="C3852"/>
  <c r="D3852"/>
  <c r="B3853"/>
  <c r="G3853"/>
  <c r="C3853"/>
  <c r="D3853"/>
  <c r="B3854"/>
  <c r="G3854"/>
  <c r="C3854"/>
  <c r="D3854"/>
  <c r="B3855"/>
  <c r="G3855"/>
  <c r="C3855"/>
  <c r="D3855"/>
  <c r="B3856"/>
  <c r="G3856"/>
  <c r="C3856"/>
  <c r="D3856"/>
  <c r="B3857"/>
  <c r="G3857"/>
  <c r="C3857"/>
  <c r="D3857"/>
  <c r="B3858"/>
  <c r="G3858"/>
  <c r="C3858"/>
  <c r="D3858"/>
  <c r="B3859"/>
  <c r="G3859"/>
  <c r="C3859"/>
  <c r="D3859"/>
  <c r="B3860"/>
  <c r="G3860"/>
  <c r="C3860"/>
  <c r="D3860"/>
  <c r="B3861"/>
  <c r="G3861"/>
  <c r="C3861"/>
  <c r="D3861"/>
  <c r="B3862"/>
  <c r="G3862"/>
  <c r="C3862"/>
  <c r="D3862"/>
  <c r="B3863"/>
  <c r="G3863"/>
  <c r="C3863"/>
  <c r="D3863"/>
  <c r="B3864"/>
  <c r="G3864"/>
  <c r="C3864"/>
  <c r="D3864"/>
  <c r="B3865"/>
  <c r="G3865"/>
  <c r="C3865"/>
  <c r="D3865"/>
  <c r="B3866"/>
  <c r="G3866"/>
  <c r="C3866"/>
  <c r="D3866"/>
  <c r="B3867"/>
  <c r="G3867"/>
  <c r="C3867"/>
  <c r="D3867"/>
  <c r="B3868"/>
  <c r="G3868"/>
  <c r="C3868"/>
  <c r="D3868"/>
  <c r="B3869"/>
  <c r="G3869"/>
  <c r="C3869"/>
  <c r="D3869"/>
  <c r="B3870"/>
  <c r="G3870"/>
  <c r="C3870"/>
  <c r="D3870"/>
  <c r="B3871"/>
  <c r="G3871"/>
  <c r="C3871"/>
  <c r="D3871"/>
  <c r="B3872"/>
  <c r="G3872"/>
  <c r="C3872"/>
  <c r="D3872"/>
  <c r="B3873"/>
  <c r="G3873"/>
  <c r="C3873"/>
  <c r="D3873"/>
  <c r="B3874"/>
  <c r="G3874"/>
  <c r="C3874"/>
  <c r="D3874"/>
  <c r="B3875"/>
  <c r="G3875"/>
  <c r="C3875"/>
  <c r="D3875"/>
  <c r="B3876"/>
  <c r="G3876"/>
  <c r="C3876"/>
  <c r="D3876"/>
  <c r="B3877"/>
  <c r="G3877"/>
  <c r="C3877"/>
  <c r="D3877"/>
  <c r="B3878"/>
  <c r="G3878"/>
  <c r="C3878"/>
  <c r="D3878"/>
  <c r="B3879"/>
  <c r="G3879"/>
  <c r="C3879"/>
  <c r="D3879"/>
  <c r="B3880"/>
  <c r="G3880"/>
  <c r="C3880"/>
  <c r="D3880"/>
  <c r="B3881"/>
  <c r="G3881"/>
  <c r="C3881"/>
  <c r="D3881"/>
  <c r="B3882"/>
  <c r="G3882"/>
  <c r="C3882"/>
  <c r="D3882"/>
  <c r="B3883"/>
  <c r="G3883"/>
  <c r="C3883"/>
  <c r="D3883"/>
  <c r="B3884"/>
  <c r="G3884"/>
  <c r="C3884"/>
  <c r="D3884"/>
  <c r="B3885"/>
  <c r="G3885"/>
  <c r="C3885"/>
  <c r="D3885"/>
  <c r="B3886"/>
  <c r="G3886"/>
  <c r="C3886"/>
  <c r="D3886"/>
  <c r="B3887"/>
  <c r="G3887"/>
  <c r="C3887"/>
  <c r="D3887"/>
  <c r="B3888"/>
  <c r="G3888"/>
  <c r="C3888"/>
  <c r="D3888"/>
  <c r="B3889"/>
  <c r="G3889"/>
  <c r="C3889"/>
  <c r="D3889"/>
  <c r="B3890"/>
  <c r="G3890"/>
  <c r="C3890"/>
  <c r="D3890"/>
  <c r="B3891"/>
  <c r="G3891"/>
  <c r="C3891"/>
  <c r="D3891"/>
  <c r="B3892"/>
  <c r="G3892"/>
  <c r="C3892"/>
  <c r="D3892"/>
  <c r="B3893"/>
  <c r="G3893"/>
  <c r="C3893"/>
  <c r="D3893"/>
  <c r="B3894"/>
  <c r="G3894"/>
  <c r="C3894"/>
  <c r="D3894"/>
  <c r="B3895"/>
  <c r="G3895"/>
  <c r="C3895"/>
  <c r="D3895"/>
  <c r="B3896"/>
  <c r="G3896"/>
  <c r="C3896"/>
  <c r="D3896"/>
  <c r="B3897"/>
  <c r="G3897"/>
  <c r="C3897"/>
  <c r="D3897"/>
  <c r="B3898"/>
  <c r="G3898"/>
  <c r="C3898"/>
  <c r="D3898"/>
  <c r="B3899"/>
  <c r="G3899"/>
  <c r="C3899"/>
  <c r="D3899"/>
  <c r="B3900"/>
  <c r="G3900"/>
  <c r="C3900"/>
  <c r="D3900"/>
  <c r="B3901"/>
  <c r="G3901"/>
  <c r="C3901"/>
  <c r="D3901"/>
  <c r="B3902"/>
  <c r="G3902"/>
  <c r="C3902"/>
  <c r="D3902"/>
  <c r="B3903"/>
  <c r="G3903"/>
  <c r="C3903"/>
  <c r="D3903"/>
  <c r="B3904"/>
  <c r="G3904"/>
  <c r="C3904"/>
  <c r="D3904"/>
  <c r="B3905"/>
  <c r="G3905"/>
  <c r="C3905"/>
  <c r="D3905"/>
  <c r="B3906"/>
  <c r="G3906"/>
  <c r="C3906"/>
  <c r="D3906"/>
  <c r="B3907"/>
  <c r="G3907"/>
  <c r="C3907"/>
  <c r="D3907"/>
  <c r="B3908"/>
  <c r="G3908"/>
  <c r="C3908"/>
  <c r="D3908"/>
  <c r="B3909"/>
  <c r="G3909"/>
  <c r="C3909"/>
  <c r="D3909"/>
  <c r="B3910"/>
  <c r="G3910"/>
  <c r="C3910"/>
  <c r="D3910"/>
  <c r="B3911"/>
  <c r="G3911"/>
  <c r="C3911"/>
  <c r="D3911"/>
  <c r="B3912"/>
  <c r="G3912"/>
  <c r="C3912"/>
  <c r="D3912"/>
  <c r="B3913"/>
  <c r="G3913"/>
  <c r="C3913"/>
  <c r="D3913"/>
  <c r="B3914"/>
  <c r="G3914"/>
  <c r="C3914"/>
  <c r="D3914"/>
  <c r="B3915"/>
  <c r="G3915"/>
  <c r="C3915"/>
  <c r="D3915"/>
  <c r="B3916"/>
  <c r="G3916"/>
  <c r="C3916"/>
  <c r="D3916"/>
  <c r="B3917"/>
  <c r="G3917"/>
  <c r="C3917"/>
  <c r="D3917"/>
  <c r="B3918"/>
  <c r="G3918"/>
  <c r="C3918"/>
  <c r="D3918"/>
  <c r="B3919"/>
  <c r="G3919"/>
  <c r="C3919"/>
  <c r="D3919"/>
  <c r="B3920"/>
  <c r="G3920"/>
  <c r="C3920"/>
  <c r="D3920"/>
  <c r="B3921"/>
  <c r="G3921"/>
  <c r="C3921"/>
  <c r="D3921"/>
  <c r="B3922"/>
  <c r="G3922"/>
  <c r="C3922"/>
  <c r="D3922"/>
  <c r="B3923"/>
  <c r="G3923"/>
  <c r="C3923"/>
  <c r="D3923"/>
  <c r="B3924"/>
  <c r="G3924"/>
  <c r="C3924"/>
  <c r="D3924"/>
  <c r="B3925"/>
  <c r="G3925"/>
  <c r="C3925"/>
  <c r="D3925"/>
  <c r="B3926"/>
  <c r="G3926"/>
  <c r="C3926"/>
  <c r="D3926"/>
  <c r="B3927"/>
  <c r="G3927"/>
  <c r="C3927"/>
  <c r="D3927"/>
  <c r="B3928"/>
  <c r="G3928"/>
  <c r="C3928"/>
  <c r="D3928"/>
  <c r="B3929"/>
  <c r="G3929"/>
  <c r="C3929"/>
  <c r="D3929"/>
  <c r="B3930"/>
  <c r="G3930"/>
  <c r="C3930"/>
  <c r="D3930"/>
  <c r="B3931"/>
  <c r="G3931"/>
  <c r="C3931"/>
  <c r="D3931"/>
  <c r="B3932"/>
  <c r="G3932"/>
  <c r="C3932"/>
  <c r="D3932"/>
  <c r="B3933"/>
  <c r="G3933"/>
  <c r="C3933"/>
  <c r="D3933"/>
  <c r="B3934"/>
  <c r="G3934"/>
  <c r="C3934"/>
  <c r="D3934"/>
  <c r="B3935"/>
  <c r="G3935"/>
  <c r="C3935"/>
  <c r="D3935"/>
  <c r="B3936"/>
  <c r="G3936"/>
  <c r="C3936"/>
  <c r="D3936"/>
  <c r="B3937"/>
  <c r="G3937"/>
  <c r="C3937"/>
  <c r="D3937"/>
  <c r="B3938"/>
  <c r="G3938"/>
  <c r="C3938"/>
  <c r="D3938"/>
  <c r="B3939"/>
  <c r="G3939"/>
  <c r="C3939"/>
  <c r="D3939"/>
  <c r="B3940"/>
  <c r="G3940"/>
  <c r="C3940"/>
  <c r="D3940"/>
  <c r="B3941"/>
  <c r="G3941"/>
  <c r="C3941"/>
  <c r="D3941"/>
  <c r="B3942"/>
  <c r="G3942"/>
  <c r="C3942"/>
  <c r="D3942"/>
  <c r="B3943"/>
  <c r="G3943"/>
  <c r="C3943"/>
  <c r="D3943"/>
  <c r="B3944"/>
  <c r="G3944"/>
  <c r="C3944"/>
  <c r="D3944"/>
  <c r="B3945"/>
  <c r="G3945"/>
  <c r="C3945"/>
  <c r="D3945"/>
  <c r="B3946"/>
  <c r="G3946"/>
  <c r="C3946"/>
  <c r="D3946"/>
  <c r="B3947"/>
  <c r="G3947"/>
  <c r="C3947"/>
  <c r="D3947"/>
  <c r="B3948"/>
  <c r="G3948"/>
  <c r="C3948"/>
  <c r="D3948"/>
  <c r="B3949"/>
  <c r="G3949"/>
  <c r="C3949"/>
  <c r="D3949"/>
  <c r="B3950"/>
  <c r="G3950"/>
  <c r="C3950"/>
  <c r="D3950"/>
  <c r="B3951"/>
  <c r="G3951"/>
  <c r="C3951"/>
  <c r="D3951"/>
  <c r="B3952"/>
  <c r="G3952"/>
  <c r="C3952"/>
  <c r="D3952"/>
  <c r="B3953"/>
  <c r="G3953"/>
  <c r="C3953"/>
  <c r="D3953"/>
  <c r="B3954"/>
  <c r="G3954"/>
  <c r="C3954"/>
  <c r="D3954"/>
  <c r="B3955"/>
  <c r="G3955"/>
  <c r="C3955"/>
  <c r="D3955"/>
  <c r="B3956"/>
  <c r="G3956"/>
  <c r="C3956"/>
  <c r="D3956"/>
  <c r="B3957"/>
  <c r="G3957"/>
  <c r="C3957"/>
  <c r="D3957"/>
  <c r="B3958"/>
  <c r="G3958"/>
  <c r="C3958"/>
  <c r="D3958"/>
  <c r="B3959"/>
  <c r="G3959"/>
  <c r="C3959"/>
  <c r="D3959"/>
  <c r="B3960"/>
  <c r="G3960"/>
  <c r="C3960"/>
  <c r="D3960"/>
  <c r="B3961"/>
  <c r="G3961"/>
  <c r="C3961"/>
  <c r="D3961"/>
  <c r="B3962"/>
  <c r="G3962"/>
  <c r="C3962"/>
  <c r="D3962"/>
  <c r="B3963"/>
  <c r="G3963"/>
  <c r="C3963"/>
  <c r="D3963"/>
  <c r="B3964"/>
  <c r="G3964"/>
  <c r="C3964"/>
  <c r="D3964"/>
  <c r="B3965"/>
  <c r="G3965"/>
  <c r="C3965"/>
  <c r="D3965"/>
  <c r="B3966"/>
  <c r="G3966"/>
  <c r="C3966"/>
  <c r="D3966"/>
  <c r="B3967"/>
  <c r="G3967"/>
  <c r="C3967"/>
  <c r="D3967"/>
  <c r="B3968"/>
  <c r="G3968"/>
  <c r="C3968"/>
  <c r="D3968"/>
  <c r="B3969"/>
  <c r="G3969"/>
  <c r="C3969"/>
  <c r="D3969"/>
  <c r="B3970"/>
  <c r="G3970"/>
  <c r="C3970"/>
  <c r="D3970"/>
  <c r="B3971"/>
  <c r="G3971"/>
  <c r="C3971"/>
  <c r="D3971"/>
  <c r="B3972"/>
  <c r="G3972"/>
  <c r="C3972"/>
  <c r="D3972"/>
  <c r="B3973"/>
  <c r="G3973"/>
  <c r="C3973"/>
  <c r="D3973"/>
  <c r="B3974"/>
  <c r="G3974"/>
  <c r="C3974"/>
  <c r="D3974"/>
  <c r="B3975"/>
  <c r="G3975"/>
  <c r="C3975"/>
  <c r="D3975"/>
  <c r="B3976"/>
  <c r="G3976"/>
  <c r="C3976"/>
  <c r="D3976"/>
  <c r="B3977"/>
  <c r="G3977"/>
  <c r="C3977"/>
  <c r="D3977"/>
  <c r="B3978"/>
  <c r="G3978"/>
  <c r="C3978"/>
  <c r="D3978"/>
  <c r="B3979"/>
  <c r="G3979"/>
  <c r="C3979"/>
  <c r="D3979"/>
  <c r="B3980"/>
  <c r="G3980"/>
  <c r="C3980"/>
  <c r="D3980"/>
  <c r="B3981"/>
  <c r="G3981"/>
  <c r="C3981"/>
  <c r="D3981"/>
  <c r="B3982"/>
  <c r="G3982"/>
  <c r="C3982"/>
  <c r="D3982"/>
  <c r="B3983"/>
  <c r="G3983"/>
  <c r="C3983"/>
  <c r="D3983"/>
  <c r="B3984"/>
  <c r="G3984"/>
  <c r="C3984"/>
  <c r="D3984"/>
  <c r="B3985"/>
  <c r="G3985"/>
  <c r="C3985"/>
  <c r="D3985"/>
  <c r="B3986"/>
  <c r="G3986"/>
  <c r="C3986"/>
  <c r="D3986"/>
  <c r="B3987"/>
  <c r="G3987"/>
  <c r="C3987"/>
  <c r="D3987"/>
  <c r="B3988"/>
  <c r="G3988"/>
  <c r="C3988"/>
  <c r="D3988"/>
  <c r="B3989"/>
  <c r="G3989"/>
  <c r="C3989"/>
  <c r="D3989"/>
  <c r="B3990"/>
  <c r="G3990"/>
  <c r="C3990"/>
  <c r="D3990"/>
  <c r="B3991"/>
  <c r="G3991"/>
  <c r="C3991"/>
  <c r="D3991"/>
  <c r="B3992"/>
  <c r="G3992"/>
  <c r="C3992"/>
  <c r="D3992"/>
  <c r="B3993"/>
  <c r="G3993"/>
  <c r="C3993"/>
  <c r="D3993"/>
  <c r="B3994"/>
  <c r="G3994"/>
  <c r="C3994"/>
  <c r="D3994"/>
  <c r="B3995"/>
  <c r="G3995"/>
  <c r="C3995"/>
  <c r="D3995"/>
  <c r="B3996"/>
  <c r="G3996"/>
  <c r="C3996"/>
  <c r="D3996"/>
  <c r="B3999"/>
  <c r="G3999"/>
  <c r="C3999"/>
  <c r="D3999"/>
  <c r="B4000"/>
  <c r="G4000"/>
  <c r="C4000"/>
  <c r="D4000"/>
  <c r="B4001"/>
  <c r="G4001"/>
  <c r="C4001"/>
  <c r="D4001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4"/>
  <c r="D1365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1406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5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1"/>
  <c r="D1552"/>
  <c r="D1553"/>
  <c r="D1554"/>
  <c r="D1555"/>
  <c r="D1556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19"/>
  <c r="D1620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5"/>
  <c r="D1646"/>
  <c r="D1647"/>
  <c r="D1648"/>
  <c r="D1649"/>
  <c r="D1650"/>
  <c r="D1651"/>
  <c r="D1652"/>
  <c r="D1653"/>
  <c r="D1654"/>
  <c r="D1655"/>
  <c r="D1656"/>
  <c r="D1657"/>
  <c r="D1658"/>
  <c r="D1659"/>
  <c r="D1660"/>
  <c r="D1661"/>
  <c r="D1662"/>
  <c r="D1663"/>
  <c r="D1664"/>
  <c r="D1665"/>
  <c r="D1666"/>
  <c r="D1667"/>
  <c r="D1668"/>
  <c r="D1669"/>
  <c r="D1670"/>
  <c r="D1671"/>
  <c r="D1672"/>
  <c r="D1673"/>
  <c r="D1674"/>
  <c r="D1675"/>
  <c r="D1676"/>
  <c r="D1677"/>
  <c r="D1678"/>
  <c r="D1679"/>
  <c r="D1680"/>
  <c r="D1681"/>
  <c r="D1682"/>
  <c r="D1683"/>
  <c r="D1684"/>
  <c r="D1685"/>
  <c r="D1686"/>
  <c r="D1687"/>
  <c r="D1688"/>
  <c r="D1689"/>
  <c r="D1690"/>
  <c r="D1691"/>
  <c r="D1692"/>
  <c r="D1693"/>
  <c r="D1694"/>
  <c r="D1695"/>
  <c r="D1696"/>
  <c r="D1697"/>
  <c r="D1698"/>
  <c r="D1699"/>
  <c r="D1700"/>
  <c r="D1701"/>
  <c r="D1702"/>
  <c r="D1703"/>
  <c r="D1704"/>
  <c r="D1705"/>
  <c r="D1706"/>
  <c r="D1707"/>
  <c r="D1708"/>
  <c r="D1709"/>
  <c r="D1710"/>
  <c r="D1711"/>
  <c r="D1712"/>
  <c r="D1713"/>
  <c r="D1714"/>
  <c r="D1715"/>
  <c r="D1716"/>
  <c r="D1717"/>
  <c r="D1718"/>
  <c r="D1719"/>
  <c r="D1720"/>
  <c r="D1721"/>
  <c r="D1722"/>
  <c r="D1723"/>
  <c r="D1724"/>
  <c r="D1725"/>
  <c r="D1726"/>
  <c r="D1727"/>
  <c r="D1728"/>
  <c r="D1729"/>
  <c r="D1730"/>
  <c r="D1731"/>
  <c r="D1732"/>
  <c r="D1733"/>
  <c r="D1734"/>
  <c r="D1735"/>
  <c r="D1736"/>
  <c r="D1737"/>
  <c r="D1738"/>
  <c r="D1739"/>
  <c r="D1740"/>
  <c r="D1741"/>
  <c r="D1742"/>
  <c r="D1743"/>
  <c r="D1744"/>
  <c r="D1745"/>
  <c r="D1746"/>
  <c r="D1747"/>
  <c r="D1748"/>
  <c r="D1749"/>
  <c r="D1750"/>
  <c r="D1751"/>
  <c r="D1752"/>
  <c r="D1753"/>
  <c r="D1754"/>
  <c r="D1755"/>
  <c r="D1756"/>
  <c r="D1757"/>
  <c r="D1758"/>
  <c r="D1759"/>
  <c r="D1760"/>
  <c r="D1761"/>
  <c r="D1762"/>
  <c r="D1763"/>
  <c r="D1764"/>
  <c r="D1765"/>
  <c r="D1766"/>
  <c r="D1767"/>
  <c r="D1768"/>
  <c r="D1769"/>
  <c r="D1770"/>
  <c r="D1771"/>
  <c r="D1772"/>
  <c r="D1773"/>
  <c r="D1774"/>
  <c r="D1775"/>
  <c r="D1776"/>
  <c r="D1777"/>
  <c r="D1778"/>
  <c r="D1779"/>
  <c r="D1780"/>
  <c r="D1781"/>
  <c r="D1782"/>
  <c r="D1783"/>
  <c r="D1784"/>
  <c r="D1785"/>
  <c r="D1786"/>
  <c r="D1787"/>
  <c r="D1788"/>
  <c r="D1789"/>
  <c r="D1790"/>
  <c r="D1791"/>
  <c r="D1792"/>
  <c r="D1793"/>
  <c r="D1794"/>
  <c r="D1795"/>
  <c r="D1796"/>
  <c r="D1797"/>
  <c r="D1798"/>
  <c r="D1799"/>
  <c r="D1800"/>
  <c r="D1801"/>
  <c r="D1802"/>
  <c r="D1803"/>
  <c r="D1804"/>
  <c r="D1805"/>
  <c r="D1806"/>
  <c r="D1807"/>
  <c r="D1808"/>
  <c r="D1809"/>
  <c r="D1810"/>
  <c r="D1811"/>
  <c r="D1812"/>
  <c r="D1813"/>
  <c r="D1814"/>
  <c r="D1815"/>
  <c r="D1816"/>
  <c r="D1817"/>
  <c r="D1818"/>
  <c r="D1819"/>
  <c r="D1820"/>
  <c r="D1821"/>
  <c r="D1822"/>
  <c r="D1823"/>
  <c r="D1824"/>
  <c r="D1825"/>
  <c r="D1826"/>
  <c r="D1827"/>
  <c r="D1828"/>
  <c r="D1829"/>
  <c r="D1830"/>
  <c r="D1831"/>
  <c r="D1832"/>
  <c r="D1833"/>
  <c r="D1834"/>
  <c r="D1835"/>
  <c r="D1836"/>
  <c r="D1837"/>
  <c r="D1838"/>
  <c r="D1839"/>
  <c r="D1840"/>
  <c r="D1841"/>
  <c r="D1842"/>
  <c r="D1843"/>
  <c r="D1844"/>
  <c r="D1845"/>
  <c r="D1846"/>
  <c r="D1847"/>
  <c r="D1848"/>
  <c r="D1849"/>
  <c r="D1850"/>
  <c r="D1851"/>
  <c r="D1852"/>
  <c r="D1853"/>
  <c r="D1854"/>
  <c r="D1855"/>
  <c r="D1856"/>
  <c r="D1857"/>
  <c r="D1858"/>
  <c r="D1859"/>
  <c r="D1860"/>
  <c r="D1861"/>
  <c r="D1862"/>
  <c r="D1863"/>
  <c r="D1864"/>
  <c r="D1865"/>
  <c r="D1866"/>
  <c r="D1867"/>
  <c r="D1868"/>
  <c r="D1869"/>
  <c r="D1870"/>
  <c r="D1871"/>
  <c r="D1872"/>
  <c r="D1873"/>
  <c r="D1874"/>
  <c r="D1875"/>
  <c r="D1876"/>
  <c r="D1877"/>
  <c r="D1878"/>
  <c r="D1879"/>
  <c r="D1880"/>
  <c r="D1881"/>
  <c r="D1882"/>
  <c r="D1883"/>
  <c r="D1884"/>
  <c r="D1885"/>
  <c r="D1886"/>
  <c r="D1887"/>
  <c r="D1888"/>
  <c r="D1889"/>
  <c r="D1890"/>
  <c r="D1891"/>
  <c r="D1892"/>
  <c r="D1893"/>
  <c r="D1894"/>
  <c r="D1895"/>
  <c r="D1896"/>
  <c r="D1897"/>
  <c r="D1898"/>
  <c r="D1899"/>
  <c r="D1900"/>
  <c r="D1901"/>
  <c r="D1902"/>
  <c r="D1903"/>
  <c r="D1904"/>
  <c r="D1905"/>
  <c r="D1906"/>
  <c r="D1907"/>
  <c r="D1908"/>
  <c r="D1909"/>
  <c r="D1910"/>
  <c r="D1911"/>
  <c r="D1912"/>
  <c r="D1913"/>
  <c r="D1914"/>
  <c r="D1915"/>
  <c r="D1916"/>
  <c r="D1917"/>
  <c r="D1918"/>
  <c r="D1919"/>
  <c r="D1920"/>
  <c r="D1921"/>
  <c r="D1922"/>
  <c r="D1923"/>
  <c r="D1924"/>
  <c r="D1925"/>
  <c r="D1926"/>
  <c r="D1927"/>
  <c r="D1928"/>
  <c r="D1929"/>
  <c r="D1930"/>
  <c r="D1931"/>
  <c r="D1932"/>
  <c r="D1933"/>
  <c r="D1934"/>
  <c r="D1935"/>
  <c r="D1936"/>
  <c r="D1937"/>
  <c r="D1938"/>
  <c r="D1939"/>
  <c r="D1940"/>
  <c r="D1941"/>
  <c r="D1942"/>
  <c r="D1943"/>
  <c r="D1944"/>
  <c r="D1945"/>
  <c r="D1946"/>
  <c r="D1947"/>
  <c r="D1948"/>
  <c r="D1949"/>
  <c r="D1950"/>
  <c r="D1951"/>
  <c r="D1952"/>
  <c r="D1953"/>
  <c r="D1954"/>
  <c r="D1955"/>
  <c r="D1956"/>
  <c r="D1957"/>
  <c r="D1958"/>
  <c r="D1959"/>
  <c r="D1960"/>
  <c r="D1961"/>
  <c r="D1962"/>
  <c r="D1963"/>
  <c r="D1964"/>
  <c r="D1965"/>
  <c r="D1966"/>
  <c r="D1967"/>
  <c r="D1968"/>
  <c r="D1969"/>
  <c r="D1970"/>
  <c r="D1971"/>
  <c r="D1972"/>
  <c r="D1973"/>
  <c r="D1974"/>
  <c r="D1975"/>
  <c r="D1976"/>
  <c r="D1977"/>
  <c r="D1978"/>
  <c r="D1979"/>
  <c r="D1980"/>
  <c r="D1981"/>
  <c r="D1982"/>
  <c r="D1983"/>
  <c r="D1984"/>
  <c r="D1985"/>
  <c r="D1986"/>
  <c r="D1987"/>
  <c r="D1988"/>
  <c r="D1989"/>
  <c r="D1990"/>
  <c r="D1991"/>
  <c r="D1992"/>
  <c r="D1993"/>
  <c r="D1994"/>
  <c r="D1995"/>
  <c r="D1996"/>
  <c r="D1997"/>
  <c r="D1998"/>
  <c r="D1999"/>
  <c r="D2000"/>
  <c r="D2001"/>
  <c r="D2002"/>
  <c r="D2003"/>
  <c r="D2004"/>
  <c r="D2005"/>
  <c r="D2006"/>
  <c r="D2007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C1528"/>
  <c r="C1529"/>
  <c r="C1530"/>
  <c r="C1531"/>
  <c r="C1532"/>
  <c r="C1533"/>
  <c r="C1534"/>
  <c r="C1535"/>
  <c r="C1536"/>
  <c r="C1537"/>
  <c r="C1538"/>
  <c r="C1539"/>
  <c r="C1540"/>
  <c r="C1541"/>
  <c r="C1542"/>
  <c r="C1543"/>
  <c r="C1544"/>
  <c r="C1545"/>
  <c r="C1546"/>
  <c r="C1547"/>
  <c r="C1548"/>
  <c r="C1549"/>
  <c r="C1550"/>
  <c r="C1551"/>
  <c r="C1552"/>
  <c r="C1553"/>
  <c r="C1554"/>
  <c r="C1555"/>
  <c r="C1556"/>
  <c r="C1557"/>
  <c r="C1558"/>
  <c r="C1559"/>
  <c r="C1560"/>
  <c r="C1561"/>
  <c r="C1562"/>
  <c r="C1563"/>
  <c r="C1564"/>
  <c r="C1565"/>
  <c r="C1566"/>
  <c r="C1567"/>
  <c r="C1568"/>
  <c r="C1569"/>
  <c r="C1570"/>
  <c r="C1571"/>
  <c r="C1572"/>
  <c r="C1573"/>
  <c r="C1574"/>
  <c r="C1575"/>
  <c r="C1576"/>
  <c r="C1577"/>
  <c r="C1578"/>
  <c r="C1579"/>
  <c r="C1580"/>
  <c r="C1581"/>
  <c r="C1582"/>
  <c r="C1583"/>
  <c r="C1584"/>
  <c r="C1585"/>
  <c r="C1586"/>
  <c r="C1587"/>
  <c r="C1588"/>
  <c r="C1589"/>
  <c r="C1590"/>
  <c r="C1591"/>
  <c r="C1592"/>
  <c r="C1593"/>
  <c r="C1594"/>
  <c r="C1595"/>
  <c r="C1596"/>
  <c r="C1597"/>
  <c r="C1598"/>
  <c r="C1599"/>
  <c r="C1600"/>
  <c r="C1601"/>
  <c r="C1602"/>
  <c r="C1603"/>
  <c r="C1604"/>
  <c r="C1605"/>
  <c r="C1606"/>
  <c r="C1607"/>
  <c r="C1608"/>
  <c r="C1609"/>
  <c r="C1610"/>
  <c r="C1611"/>
  <c r="C1612"/>
  <c r="C1613"/>
  <c r="C1614"/>
  <c r="C1615"/>
  <c r="C1616"/>
  <c r="C1617"/>
  <c r="C1618"/>
  <c r="C1619"/>
  <c r="C1620"/>
  <c r="C1621"/>
  <c r="C1622"/>
  <c r="C1623"/>
  <c r="C1624"/>
  <c r="C1625"/>
  <c r="C1626"/>
  <c r="C1627"/>
  <c r="C1628"/>
  <c r="C1629"/>
  <c r="C1630"/>
  <c r="C1631"/>
  <c r="C1632"/>
  <c r="C1633"/>
  <c r="C1634"/>
  <c r="C1635"/>
  <c r="C1636"/>
  <c r="C1637"/>
  <c r="C1638"/>
  <c r="C1639"/>
  <c r="C1640"/>
  <c r="C1641"/>
  <c r="C1642"/>
  <c r="C1643"/>
  <c r="C1644"/>
  <c r="C1645"/>
  <c r="C1646"/>
  <c r="C1647"/>
  <c r="C1648"/>
  <c r="C1649"/>
  <c r="C1650"/>
  <c r="C1651"/>
  <c r="C1652"/>
  <c r="C1653"/>
  <c r="C1654"/>
  <c r="C1655"/>
  <c r="C1656"/>
  <c r="C1657"/>
  <c r="C1658"/>
  <c r="C1659"/>
  <c r="C1660"/>
  <c r="C1661"/>
  <c r="C1662"/>
  <c r="C1663"/>
  <c r="C1664"/>
  <c r="C1665"/>
  <c r="C1666"/>
  <c r="C1667"/>
  <c r="C1668"/>
  <c r="C1669"/>
  <c r="C1670"/>
  <c r="C1671"/>
  <c r="C1672"/>
  <c r="C1673"/>
  <c r="C1674"/>
  <c r="C1675"/>
  <c r="C1676"/>
  <c r="C1677"/>
  <c r="C1678"/>
  <c r="C1679"/>
  <c r="C1680"/>
  <c r="C1681"/>
  <c r="C1682"/>
  <c r="C1683"/>
  <c r="C1684"/>
  <c r="C1685"/>
  <c r="C1686"/>
  <c r="C1687"/>
  <c r="C1688"/>
  <c r="C1689"/>
  <c r="C1690"/>
  <c r="C1691"/>
  <c r="C1692"/>
  <c r="C1693"/>
  <c r="C1694"/>
  <c r="C1695"/>
  <c r="C1696"/>
  <c r="C1697"/>
  <c r="C1698"/>
  <c r="C1699"/>
  <c r="C1700"/>
  <c r="C1701"/>
  <c r="C1702"/>
  <c r="C1703"/>
  <c r="C1704"/>
  <c r="C1705"/>
  <c r="C1706"/>
  <c r="C1707"/>
  <c r="C1708"/>
  <c r="C1709"/>
  <c r="C1710"/>
  <c r="C1711"/>
  <c r="C1712"/>
  <c r="C1713"/>
  <c r="C1714"/>
  <c r="C1715"/>
  <c r="C1716"/>
  <c r="C1717"/>
  <c r="C1718"/>
  <c r="C1719"/>
  <c r="C1720"/>
  <c r="C1721"/>
  <c r="C1722"/>
  <c r="C1723"/>
  <c r="C1724"/>
  <c r="C1725"/>
  <c r="C1726"/>
  <c r="C1727"/>
  <c r="C1728"/>
  <c r="C1729"/>
  <c r="C1730"/>
  <c r="C1731"/>
  <c r="C1732"/>
  <c r="C1733"/>
  <c r="C1734"/>
  <c r="C1735"/>
  <c r="C1736"/>
  <c r="C1737"/>
  <c r="C1738"/>
  <c r="C1739"/>
  <c r="C1740"/>
  <c r="C1741"/>
  <c r="C1742"/>
  <c r="C1743"/>
  <c r="C1744"/>
  <c r="C1745"/>
  <c r="C1746"/>
  <c r="C1747"/>
  <c r="C1748"/>
  <c r="C1749"/>
  <c r="C1750"/>
  <c r="C1751"/>
  <c r="C1752"/>
  <c r="C1753"/>
  <c r="C1754"/>
  <c r="C1755"/>
  <c r="C1756"/>
  <c r="C1757"/>
  <c r="C1758"/>
  <c r="C1759"/>
  <c r="C1760"/>
  <c r="C1761"/>
  <c r="C1762"/>
  <c r="C1763"/>
  <c r="C1764"/>
  <c r="C1765"/>
  <c r="C1766"/>
  <c r="C1767"/>
  <c r="C1768"/>
  <c r="C1769"/>
  <c r="C1770"/>
  <c r="C1771"/>
  <c r="C1772"/>
  <c r="C1773"/>
  <c r="C1774"/>
  <c r="C1775"/>
  <c r="C1776"/>
  <c r="C1777"/>
  <c r="C1778"/>
  <c r="C1779"/>
  <c r="C1780"/>
  <c r="C1781"/>
  <c r="C1782"/>
  <c r="C1783"/>
  <c r="C1784"/>
  <c r="C1785"/>
  <c r="C1786"/>
  <c r="C1787"/>
  <c r="C1788"/>
  <c r="C1789"/>
  <c r="C1790"/>
  <c r="C1791"/>
  <c r="C1792"/>
  <c r="C1793"/>
  <c r="C1794"/>
  <c r="C1795"/>
  <c r="C1796"/>
  <c r="C1797"/>
  <c r="C1798"/>
  <c r="C1799"/>
  <c r="C1800"/>
  <c r="C1801"/>
  <c r="C1802"/>
  <c r="C1803"/>
  <c r="C1804"/>
  <c r="C1805"/>
  <c r="C1806"/>
  <c r="C1807"/>
  <c r="C1808"/>
  <c r="C1809"/>
  <c r="C1810"/>
  <c r="C1811"/>
  <c r="C1812"/>
  <c r="C1813"/>
  <c r="C1814"/>
  <c r="C1815"/>
  <c r="C1816"/>
  <c r="C1817"/>
  <c r="C1818"/>
  <c r="C1819"/>
  <c r="C1820"/>
  <c r="C1821"/>
  <c r="C1822"/>
  <c r="C1823"/>
  <c r="C1824"/>
  <c r="C1825"/>
  <c r="C1826"/>
  <c r="C1827"/>
  <c r="C1828"/>
  <c r="C1829"/>
  <c r="C1830"/>
  <c r="C1831"/>
  <c r="C1832"/>
  <c r="C1833"/>
  <c r="C1834"/>
  <c r="C1835"/>
  <c r="C1836"/>
  <c r="C1837"/>
  <c r="C1838"/>
  <c r="C1839"/>
  <c r="C1840"/>
  <c r="C1841"/>
  <c r="C1842"/>
  <c r="C1843"/>
  <c r="C1844"/>
  <c r="C1845"/>
  <c r="C1846"/>
  <c r="C1847"/>
  <c r="C1848"/>
  <c r="C1849"/>
  <c r="C1850"/>
  <c r="C1851"/>
  <c r="C1852"/>
  <c r="C1853"/>
  <c r="C1854"/>
  <c r="C1855"/>
  <c r="C1856"/>
  <c r="C1857"/>
  <c r="C1858"/>
  <c r="C1859"/>
  <c r="C1860"/>
  <c r="C1861"/>
  <c r="C1862"/>
  <c r="C1863"/>
  <c r="C1864"/>
  <c r="C1865"/>
  <c r="C1866"/>
  <c r="C1867"/>
  <c r="C1868"/>
  <c r="C1869"/>
  <c r="C1870"/>
  <c r="C1871"/>
  <c r="C1872"/>
  <c r="C1873"/>
  <c r="C1874"/>
  <c r="C1875"/>
  <c r="C1876"/>
  <c r="C1877"/>
  <c r="C1878"/>
  <c r="C1879"/>
  <c r="C1880"/>
  <c r="C1881"/>
  <c r="C1882"/>
  <c r="C1883"/>
  <c r="C1884"/>
  <c r="C1885"/>
  <c r="C1886"/>
  <c r="C1887"/>
  <c r="C1888"/>
  <c r="C1889"/>
  <c r="C1890"/>
  <c r="C1891"/>
  <c r="C1892"/>
  <c r="C1893"/>
  <c r="C1894"/>
  <c r="C1895"/>
  <c r="C1896"/>
  <c r="C1897"/>
  <c r="C1898"/>
  <c r="C1899"/>
  <c r="C1900"/>
  <c r="C1901"/>
  <c r="C1902"/>
  <c r="C1903"/>
  <c r="C1904"/>
  <c r="C1905"/>
  <c r="C1906"/>
  <c r="C1907"/>
  <c r="C1908"/>
  <c r="C1909"/>
  <c r="C1910"/>
  <c r="C1911"/>
  <c r="C1912"/>
  <c r="C1913"/>
  <c r="C1914"/>
  <c r="C1915"/>
  <c r="C1916"/>
  <c r="C1917"/>
  <c r="C1918"/>
  <c r="C1919"/>
  <c r="C1920"/>
  <c r="C1921"/>
  <c r="C1922"/>
  <c r="C1923"/>
  <c r="C1924"/>
  <c r="C1925"/>
  <c r="C1926"/>
  <c r="C1927"/>
  <c r="C1928"/>
  <c r="C1929"/>
  <c r="C1930"/>
  <c r="C1931"/>
  <c r="C1932"/>
  <c r="C1933"/>
  <c r="C1934"/>
  <c r="C1935"/>
  <c r="C1936"/>
  <c r="C1937"/>
  <c r="C1938"/>
  <c r="C1939"/>
  <c r="C1940"/>
  <c r="C1941"/>
  <c r="C1942"/>
  <c r="C1943"/>
  <c r="C1944"/>
  <c r="C1945"/>
  <c r="C1946"/>
  <c r="C1947"/>
  <c r="C1948"/>
  <c r="C1949"/>
  <c r="C1950"/>
  <c r="C1951"/>
  <c r="C1952"/>
  <c r="C1953"/>
  <c r="C1954"/>
  <c r="C1955"/>
  <c r="C1956"/>
  <c r="C1957"/>
  <c r="C1958"/>
  <c r="C1959"/>
  <c r="C1960"/>
  <c r="C1961"/>
  <c r="C1962"/>
  <c r="C1963"/>
  <c r="C1964"/>
  <c r="C1965"/>
  <c r="C1966"/>
  <c r="C1967"/>
  <c r="C1968"/>
  <c r="C1969"/>
  <c r="C1970"/>
  <c r="C1971"/>
  <c r="C1972"/>
  <c r="C1973"/>
  <c r="C1974"/>
  <c r="C1975"/>
  <c r="C1976"/>
  <c r="C1977"/>
  <c r="C1978"/>
  <c r="C1979"/>
  <c r="C1980"/>
  <c r="C1981"/>
  <c r="C1982"/>
  <c r="C1983"/>
  <c r="C1984"/>
  <c r="C1985"/>
  <c r="C1986"/>
  <c r="C1987"/>
  <c r="C1988"/>
  <c r="C1989"/>
  <c r="C1990"/>
  <c r="C1991"/>
  <c r="C1992"/>
  <c r="C1993"/>
  <c r="C1994"/>
  <c r="C1995"/>
  <c r="C1996"/>
  <c r="C1997"/>
  <c r="C1998"/>
  <c r="C1999"/>
  <c r="C2000"/>
  <c r="C2001"/>
  <c r="C2002"/>
  <c r="C2003"/>
  <c r="C2004"/>
  <c r="C2005"/>
  <c r="C2006"/>
  <c r="C2007"/>
  <c r="B837"/>
  <c r="G837"/>
  <c r="B838"/>
  <c r="B839"/>
  <c r="G839"/>
  <c r="B840"/>
  <c r="B841"/>
  <c r="G841"/>
  <c r="B842"/>
  <c r="B843"/>
  <c r="G843"/>
  <c r="B844"/>
  <c r="B845"/>
  <c r="G845"/>
  <c r="B846"/>
  <c r="B847"/>
  <c r="G847"/>
  <c r="B848"/>
  <c r="B849"/>
  <c r="G849"/>
  <c r="B850"/>
  <c r="B851"/>
  <c r="G851"/>
  <c r="B852"/>
  <c r="B853"/>
  <c r="G853"/>
  <c r="B854"/>
  <c r="B855"/>
  <c r="G855"/>
  <c r="B856"/>
  <c r="B857"/>
  <c r="G857"/>
  <c r="B858"/>
  <c r="B859"/>
  <c r="G859"/>
  <c r="B860"/>
  <c r="B861"/>
  <c r="G861"/>
  <c r="B862"/>
  <c r="B863"/>
  <c r="G863"/>
  <c r="B864"/>
  <c r="B865"/>
  <c r="G865"/>
  <c r="B866"/>
  <c r="B867"/>
  <c r="G867"/>
  <c r="B868"/>
  <c r="B869"/>
  <c r="G869"/>
  <c r="B870"/>
  <c r="B871"/>
  <c r="G871"/>
  <c r="B872"/>
  <c r="B873"/>
  <c r="G873"/>
  <c r="B874"/>
  <c r="B875"/>
  <c r="G875"/>
  <c r="B876"/>
  <c r="B877"/>
  <c r="G877"/>
  <c r="B878"/>
  <c r="B879"/>
  <c r="G879"/>
  <c r="B880"/>
  <c r="B881"/>
  <c r="G881"/>
  <c r="B882"/>
  <c r="B883"/>
  <c r="G883"/>
  <c r="B884"/>
  <c r="B885"/>
  <c r="G885"/>
  <c r="B886"/>
  <c r="B887"/>
  <c r="G887"/>
  <c r="B888"/>
  <c r="B889"/>
  <c r="G889"/>
  <c r="B890"/>
  <c r="B891"/>
  <c r="G891"/>
  <c r="B892"/>
  <c r="B893"/>
  <c r="G893"/>
  <c r="B894"/>
  <c r="B895"/>
  <c r="G895"/>
  <c r="B896"/>
  <c r="B897"/>
  <c r="G897"/>
  <c r="B898"/>
  <c r="B899"/>
  <c r="G899"/>
  <c r="B900"/>
  <c r="B901"/>
  <c r="G901"/>
  <c r="B902"/>
  <c r="B903"/>
  <c r="G903"/>
  <c r="B904"/>
  <c r="B905"/>
  <c r="G905"/>
  <c r="B906"/>
  <c r="B907"/>
  <c r="G907"/>
  <c r="B908"/>
  <c r="B909"/>
  <c r="G909"/>
  <c r="B910"/>
  <c r="B911"/>
  <c r="G911"/>
  <c r="B912"/>
  <c r="B913"/>
  <c r="G913"/>
  <c r="B914"/>
  <c r="B915"/>
  <c r="G915"/>
  <c r="B916"/>
  <c r="B917"/>
  <c r="G917"/>
  <c r="B918"/>
  <c r="B919"/>
  <c r="G919"/>
  <c r="B920"/>
  <c r="B921"/>
  <c r="G921"/>
  <c r="B922"/>
  <c r="B923"/>
  <c r="G923"/>
  <c r="B924"/>
  <c r="B925"/>
  <c r="G925"/>
  <c r="B926"/>
  <c r="B927"/>
  <c r="G927"/>
  <c r="B928"/>
  <c r="B929"/>
  <c r="G929"/>
  <c r="B930"/>
  <c r="B931"/>
  <c r="G931"/>
  <c r="B932"/>
  <c r="B933"/>
  <c r="G933"/>
  <c r="B934"/>
  <c r="B935"/>
  <c r="G935"/>
  <c r="B936"/>
  <c r="B937"/>
  <c r="G937"/>
  <c r="B938"/>
  <c r="B939"/>
  <c r="G939"/>
  <c r="B940"/>
  <c r="B941"/>
  <c r="G941"/>
  <c r="B942"/>
  <c r="B943"/>
  <c r="G943"/>
  <c r="B944"/>
  <c r="B945"/>
  <c r="G945"/>
  <c r="B946"/>
  <c r="B947"/>
  <c r="G947"/>
  <c r="B948"/>
  <c r="B949"/>
  <c r="G949"/>
  <c r="B950"/>
  <c r="B951"/>
  <c r="G951"/>
  <c r="B952"/>
  <c r="B953"/>
  <c r="G953"/>
  <c r="B954"/>
  <c r="B955"/>
  <c r="G955"/>
  <c r="B956"/>
  <c r="B957"/>
  <c r="G957"/>
  <c r="B958"/>
  <c r="B959"/>
  <c r="G959"/>
  <c r="B960"/>
  <c r="B961"/>
  <c r="G961"/>
  <c r="B962"/>
  <c r="B963"/>
  <c r="G963"/>
  <c r="B964"/>
  <c r="B965"/>
  <c r="G965"/>
  <c r="B966"/>
  <c r="B967"/>
  <c r="G967"/>
  <c r="B968"/>
  <c r="B969"/>
  <c r="G969"/>
  <c r="B970"/>
  <c r="B971"/>
  <c r="G971"/>
  <c r="B972"/>
  <c r="B973"/>
  <c r="G973"/>
  <c r="B974"/>
  <c r="B975"/>
  <c r="G975"/>
  <c r="B976"/>
  <c r="B977"/>
  <c r="G977"/>
  <c r="B978"/>
  <c r="B979"/>
  <c r="G979"/>
  <c r="B980"/>
  <c r="B981"/>
  <c r="G981"/>
  <c r="B982"/>
  <c r="B983"/>
  <c r="G983"/>
  <c r="B984"/>
  <c r="B985"/>
  <c r="G985"/>
  <c r="B986"/>
  <c r="B987"/>
  <c r="G987"/>
  <c r="B988"/>
  <c r="B989"/>
  <c r="G989"/>
  <c r="B990"/>
  <c r="B991"/>
  <c r="G991"/>
  <c r="B992"/>
  <c r="B993"/>
  <c r="G993"/>
  <c r="B994"/>
  <c r="B995"/>
  <c r="G995"/>
  <c r="B996"/>
  <c r="B997"/>
  <c r="G997"/>
  <c r="B998"/>
  <c r="B999"/>
  <c r="G999"/>
  <c r="B1000"/>
  <c r="B1001"/>
  <c r="G1001"/>
  <c r="B1002"/>
  <c r="B1003"/>
  <c r="G1003"/>
  <c r="B1004"/>
  <c r="B1005"/>
  <c r="G1005"/>
  <c r="B1006"/>
  <c r="B1007"/>
  <c r="G1007"/>
  <c r="B1008"/>
  <c r="B1009"/>
  <c r="G1009"/>
  <c r="B1010"/>
  <c r="B1011"/>
  <c r="G1011"/>
  <c r="B1012"/>
  <c r="B1013"/>
  <c r="G1013"/>
  <c r="B1014"/>
  <c r="B1015"/>
  <c r="G1015"/>
  <c r="B1016"/>
  <c r="B1017"/>
  <c r="G1017"/>
  <c r="B1018"/>
  <c r="B1019"/>
  <c r="G1019"/>
  <c r="B1020"/>
  <c r="B1021"/>
  <c r="G1021"/>
  <c r="B1022"/>
  <c r="B1023"/>
  <c r="G1023"/>
  <c r="B1024"/>
  <c r="B1025"/>
  <c r="G1025"/>
  <c r="B1026"/>
  <c r="B1027"/>
  <c r="G1027"/>
  <c r="B1028"/>
  <c r="B1029"/>
  <c r="G1029"/>
  <c r="B1030"/>
  <c r="B1031"/>
  <c r="G1031"/>
  <c r="B1032"/>
  <c r="B1033"/>
  <c r="G1033"/>
  <c r="B1034"/>
  <c r="B1035"/>
  <c r="G1035"/>
  <c r="B1036"/>
  <c r="B1037"/>
  <c r="G1037"/>
  <c r="B1038"/>
  <c r="B1039"/>
  <c r="G1039"/>
  <c r="B1040"/>
  <c r="B1041"/>
  <c r="G1041"/>
  <c r="B1042"/>
  <c r="B1043"/>
  <c r="G1043"/>
  <c r="B1044"/>
  <c r="B1045"/>
  <c r="G1045"/>
  <c r="B1046"/>
  <c r="B1047"/>
  <c r="G1047"/>
  <c r="B1048"/>
  <c r="B1049"/>
  <c r="G1049"/>
  <c r="B1050"/>
  <c r="B1051"/>
  <c r="G1051"/>
  <c r="B1052"/>
  <c r="B1053"/>
  <c r="G1053"/>
  <c r="B1054"/>
  <c r="B1055"/>
  <c r="G1055"/>
  <c r="B1056"/>
  <c r="B1057"/>
  <c r="G1057"/>
  <c r="B1058"/>
  <c r="B1059"/>
  <c r="G1059"/>
  <c r="B1060"/>
  <c r="B1061"/>
  <c r="G1061"/>
  <c r="B1062"/>
  <c r="B1063"/>
  <c r="G1063"/>
  <c r="B1064"/>
  <c r="B1065"/>
  <c r="G1065"/>
  <c r="B1066"/>
  <c r="B1067"/>
  <c r="G1067"/>
  <c r="B1068"/>
  <c r="B1069"/>
  <c r="G1069"/>
  <c r="B1070"/>
  <c r="B1071"/>
  <c r="G1071"/>
  <c r="B1072"/>
  <c r="B1073"/>
  <c r="G1073"/>
  <c r="B1074"/>
  <c r="B1075"/>
  <c r="G1075"/>
  <c r="B1076"/>
  <c r="B1077"/>
  <c r="G1077"/>
  <c r="B1078"/>
  <c r="B1079"/>
  <c r="G1079"/>
  <c r="B1080"/>
  <c r="B1081"/>
  <c r="G1081"/>
  <c r="B1082"/>
  <c r="B1083"/>
  <c r="G1083"/>
  <c r="B1084"/>
  <c r="B1085"/>
  <c r="G1085"/>
  <c r="B1086"/>
  <c r="B1087"/>
  <c r="G1087"/>
  <c r="B1088"/>
  <c r="B1089"/>
  <c r="G1089"/>
  <c r="B1090"/>
  <c r="B1091"/>
  <c r="G1091"/>
  <c r="B1092"/>
  <c r="B1093"/>
  <c r="G1093"/>
  <c r="B1094"/>
  <c r="B1095"/>
  <c r="G1095"/>
  <c r="B1096"/>
  <c r="B1097"/>
  <c r="G1097"/>
  <c r="B1098"/>
  <c r="B1099"/>
  <c r="G1099"/>
  <c r="B1100"/>
  <c r="B1101"/>
  <c r="G1101"/>
  <c r="B1102"/>
  <c r="B1103"/>
  <c r="G1103"/>
  <c r="B1104"/>
  <c r="B1105"/>
  <c r="G1105"/>
  <c r="B1106"/>
  <c r="B1107"/>
  <c r="G1107"/>
  <c r="B1108"/>
  <c r="B1109"/>
  <c r="G1109"/>
  <c r="B1110"/>
  <c r="B1111"/>
  <c r="G1111"/>
  <c r="B1112"/>
  <c r="B1113"/>
  <c r="G1113"/>
  <c r="B1114"/>
  <c r="B1115"/>
  <c r="G1115"/>
  <c r="B1116"/>
  <c r="B1117"/>
  <c r="G1117"/>
  <c r="B1118"/>
  <c r="B1119"/>
  <c r="G1119"/>
  <c r="B1120"/>
  <c r="B1121"/>
  <c r="G1121"/>
  <c r="B1122"/>
  <c r="B1123"/>
  <c r="G1123"/>
  <c r="B1124"/>
  <c r="B1125"/>
  <c r="G1125"/>
  <c r="B1126"/>
  <c r="B1127"/>
  <c r="G1127"/>
  <c r="B1128"/>
  <c r="B1129"/>
  <c r="G1129"/>
  <c r="B1130"/>
  <c r="B1131"/>
  <c r="G1131"/>
  <c r="B1132"/>
  <c r="B1133"/>
  <c r="G1133"/>
  <c r="B1134"/>
  <c r="B1135"/>
  <c r="G1135"/>
  <c r="B1136"/>
  <c r="B1137"/>
  <c r="G1137"/>
  <c r="B1138"/>
  <c r="B1139"/>
  <c r="G1139"/>
  <c r="B1140"/>
  <c r="B1141"/>
  <c r="G1141"/>
  <c r="B1142"/>
  <c r="B1143"/>
  <c r="G1143"/>
  <c r="B1144"/>
  <c r="B1145"/>
  <c r="G1145"/>
  <c r="B1146"/>
  <c r="B1147"/>
  <c r="G1147"/>
  <c r="B1148"/>
  <c r="B1149"/>
  <c r="G1149"/>
  <c r="B1150"/>
  <c r="B1151"/>
  <c r="G1151"/>
  <c r="B1152"/>
  <c r="B1153"/>
  <c r="G1153"/>
  <c r="B1154"/>
  <c r="B1155"/>
  <c r="G1155"/>
  <c r="B1156"/>
  <c r="B1157"/>
  <c r="G1157"/>
  <c r="B1158"/>
  <c r="B1159"/>
  <c r="G1159"/>
  <c r="B1160"/>
  <c r="B1161"/>
  <c r="G1161"/>
  <c r="B1162"/>
  <c r="B1163"/>
  <c r="G1163"/>
  <c r="B1164"/>
  <c r="B1165"/>
  <c r="G1165"/>
  <c r="B1166"/>
  <c r="B1167"/>
  <c r="G1167"/>
  <c r="B1168"/>
  <c r="B1169"/>
  <c r="G1169"/>
  <c r="B1170"/>
  <c r="B1171"/>
  <c r="G1171"/>
  <c r="B1172"/>
  <c r="B1173"/>
  <c r="G1173"/>
  <c r="B1174"/>
  <c r="B1175"/>
  <c r="G1175"/>
  <c r="B1176"/>
  <c r="B1177"/>
  <c r="G1177"/>
  <c r="B1178"/>
  <c r="B1179"/>
  <c r="G1179"/>
  <c r="B1180"/>
  <c r="B1181"/>
  <c r="G1181"/>
  <c r="B1182"/>
  <c r="B1183"/>
  <c r="G1183"/>
  <c r="B1184"/>
  <c r="B1185"/>
  <c r="G1185"/>
  <c r="B1186"/>
  <c r="B1187"/>
  <c r="G1187"/>
  <c r="B1188"/>
  <c r="B1189"/>
  <c r="G1189"/>
  <c r="B1190"/>
  <c r="B1191"/>
  <c r="G1191"/>
  <c r="B1192"/>
  <c r="B1193"/>
  <c r="G1193"/>
  <c r="B1194"/>
  <c r="B1195"/>
  <c r="G1195"/>
  <c r="B1196"/>
  <c r="B1197"/>
  <c r="G1197"/>
  <c r="B1198"/>
  <c r="B1199"/>
  <c r="G1199"/>
  <c r="B1200"/>
  <c r="B1201"/>
  <c r="G1201"/>
  <c r="B1202"/>
  <c r="B1203"/>
  <c r="G1203"/>
  <c r="B1204"/>
  <c r="B1205"/>
  <c r="G1205"/>
  <c r="B1206"/>
  <c r="B1207"/>
  <c r="G1207"/>
  <c r="B1208"/>
  <c r="B1209"/>
  <c r="G1209"/>
  <c r="B1210"/>
  <c r="B1211"/>
  <c r="G1211"/>
  <c r="B1212"/>
  <c r="B1213"/>
  <c r="G1213"/>
  <c r="B1214"/>
  <c r="B1215"/>
  <c r="G1215"/>
  <c r="B1216"/>
  <c r="B1217"/>
  <c r="G1217"/>
  <c r="B1218"/>
  <c r="B1219"/>
  <c r="G1219"/>
  <c r="B1220"/>
  <c r="B1221"/>
  <c r="G1221"/>
  <c r="B1222"/>
  <c r="B1223"/>
  <c r="G1223"/>
  <c r="B1224"/>
  <c r="B1225"/>
  <c r="G1225"/>
  <c r="B1226"/>
  <c r="B1227"/>
  <c r="G1227"/>
  <c r="B1228"/>
  <c r="B1229"/>
  <c r="G1229"/>
  <c r="B1230"/>
  <c r="B1231"/>
  <c r="G1231"/>
  <c r="B1232"/>
  <c r="B1233"/>
  <c r="G1233"/>
  <c r="B1234"/>
  <c r="B1235"/>
  <c r="G1235"/>
  <c r="B1236"/>
  <c r="B1237"/>
  <c r="G1237"/>
  <c r="B1238"/>
  <c r="B1239"/>
  <c r="G1239"/>
  <c r="B1240"/>
  <c r="B1241"/>
  <c r="G1241"/>
  <c r="B1242"/>
  <c r="B1243"/>
  <c r="G1243"/>
  <c r="B1244"/>
  <c r="B1245"/>
  <c r="G1245"/>
  <c r="B1246"/>
  <c r="B1247"/>
  <c r="G1247"/>
  <c r="B1248"/>
  <c r="B1249"/>
  <c r="G1249"/>
  <c r="B1250"/>
  <c r="B1251"/>
  <c r="G1251"/>
  <c r="B1252"/>
  <c r="B1253"/>
  <c r="G1253"/>
  <c r="B1254"/>
  <c r="B1255"/>
  <c r="G1255"/>
  <c r="B1256"/>
  <c r="B1257"/>
  <c r="G1257"/>
  <c r="B1258"/>
  <c r="B1259"/>
  <c r="G1259"/>
  <c r="B1260"/>
  <c r="B1261"/>
  <c r="G1261"/>
  <c r="B1262"/>
  <c r="B1263"/>
  <c r="G1263"/>
  <c r="B1264"/>
  <c r="B1265"/>
  <c r="G1265"/>
  <c r="B1266"/>
  <c r="B1267"/>
  <c r="G1267"/>
  <c r="B1268"/>
  <c r="B1269"/>
  <c r="G1269"/>
  <c r="B1270"/>
  <c r="B1271"/>
  <c r="G1271"/>
  <c r="B1272"/>
  <c r="B1273"/>
  <c r="G1273"/>
  <c r="B1274"/>
  <c r="B1275"/>
  <c r="G1275"/>
  <c r="B1276"/>
  <c r="B1277"/>
  <c r="G1277"/>
  <c r="B1278"/>
  <c r="B1279"/>
  <c r="G1279"/>
  <c r="B1280"/>
  <c r="B1281"/>
  <c r="G1281"/>
  <c r="B1282"/>
  <c r="B1283"/>
  <c r="G1283"/>
  <c r="B1284"/>
  <c r="B1285"/>
  <c r="G1285"/>
  <c r="B1286"/>
  <c r="B1287"/>
  <c r="G1287"/>
  <c r="B1288"/>
  <c r="B1289"/>
  <c r="G1289"/>
  <c r="B1290"/>
  <c r="B1291"/>
  <c r="G1291"/>
  <c r="B1292"/>
  <c r="B1293"/>
  <c r="G1293"/>
  <c r="B1294"/>
  <c r="B1295"/>
  <c r="G1295"/>
  <c r="B1296"/>
  <c r="B1297"/>
  <c r="G1297"/>
  <c r="B1298"/>
  <c r="B1299"/>
  <c r="G1299"/>
  <c r="B1300"/>
  <c r="B1301"/>
  <c r="G1301"/>
  <c r="B1302"/>
  <c r="B1303"/>
  <c r="G1303"/>
  <c r="B1304"/>
  <c r="B1305"/>
  <c r="G1305"/>
  <c r="B1306"/>
  <c r="B1307"/>
  <c r="G1307"/>
  <c r="B1308"/>
  <c r="B1309"/>
  <c r="G1309"/>
  <c r="B1310"/>
  <c r="B1311"/>
  <c r="G1311"/>
  <c r="B1312"/>
  <c r="B1313"/>
  <c r="G1313"/>
  <c r="B1314"/>
  <c r="B1315"/>
  <c r="G1315"/>
  <c r="B1316"/>
  <c r="B1317"/>
  <c r="G1317"/>
  <c r="B1318"/>
  <c r="B1319"/>
  <c r="G1319"/>
  <c r="B1320"/>
  <c r="B1321"/>
  <c r="G1321"/>
  <c r="B1322"/>
  <c r="B1323"/>
  <c r="G1323"/>
  <c r="B1324"/>
  <c r="B1325"/>
  <c r="G1325"/>
  <c r="B1326"/>
  <c r="B1327"/>
  <c r="G1327"/>
  <c r="B1328"/>
  <c r="B1329"/>
  <c r="G1329"/>
  <c r="B1330"/>
  <c r="B1331"/>
  <c r="G1331"/>
  <c r="B1332"/>
  <c r="B1333"/>
  <c r="G1333"/>
  <c r="B1334"/>
  <c r="B1335"/>
  <c r="G1335"/>
  <c r="B1336"/>
  <c r="B1337"/>
  <c r="G1337"/>
  <c r="B1338"/>
  <c r="B1339"/>
  <c r="G1339"/>
  <c r="B1340"/>
  <c r="B1341"/>
  <c r="G1341"/>
  <c r="B1342"/>
  <c r="B1343"/>
  <c r="G1343"/>
  <c r="B1344"/>
  <c r="B1345"/>
  <c r="G1345"/>
  <c r="B1346"/>
  <c r="B1347"/>
  <c r="G1347"/>
  <c r="B1348"/>
  <c r="B1349"/>
  <c r="G1349"/>
  <c r="B1350"/>
  <c r="B1351"/>
  <c r="G1351"/>
  <c r="B1352"/>
  <c r="B1353"/>
  <c r="G1353"/>
  <c r="B1354"/>
  <c r="B1355"/>
  <c r="G1355"/>
  <c r="B1356"/>
  <c r="B1357"/>
  <c r="G1357"/>
  <c r="B1358"/>
  <c r="B1359"/>
  <c r="G1359"/>
  <c r="B1360"/>
  <c r="B1361"/>
  <c r="G1361"/>
  <c r="B1362"/>
  <c r="B1363"/>
  <c r="G1363"/>
  <c r="B1364"/>
  <c r="B1365"/>
  <c r="G1365"/>
  <c r="B1366"/>
  <c r="B1367"/>
  <c r="G1367"/>
  <c r="B1368"/>
  <c r="B1369"/>
  <c r="G1369"/>
  <c r="B1370"/>
  <c r="B1371"/>
  <c r="G1371"/>
  <c r="B1372"/>
  <c r="B1373"/>
  <c r="G1373"/>
  <c r="B1374"/>
  <c r="B1375"/>
  <c r="G1375"/>
  <c r="B1376"/>
  <c r="B1377"/>
  <c r="G1377"/>
  <c r="B1378"/>
  <c r="B1379"/>
  <c r="G1379"/>
  <c r="B1380"/>
  <c r="B1381"/>
  <c r="G1381"/>
  <c r="B1382"/>
  <c r="B1383"/>
  <c r="G1383"/>
  <c r="B1384"/>
  <c r="B1385"/>
  <c r="G1385"/>
  <c r="B1386"/>
  <c r="B1387"/>
  <c r="G1387"/>
  <c r="B1388"/>
  <c r="B1389"/>
  <c r="G1389"/>
  <c r="B1390"/>
  <c r="B1391"/>
  <c r="G1391"/>
  <c r="B1392"/>
  <c r="B1393"/>
  <c r="G1393"/>
  <c r="B1394"/>
  <c r="B1395"/>
  <c r="G1395"/>
  <c r="B1396"/>
  <c r="B1397"/>
  <c r="G1397"/>
  <c r="B1398"/>
  <c r="B1399"/>
  <c r="G1399"/>
  <c r="B1400"/>
  <c r="B1401"/>
  <c r="G1401"/>
  <c r="B1402"/>
  <c r="B1403"/>
  <c r="G1403"/>
  <c r="B1404"/>
  <c r="B1405"/>
  <c r="G1405"/>
  <c r="B1406"/>
  <c r="B1407"/>
  <c r="G1407"/>
  <c r="B1408"/>
  <c r="B1409"/>
  <c r="G1409"/>
  <c r="B1410"/>
  <c r="B1411"/>
  <c r="G1411"/>
  <c r="B1412"/>
  <c r="B1413"/>
  <c r="G1413"/>
  <c r="B1414"/>
  <c r="B1415"/>
  <c r="G1415"/>
  <c r="B1416"/>
  <c r="B1417"/>
  <c r="G1417"/>
  <c r="B1418"/>
  <c r="B1419"/>
  <c r="G1419"/>
  <c r="B1420"/>
  <c r="B1421"/>
  <c r="G1421"/>
  <c r="B1422"/>
  <c r="B1423"/>
  <c r="G1423"/>
  <c r="B1424"/>
  <c r="B1425"/>
  <c r="G1425"/>
  <c r="B1426"/>
  <c r="B1427"/>
  <c r="G1427"/>
  <c r="B1428"/>
  <c r="B1429"/>
  <c r="G1429"/>
  <c r="B1430"/>
  <c r="B1431"/>
  <c r="G1431"/>
  <c r="B1432"/>
  <c r="B1433"/>
  <c r="G1433"/>
  <c r="B1434"/>
  <c r="B1435"/>
  <c r="G1435"/>
  <c r="B1436"/>
  <c r="B1437"/>
  <c r="G1437"/>
  <c r="B1438"/>
  <c r="B1439"/>
  <c r="G1439"/>
  <c r="B1440"/>
  <c r="B1441"/>
  <c r="G1441"/>
  <c r="B1442"/>
  <c r="B1443"/>
  <c r="G1443"/>
  <c r="B1444"/>
  <c r="B1445"/>
  <c r="G1445"/>
  <c r="B1446"/>
  <c r="B1447"/>
  <c r="G1447"/>
  <c r="B1448"/>
  <c r="B1449"/>
  <c r="G1449"/>
  <c r="B1450"/>
  <c r="B1451"/>
  <c r="G1451"/>
  <c r="B1452"/>
  <c r="B1453"/>
  <c r="G1453"/>
  <c r="B1454"/>
  <c r="B1455"/>
  <c r="G1455"/>
  <c r="B1456"/>
  <c r="B1457"/>
  <c r="G1457"/>
  <c r="B1458"/>
  <c r="B1459"/>
  <c r="G1459"/>
  <c r="B1460"/>
  <c r="B1461"/>
  <c r="G1461"/>
  <c r="B1462"/>
  <c r="B1463"/>
  <c r="G1463"/>
  <c r="B1464"/>
  <c r="B1465"/>
  <c r="G1465"/>
  <c r="B1466"/>
  <c r="B1467"/>
  <c r="G1467"/>
  <c r="B1468"/>
  <c r="B1469"/>
  <c r="G1469"/>
  <c r="B1470"/>
  <c r="B1471"/>
  <c r="G1471"/>
  <c r="B1472"/>
  <c r="B1473"/>
  <c r="G1473"/>
  <c r="B1474"/>
  <c r="B1475"/>
  <c r="G1475"/>
  <c r="B1476"/>
  <c r="B1477"/>
  <c r="G1477"/>
  <c r="B1478"/>
  <c r="B1479"/>
  <c r="G1479"/>
  <c r="B1480"/>
  <c r="B1481"/>
  <c r="G1481"/>
  <c r="B1482"/>
  <c r="B1483"/>
  <c r="G1483"/>
  <c r="B1484"/>
  <c r="B1485"/>
  <c r="G1485"/>
  <c r="B1486"/>
  <c r="B1487"/>
  <c r="G1487"/>
  <c r="B1488"/>
  <c r="B1489"/>
  <c r="G1489"/>
  <c r="B1490"/>
  <c r="B1491"/>
  <c r="G1491"/>
  <c r="B1492"/>
  <c r="B1493"/>
  <c r="G1493"/>
  <c r="B1494"/>
  <c r="B1495"/>
  <c r="G1495"/>
  <c r="B1496"/>
  <c r="B1497"/>
  <c r="G1497"/>
  <c r="B1498"/>
  <c r="B1499"/>
  <c r="G1499"/>
  <c r="B1500"/>
  <c r="B1501"/>
  <c r="G1501"/>
  <c r="B1502"/>
  <c r="B1503"/>
  <c r="G1503"/>
  <c r="B1504"/>
  <c r="B1505"/>
  <c r="G1505"/>
  <c r="B1506"/>
  <c r="B1507"/>
  <c r="G1507"/>
  <c r="B1508"/>
  <c r="B1509"/>
  <c r="G1509"/>
  <c r="B1510"/>
  <c r="B1511"/>
  <c r="G1511"/>
  <c r="B1512"/>
  <c r="B1513"/>
  <c r="G1513"/>
  <c r="B1514"/>
  <c r="B1515"/>
  <c r="G1515"/>
  <c r="B1516"/>
  <c r="B1517"/>
  <c r="G1517"/>
  <c r="B1518"/>
  <c r="B1519"/>
  <c r="G1519"/>
  <c r="B1520"/>
  <c r="B1521"/>
  <c r="G1521"/>
  <c r="B1522"/>
  <c r="B1523"/>
  <c r="G1523"/>
  <c r="B1524"/>
  <c r="B1525"/>
  <c r="G1525"/>
  <c r="B1526"/>
  <c r="B1527"/>
  <c r="G1527"/>
  <c r="B1528"/>
  <c r="B1529"/>
  <c r="G1529"/>
  <c r="B1530"/>
  <c r="B1531"/>
  <c r="G1531"/>
  <c r="B1532"/>
  <c r="B1533"/>
  <c r="G1533"/>
  <c r="B1534"/>
  <c r="B1535"/>
  <c r="G1535"/>
  <c r="B1536"/>
  <c r="B1537"/>
  <c r="G1537"/>
  <c r="B1538"/>
  <c r="B1539"/>
  <c r="G1539"/>
  <c r="B1540"/>
  <c r="B1541"/>
  <c r="G1541"/>
  <c r="B1542"/>
  <c r="B1543"/>
  <c r="G1543"/>
  <c r="B1544"/>
  <c r="B1545"/>
  <c r="G1545"/>
  <c r="B1546"/>
  <c r="B1547"/>
  <c r="G1547"/>
  <c r="B1548"/>
  <c r="B1549"/>
  <c r="G1549"/>
  <c r="B1550"/>
  <c r="B1551"/>
  <c r="G1551"/>
  <c r="B1552"/>
  <c r="B1553"/>
  <c r="G1553"/>
  <c r="B1554"/>
  <c r="B1555"/>
  <c r="G1555"/>
  <c r="B1556"/>
  <c r="B1557"/>
  <c r="G1557"/>
  <c r="B1558"/>
  <c r="B1559"/>
  <c r="G1559"/>
  <c r="B1560"/>
  <c r="B1561"/>
  <c r="G1561"/>
  <c r="B1562"/>
  <c r="B1563"/>
  <c r="G1563"/>
  <c r="B1564"/>
  <c r="B1565"/>
  <c r="G1565"/>
  <c r="B1566"/>
  <c r="B1567"/>
  <c r="G1567"/>
  <c r="B1568"/>
  <c r="B1569"/>
  <c r="G1569"/>
  <c r="B1570"/>
  <c r="B1571"/>
  <c r="G1571"/>
  <c r="B1572"/>
  <c r="B1573"/>
  <c r="G1573"/>
  <c r="B1574"/>
  <c r="B1575"/>
  <c r="G1575"/>
  <c r="B1576"/>
  <c r="B1577"/>
  <c r="G1577"/>
  <c r="B1578"/>
  <c r="B1579"/>
  <c r="G1579"/>
  <c r="B1580"/>
  <c r="B1581"/>
  <c r="G1581"/>
  <c r="B1582"/>
  <c r="B1583"/>
  <c r="G1583"/>
  <c r="B1584"/>
  <c r="B1585"/>
  <c r="G1585"/>
  <c r="B1586"/>
  <c r="B1587"/>
  <c r="G1587"/>
  <c r="B1588"/>
  <c r="B1589"/>
  <c r="G1589"/>
  <c r="B1590"/>
  <c r="B1591"/>
  <c r="G1591"/>
  <c r="B1592"/>
  <c r="B1593"/>
  <c r="G1593"/>
  <c r="B1594"/>
  <c r="B1595"/>
  <c r="G1595"/>
  <c r="B1596"/>
  <c r="B1597"/>
  <c r="G1597"/>
  <c r="B1598"/>
  <c r="B1599"/>
  <c r="G1599"/>
  <c r="B1600"/>
  <c r="B1601"/>
  <c r="G1601"/>
  <c r="B1602"/>
  <c r="B1603"/>
  <c r="G1603"/>
  <c r="B1604"/>
  <c r="B1605"/>
  <c r="G1605"/>
  <c r="B1606"/>
  <c r="B1607"/>
  <c r="G1607"/>
  <c r="B1608"/>
  <c r="B1609"/>
  <c r="G1609"/>
  <c r="B1610"/>
  <c r="B1611"/>
  <c r="G1611"/>
  <c r="B1612"/>
  <c r="B1613"/>
  <c r="G1613"/>
  <c r="B1614"/>
  <c r="B1615"/>
  <c r="G1615"/>
  <c r="B1616"/>
  <c r="B1617"/>
  <c r="G1617"/>
  <c r="B1618"/>
  <c r="B1619"/>
  <c r="G1619"/>
  <c r="B1620"/>
  <c r="B1621"/>
  <c r="G1621"/>
  <c r="B1622"/>
  <c r="B1623"/>
  <c r="G1623"/>
  <c r="B1624"/>
  <c r="B1625"/>
  <c r="G1625"/>
  <c r="B1626"/>
  <c r="B1627"/>
  <c r="G1627"/>
  <c r="B1628"/>
  <c r="B1629"/>
  <c r="G1629"/>
  <c r="B1630"/>
  <c r="B1631"/>
  <c r="G1631"/>
  <c r="B1632"/>
  <c r="B1633"/>
  <c r="G1633"/>
  <c r="B1634"/>
  <c r="B1635"/>
  <c r="G1635"/>
  <c r="B1636"/>
  <c r="B1637"/>
  <c r="G1637"/>
  <c r="B1638"/>
  <c r="B1639"/>
  <c r="G1639"/>
  <c r="B1640"/>
  <c r="B1641"/>
  <c r="G1641"/>
  <c r="B1642"/>
  <c r="B1643"/>
  <c r="G1643"/>
  <c r="B1644"/>
  <c r="B1645"/>
  <c r="G1645"/>
  <c r="B1646"/>
  <c r="B1647"/>
  <c r="G1647"/>
  <c r="B1648"/>
  <c r="B1649"/>
  <c r="G1649"/>
  <c r="B1650"/>
  <c r="B1651"/>
  <c r="G1651"/>
  <c r="B1652"/>
  <c r="B1653"/>
  <c r="G1653"/>
  <c r="B1654"/>
  <c r="B1655"/>
  <c r="G1655"/>
  <c r="B1656"/>
  <c r="B1657"/>
  <c r="G1657"/>
  <c r="B1658"/>
  <c r="B1659"/>
  <c r="G1659"/>
  <c r="B1660"/>
  <c r="B1661"/>
  <c r="G1661"/>
  <c r="B1662"/>
  <c r="B1663"/>
  <c r="G1663"/>
  <c r="B1664"/>
  <c r="B1665"/>
  <c r="G1665"/>
  <c r="B1666"/>
  <c r="B1667"/>
  <c r="G1667"/>
  <c r="B1668"/>
  <c r="B1669"/>
  <c r="G1669"/>
  <c r="B1670"/>
  <c r="B1671"/>
  <c r="G1671"/>
  <c r="B1672"/>
  <c r="B1673"/>
  <c r="G1673"/>
  <c r="B1674"/>
  <c r="B1675"/>
  <c r="G1675"/>
  <c r="B1676"/>
  <c r="B1677"/>
  <c r="G1677"/>
  <c r="B1678"/>
  <c r="B1679"/>
  <c r="G1679"/>
  <c r="B1680"/>
  <c r="B1681"/>
  <c r="G1681"/>
  <c r="B1682"/>
  <c r="B1683"/>
  <c r="G1683"/>
  <c r="B1684"/>
  <c r="B1685"/>
  <c r="G1685"/>
  <c r="B1686"/>
  <c r="B1687"/>
  <c r="G1687"/>
  <c r="B1688"/>
  <c r="B1689"/>
  <c r="G1689"/>
  <c r="B1690"/>
  <c r="B1691"/>
  <c r="G1691"/>
  <c r="B1692"/>
  <c r="B1693"/>
  <c r="G1693"/>
  <c r="B1694"/>
  <c r="B1695"/>
  <c r="G1695"/>
  <c r="B1696"/>
  <c r="B1697"/>
  <c r="G1697"/>
  <c r="B1698"/>
  <c r="B1699"/>
  <c r="G1699"/>
  <c r="B1700"/>
  <c r="B1701"/>
  <c r="G1701"/>
  <c r="B1702"/>
  <c r="B1703"/>
  <c r="G1703"/>
  <c r="B1704"/>
  <c r="B1705"/>
  <c r="G1705"/>
  <c r="B1706"/>
  <c r="B1707"/>
  <c r="G1707"/>
  <c r="B1708"/>
  <c r="B1709"/>
  <c r="G1709"/>
  <c r="B1710"/>
  <c r="B1711"/>
  <c r="G1711"/>
  <c r="B1712"/>
  <c r="B1713"/>
  <c r="G1713"/>
  <c r="B1714"/>
  <c r="B1715"/>
  <c r="G1715"/>
  <c r="B1716"/>
  <c r="B1717"/>
  <c r="G1717"/>
  <c r="B1718"/>
  <c r="B1719"/>
  <c r="G1719"/>
  <c r="B1720"/>
  <c r="B1721"/>
  <c r="G1721"/>
  <c r="B1722"/>
  <c r="B1723"/>
  <c r="G1723"/>
  <c r="B1724"/>
  <c r="B1725"/>
  <c r="G1725"/>
  <c r="B1726"/>
  <c r="B1727"/>
  <c r="G1727"/>
  <c r="B1728"/>
  <c r="B1729"/>
  <c r="G1729"/>
  <c r="B1730"/>
  <c r="B1731"/>
  <c r="G1731"/>
  <c r="B1732"/>
  <c r="B1733"/>
  <c r="G1733"/>
  <c r="B1734"/>
  <c r="B1735"/>
  <c r="G1735"/>
  <c r="B1736"/>
  <c r="B1737"/>
  <c r="G1737"/>
  <c r="B1738"/>
  <c r="B1739"/>
  <c r="G1739"/>
  <c r="B1740"/>
  <c r="B1741"/>
  <c r="G1741"/>
  <c r="B1742"/>
  <c r="B1743"/>
  <c r="G1743"/>
  <c r="B1744"/>
  <c r="B1745"/>
  <c r="G1745"/>
  <c r="B1746"/>
  <c r="B1747"/>
  <c r="G1747"/>
  <c r="B1748"/>
  <c r="B1749"/>
  <c r="G1749"/>
  <c r="B1750"/>
  <c r="B1751"/>
  <c r="G1751"/>
  <c r="B1752"/>
  <c r="B1753"/>
  <c r="G1753"/>
  <c r="B1754"/>
  <c r="B1755"/>
  <c r="G1755"/>
  <c r="B1756"/>
  <c r="B1757"/>
  <c r="G1757"/>
  <c r="B1758"/>
  <c r="B1759"/>
  <c r="G1759"/>
  <c r="B1760"/>
  <c r="B1761"/>
  <c r="G1761"/>
  <c r="B1762"/>
  <c r="B1763"/>
  <c r="G1763"/>
  <c r="B1764"/>
  <c r="B1765"/>
  <c r="G1765"/>
  <c r="B1766"/>
  <c r="B1767"/>
  <c r="G1767"/>
  <c r="B1768"/>
  <c r="B1769"/>
  <c r="G1769"/>
  <c r="B1770"/>
  <c r="B1771"/>
  <c r="G1771"/>
  <c r="B1772"/>
  <c r="B1773"/>
  <c r="G1773"/>
  <c r="B1774"/>
  <c r="B1775"/>
  <c r="G1775"/>
  <c r="B1776"/>
  <c r="B1777"/>
  <c r="G1777"/>
  <c r="B1778"/>
  <c r="B1779"/>
  <c r="G1779"/>
  <c r="B1780"/>
  <c r="B1781"/>
  <c r="G1781"/>
  <c r="B1782"/>
  <c r="B1783"/>
  <c r="G1783"/>
  <c r="B1784"/>
  <c r="B1785"/>
  <c r="G1785"/>
  <c r="B1786"/>
  <c r="B1787"/>
  <c r="G1787"/>
  <c r="B1788"/>
  <c r="B1789"/>
  <c r="G1789"/>
  <c r="B1790"/>
  <c r="B1791"/>
  <c r="G1791"/>
  <c r="B1792"/>
  <c r="B1793"/>
  <c r="G1793"/>
  <c r="B1794"/>
  <c r="B1795"/>
  <c r="G1795"/>
  <c r="B1796"/>
  <c r="B1797"/>
  <c r="G1797"/>
  <c r="B1798"/>
  <c r="B1799"/>
  <c r="G1799"/>
  <c r="B1800"/>
  <c r="B1801"/>
  <c r="G1801"/>
  <c r="B1802"/>
  <c r="B1803"/>
  <c r="G1803"/>
  <c r="B1804"/>
  <c r="B1805"/>
  <c r="G1805"/>
  <c r="B1806"/>
  <c r="B1807"/>
  <c r="G1807"/>
  <c r="B1808"/>
  <c r="B1809"/>
  <c r="G1809"/>
  <c r="B1810"/>
  <c r="B1811"/>
  <c r="G1811"/>
  <c r="B1812"/>
  <c r="B1813"/>
  <c r="G1813"/>
  <c r="B1814"/>
  <c r="B1815"/>
  <c r="G1815"/>
  <c r="B1816"/>
  <c r="B1817"/>
  <c r="G1817"/>
  <c r="B1818"/>
  <c r="B1819"/>
  <c r="G1819"/>
  <c r="B1820"/>
  <c r="B1821"/>
  <c r="G1821"/>
  <c r="B1822"/>
  <c r="B1823"/>
  <c r="G1823"/>
  <c r="B1824"/>
  <c r="B1825"/>
  <c r="G1825"/>
  <c r="B1826"/>
  <c r="B1827"/>
  <c r="G1827"/>
  <c r="B1828"/>
  <c r="B1829"/>
  <c r="G1829"/>
  <c r="B1830"/>
  <c r="B1831"/>
  <c r="G1831"/>
  <c r="B1832"/>
  <c r="B1833"/>
  <c r="G1833"/>
  <c r="B1834"/>
  <c r="B1835"/>
  <c r="G1835"/>
  <c r="B1836"/>
  <c r="B1837"/>
  <c r="G1837"/>
  <c r="B1838"/>
  <c r="B1839"/>
  <c r="G1839"/>
  <c r="B1840"/>
  <c r="B1841"/>
  <c r="G1841"/>
  <c r="B1842"/>
  <c r="B1843"/>
  <c r="G1843"/>
  <c r="B1844"/>
  <c r="B1845"/>
  <c r="G1845"/>
  <c r="B1846"/>
  <c r="B1847"/>
  <c r="G1847"/>
  <c r="B1848"/>
  <c r="B1849"/>
  <c r="G1849"/>
  <c r="B1850"/>
  <c r="B1851"/>
  <c r="G1851"/>
  <c r="B1852"/>
  <c r="B1853"/>
  <c r="G1853"/>
  <c r="B1854"/>
  <c r="B1855"/>
  <c r="G1855"/>
  <c r="B1856"/>
  <c r="B1857"/>
  <c r="G1857"/>
  <c r="B1858"/>
  <c r="B1859"/>
  <c r="G1859"/>
  <c r="B1860"/>
  <c r="B1861"/>
  <c r="G1861"/>
  <c r="B1862"/>
  <c r="B1863"/>
  <c r="G1863"/>
  <c r="B1864"/>
  <c r="B1865"/>
  <c r="G1865"/>
  <c r="B1866"/>
  <c r="B1867"/>
  <c r="G1867"/>
  <c r="B1868"/>
  <c r="B1869"/>
  <c r="G1869"/>
  <c r="B1870"/>
  <c r="B1871"/>
  <c r="G1871"/>
  <c r="B1872"/>
  <c r="B1873"/>
  <c r="G1873"/>
  <c r="B1874"/>
  <c r="B1875"/>
  <c r="G1875"/>
  <c r="B1876"/>
  <c r="B1877"/>
  <c r="G1877"/>
  <c r="B1878"/>
  <c r="B1879"/>
  <c r="G1879"/>
  <c r="B1880"/>
  <c r="B1881"/>
  <c r="G1881"/>
  <c r="B1882"/>
  <c r="B1883"/>
  <c r="G1883"/>
  <c r="B1884"/>
  <c r="B1885"/>
  <c r="G1885"/>
  <c r="B1886"/>
  <c r="B1887"/>
  <c r="G1887"/>
  <c r="B1888"/>
  <c r="B1889"/>
  <c r="G1889"/>
  <c r="B1890"/>
  <c r="B1891"/>
  <c r="G1891"/>
  <c r="B1892"/>
  <c r="B1893"/>
  <c r="G1893"/>
  <c r="B1894"/>
  <c r="B1895"/>
  <c r="G1895"/>
  <c r="B1896"/>
  <c r="B1897"/>
  <c r="G1897"/>
  <c r="B1898"/>
  <c r="B1899"/>
  <c r="G1899"/>
  <c r="B1900"/>
  <c r="B1901"/>
  <c r="G1901"/>
  <c r="B1902"/>
  <c r="B1903"/>
  <c r="G1903"/>
  <c r="B1904"/>
  <c r="B1905"/>
  <c r="G1905"/>
  <c r="B1906"/>
  <c r="B1907"/>
  <c r="G1907"/>
  <c r="B1908"/>
  <c r="B1909"/>
  <c r="G1909"/>
  <c r="B1910"/>
  <c r="B1911"/>
  <c r="G1911"/>
  <c r="B1912"/>
  <c r="B1913"/>
  <c r="G1913"/>
  <c r="B1914"/>
  <c r="B1915"/>
  <c r="G1915"/>
  <c r="B1916"/>
  <c r="B1917"/>
  <c r="G1917"/>
  <c r="B1918"/>
  <c r="B1919"/>
  <c r="G1919"/>
  <c r="B1920"/>
  <c r="B1921"/>
  <c r="G1921"/>
  <c r="B1922"/>
  <c r="B1923"/>
  <c r="G1923"/>
  <c r="B1924"/>
  <c r="B1925"/>
  <c r="G1925"/>
  <c r="B1926"/>
  <c r="B1927"/>
  <c r="G1927"/>
  <c r="B1928"/>
  <c r="B1929"/>
  <c r="G1929"/>
  <c r="B1930"/>
  <c r="B1931"/>
  <c r="G1931"/>
  <c r="B1932"/>
  <c r="B1933"/>
  <c r="G1933"/>
  <c r="B1934"/>
  <c r="B1935"/>
  <c r="G1935"/>
  <c r="B1936"/>
  <c r="B1937"/>
  <c r="G1937"/>
  <c r="B1938"/>
  <c r="B1939"/>
  <c r="G1939"/>
  <c r="B1940"/>
  <c r="B1941"/>
  <c r="G1941"/>
  <c r="B1942"/>
  <c r="B1943"/>
  <c r="G1943"/>
  <c r="B1944"/>
  <c r="B1945"/>
  <c r="G1945"/>
  <c r="B1946"/>
  <c r="B1947"/>
  <c r="G1947"/>
  <c r="B1948"/>
  <c r="B1949"/>
  <c r="G1949"/>
  <c r="B1950"/>
  <c r="B1951"/>
  <c r="G1951"/>
  <c r="B1952"/>
  <c r="B1953"/>
  <c r="G1953"/>
  <c r="B1954"/>
  <c r="B1955"/>
  <c r="G1955"/>
  <c r="B1956"/>
  <c r="B1957"/>
  <c r="G1957"/>
  <c r="B1958"/>
  <c r="B1959"/>
  <c r="G1959"/>
  <c r="B1960"/>
  <c r="B1961"/>
  <c r="G1961"/>
  <c r="B1962"/>
  <c r="B1963"/>
  <c r="G1963"/>
  <c r="B1964"/>
  <c r="B1965"/>
  <c r="G1965"/>
  <c r="B1966"/>
  <c r="B1967"/>
  <c r="G1967"/>
  <c r="B1968"/>
  <c r="B1969"/>
  <c r="G1969"/>
  <c r="B1970"/>
  <c r="B1971"/>
  <c r="G1971"/>
  <c r="B1972"/>
  <c r="B1973"/>
  <c r="G1973"/>
  <c r="B1974"/>
  <c r="B1975"/>
  <c r="G1975"/>
  <c r="B1976"/>
  <c r="B1977"/>
  <c r="G1977"/>
  <c r="B1978"/>
  <c r="B1979"/>
  <c r="G1979"/>
  <c r="B1980"/>
  <c r="B1981"/>
  <c r="G1981"/>
  <c r="B1982"/>
  <c r="B1983"/>
  <c r="G1983"/>
  <c r="B1984"/>
  <c r="B1985"/>
  <c r="G1985"/>
  <c r="B1986"/>
  <c r="B1987"/>
  <c r="G1987"/>
  <c r="B1988"/>
  <c r="B1989"/>
  <c r="G1989"/>
  <c r="B1990"/>
  <c r="B1991"/>
  <c r="G1991"/>
  <c r="B1992"/>
  <c r="B1993"/>
  <c r="G1993"/>
  <c r="B1994"/>
  <c r="B1995"/>
  <c r="G1995"/>
  <c r="B1996"/>
  <c r="B1997"/>
  <c r="G1997"/>
  <c r="B1998"/>
  <c r="B1999"/>
  <c r="G1999"/>
  <c r="B2000"/>
  <c r="B2001"/>
  <c r="G2001"/>
  <c r="B2002"/>
  <c r="B2003"/>
  <c r="G2003"/>
  <c r="B2004"/>
  <c r="B2005"/>
  <c r="G2005"/>
  <c r="B2006"/>
  <c r="B2007"/>
  <c r="G2007"/>
  <c r="EL1" i="15"/>
  <c r="EM1"/>
  <c r="EN1"/>
  <c r="EL7"/>
  <c r="EM7"/>
  <c r="EN7"/>
  <c r="EL8"/>
  <c r="EM8"/>
  <c r="EN8"/>
  <c r="EO8"/>
  <c r="D116" i="23"/>
  <c r="DR1" i="15"/>
  <c r="DS1"/>
  <c r="DT1"/>
  <c r="DU1"/>
  <c r="DV1"/>
  <c r="DW1"/>
  <c r="DX1"/>
  <c r="DY1"/>
  <c r="D113" i="23"/>
  <c r="E113"/>
  <c r="D114"/>
  <c r="DO1" i="15"/>
  <c r="DP1"/>
  <c r="DQ1"/>
  <c r="DZ1"/>
  <c r="D102" i="23"/>
  <c r="G838" i="11"/>
  <c r="G840"/>
  <c r="G842"/>
  <c r="G844"/>
  <c r="G846"/>
  <c r="G848"/>
  <c r="G850"/>
  <c r="G852"/>
  <c r="G854"/>
  <c r="G856"/>
  <c r="G858"/>
  <c r="G860"/>
  <c r="G862"/>
  <c r="G864"/>
  <c r="G866"/>
  <c r="G868"/>
  <c r="G870"/>
  <c r="G872"/>
  <c r="G874"/>
  <c r="G876"/>
  <c r="G878"/>
  <c r="G880"/>
  <c r="G882"/>
  <c r="G884"/>
  <c r="G886"/>
  <c r="G888"/>
  <c r="G890"/>
  <c r="G892"/>
  <c r="G894"/>
  <c r="G896"/>
  <c r="G898"/>
  <c r="G900"/>
  <c r="G902"/>
  <c r="G904"/>
  <c r="G906"/>
  <c r="G908"/>
  <c r="G910"/>
  <c r="G912"/>
  <c r="G914"/>
  <c r="G916"/>
  <c r="G918"/>
  <c r="G920"/>
  <c r="G922"/>
  <c r="G924"/>
  <c r="G926"/>
  <c r="G928"/>
  <c r="G930"/>
  <c r="G932"/>
  <c r="G934"/>
  <c r="G936"/>
  <c r="G938"/>
  <c r="G940"/>
  <c r="G942"/>
  <c r="G944"/>
  <c r="G946"/>
  <c r="G948"/>
  <c r="G950"/>
  <c r="G952"/>
  <c r="G954"/>
  <c r="G956"/>
  <c r="G958"/>
  <c r="G960"/>
  <c r="G962"/>
  <c r="G964"/>
  <c r="G966"/>
  <c r="G968"/>
  <c r="G970"/>
  <c r="G972"/>
  <c r="G974"/>
  <c r="G976"/>
  <c r="G978"/>
  <c r="G980"/>
  <c r="G982"/>
  <c r="G984"/>
  <c r="G986"/>
  <c r="G988"/>
  <c r="G990"/>
  <c r="G992"/>
  <c r="G994"/>
  <c r="G996"/>
  <c r="G998"/>
  <c r="G1000"/>
  <c r="G1002"/>
  <c r="G1004"/>
  <c r="G1006"/>
  <c r="G1008"/>
  <c r="G1010"/>
  <c r="G1012"/>
  <c r="G1014"/>
  <c r="G1016"/>
  <c r="G1018"/>
  <c r="G1020"/>
  <c r="G1022"/>
  <c r="G1024"/>
  <c r="G1026"/>
  <c r="G1028"/>
  <c r="G1030"/>
  <c r="G1032"/>
  <c r="G1034"/>
  <c r="G1036"/>
  <c r="G1038"/>
  <c r="G1040"/>
  <c r="G1042"/>
  <c r="G1044"/>
  <c r="G1046"/>
  <c r="G1048"/>
  <c r="G1050"/>
  <c r="G1052"/>
  <c r="G1054"/>
  <c r="G1056"/>
  <c r="G1058"/>
  <c r="G1060"/>
  <c r="G1062"/>
  <c r="G1064"/>
  <c r="G1066"/>
  <c r="G1068"/>
  <c r="G1070"/>
  <c r="G1072"/>
  <c r="G1074"/>
  <c r="G1076"/>
  <c r="G1078"/>
  <c r="G1080"/>
  <c r="G1082"/>
  <c r="G1084"/>
  <c r="G1086"/>
  <c r="G1088"/>
  <c r="G1090"/>
  <c r="G1092"/>
  <c r="G1094"/>
  <c r="G1096"/>
  <c r="G1098"/>
  <c r="G1100"/>
  <c r="G1102"/>
  <c r="G1104"/>
  <c r="G1106"/>
  <c r="G1108"/>
  <c r="G1110"/>
  <c r="G1112"/>
  <c r="G1114"/>
  <c r="G1116"/>
  <c r="G1118"/>
  <c r="G1120"/>
  <c r="G1122"/>
  <c r="G1124"/>
  <c r="G1126"/>
  <c r="G1128"/>
  <c r="G1130"/>
  <c r="G1132"/>
  <c r="G1134"/>
  <c r="G1136"/>
  <c r="G1138"/>
  <c r="G1140"/>
  <c r="G1142"/>
  <c r="G1144"/>
  <c r="G1146"/>
  <c r="G1148"/>
  <c r="G1150"/>
  <c r="G1152"/>
  <c r="G1154"/>
  <c r="G1156"/>
  <c r="G1158"/>
  <c r="G1160"/>
  <c r="G1162"/>
  <c r="G1164"/>
  <c r="G1166"/>
  <c r="G1168"/>
  <c r="G1170"/>
  <c r="G1172"/>
  <c r="G1174"/>
  <c r="G1176"/>
  <c r="G1178"/>
  <c r="G1180"/>
  <c r="G1182"/>
  <c r="G1184"/>
  <c r="G1186"/>
  <c r="G1188"/>
  <c r="G1190"/>
  <c r="G1192"/>
  <c r="G1194"/>
  <c r="G1196"/>
  <c r="G1198"/>
  <c r="G1200"/>
  <c r="G1202"/>
  <c r="G1204"/>
  <c r="G1206"/>
  <c r="G1208"/>
  <c r="G1210"/>
  <c r="G1212"/>
  <c r="G1214"/>
  <c r="G1216"/>
  <c r="G1218"/>
  <c r="G1220"/>
  <c r="G1222"/>
  <c r="G1224"/>
  <c r="G1226"/>
  <c r="G1228"/>
  <c r="G1230"/>
  <c r="G1232"/>
  <c r="G1234"/>
  <c r="G1236"/>
  <c r="G1238"/>
  <c r="G1240"/>
  <c r="G1242"/>
  <c r="G1244"/>
  <c r="G1246"/>
  <c r="G1248"/>
  <c r="G1250"/>
  <c r="G1252"/>
  <c r="G1254"/>
  <c r="G1256"/>
  <c r="G1258"/>
  <c r="G1260"/>
  <c r="G1262"/>
  <c r="G1264"/>
  <c r="G1266"/>
  <c r="G1268"/>
  <c r="G1270"/>
  <c r="G1272"/>
  <c r="G1274"/>
  <c r="G1276"/>
  <c r="G1278"/>
  <c r="G1280"/>
  <c r="G1282"/>
  <c r="G1284"/>
  <c r="G1286"/>
  <c r="G1288"/>
  <c r="G1290"/>
  <c r="G1292"/>
  <c r="G1294"/>
  <c r="G1296"/>
  <c r="G1298"/>
  <c r="G1300"/>
  <c r="G1302"/>
  <c r="G1304"/>
  <c r="G1306"/>
  <c r="G1308"/>
  <c r="G1310"/>
  <c r="G1312"/>
  <c r="G1314"/>
  <c r="G1316"/>
  <c r="G1318"/>
  <c r="G1320"/>
  <c r="G1322"/>
  <c r="G1324"/>
  <c r="G1326"/>
  <c r="G1328"/>
  <c r="G1330"/>
  <c r="G1332"/>
  <c r="G1334"/>
  <c r="G1336"/>
  <c r="G1338"/>
  <c r="G1340"/>
  <c r="G1342"/>
  <c r="G1344"/>
  <c r="G1346"/>
  <c r="G1348"/>
  <c r="G1350"/>
  <c r="G1352"/>
  <c r="G1354"/>
  <c r="G1356"/>
  <c r="G1358"/>
  <c r="G1360"/>
  <c r="G1362"/>
  <c r="G1364"/>
  <c r="G1366"/>
  <c r="G1368"/>
  <c r="G1370"/>
  <c r="G1372"/>
  <c r="G1374"/>
  <c r="G1376"/>
  <c r="G1378"/>
  <c r="G1380"/>
  <c r="G1382"/>
  <c r="G1384"/>
  <c r="G1386"/>
  <c r="G1388"/>
  <c r="G1390"/>
  <c r="G1392"/>
  <c r="G1394"/>
  <c r="G1396"/>
  <c r="G1398"/>
  <c r="G1400"/>
  <c r="G1402"/>
  <c r="G1404"/>
  <c r="G1406"/>
  <c r="G1408"/>
  <c r="G1410"/>
  <c r="G1412"/>
  <c r="G1414"/>
  <c r="G1416"/>
  <c r="G1418"/>
  <c r="G1420"/>
  <c r="G1422"/>
  <c r="G1424"/>
  <c r="G1426"/>
  <c r="G1428"/>
  <c r="G1430"/>
  <c r="G1432"/>
  <c r="G1434"/>
  <c r="G1436"/>
  <c r="G1438"/>
  <c r="G1440"/>
  <c r="G1442"/>
  <c r="G1444"/>
  <c r="G1446"/>
  <c r="G1448"/>
  <c r="G1450"/>
  <c r="G1452"/>
  <c r="G1454"/>
  <c r="G1456"/>
  <c r="G1458"/>
  <c r="G1460"/>
  <c r="G1462"/>
  <c r="G1464"/>
  <c r="G1466"/>
  <c r="G1468"/>
  <c r="G1470"/>
  <c r="G1472"/>
  <c r="G1474"/>
  <c r="G1476"/>
  <c r="G1478"/>
  <c r="G1480"/>
  <c r="G1482"/>
  <c r="G1484"/>
  <c r="G1486"/>
  <c r="G1488"/>
  <c r="G1490"/>
  <c r="G1492"/>
  <c r="G1494"/>
  <c r="G1496"/>
  <c r="G1498"/>
  <c r="G1500"/>
  <c r="G1502"/>
  <c r="G1504"/>
  <c r="G1506"/>
  <c r="G1508"/>
  <c r="G1510"/>
  <c r="G1512"/>
  <c r="G1514"/>
  <c r="G1516"/>
  <c r="G1518"/>
  <c r="G1520"/>
  <c r="G1522"/>
  <c r="G1524"/>
  <c r="G1526"/>
  <c r="G1528"/>
  <c r="G1530"/>
  <c r="G1532"/>
  <c r="G1534"/>
  <c r="G1536"/>
  <c r="G1538"/>
  <c r="G1540"/>
  <c r="G1542"/>
  <c r="G1544"/>
  <c r="G1546"/>
  <c r="G1548"/>
  <c r="G1550"/>
  <c r="G1552"/>
  <c r="G1554"/>
  <c r="G1556"/>
  <c r="G1558"/>
  <c r="G1560"/>
  <c r="G1562"/>
  <c r="G1564"/>
  <c r="G1566"/>
  <c r="G1568"/>
  <c r="G1570"/>
  <c r="G1572"/>
  <c r="G1574"/>
  <c r="G1576"/>
  <c r="G1578"/>
  <c r="G1580"/>
  <c r="G1582"/>
  <c r="G1584"/>
  <c r="G1586"/>
  <c r="G1588"/>
  <c r="G1590"/>
  <c r="G1592"/>
  <c r="G1594"/>
  <c r="G1596"/>
  <c r="G1598"/>
  <c r="G1600"/>
  <c r="G1602"/>
  <c r="G1604"/>
  <c r="G1606"/>
  <c r="G1608"/>
  <c r="G1610"/>
  <c r="G1612"/>
  <c r="G1614"/>
  <c r="G1616"/>
  <c r="G1618"/>
  <c r="G1620"/>
  <c r="G1622"/>
  <c r="G1624"/>
  <c r="G1626"/>
  <c r="G1628"/>
  <c r="G1630"/>
  <c r="G1632"/>
  <c r="G1634"/>
  <c r="G1636"/>
  <c r="G1638"/>
  <c r="G1640"/>
  <c r="G1642"/>
  <c r="G1644"/>
  <c r="G1646"/>
  <c r="G1648"/>
  <c r="G1650"/>
  <c r="G1652"/>
  <c r="G1654"/>
  <c r="G1656"/>
  <c r="G1658"/>
  <c r="G1660"/>
  <c r="G1662"/>
  <c r="G1664"/>
  <c r="G1666"/>
  <c r="G1668"/>
  <c r="G1670"/>
  <c r="G1672"/>
  <c r="G1674"/>
  <c r="G1676"/>
  <c r="G1678"/>
  <c r="G1680"/>
  <c r="G1682"/>
  <c r="G1684"/>
  <c r="G1686"/>
  <c r="G1688"/>
  <c r="G1690"/>
  <c r="G1692"/>
  <c r="G1694"/>
  <c r="G1696"/>
  <c r="G1698"/>
  <c r="G1700"/>
  <c r="G1702"/>
  <c r="G1704"/>
  <c r="G1706"/>
  <c r="G1708"/>
  <c r="G1710"/>
  <c r="G1712"/>
  <c r="G1714"/>
  <c r="G1716"/>
  <c r="G1718"/>
  <c r="G1720"/>
  <c r="G1722"/>
  <c r="G1724"/>
  <c r="G1726"/>
  <c r="G1728"/>
  <c r="G1730"/>
  <c r="G1732"/>
  <c r="G1734"/>
  <c r="G1736"/>
  <c r="G1738"/>
  <c r="G1740"/>
  <c r="G1742"/>
  <c r="G1744"/>
  <c r="G1746"/>
  <c r="G1748"/>
  <c r="G1750"/>
  <c r="G1752"/>
  <c r="G1754"/>
  <c r="G1756"/>
  <c r="G1758"/>
  <c r="G1760"/>
  <c r="G1762"/>
  <c r="G1764"/>
  <c r="G1766"/>
  <c r="G1768"/>
  <c r="G1770"/>
  <c r="G1772"/>
  <c r="G1774"/>
  <c r="G1776"/>
  <c r="G1778"/>
  <c r="G1780"/>
  <c r="G1782"/>
  <c r="G1784"/>
  <c r="G1786"/>
  <c r="G1788"/>
  <c r="G1790"/>
  <c r="G1792"/>
  <c r="G1794"/>
  <c r="G1796"/>
  <c r="G1798"/>
  <c r="G1800"/>
  <c r="G1802"/>
  <c r="G1804"/>
  <c r="G1806"/>
  <c r="G1808"/>
  <c r="G1810"/>
  <c r="G1812"/>
  <c r="G1814"/>
  <c r="G1816"/>
  <c r="G1818"/>
  <c r="G1820"/>
  <c r="G1822"/>
  <c r="G1824"/>
  <c r="G1826"/>
  <c r="G1828"/>
  <c r="G1830"/>
  <c r="G1832"/>
  <c r="G1834"/>
  <c r="G1836"/>
  <c r="G1838"/>
  <c r="G1840"/>
  <c r="G1842"/>
  <c r="G1844"/>
  <c r="G1846"/>
  <c r="G1848"/>
  <c r="G1850"/>
  <c r="G1852"/>
  <c r="G1854"/>
  <c r="G1856"/>
  <c r="G1858"/>
  <c r="G1860"/>
  <c r="G1862"/>
  <c r="G1864"/>
  <c r="G1866"/>
  <c r="G1868"/>
  <c r="G1870"/>
  <c r="G1872"/>
  <c r="G1874"/>
  <c r="G1876"/>
  <c r="G1878"/>
  <c r="G1880"/>
  <c r="G1882"/>
  <c r="G1884"/>
  <c r="G1886"/>
  <c r="G1888"/>
  <c r="G1890"/>
  <c r="G1892"/>
  <c r="G1894"/>
  <c r="G1896"/>
  <c r="G1898"/>
  <c r="G1900"/>
  <c r="G1902"/>
  <c r="G1904"/>
  <c r="G1906"/>
  <c r="G1908"/>
  <c r="G1910"/>
  <c r="G1912"/>
  <c r="G1914"/>
  <c r="G1916"/>
  <c r="G1918"/>
  <c r="G1920"/>
  <c r="G1922"/>
  <c r="G1924"/>
  <c r="G1926"/>
  <c r="G1928"/>
  <c r="G1930"/>
  <c r="G1932"/>
  <c r="G1934"/>
  <c r="G1936"/>
  <c r="G1938"/>
  <c r="G1940"/>
  <c r="G1942"/>
  <c r="G1944"/>
  <c r="G1946"/>
  <c r="G1948"/>
  <c r="G1950"/>
  <c r="G1952"/>
  <c r="G1954"/>
  <c r="G1956"/>
  <c r="G1958"/>
  <c r="G1960"/>
  <c r="G1962"/>
  <c r="G1964"/>
  <c r="G1966"/>
  <c r="G1968"/>
  <c r="G1970"/>
  <c r="G1972"/>
  <c r="G1974"/>
  <c r="G1976"/>
  <c r="G1978"/>
  <c r="G1980"/>
  <c r="G1982"/>
  <c r="G1984"/>
  <c r="G1986"/>
  <c r="G1988"/>
  <c r="G1990"/>
  <c r="G1992"/>
  <c r="G1994"/>
  <c r="G1996"/>
  <c r="G1998"/>
  <c r="G2000"/>
  <c r="DD1" i="15"/>
  <c r="DE1"/>
  <c r="DF1"/>
  <c r="DG1"/>
  <c r="DH1"/>
  <c r="DI1"/>
  <c r="D92" i="23"/>
  <c r="CS1" i="15"/>
  <c r="CT1"/>
  <c r="D83" i="23"/>
  <c r="E83"/>
  <c r="CI1" i="15"/>
  <c r="CJ1"/>
  <c r="CK1"/>
  <c r="CL1"/>
  <c r="CM1"/>
  <c r="D60" i="23"/>
  <c r="BL1" i="15"/>
  <c r="BM1"/>
  <c r="BN1"/>
  <c r="D42" i="23"/>
  <c r="E42"/>
  <c r="AR1" i="15"/>
  <c r="AS1"/>
  <c r="AT1"/>
  <c r="AU1"/>
  <c r="D40" i="23"/>
  <c r="AO1" i="15"/>
  <c r="AP1"/>
  <c r="AQ1"/>
  <c r="AV1"/>
  <c r="AW1"/>
  <c r="D25" i="23"/>
  <c r="X1" i="15"/>
  <c r="Y1"/>
  <c r="Z1"/>
  <c r="AA1"/>
  <c r="AB1"/>
  <c r="D19" i="23"/>
  <c r="P1" i="15"/>
  <c r="Q1"/>
  <c r="D16" i="23"/>
  <c r="E16"/>
  <c r="M1" i="15"/>
  <c r="N1"/>
  <c r="O1"/>
  <c r="R1"/>
  <c r="D15" i="23"/>
  <c r="L1" i="15"/>
  <c r="D10" i="23"/>
  <c r="G1" i="15"/>
  <c r="H1"/>
  <c r="I1"/>
  <c r="J1"/>
  <c r="K1"/>
  <c r="F1"/>
  <c r="D94" i="23"/>
  <c r="E94"/>
  <c r="CR1" i="15"/>
  <c r="CU1"/>
  <c r="CV1"/>
  <c r="CW1"/>
  <c r="CX1"/>
  <c r="D59" i="23"/>
  <c r="E59"/>
  <c r="BJ1" i="15"/>
  <c r="BK1"/>
  <c r="BO1"/>
  <c r="D17" i="23"/>
  <c r="E17"/>
  <c r="S1" i="15"/>
  <c r="T1"/>
  <c r="D11" i="23"/>
  <c r="E11"/>
  <c r="D12"/>
  <c r="E12"/>
  <c r="D46"/>
  <c r="AX1" i="15"/>
  <c r="D65" i="23"/>
  <c r="E65"/>
  <c r="BQ1" i="15"/>
  <c r="BR1"/>
  <c r="BS1"/>
  <c r="BT1"/>
  <c r="BU1"/>
  <c r="BV1"/>
  <c r="AI1"/>
  <c r="AJ1"/>
  <c r="AK1"/>
  <c r="AL1"/>
  <c r="AM1"/>
  <c r="AN1"/>
  <c r="U1"/>
  <c r="V1"/>
  <c r="W1"/>
  <c r="AC1"/>
  <c r="AD1"/>
  <c r="AE1"/>
  <c r="AF1"/>
  <c r="AG1"/>
  <c r="AH1"/>
  <c r="AY1"/>
  <c r="AZ1"/>
  <c r="BA1"/>
  <c r="BB1"/>
  <c r="BC1"/>
  <c r="BD1"/>
  <c r="BE1"/>
  <c r="BF1"/>
  <c r="BG1"/>
  <c r="BH1"/>
  <c r="BI1"/>
  <c r="BP1"/>
  <c r="BW1"/>
  <c r="BX1"/>
  <c r="BY1"/>
  <c r="BZ1"/>
  <c r="CA1"/>
  <c r="CB1"/>
  <c r="CC1"/>
  <c r="CD1"/>
  <c r="CE1"/>
  <c r="CF1"/>
  <c r="CG1"/>
  <c r="CH1"/>
  <c r="CN1"/>
  <c r="CO1"/>
  <c r="CP1"/>
  <c r="CQ1"/>
  <c r="CY1"/>
  <c r="CZ1"/>
  <c r="DA1"/>
  <c r="DB1"/>
  <c r="DC1"/>
  <c r="DJ1"/>
  <c r="DK1"/>
  <c r="DL1"/>
  <c r="DM1"/>
  <c r="DN1"/>
  <c r="EA1"/>
  <c r="EB1"/>
  <c r="EC1"/>
  <c r="ED1"/>
  <c r="EE1"/>
  <c r="EF1"/>
  <c r="EG1"/>
  <c r="EH1"/>
  <c r="EI1"/>
  <c r="EJ1"/>
  <c r="EK1"/>
  <c r="D9" i="23"/>
  <c r="E9"/>
  <c r="D96"/>
  <c r="E96"/>
  <c r="D33"/>
  <c r="D27"/>
  <c r="E27"/>
  <c r="D56"/>
  <c r="E56"/>
  <c r="D14"/>
  <c r="E14"/>
  <c r="D129"/>
  <c r="E129"/>
  <c r="D130"/>
  <c r="E130"/>
  <c r="D131"/>
  <c r="E131"/>
  <c r="D132"/>
  <c r="E132"/>
  <c r="D133"/>
  <c r="E133"/>
  <c r="D134"/>
  <c r="E134"/>
  <c r="D38"/>
  <c r="E38"/>
  <c r="D39"/>
  <c r="E39"/>
  <c r="D119"/>
  <c r="E119"/>
  <c r="D120"/>
  <c r="D13"/>
  <c r="E13"/>
  <c r="D18"/>
  <c r="E18"/>
  <c r="D20"/>
  <c r="E20"/>
  <c r="D21"/>
  <c r="E21"/>
  <c r="D22"/>
  <c r="E22"/>
  <c r="D23"/>
  <c r="E23"/>
  <c r="D24"/>
  <c r="E24"/>
  <c r="D26"/>
  <c r="E26"/>
  <c r="D28"/>
  <c r="E28"/>
  <c r="D29"/>
  <c r="E29"/>
  <c r="D30"/>
  <c r="E30"/>
  <c r="D31"/>
  <c r="E31"/>
  <c r="D32"/>
  <c r="E32"/>
  <c r="D34"/>
  <c r="E34"/>
  <c r="D35"/>
  <c r="E35"/>
  <c r="D36"/>
  <c r="E36"/>
  <c r="D37"/>
  <c r="E37"/>
  <c r="D41"/>
  <c r="E41"/>
  <c r="D43"/>
  <c r="E43"/>
  <c r="D44"/>
  <c r="E44"/>
  <c r="D45"/>
  <c r="E45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7"/>
  <c r="E57"/>
  <c r="D58"/>
  <c r="E58"/>
  <c r="D61"/>
  <c r="E61"/>
  <c r="D62"/>
  <c r="E62"/>
  <c r="D63"/>
  <c r="E63"/>
  <c r="D64"/>
  <c r="E64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4"/>
  <c r="E84"/>
  <c r="D85"/>
  <c r="E85"/>
  <c r="D86"/>
  <c r="E86"/>
  <c r="D87"/>
  <c r="E87"/>
  <c r="D88"/>
  <c r="E88"/>
  <c r="D89"/>
  <c r="E89"/>
  <c r="D90"/>
  <c r="E90"/>
  <c r="D91"/>
  <c r="E91"/>
  <c r="D93"/>
  <c r="E93"/>
  <c r="D95"/>
  <c r="E95"/>
  <c r="D97"/>
  <c r="E97"/>
  <c r="D98"/>
  <c r="E98"/>
  <c r="D99"/>
  <c r="E99"/>
  <c r="D100"/>
  <c r="E100"/>
  <c r="D101"/>
  <c r="E101"/>
  <c r="D103"/>
  <c r="E103"/>
  <c r="D104"/>
  <c r="E104"/>
  <c r="D105"/>
  <c r="E105"/>
  <c r="D106"/>
  <c r="E106"/>
  <c r="D107"/>
  <c r="E107"/>
  <c r="D108"/>
  <c r="E108"/>
  <c r="D109"/>
  <c r="E109"/>
  <c r="D110"/>
  <c r="E110"/>
  <c r="D111"/>
  <c r="E111"/>
  <c r="D112"/>
  <c r="E112"/>
  <c r="D115"/>
  <c r="E115"/>
  <c r="D117"/>
  <c r="E117"/>
  <c r="D118"/>
  <c r="E118"/>
  <c r="D121"/>
  <c r="E121"/>
  <c r="D122"/>
  <c r="E122"/>
  <c r="D123"/>
  <c r="E123"/>
  <c r="D124"/>
  <c r="E124"/>
  <c r="D125"/>
  <c r="E125"/>
  <c r="D126"/>
  <c r="E126"/>
  <c r="D127"/>
  <c r="E127"/>
  <c r="D128"/>
  <c r="E128"/>
  <c r="E120"/>
  <c r="E114"/>
  <c r="E116"/>
  <c r="E33"/>
  <c r="E46"/>
  <c r="E10"/>
  <c r="E15"/>
  <c r="E19"/>
  <c r="E25"/>
  <c r="E40"/>
  <c r="E60"/>
  <c r="E92"/>
  <c r="E102"/>
  <c r="G2006" i="11"/>
  <c r="G2004"/>
  <c r="G2002"/>
  <c r="D1" i="23"/>
  <c r="B3" i="15"/>
  <c r="B5"/>
  <c r="B2"/>
  <c r="B2" i="19"/>
  <c r="B3"/>
  <c r="B4"/>
  <c r="B5"/>
  <c r="B6"/>
  <c r="B7"/>
  <c r="B4" i="15"/>
  <c r="EX9"/>
  <c r="EX10"/>
  <c r="EV9"/>
  <c r="EV10"/>
  <c r="ET9"/>
  <c r="ET10"/>
  <c r="ER9"/>
  <c r="ER10"/>
  <c r="EK9"/>
  <c r="EK10"/>
  <c r="EP7"/>
  <c r="EP14"/>
  <c r="C28"/>
  <c r="D136" i="23"/>
  <c r="C26" i="15"/>
  <c r="B2" i="25"/>
  <c r="C29" i="15"/>
  <c r="EJ9"/>
  <c r="EJ10"/>
  <c r="C10"/>
  <c r="C21"/>
  <c r="B3" i="25"/>
  <c r="B4"/>
  <c r="B5"/>
  <c r="E138" i="23"/>
  <c r="E137"/>
  <c r="B6" i="25"/>
  <c r="F3997" i="11"/>
  <c r="F3989"/>
  <c r="F3981"/>
  <c r="F3973"/>
  <c r="F3965"/>
  <c r="F3957"/>
  <c r="F3949"/>
  <c r="F3941"/>
  <c r="F3933"/>
  <c r="F3925"/>
  <c r="F3921"/>
  <c r="F3913"/>
  <c r="F3905"/>
  <c r="F3897"/>
  <c r="F3889"/>
  <c r="F3881"/>
  <c r="F3873"/>
  <c r="F3865"/>
  <c r="F3857"/>
  <c r="F3849"/>
  <c r="F3841"/>
  <c r="F3833"/>
  <c r="F3825"/>
  <c r="F3817"/>
  <c r="F3809"/>
  <c r="F3801"/>
  <c r="F3793"/>
  <c r="F3785"/>
  <c r="F3777"/>
  <c r="F3769"/>
  <c r="F3761"/>
  <c r="F3753"/>
  <c r="F3745"/>
  <c r="F3737"/>
  <c r="F3729"/>
  <c r="F3721"/>
  <c r="F3713"/>
  <c r="F3705"/>
  <c r="F3697"/>
  <c r="F3689"/>
  <c r="F3681"/>
  <c r="F3673"/>
  <c r="F3665"/>
  <c r="F3657"/>
  <c r="F3649"/>
  <c r="F3641"/>
  <c r="F3633"/>
  <c r="F3625"/>
  <c r="F3617"/>
  <c r="F3609"/>
  <c r="F3605"/>
  <c r="F3597"/>
  <c r="F3589"/>
  <c r="F3581"/>
  <c r="F3573"/>
  <c r="F3565"/>
  <c r="F3557"/>
  <c r="F3549"/>
  <c r="F3541"/>
  <c r="F3533"/>
  <c r="F3525"/>
  <c r="F3517"/>
  <c r="F3509"/>
  <c r="F3501"/>
  <c r="F3493"/>
  <c r="F3485"/>
  <c r="F3477"/>
  <c r="F3469"/>
  <c r="F3461"/>
  <c r="F3453"/>
  <c r="F3445"/>
  <c r="F3437"/>
  <c r="F3429"/>
  <c r="F3421"/>
  <c r="F3417"/>
  <c r="F3413"/>
  <c r="F3409"/>
  <c r="F3401"/>
  <c r="F3397"/>
  <c r="F3393"/>
  <c r="F3389"/>
  <c r="F3385"/>
  <c r="F3381"/>
  <c r="F3377"/>
  <c r="F3373"/>
  <c r="F3369"/>
  <c r="F3365"/>
  <c r="F3361"/>
  <c r="F3357"/>
  <c r="F3353"/>
  <c r="F3349"/>
  <c r="F3345"/>
  <c r="F3341"/>
  <c r="F3337"/>
  <c r="F3333"/>
  <c r="F3329"/>
  <c r="F3325"/>
  <c r="F3321"/>
  <c r="F3317"/>
  <c r="F3313"/>
  <c r="F3309"/>
  <c r="F3305"/>
  <c r="F3301"/>
  <c r="F3297"/>
  <c r="F3293"/>
  <c r="F3289"/>
  <c r="F3285"/>
  <c r="F3281"/>
  <c r="F3277"/>
  <c r="F3273"/>
  <c r="F3269"/>
  <c r="F3265"/>
  <c r="F3261"/>
  <c r="F3257"/>
  <c r="F3253"/>
  <c r="F3249"/>
  <c r="F3245"/>
  <c r="F3241"/>
  <c r="F3237"/>
  <c r="F3233"/>
  <c r="F3229"/>
  <c r="F3225"/>
  <c r="F3221"/>
  <c r="F3217"/>
  <c r="F3213"/>
  <c r="F3209"/>
  <c r="F3205"/>
  <c r="F3201"/>
  <c r="F3197"/>
  <c r="F3193"/>
  <c r="F3189"/>
  <c r="F3185"/>
  <c r="F3181"/>
  <c r="F3177"/>
  <c r="F3173"/>
  <c r="F3169"/>
  <c r="F3165"/>
  <c r="F3161"/>
  <c r="F3157"/>
  <c r="F3153"/>
  <c r="F3149"/>
  <c r="F3145"/>
  <c r="F3141"/>
  <c r="F3137"/>
  <c r="F3133"/>
  <c r="F3129"/>
  <c r="F3125"/>
  <c r="F3121"/>
  <c r="F3117"/>
  <c r="F3113"/>
  <c r="F3109"/>
  <c r="F3105"/>
  <c r="F3101"/>
  <c r="F3097"/>
  <c r="F3093"/>
  <c r="F3089"/>
  <c r="F3085"/>
  <c r="F3081"/>
  <c r="F3077"/>
  <c r="F3073"/>
  <c r="F3069"/>
  <c r="F3065"/>
  <c r="F3061"/>
  <c r="F3057"/>
  <c r="F3053"/>
  <c r="F3049"/>
  <c r="F3045"/>
  <c r="F3041"/>
  <c r="F3037"/>
  <c r="F3033"/>
  <c r="F3029"/>
  <c r="F3025"/>
  <c r="F3021"/>
  <c r="F3017"/>
  <c r="F3013"/>
  <c r="F3009"/>
  <c r="F3005"/>
  <c r="F3001"/>
  <c r="F2997"/>
  <c r="F2993"/>
  <c r="F2989"/>
  <c r="F2985"/>
  <c r="F2981"/>
  <c r="F2977"/>
  <c r="F2973"/>
  <c r="F2969"/>
  <c r="F2965"/>
  <c r="F2961"/>
  <c r="F2957"/>
  <c r="F2953"/>
  <c r="F2949"/>
  <c r="F2945"/>
  <c r="F2941"/>
  <c r="F2937"/>
  <c r="F2933"/>
  <c r="F2929"/>
  <c r="F2925"/>
  <c r="F2921"/>
  <c r="F2917"/>
  <c r="F2913"/>
  <c r="F2909"/>
  <c r="F2905"/>
  <c r="F2901"/>
  <c r="F2897"/>
  <c r="F2893"/>
  <c r="F2889"/>
  <c r="F2885"/>
  <c r="F2881"/>
  <c r="F2877"/>
  <c r="F2873"/>
  <c r="F2869"/>
  <c r="F2865"/>
  <c r="F2861"/>
  <c r="F2857"/>
  <c r="F2853"/>
  <c r="F2849"/>
  <c r="F2845"/>
  <c r="F2841"/>
  <c r="F2837"/>
  <c r="F2833"/>
  <c r="F2829"/>
  <c r="F2825"/>
  <c r="F2821"/>
  <c r="F2817"/>
  <c r="F2813"/>
  <c r="F2809"/>
  <c r="F2805"/>
  <c r="F2801"/>
  <c r="F2797"/>
  <c r="F2793"/>
  <c r="F2789"/>
  <c r="F2785"/>
  <c r="F2781"/>
  <c r="F2777"/>
  <c r="F2773"/>
  <c r="F2769"/>
  <c r="F2765"/>
  <c r="F2761"/>
  <c r="F2757"/>
  <c r="F2753"/>
  <c r="F2749"/>
  <c r="F2745"/>
  <c r="F2741"/>
  <c r="F2737"/>
  <c r="F2733"/>
  <c r="F2729"/>
  <c r="F2725"/>
  <c r="F2721"/>
  <c r="F2717"/>
  <c r="F2713"/>
  <c r="F2709"/>
  <c r="F2705"/>
  <c r="F2701"/>
  <c r="F2697"/>
  <c r="F2693"/>
  <c r="F2689"/>
  <c r="F2685"/>
  <c r="F2681"/>
  <c r="F2677"/>
  <c r="F2673"/>
  <c r="F2669"/>
  <c r="F2665"/>
  <c r="F2661"/>
  <c r="F2657"/>
  <c r="F2653"/>
  <c r="F2649"/>
  <c r="F2645"/>
  <c r="F2641"/>
  <c r="F2637"/>
  <c r="F2633"/>
  <c r="F2629"/>
  <c r="F2625"/>
  <c r="F2621"/>
  <c r="F2617"/>
  <c r="F2613"/>
  <c r="F2609"/>
  <c r="F2605"/>
  <c r="F2601"/>
  <c r="F2597"/>
  <c r="F2593"/>
  <c r="F2589"/>
  <c r="F2585"/>
  <c r="F2581"/>
  <c r="F2577"/>
  <c r="F2573"/>
  <c r="F2569"/>
  <c r="F2565"/>
  <c r="F2561"/>
  <c r="F2557"/>
  <c r="F2553"/>
  <c r="F2549"/>
  <c r="F2545"/>
  <c r="F2541"/>
  <c r="F2537"/>
  <c r="F2533"/>
  <c r="F2529"/>
  <c r="F2525"/>
  <c r="F2521"/>
  <c r="F2517"/>
  <c r="F2513"/>
  <c r="F2509"/>
  <c r="F2505"/>
  <c r="F2501"/>
  <c r="F2497"/>
  <c r="F2493"/>
  <c r="F2489"/>
  <c r="F2485"/>
  <c r="F2481"/>
  <c r="F2477"/>
  <c r="F2473"/>
  <c r="F2469"/>
  <c r="F2465"/>
  <c r="F2461"/>
  <c r="F2457"/>
  <c r="F2453"/>
  <c r="F2449"/>
  <c r="F2445"/>
  <c r="F2441"/>
  <c r="F2437"/>
  <c r="F2433"/>
  <c r="F2429"/>
  <c r="F2425"/>
  <c r="F2421"/>
  <c r="F2417"/>
  <c r="F2413"/>
  <c r="F2409"/>
  <c r="F2405"/>
  <c r="F2401"/>
  <c r="F2397"/>
  <c r="F2393"/>
  <c r="F2389"/>
  <c r="F2385"/>
  <c r="F2381"/>
  <c r="F2377"/>
  <c r="F2373"/>
  <c r="F2369"/>
  <c r="F2365"/>
  <c r="F2361"/>
  <c r="F2357"/>
  <c r="F2353"/>
  <c r="F2349"/>
  <c r="F2345"/>
  <c r="F2341"/>
  <c r="F2337"/>
  <c r="F2333"/>
  <c r="F2329"/>
  <c r="F2325"/>
  <c r="F2321"/>
  <c r="F2317"/>
  <c r="F2313"/>
  <c r="F2309"/>
  <c r="F2305"/>
  <c r="F2301"/>
  <c r="F2297"/>
  <c r="F2293"/>
  <c r="F2289"/>
  <c r="F2285"/>
  <c r="F2281"/>
  <c r="F2277"/>
  <c r="F2273"/>
  <c r="F2269"/>
  <c r="F2265"/>
  <c r="F2261"/>
  <c r="F2257"/>
  <c r="F2253"/>
  <c r="F2249"/>
  <c r="F2245"/>
  <c r="F2241"/>
  <c r="F2237"/>
  <c r="F4000"/>
  <c r="F3996"/>
  <c r="F3992"/>
  <c r="F3988"/>
  <c r="F3984"/>
  <c r="F3980"/>
  <c r="F3976"/>
  <c r="F3972"/>
  <c r="F3968"/>
  <c r="F3964"/>
  <c r="F3960"/>
  <c r="F3956"/>
  <c r="F3952"/>
  <c r="F3948"/>
  <c r="F3944"/>
  <c r="F3940"/>
  <c r="F3936"/>
  <c r="F3932"/>
  <c r="F3928"/>
  <c r="F3924"/>
  <c r="F3920"/>
  <c r="F3916"/>
  <c r="F3912"/>
  <c r="F3908"/>
  <c r="F3904"/>
  <c r="F3900"/>
  <c r="F3896"/>
  <c r="F3892"/>
  <c r="F3888"/>
  <c r="F3884"/>
  <c r="F3880"/>
  <c r="F3876"/>
  <c r="F3872"/>
  <c r="F3868"/>
  <c r="F3864"/>
  <c r="F3860"/>
  <c r="F3856"/>
  <c r="F3852"/>
  <c r="F3848"/>
  <c r="F3844"/>
  <c r="F3840"/>
  <c r="F3836"/>
  <c r="F3832"/>
  <c r="F3828"/>
  <c r="F3824"/>
  <c r="F3820"/>
  <c r="F3816"/>
  <c r="F3812"/>
  <c r="F3808"/>
  <c r="F3804"/>
  <c r="F3800"/>
  <c r="F3796"/>
  <c r="F3792"/>
  <c r="F3788"/>
  <c r="F3784"/>
  <c r="F3780"/>
  <c r="F3776"/>
  <c r="F3772"/>
  <c r="F3768"/>
  <c r="F3764"/>
  <c r="F3760"/>
  <c r="F3756"/>
  <c r="F3752"/>
  <c r="F3748"/>
  <c r="F3744"/>
  <c r="F3740"/>
  <c r="F3736"/>
  <c r="F3732"/>
  <c r="F3728"/>
  <c r="F3724"/>
  <c r="F3720"/>
  <c r="F3716"/>
  <c r="F3712"/>
  <c r="F3708"/>
  <c r="F3704"/>
  <c r="F3700"/>
  <c r="F3696"/>
  <c r="F3692"/>
  <c r="F3688"/>
  <c r="F3684"/>
  <c r="F3680"/>
  <c r="F3676"/>
  <c r="F3672"/>
  <c r="F3668"/>
  <c r="F3664"/>
  <c r="F3660"/>
  <c r="F3656"/>
  <c r="F3652"/>
  <c r="F3648"/>
  <c r="F3644"/>
  <c r="F3640"/>
  <c r="F3636"/>
  <c r="F3632"/>
  <c r="F3628"/>
  <c r="F3624"/>
  <c r="F3620"/>
  <c r="F3616"/>
  <c r="F3612"/>
  <c r="F3608"/>
  <c r="F3604"/>
  <c r="F3600"/>
  <c r="F3596"/>
  <c r="F3592"/>
  <c r="F3588"/>
  <c r="F3584"/>
  <c r="F3580"/>
  <c r="F3576"/>
  <c r="F3572"/>
  <c r="F3568"/>
  <c r="F3564"/>
  <c r="F3560"/>
  <c r="F3556"/>
  <c r="F3552"/>
  <c r="F3548"/>
  <c r="F3544"/>
  <c r="F3540"/>
  <c r="F3536"/>
  <c r="F3532"/>
  <c r="F3528"/>
  <c r="F3524"/>
  <c r="F3520"/>
  <c r="F3516"/>
  <c r="F3512"/>
  <c r="F3508"/>
  <c r="F3504"/>
  <c r="F3500"/>
  <c r="F3496"/>
  <c r="F3492"/>
  <c r="F3488"/>
  <c r="F3484"/>
  <c r="F3480"/>
  <c r="F3476"/>
  <c r="F3472"/>
  <c r="F3468"/>
  <c r="F3464"/>
  <c r="F3460"/>
  <c r="F3456"/>
  <c r="F3452"/>
  <c r="F3448"/>
  <c r="F3444"/>
  <c r="F3440"/>
  <c r="F3436"/>
  <c r="F3432"/>
  <c r="F3428"/>
  <c r="F3424"/>
  <c r="F3420"/>
  <c r="F3416"/>
  <c r="F3412"/>
  <c r="F3408"/>
  <c r="F3404"/>
  <c r="F3400"/>
  <c r="F3396"/>
  <c r="F3392"/>
  <c r="F3388"/>
  <c r="F3384"/>
  <c r="F3380"/>
  <c r="F3376"/>
  <c r="F3372"/>
  <c r="F3368"/>
  <c r="F3364"/>
  <c r="F3360"/>
  <c r="F3356"/>
  <c r="F3352"/>
  <c r="F3348"/>
  <c r="F3344"/>
  <c r="F3340"/>
  <c r="F3336"/>
  <c r="F3332"/>
  <c r="F3328"/>
  <c r="F3324"/>
  <c r="F3320"/>
  <c r="F3316"/>
  <c r="F3312"/>
  <c r="F3308"/>
  <c r="F3304"/>
  <c r="F3300"/>
  <c r="F3296"/>
  <c r="F3292"/>
  <c r="F3288"/>
  <c r="F3284"/>
  <c r="F3280"/>
  <c r="F3276"/>
  <c r="F3272"/>
  <c r="F3268"/>
  <c r="F3264"/>
  <c r="F3260"/>
  <c r="F3256"/>
  <c r="F3252"/>
  <c r="F3248"/>
  <c r="F3244"/>
  <c r="F3240"/>
  <c r="F3236"/>
  <c r="F3232"/>
  <c r="F3228"/>
  <c r="F3224"/>
  <c r="F3220"/>
  <c r="F3216"/>
  <c r="F3212"/>
  <c r="F3208"/>
  <c r="F3204"/>
  <c r="F3200"/>
  <c r="F3196"/>
  <c r="F3192"/>
  <c r="F3188"/>
  <c r="F3184"/>
  <c r="F3180"/>
  <c r="F3176"/>
  <c r="F3172"/>
  <c r="F3168"/>
  <c r="F3164"/>
  <c r="F3160"/>
  <c r="F3156"/>
  <c r="F3152"/>
  <c r="F3148"/>
  <c r="F3144"/>
  <c r="F3140"/>
  <c r="F3136"/>
  <c r="F3132"/>
  <c r="F3128"/>
  <c r="F3124"/>
  <c r="F3120"/>
  <c r="F3116"/>
  <c r="F3112"/>
  <c r="F3108"/>
  <c r="F3104"/>
  <c r="F3100"/>
  <c r="F3096"/>
  <c r="F3092"/>
  <c r="F3088"/>
  <c r="F3084"/>
  <c r="F3080"/>
  <c r="F3076"/>
  <c r="F3072"/>
  <c r="F3068"/>
  <c r="F3064"/>
  <c r="F3060"/>
  <c r="F3056"/>
  <c r="F3052"/>
  <c r="F3048"/>
  <c r="F3044"/>
  <c r="F3040"/>
  <c r="F3036"/>
  <c r="F3032"/>
  <c r="F3028"/>
  <c r="F3024"/>
  <c r="F3020"/>
  <c r="F3016"/>
  <c r="F3012"/>
  <c r="F3008"/>
  <c r="F3004"/>
  <c r="F3000"/>
  <c r="F2996"/>
  <c r="F2992"/>
  <c r="F2988"/>
  <c r="F2984"/>
  <c r="F2980"/>
  <c r="F2976"/>
  <c r="F2972"/>
  <c r="F2968"/>
  <c r="F2964"/>
  <c r="F2960"/>
  <c r="F2956"/>
  <c r="F2952"/>
  <c r="F2948"/>
  <c r="F2944"/>
  <c r="F2940"/>
  <c r="F2936"/>
  <c r="F2932"/>
  <c r="F2928"/>
  <c r="F2924"/>
  <c r="F2920"/>
  <c r="F2916"/>
  <c r="F2912"/>
  <c r="F2908"/>
  <c r="F2904"/>
  <c r="F2900"/>
  <c r="F2896"/>
  <c r="F2892"/>
  <c r="F2888"/>
  <c r="F2884"/>
  <c r="F2880"/>
  <c r="F2876"/>
  <c r="F2872"/>
  <c r="F2868"/>
  <c r="F2864"/>
  <c r="F2860"/>
  <c r="F2856"/>
  <c r="F2852"/>
  <c r="F2848"/>
  <c r="F2844"/>
  <c r="F2840"/>
  <c r="F2836"/>
  <c r="F2832"/>
  <c r="F2828"/>
  <c r="F2824"/>
  <c r="F2820"/>
  <c r="F2816"/>
  <c r="F2812"/>
  <c r="F2808"/>
  <c r="F2804"/>
  <c r="F2800"/>
  <c r="F2796"/>
  <c r="F2792"/>
  <c r="F2788"/>
  <c r="F2784"/>
  <c r="F2780"/>
  <c r="F2776"/>
  <c r="F2772"/>
  <c r="F2768"/>
  <c r="F2764"/>
  <c r="F2760"/>
  <c r="F2756"/>
  <c r="F2752"/>
  <c r="F2748"/>
  <c r="F2744"/>
  <c r="F2740"/>
  <c r="F2736"/>
  <c r="F2732"/>
  <c r="F2728"/>
  <c r="F2724"/>
  <c r="F2720"/>
  <c r="F2716"/>
  <c r="F2712"/>
  <c r="F2708"/>
  <c r="F2704"/>
  <c r="F2700"/>
  <c r="F2696"/>
  <c r="F2692"/>
  <c r="F2688"/>
  <c r="F2684"/>
  <c r="F2680"/>
  <c r="F2676"/>
  <c r="F2672"/>
  <c r="F2668"/>
  <c r="F2664"/>
  <c r="F2660"/>
  <c r="F2656"/>
  <c r="F2652"/>
  <c r="F2648"/>
  <c r="F2644"/>
  <c r="F2640"/>
  <c r="F2636"/>
  <c r="F2632"/>
  <c r="F4001"/>
  <c r="F3993"/>
  <c r="F3985"/>
  <c r="F3977"/>
  <c r="F3969"/>
  <c r="F3961"/>
  <c r="F3953"/>
  <c r="F3945"/>
  <c r="F3937"/>
  <c r="F3929"/>
  <c r="F3917"/>
  <c r="F3909"/>
  <c r="F3901"/>
  <c r="F3893"/>
  <c r="F3885"/>
  <c r="F3877"/>
  <c r="F3869"/>
  <c r="F3861"/>
  <c r="F3853"/>
  <c r="F3845"/>
  <c r="F3837"/>
  <c r="F3829"/>
  <c r="F3821"/>
  <c r="F3813"/>
  <c r="F3805"/>
  <c r="F3797"/>
  <c r="F3789"/>
  <c r="F3781"/>
  <c r="F3773"/>
  <c r="F3765"/>
  <c r="F3757"/>
  <c r="F3749"/>
  <c r="F3741"/>
  <c r="F3733"/>
  <c r="F3725"/>
  <c r="F3717"/>
  <c r="F3709"/>
  <c r="F3701"/>
  <c r="F3693"/>
  <c r="F3685"/>
  <c r="F3677"/>
  <c r="F3669"/>
  <c r="F3661"/>
  <c r="F3653"/>
  <c r="F3645"/>
  <c r="F3637"/>
  <c r="F3629"/>
  <c r="F3621"/>
  <c r="F3613"/>
  <c r="F3601"/>
  <c r="F3593"/>
  <c r="F3585"/>
  <c r="F3577"/>
  <c r="F3569"/>
  <c r="F3561"/>
  <c r="F3553"/>
  <c r="F3545"/>
  <c r="F3537"/>
  <c r="F3529"/>
  <c r="F3521"/>
  <c r="F3513"/>
  <c r="F3505"/>
  <c r="F3497"/>
  <c r="F3489"/>
  <c r="F3481"/>
  <c r="F3473"/>
  <c r="F3465"/>
  <c r="F3457"/>
  <c r="F3449"/>
  <c r="F3441"/>
  <c r="F3433"/>
  <c r="F3425"/>
  <c r="F3405"/>
  <c r="F3999"/>
  <c r="F3995"/>
  <c r="F3991"/>
  <c r="F3987"/>
  <c r="F3983"/>
  <c r="F3979"/>
  <c r="F3975"/>
  <c r="F3971"/>
  <c r="F3967"/>
  <c r="F3963"/>
  <c r="F3959"/>
  <c r="F3955"/>
  <c r="F3951"/>
  <c r="F3947"/>
  <c r="F3943"/>
  <c r="F3939"/>
  <c r="F3935"/>
  <c r="F3931"/>
  <c r="F3927"/>
  <c r="F3923"/>
  <c r="F3919"/>
  <c r="F3915"/>
  <c r="F3911"/>
  <c r="F3907"/>
  <c r="F3903"/>
  <c r="F3899"/>
  <c r="F3895"/>
  <c r="F3891"/>
  <c r="F3887"/>
  <c r="F3883"/>
  <c r="F3879"/>
  <c r="F3875"/>
  <c r="F3871"/>
  <c r="F3867"/>
  <c r="F3863"/>
  <c r="F3859"/>
  <c r="F3855"/>
  <c r="F3851"/>
  <c r="F3847"/>
  <c r="F3843"/>
  <c r="F3839"/>
  <c r="F3835"/>
  <c r="F3831"/>
  <c r="F3827"/>
  <c r="F3823"/>
  <c r="F3819"/>
  <c r="F3815"/>
  <c r="F3811"/>
  <c r="F3807"/>
  <c r="F3803"/>
  <c r="F3799"/>
  <c r="F3795"/>
  <c r="F3791"/>
  <c r="F3787"/>
  <c r="F3783"/>
  <c r="F3779"/>
  <c r="F3775"/>
  <c r="F3771"/>
  <c r="F3767"/>
  <c r="F3763"/>
  <c r="F3759"/>
  <c r="F3755"/>
  <c r="F3751"/>
  <c r="F3747"/>
  <c r="F3743"/>
  <c r="F3739"/>
  <c r="F3735"/>
  <c r="F3731"/>
  <c r="F3727"/>
  <c r="F3723"/>
  <c r="F3719"/>
  <c r="F3715"/>
  <c r="F3711"/>
  <c r="F3707"/>
  <c r="F3703"/>
  <c r="F3699"/>
  <c r="F3695"/>
  <c r="F3691"/>
  <c r="F3687"/>
  <c r="F3683"/>
  <c r="F3679"/>
  <c r="F3675"/>
  <c r="F3671"/>
  <c r="F3667"/>
  <c r="F3663"/>
  <c r="F3659"/>
  <c r="F3655"/>
  <c r="F3651"/>
  <c r="F3647"/>
  <c r="F3643"/>
  <c r="F3639"/>
  <c r="F3635"/>
  <c r="F3631"/>
  <c r="F3627"/>
  <c r="F3623"/>
  <c r="F3619"/>
  <c r="F3615"/>
  <c r="F3611"/>
  <c r="F3607"/>
  <c r="F3603"/>
  <c r="F3599"/>
  <c r="F3595"/>
  <c r="F3591"/>
  <c r="F3587"/>
  <c r="F3583"/>
  <c r="F3579"/>
  <c r="F3575"/>
  <c r="F3571"/>
  <c r="F3567"/>
  <c r="F3563"/>
  <c r="F3559"/>
  <c r="F3555"/>
  <c r="F3551"/>
  <c r="F3547"/>
  <c r="F3543"/>
  <c r="F3539"/>
  <c r="F3535"/>
  <c r="F3531"/>
  <c r="F3527"/>
  <c r="F3523"/>
  <c r="F3519"/>
  <c r="F3515"/>
  <c r="F3511"/>
  <c r="F3507"/>
  <c r="F3503"/>
  <c r="F3499"/>
  <c r="F3495"/>
  <c r="F3491"/>
  <c r="F3487"/>
  <c r="F3483"/>
  <c r="F3479"/>
  <c r="F3475"/>
  <c r="F3471"/>
  <c r="F3467"/>
  <c r="F3463"/>
  <c r="F3459"/>
  <c r="F3455"/>
  <c r="F3451"/>
  <c r="F3447"/>
  <c r="F3443"/>
  <c r="F3439"/>
  <c r="F3435"/>
  <c r="F3431"/>
  <c r="F3427"/>
  <c r="F3423"/>
  <c r="F3419"/>
  <c r="F3415"/>
  <c r="F3411"/>
  <c r="F3407"/>
  <c r="F3403"/>
  <c r="F3399"/>
  <c r="F3395"/>
  <c r="F3391"/>
  <c r="F3387"/>
  <c r="F3383"/>
  <c r="F3379"/>
  <c r="F3375"/>
  <c r="F3371"/>
  <c r="F3367"/>
  <c r="F3363"/>
  <c r="F3359"/>
  <c r="F3355"/>
  <c r="F3351"/>
  <c r="F3347"/>
  <c r="F3343"/>
  <c r="F3339"/>
  <c r="F3335"/>
  <c r="F3331"/>
  <c r="F3327"/>
  <c r="F3323"/>
  <c r="F3319"/>
  <c r="F3315"/>
  <c r="F3311"/>
  <c r="F3307"/>
  <c r="F3303"/>
  <c r="F3299"/>
  <c r="F3295"/>
  <c r="F3291"/>
  <c r="F3287"/>
  <c r="F3283"/>
  <c r="F3279"/>
  <c r="F3275"/>
  <c r="F3271"/>
  <c r="F3267"/>
  <c r="F3263"/>
  <c r="F3259"/>
  <c r="F3255"/>
  <c r="F3251"/>
  <c r="F3247"/>
  <c r="F3243"/>
  <c r="F3239"/>
  <c r="F3235"/>
  <c r="F3231"/>
  <c r="F3227"/>
  <c r="F3223"/>
  <c r="F3219"/>
  <c r="F3215"/>
  <c r="F3211"/>
  <c r="F3207"/>
  <c r="F3203"/>
  <c r="F3199"/>
  <c r="F3195"/>
  <c r="F3191"/>
  <c r="F3187"/>
  <c r="F3183"/>
  <c r="F3179"/>
  <c r="F3175"/>
  <c r="F3171"/>
  <c r="F3167"/>
  <c r="F3163"/>
  <c r="F3159"/>
  <c r="F3155"/>
  <c r="F3151"/>
  <c r="F3147"/>
  <c r="F3143"/>
  <c r="F3139"/>
  <c r="F3135"/>
  <c r="F3131"/>
  <c r="F3127"/>
  <c r="F3123"/>
  <c r="F3119"/>
  <c r="F3115"/>
  <c r="F3111"/>
  <c r="F3107"/>
  <c r="F3103"/>
  <c r="F3099"/>
  <c r="F3095"/>
  <c r="F3091"/>
  <c r="F3087"/>
  <c r="F3083"/>
  <c r="F3079"/>
  <c r="F3075"/>
  <c r="F3071"/>
  <c r="F3067"/>
  <c r="F3063"/>
  <c r="F3059"/>
  <c r="F3055"/>
  <c r="F3051"/>
  <c r="F3047"/>
  <c r="F3043"/>
  <c r="F3039"/>
  <c r="F3035"/>
  <c r="F3031"/>
  <c r="F3027"/>
  <c r="F3023"/>
  <c r="F3019"/>
  <c r="F3015"/>
  <c r="F3011"/>
  <c r="F3007"/>
  <c r="F3003"/>
  <c r="F2999"/>
  <c r="F2995"/>
  <c r="F2991"/>
  <c r="F2987"/>
  <c r="F2983"/>
  <c r="F2979"/>
  <c r="F2975"/>
  <c r="F2971"/>
  <c r="F2967"/>
  <c r="F2963"/>
  <c r="F2959"/>
  <c r="F2955"/>
  <c r="F2951"/>
  <c r="F2947"/>
  <c r="F2943"/>
  <c r="F2939"/>
  <c r="F2935"/>
  <c r="F2931"/>
  <c r="F2927"/>
  <c r="F2923"/>
  <c r="F2919"/>
  <c r="F2915"/>
  <c r="F2911"/>
  <c r="F2907"/>
  <c r="F2903"/>
  <c r="F2899"/>
  <c r="F2895"/>
  <c r="F2891"/>
  <c r="F2887"/>
  <c r="F2883"/>
  <c r="F2879"/>
  <c r="F2875"/>
  <c r="F2871"/>
  <c r="F2867"/>
  <c r="F2863"/>
  <c r="F2859"/>
  <c r="F2855"/>
  <c r="F2851"/>
  <c r="F2847"/>
  <c r="F2843"/>
  <c r="F2839"/>
  <c r="F2835"/>
  <c r="F2831"/>
  <c r="F2827"/>
  <c r="F2823"/>
  <c r="F2819"/>
  <c r="F2815"/>
  <c r="F2811"/>
  <c r="F2807"/>
  <c r="F2803"/>
  <c r="F2799"/>
  <c r="F2795"/>
  <c r="F2791"/>
  <c r="F2787"/>
  <c r="F2783"/>
  <c r="F2779"/>
  <c r="F2775"/>
  <c r="F2771"/>
  <c r="F2767"/>
  <c r="F2763"/>
  <c r="F2759"/>
  <c r="F2755"/>
  <c r="F2751"/>
  <c r="F2747"/>
  <c r="F2743"/>
  <c r="F2739"/>
  <c r="F2735"/>
  <c r="F2731"/>
  <c r="F2727"/>
  <c r="F2723"/>
  <c r="F2719"/>
  <c r="F2715"/>
  <c r="F2711"/>
  <c r="F2707"/>
  <c r="F2703"/>
  <c r="F2699"/>
  <c r="F2695"/>
  <c r="F2691"/>
  <c r="F2687"/>
  <c r="F2683"/>
  <c r="F2679"/>
  <c r="F2675"/>
  <c r="F2671"/>
  <c r="F2667"/>
  <c r="F2663"/>
  <c r="F2659"/>
  <c r="F2655"/>
  <c r="F2651"/>
  <c r="F2647"/>
  <c r="F2643"/>
  <c r="F2639"/>
  <c r="F2635"/>
  <c r="F2631"/>
  <c r="F2627"/>
  <c r="F2623"/>
  <c r="F2619"/>
  <c r="F2615"/>
  <c r="F2611"/>
  <c r="F2607"/>
  <c r="F2603"/>
  <c r="F2599"/>
  <c r="F2595"/>
  <c r="F2591"/>
  <c r="F2587"/>
  <c r="F2583"/>
  <c r="F2579"/>
  <c r="F2575"/>
  <c r="F2571"/>
  <c r="F2567"/>
  <c r="F2563"/>
  <c r="F2559"/>
  <c r="F2555"/>
  <c r="F2551"/>
  <c r="F2547"/>
  <c r="F2543"/>
  <c r="F2539"/>
  <c r="F2535"/>
  <c r="F2531"/>
  <c r="F2527"/>
  <c r="F2523"/>
  <c r="F2519"/>
  <c r="F2515"/>
  <c r="F2511"/>
  <c r="F2507"/>
  <c r="F2503"/>
  <c r="F2499"/>
  <c r="F2495"/>
  <c r="F2491"/>
  <c r="F2487"/>
  <c r="F2483"/>
  <c r="F2479"/>
  <c r="F2475"/>
  <c r="F2471"/>
  <c r="F2467"/>
  <c r="F2463"/>
  <c r="F2459"/>
  <c r="F2455"/>
  <c r="F2451"/>
  <c r="F2447"/>
  <c r="F2443"/>
  <c r="F2439"/>
  <c r="F2435"/>
  <c r="F2431"/>
  <c r="F2427"/>
  <c r="F2423"/>
  <c r="F2419"/>
  <c r="F2415"/>
  <c r="F2411"/>
  <c r="F2407"/>
  <c r="F2403"/>
  <c r="F2399"/>
  <c r="F2395"/>
  <c r="F2391"/>
  <c r="F2387"/>
  <c r="F2383"/>
  <c r="F2379"/>
  <c r="F2375"/>
  <c r="F2371"/>
  <c r="F2367"/>
  <c r="F2363"/>
  <c r="F2359"/>
  <c r="F2355"/>
  <c r="F2351"/>
  <c r="F2347"/>
  <c r="F2343"/>
  <c r="F2339"/>
  <c r="F2335"/>
  <c r="F2331"/>
  <c r="F2327"/>
  <c r="F2323"/>
  <c r="F2319"/>
  <c r="F2315"/>
  <c r="F2311"/>
  <c r="F2307"/>
  <c r="F2303"/>
  <c r="F2299"/>
  <c r="F2295"/>
  <c r="F2291"/>
  <c r="F2287"/>
  <c r="F2283"/>
  <c r="F2279"/>
  <c r="F2275"/>
  <c r="F2271"/>
  <c r="F2267"/>
  <c r="F2263"/>
  <c r="F2259"/>
  <c r="F2255"/>
  <c r="F2251"/>
  <c r="F2247"/>
  <c r="F2243"/>
  <c r="F2239"/>
  <c r="F2235"/>
  <c r="F3998"/>
  <c r="F3994"/>
  <c r="F3990"/>
  <c r="F3986"/>
  <c r="F3982"/>
  <c r="F3978"/>
  <c r="F3974"/>
  <c r="F3970"/>
  <c r="F3966"/>
  <c r="F3962"/>
  <c r="F3958"/>
  <c r="F3954"/>
  <c r="F3950"/>
  <c r="F3946"/>
  <c r="F3942"/>
  <c r="F3938"/>
  <c r="F3934"/>
  <c r="F3930"/>
  <c r="F3926"/>
  <c r="F3922"/>
  <c r="F3918"/>
  <c r="F3914"/>
  <c r="F3910"/>
  <c r="F3906"/>
  <c r="F3902"/>
  <c r="F3898"/>
  <c r="F3894"/>
  <c r="F3890"/>
  <c r="F3886"/>
  <c r="F3882"/>
  <c r="F3878"/>
  <c r="F3874"/>
  <c r="F3870"/>
  <c r="F3866"/>
  <c r="F3862"/>
  <c r="F3858"/>
  <c r="F3854"/>
  <c r="F3850"/>
  <c r="F3846"/>
  <c r="F3842"/>
  <c r="F3838"/>
  <c r="F3834"/>
  <c r="F3830"/>
  <c r="F2628"/>
  <c r="F2624"/>
  <c r="F2620"/>
  <c r="F2616"/>
  <c r="F2612"/>
  <c r="F2608"/>
  <c r="F2604"/>
  <c r="F2600"/>
  <c r="F2596"/>
  <c r="F2592"/>
  <c r="F2588"/>
  <c r="F2584"/>
  <c r="F2580"/>
  <c r="F2576"/>
  <c r="F2572"/>
  <c r="F2568"/>
  <c r="F2564"/>
  <c r="F2560"/>
  <c r="F2556"/>
  <c r="F2552"/>
  <c r="F2548"/>
  <c r="F2544"/>
  <c r="F2540"/>
  <c r="F2536"/>
  <c r="F2532"/>
  <c r="F2528"/>
  <c r="F2524"/>
  <c r="F2520"/>
  <c r="F2516"/>
  <c r="F2512"/>
  <c r="F2508"/>
  <c r="F2504"/>
  <c r="F2500"/>
  <c r="F2496"/>
  <c r="F2492"/>
  <c r="F2488"/>
  <c r="F2484"/>
  <c r="F2480"/>
  <c r="F2476"/>
  <c r="F2472"/>
  <c r="F2468"/>
  <c r="F2464"/>
  <c r="F2460"/>
  <c r="F2456"/>
  <c r="F2452"/>
  <c r="F2448"/>
  <c r="F2444"/>
  <c r="F2440"/>
  <c r="F2436"/>
  <c r="F2432"/>
  <c r="F2428"/>
  <c r="F2424"/>
  <c r="F2420"/>
  <c r="F2416"/>
  <c r="F2412"/>
  <c r="F2408"/>
  <c r="F2404"/>
  <c r="F2400"/>
  <c r="F2396"/>
  <c r="F2392"/>
  <c r="F2388"/>
  <c r="F2384"/>
  <c r="F2380"/>
  <c r="F2376"/>
  <c r="F2372"/>
  <c r="F2368"/>
  <c r="F2364"/>
  <c r="F2360"/>
  <c r="F2356"/>
  <c r="F2352"/>
  <c r="F2348"/>
  <c r="F2344"/>
  <c r="F2340"/>
  <c r="F2336"/>
  <c r="F2332"/>
  <c r="F2328"/>
  <c r="F2324"/>
  <c r="F2320"/>
  <c r="F2316"/>
  <c r="F2312"/>
  <c r="F2308"/>
  <c r="F2304"/>
  <c r="F2300"/>
  <c r="F2296"/>
  <c r="F2292"/>
  <c r="F2288"/>
  <c r="F2284"/>
  <c r="F2280"/>
  <c r="F2276"/>
  <c r="F2272"/>
  <c r="F2268"/>
  <c r="F2264"/>
  <c r="F2260"/>
  <c r="F2256"/>
  <c r="F2252"/>
  <c r="F2248"/>
  <c r="F2244"/>
  <c r="F2240"/>
  <c r="F2236"/>
  <c r="F2232"/>
  <c r="F2228"/>
  <c r="F2224"/>
  <c r="F2220"/>
  <c r="F2216"/>
  <c r="F2212"/>
  <c r="F2208"/>
  <c r="F2204"/>
  <c r="F2200"/>
  <c r="F2196"/>
  <c r="F2192"/>
  <c r="F2188"/>
  <c r="F2184"/>
  <c r="F2180"/>
  <c r="F2176"/>
  <c r="F2172"/>
  <c r="F2168"/>
  <c r="F2164"/>
  <c r="F2160"/>
  <c r="F2156"/>
  <c r="F2152"/>
  <c r="F2148"/>
  <c r="F2144"/>
  <c r="F2140"/>
  <c r="F2136"/>
  <c r="F2132"/>
  <c r="F2128"/>
  <c r="F2124"/>
  <c r="F2120"/>
  <c r="F2116"/>
  <c r="F2112"/>
  <c r="F2108"/>
  <c r="F2104"/>
  <c r="F2100"/>
  <c r="F2096"/>
  <c r="F2092"/>
  <c r="F2088"/>
  <c r="F2084"/>
  <c r="F2080"/>
  <c r="F2076"/>
  <c r="F2072"/>
  <c r="F2068"/>
  <c r="F2064"/>
  <c r="F2060"/>
  <c r="F2056"/>
  <c r="F2052"/>
  <c r="F2048"/>
  <c r="F2044"/>
  <c r="F2040"/>
  <c r="F2036"/>
  <c r="F2032"/>
  <c r="F2028"/>
  <c r="F2024"/>
  <c r="F2020"/>
  <c r="F2016"/>
  <c r="F2012"/>
  <c r="F2008"/>
  <c r="F2004"/>
  <c r="F2000"/>
  <c r="F1996"/>
  <c r="F1992"/>
  <c r="F1988"/>
  <c r="F1984"/>
  <c r="F1980"/>
  <c r="F1976"/>
  <c r="F1972"/>
  <c r="F1968"/>
  <c r="F1964"/>
  <c r="F1960"/>
  <c r="F1956"/>
  <c r="F1952"/>
  <c r="F1948"/>
  <c r="F1944"/>
  <c r="F1940"/>
  <c r="F1936"/>
  <c r="F1932"/>
  <c r="F1928"/>
  <c r="F1924"/>
  <c r="F1920"/>
  <c r="F1916"/>
  <c r="F1912"/>
  <c r="F1908"/>
  <c r="F1904"/>
  <c r="F1900"/>
  <c r="F1896"/>
  <c r="F1892"/>
  <c r="F1888"/>
  <c r="F1884"/>
  <c r="F1880"/>
  <c r="F1876"/>
  <c r="F1872"/>
  <c r="F1868"/>
  <c r="F1864"/>
  <c r="F1860"/>
  <c r="F1856"/>
  <c r="F1852"/>
  <c r="F1848"/>
  <c r="F1844"/>
  <c r="F1840"/>
  <c r="F1836"/>
  <c r="F1832"/>
  <c r="F1828"/>
  <c r="F1824"/>
  <c r="F1820"/>
  <c r="F1816"/>
  <c r="F1812"/>
  <c r="F1808"/>
  <c r="F1804"/>
  <c r="F1800"/>
  <c r="F1796"/>
  <c r="F1792"/>
  <c r="F1788"/>
  <c r="F1784"/>
  <c r="F1780"/>
  <c r="F1776"/>
  <c r="F1772"/>
  <c r="F1768"/>
  <c r="F1764"/>
  <c r="F1760"/>
  <c r="F1756"/>
  <c r="F1752"/>
  <c r="F1748"/>
  <c r="F1744"/>
  <c r="F1740"/>
  <c r="F1736"/>
  <c r="F1732"/>
  <c r="F1728"/>
  <c r="F1724"/>
  <c r="F1720"/>
  <c r="F1716"/>
  <c r="F1712"/>
  <c r="F1708"/>
  <c r="F1704"/>
  <c r="F1700"/>
  <c r="F1696"/>
  <c r="F1692"/>
  <c r="F1688"/>
  <c r="F1684"/>
  <c r="F1680"/>
  <c r="F1676"/>
  <c r="F1672"/>
  <c r="F1668"/>
  <c r="F1664"/>
  <c r="F1660"/>
  <c r="F1656"/>
  <c r="F1652"/>
  <c r="F1648"/>
  <c r="F1644"/>
  <c r="F1640"/>
  <c r="F1636"/>
  <c r="F1632"/>
  <c r="F1628"/>
  <c r="F1624"/>
  <c r="F1620"/>
  <c r="F1616"/>
  <c r="F1612"/>
  <c r="F1608"/>
  <c r="F1604"/>
  <c r="F1600"/>
  <c r="F1596"/>
  <c r="F1592"/>
  <c r="F1588"/>
  <c r="F1584"/>
  <c r="F1580"/>
  <c r="F1576"/>
  <c r="F1572"/>
  <c r="F1568"/>
  <c r="F1564"/>
  <c r="F1560"/>
  <c r="F1556"/>
  <c r="F1552"/>
  <c r="F1548"/>
  <c r="F1544"/>
  <c r="F1540"/>
  <c r="F1536"/>
  <c r="F1532"/>
  <c r="F1528"/>
  <c r="F1524"/>
  <c r="F1520"/>
  <c r="F1516"/>
  <c r="F1512"/>
  <c r="F1508"/>
  <c r="F1504"/>
  <c r="F1500"/>
  <c r="F1496"/>
  <c r="F1492"/>
  <c r="F1488"/>
  <c r="F1484"/>
  <c r="F1480"/>
  <c r="F1476"/>
  <c r="F1472"/>
  <c r="F1468"/>
  <c r="F1464"/>
  <c r="F1460"/>
  <c r="F1456"/>
  <c r="F1452"/>
  <c r="F1448"/>
  <c r="F1444"/>
  <c r="F1440"/>
  <c r="F1436"/>
  <c r="F1432"/>
  <c r="F1428"/>
  <c r="F1424"/>
  <c r="F1420"/>
  <c r="F1416"/>
  <c r="F1412"/>
  <c r="F1408"/>
  <c r="F1404"/>
  <c r="F1400"/>
  <c r="F1396"/>
  <c r="F1392"/>
  <c r="F1388"/>
  <c r="F1384"/>
  <c r="F1380"/>
  <c r="F1376"/>
  <c r="F1372"/>
  <c r="F1368"/>
  <c r="F1364"/>
  <c r="F1360"/>
  <c r="F1356"/>
  <c r="F1352"/>
  <c r="F1348"/>
  <c r="F1344"/>
  <c r="F1340"/>
  <c r="F1336"/>
  <c r="F1332"/>
  <c r="F1328"/>
  <c r="F1324"/>
  <c r="F1320"/>
  <c r="F1316"/>
  <c r="F1312"/>
  <c r="F1308"/>
  <c r="F1304"/>
  <c r="F1300"/>
  <c r="F1296"/>
  <c r="F1292"/>
  <c r="F1288"/>
  <c r="F1284"/>
  <c r="F1280"/>
  <c r="F1276"/>
  <c r="F1272"/>
  <c r="F1268"/>
  <c r="F1264"/>
  <c r="F1260"/>
  <c r="F1256"/>
  <c r="F1249"/>
  <c r="F1241"/>
  <c r="F1233"/>
  <c r="F1225"/>
  <c r="F1217"/>
  <c r="F1209"/>
  <c r="F1201"/>
  <c r="F1193"/>
  <c r="F1185"/>
  <c r="F1177"/>
  <c r="F1169"/>
  <c r="F2233"/>
  <c r="F2229"/>
  <c r="F2225"/>
  <c r="F2221"/>
  <c r="F2217"/>
  <c r="F2213"/>
  <c r="F2209"/>
  <c r="F2205"/>
  <c r="F2201"/>
  <c r="F2197"/>
  <c r="F2193"/>
  <c r="F2189"/>
  <c r="F2185"/>
  <c r="F2181"/>
  <c r="F2177"/>
  <c r="F2173"/>
  <c r="F2169"/>
  <c r="F2165"/>
  <c r="F2161"/>
  <c r="F2157"/>
  <c r="F2153"/>
  <c r="F2149"/>
  <c r="F2145"/>
  <c r="F2141"/>
  <c r="F2137"/>
  <c r="F2133"/>
  <c r="F2129"/>
  <c r="F2125"/>
  <c r="F2121"/>
  <c r="F2117"/>
  <c r="F2113"/>
  <c r="F2109"/>
  <c r="F2105"/>
  <c r="F2101"/>
  <c r="F2097"/>
  <c r="F2093"/>
  <c r="F2089"/>
  <c r="F2085"/>
  <c r="F2081"/>
  <c r="F2077"/>
  <c r="F2073"/>
  <c r="F2069"/>
  <c r="F2065"/>
  <c r="F2061"/>
  <c r="F2057"/>
  <c r="F2053"/>
  <c r="F2049"/>
  <c r="F2045"/>
  <c r="F2041"/>
  <c r="F2037"/>
  <c r="F2033"/>
  <c r="F2029"/>
  <c r="F2025"/>
  <c r="F2021"/>
  <c r="F2017"/>
  <c r="F2013"/>
  <c r="F2009"/>
  <c r="F2005"/>
  <c r="F2001"/>
  <c r="F1997"/>
  <c r="F1993"/>
  <c r="F1989"/>
  <c r="F1985"/>
  <c r="F1981"/>
  <c r="F1977"/>
  <c r="F1973"/>
  <c r="F1969"/>
  <c r="F1965"/>
  <c r="F1961"/>
  <c r="F1957"/>
  <c r="F1953"/>
  <c r="F1949"/>
  <c r="F1945"/>
  <c r="F1941"/>
  <c r="F1937"/>
  <c r="F1933"/>
  <c r="F1929"/>
  <c r="F1925"/>
  <c r="F1921"/>
  <c r="F1917"/>
  <c r="F1913"/>
  <c r="F1909"/>
  <c r="F1905"/>
  <c r="F1901"/>
  <c r="F1897"/>
  <c r="F1893"/>
  <c r="F1889"/>
  <c r="F1885"/>
  <c r="F1881"/>
  <c r="F1877"/>
  <c r="F1873"/>
  <c r="F1869"/>
  <c r="F1865"/>
  <c r="F1861"/>
  <c r="F1857"/>
  <c r="F1853"/>
  <c r="F1849"/>
  <c r="F1845"/>
  <c r="F1841"/>
  <c r="F1837"/>
  <c r="F1833"/>
  <c r="F1829"/>
  <c r="F1825"/>
  <c r="F1821"/>
  <c r="F1817"/>
  <c r="F1813"/>
  <c r="F1809"/>
  <c r="F1805"/>
  <c r="F1801"/>
  <c r="F1797"/>
  <c r="F1793"/>
  <c r="F1789"/>
  <c r="F1785"/>
  <c r="F1781"/>
  <c r="F1777"/>
  <c r="F1773"/>
  <c r="F1769"/>
  <c r="F1765"/>
  <c r="F1761"/>
  <c r="F1757"/>
  <c r="F1753"/>
  <c r="F1749"/>
  <c r="F1745"/>
  <c r="F1741"/>
  <c r="F1737"/>
  <c r="F1733"/>
  <c r="F1729"/>
  <c r="F1725"/>
  <c r="F1721"/>
  <c r="F1717"/>
  <c r="F1713"/>
  <c r="F1709"/>
  <c r="F1705"/>
  <c r="F1701"/>
  <c r="F1697"/>
  <c r="F1693"/>
  <c r="F1689"/>
  <c r="F1685"/>
  <c r="F1681"/>
  <c r="F1677"/>
  <c r="F1673"/>
  <c r="F1669"/>
  <c r="F1665"/>
  <c r="F1661"/>
  <c r="F1657"/>
  <c r="F1653"/>
  <c r="F1649"/>
  <c r="F1645"/>
  <c r="F1641"/>
  <c r="F1637"/>
  <c r="F1633"/>
  <c r="F1629"/>
  <c r="F1625"/>
  <c r="F1621"/>
  <c r="F1617"/>
  <c r="F1613"/>
  <c r="F1609"/>
  <c r="F3826"/>
  <c r="F3822"/>
  <c r="F3818"/>
  <c r="F3814"/>
  <c r="F3810"/>
  <c r="F3806"/>
  <c r="F3802"/>
  <c r="F3798"/>
  <c r="F3794"/>
  <c r="F3790"/>
  <c r="F3786"/>
  <c r="F3782"/>
  <c r="F3778"/>
  <c r="F3774"/>
  <c r="F3770"/>
  <c r="F3766"/>
  <c r="F3762"/>
  <c r="F3758"/>
  <c r="F3754"/>
  <c r="F3750"/>
  <c r="F3746"/>
  <c r="F3742"/>
  <c r="F3738"/>
  <c r="F3734"/>
  <c r="F3730"/>
  <c r="F3726"/>
  <c r="F3722"/>
  <c r="F3718"/>
  <c r="F3714"/>
  <c r="F3710"/>
  <c r="F3706"/>
  <c r="F3702"/>
  <c r="F3698"/>
  <c r="F3694"/>
  <c r="F3690"/>
  <c r="F3686"/>
  <c r="F3682"/>
  <c r="F3678"/>
  <c r="F3674"/>
  <c r="F3670"/>
  <c r="F3666"/>
  <c r="F3662"/>
  <c r="F3658"/>
  <c r="F3654"/>
  <c r="F3650"/>
  <c r="F3646"/>
  <c r="F3642"/>
  <c r="F3638"/>
  <c r="F3634"/>
  <c r="F3630"/>
  <c r="F3626"/>
  <c r="F3622"/>
  <c r="F3618"/>
  <c r="F3614"/>
  <c r="F3610"/>
  <c r="F3606"/>
  <c r="F3602"/>
  <c r="F3598"/>
  <c r="F3594"/>
  <c r="F3590"/>
  <c r="F3586"/>
  <c r="F3582"/>
  <c r="F3578"/>
  <c r="F3574"/>
  <c r="F3570"/>
  <c r="F3566"/>
  <c r="F3562"/>
  <c r="F3558"/>
  <c r="F3554"/>
  <c r="F3550"/>
  <c r="F3546"/>
  <c r="F3542"/>
  <c r="F3538"/>
  <c r="F3534"/>
  <c r="F3530"/>
  <c r="F3526"/>
  <c r="F3522"/>
  <c r="F3518"/>
  <c r="F3514"/>
  <c r="F3510"/>
  <c r="F3506"/>
  <c r="F3502"/>
  <c r="F3498"/>
  <c r="F3494"/>
  <c r="F3490"/>
  <c r="F3486"/>
  <c r="F3482"/>
  <c r="F3478"/>
  <c r="F3474"/>
  <c r="F3470"/>
  <c r="F3466"/>
  <c r="F3462"/>
  <c r="F3458"/>
  <c r="F3454"/>
  <c r="F3450"/>
  <c r="F3446"/>
  <c r="F3442"/>
  <c r="F3438"/>
  <c r="F3434"/>
  <c r="F3430"/>
  <c r="F3426"/>
  <c r="F3422"/>
  <c r="F3418"/>
  <c r="F3414"/>
  <c r="F3410"/>
  <c r="F3406"/>
  <c r="F3402"/>
  <c r="F3398"/>
  <c r="F3394"/>
  <c r="F3390"/>
  <c r="F3386"/>
  <c r="F3382"/>
  <c r="F3378"/>
  <c r="F3374"/>
  <c r="F3370"/>
  <c r="F3366"/>
  <c r="F3362"/>
  <c r="F3358"/>
  <c r="F3354"/>
  <c r="F3350"/>
  <c r="F3346"/>
  <c r="F3342"/>
  <c r="F3338"/>
  <c r="F3334"/>
  <c r="F3330"/>
  <c r="F3326"/>
  <c r="F3322"/>
  <c r="F3318"/>
  <c r="F3314"/>
  <c r="F3310"/>
  <c r="F3306"/>
  <c r="F3302"/>
  <c r="F3298"/>
  <c r="F3294"/>
  <c r="F3290"/>
  <c r="F3286"/>
  <c r="F3282"/>
  <c r="F3278"/>
  <c r="F3274"/>
  <c r="F3270"/>
  <c r="F3266"/>
  <c r="F3262"/>
  <c r="F3258"/>
  <c r="F3254"/>
  <c r="F3250"/>
  <c r="F3246"/>
  <c r="F3242"/>
  <c r="F3238"/>
  <c r="F3234"/>
  <c r="F3230"/>
  <c r="F3226"/>
  <c r="F3222"/>
  <c r="F3218"/>
  <c r="F3214"/>
  <c r="F3210"/>
  <c r="F3206"/>
  <c r="F3202"/>
  <c r="F3198"/>
  <c r="F3194"/>
  <c r="F3190"/>
  <c r="F3186"/>
  <c r="F3182"/>
  <c r="F3178"/>
  <c r="F3174"/>
  <c r="F3170"/>
  <c r="F3166"/>
  <c r="F3162"/>
  <c r="F3158"/>
  <c r="F3154"/>
  <c r="F3150"/>
  <c r="F3146"/>
  <c r="F3142"/>
  <c r="F3138"/>
  <c r="F3134"/>
  <c r="F3130"/>
  <c r="F3126"/>
  <c r="F3122"/>
  <c r="F3118"/>
  <c r="F3114"/>
  <c r="F3110"/>
  <c r="F3106"/>
  <c r="F3102"/>
  <c r="F3098"/>
  <c r="F3094"/>
  <c r="F3090"/>
  <c r="F3086"/>
  <c r="F3082"/>
  <c r="F3078"/>
  <c r="F3074"/>
  <c r="F3070"/>
  <c r="F3066"/>
  <c r="F3062"/>
  <c r="F3058"/>
  <c r="F3054"/>
  <c r="F3050"/>
  <c r="F3046"/>
  <c r="F3042"/>
  <c r="F3038"/>
  <c r="F3034"/>
  <c r="F3030"/>
  <c r="F3026"/>
  <c r="F3022"/>
  <c r="F3018"/>
  <c r="F3014"/>
  <c r="F3010"/>
  <c r="F3006"/>
  <c r="F3002"/>
  <c r="F2998"/>
  <c r="F2994"/>
  <c r="F2990"/>
  <c r="F2986"/>
  <c r="F2982"/>
  <c r="F2978"/>
  <c r="F2974"/>
  <c r="F2970"/>
  <c r="F2966"/>
  <c r="F2962"/>
  <c r="F2958"/>
  <c r="F2954"/>
  <c r="F2950"/>
  <c r="F2946"/>
  <c r="F2942"/>
  <c r="F2938"/>
  <c r="F2934"/>
  <c r="F2930"/>
  <c r="F2926"/>
  <c r="F2922"/>
  <c r="F2918"/>
  <c r="F2914"/>
  <c r="F2910"/>
  <c r="F2906"/>
  <c r="F2902"/>
  <c r="F2898"/>
  <c r="F2894"/>
  <c r="F2890"/>
  <c r="F2886"/>
  <c r="F2882"/>
  <c r="F2878"/>
  <c r="F2874"/>
  <c r="F2870"/>
  <c r="F2866"/>
  <c r="F2862"/>
  <c r="F2858"/>
  <c r="F2854"/>
  <c r="F2850"/>
  <c r="F2846"/>
  <c r="F2842"/>
  <c r="F2838"/>
  <c r="F2834"/>
  <c r="F2830"/>
  <c r="F2826"/>
  <c r="F2822"/>
  <c r="F2818"/>
  <c r="F2814"/>
  <c r="F2810"/>
  <c r="F2806"/>
  <c r="F2802"/>
  <c r="F2798"/>
  <c r="F2794"/>
  <c r="F2790"/>
  <c r="F2786"/>
  <c r="F2782"/>
  <c r="F2778"/>
  <c r="F2774"/>
  <c r="F2770"/>
  <c r="F2766"/>
  <c r="F2762"/>
  <c r="F2758"/>
  <c r="F2754"/>
  <c r="F2750"/>
  <c r="F2746"/>
  <c r="F2742"/>
  <c r="F2738"/>
  <c r="F2734"/>
  <c r="F2730"/>
  <c r="F2726"/>
  <c r="F2722"/>
  <c r="F2718"/>
  <c r="F2714"/>
  <c r="F2710"/>
  <c r="F2706"/>
  <c r="F2702"/>
  <c r="F2698"/>
  <c r="F2694"/>
  <c r="F2690"/>
  <c r="F2686"/>
  <c r="F2682"/>
  <c r="F2678"/>
  <c r="F2674"/>
  <c r="F2670"/>
  <c r="F2666"/>
  <c r="F2662"/>
  <c r="F2658"/>
  <c r="F2654"/>
  <c r="F2650"/>
  <c r="F2646"/>
  <c r="F2642"/>
  <c r="F2638"/>
  <c r="F2634"/>
  <c r="F2630"/>
  <c r="F2626"/>
  <c r="F2622"/>
  <c r="F2618"/>
  <c r="F2614"/>
  <c r="F2610"/>
  <c r="F2606"/>
  <c r="F2602"/>
  <c r="F2598"/>
  <c r="F2594"/>
  <c r="F2590"/>
  <c r="F2586"/>
  <c r="F2582"/>
  <c r="F2578"/>
  <c r="F2574"/>
  <c r="F2570"/>
  <c r="F2566"/>
  <c r="F2562"/>
  <c r="F2558"/>
  <c r="F2554"/>
  <c r="F2550"/>
  <c r="F2546"/>
  <c r="F2542"/>
  <c r="F2538"/>
  <c r="F2534"/>
  <c r="F2530"/>
  <c r="F2526"/>
  <c r="F2522"/>
  <c r="F2518"/>
  <c r="F2514"/>
  <c r="F2510"/>
  <c r="F2506"/>
  <c r="F2502"/>
  <c r="F2498"/>
  <c r="F2494"/>
  <c r="F2490"/>
  <c r="F2486"/>
  <c r="F2482"/>
  <c r="F2478"/>
  <c r="F2474"/>
  <c r="F2470"/>
  <c r="F2466"/>
  <c r="F2462"/>
  <c r="F2458"/>
  <c r="F2454"/>
  <c r="F2450"/>
  <c r="F2446"/>
  <c r="F2442"/>
  <c r="F2438"/>
  <c r="F2434"/>
  <c r="F2430"/>
  <c r="F2426"/>
  <c r="F2422"/>
  <c r="F2418"/>
  <c r="F2414"/>
  <c r="F2410"/>
  <c r="F2406"/>
  <c r="F2402"/>
  <c r="F2398"/>
  <c r="F2394"/>
  <c r="F2390"/>
  <c r="F2386"/>
  <c r="F2382"/>
  <c r="F2378"/>
  <c r="F2374"/>
  <c r="F2370"/>
  <c r="F2366"/>
  <c r="F2362"/>
  <c r="F2358"/>
  <c r="F2354"/>
  <c r="F2350"/>
  <c r="F2346"/>
  <c r="F2342"/>
  <c r="F2338"/>
  <c r="F2334"/>
  <c r="F2330"/>
  <c r="F2326"/>
  <c r="F2322"/>
  <c r="F2318"/>
  <c r="F2314"/>
  <c r="F2310"/>
  <c r="F2306"/>
  <c r="F2302"/>
  <c r="F2298"/>
  <c r="F2294"/>
  <c r="F2290"/>
  <c r="F2286"/>
  <c r="F2282"/>
  <c r="F2278"/>
  <c r="F2274"/>
  <c r="F2270"/>
  <c r="F2266"/>
  <c r="F2262"/>
  <c r="F2258"/>
  <c r="F2254"/>
  <c r="F2250"/>
  <c r="F2246"/>
  <c r="F2242"/>
  <c r="F2238"/>
  <c r="F2234"/>
  <c r="F2230"/>
  <c r="F2226"/>
  <c r="F2222"/>
  <c r="F2218"/>
  <c r="F2214"/>
  <c r="F2210"/>
  <c r="F2206"/>
  <c r="F2202"/>
  <c r="F2198"/>
  <c r="F2194"/>
  <c r="F2190"/>
  <c r="F2186"/>
  <c r="F2182"/>
  <c r="F2178"/>
  <c r="F2174"/>
  <c r="F2170"/>
  <c r="F2166"/>
  <c r="F2162"/>
  <c r="F2158"/>
  <c r="F2154"/>
  <c r="F2150"/>
  <c r="F2146"/>
  <c r="F2142"/>
  <c r="F2138"/>
  <c r="F2134"/>
  <c r="F2130"/>
  <c r="F2126"/>
  <c r="F2122"/>
  <c r="F2118"/>
  <c r="F2114"/>
  <c r="F2110"/>
  <c r="F2106"/>
  <c r="F2102"/>
  <c r="F2098"/>
  <c r="F2094"/>
  <c r="F2090"/>
  <c r="F2086"/>
  <c r="F2082"/>
  <c r="F2078"/>
  <c r="F2074"/>
  <c r="F2070"/>
  <c r="F2066"/>
  <c r="F2062"/>
  <c r="F2058"/>
  <c r="F2054"/>
  <c r="F2050"/>
  <c r="F2046"/>
  <c r="F2042"/>
  <c r="F2038"/>
  <c r="F2034"/>
  <c r="F2030"/>
  <c r="F2026"/>
  <c r="F2022"/>
  <c r="F2018"/>
  <c r="F2014"/>
  <c r="F2010"/>
  <c r="F2006"/>
  <c r="F2002"/>
  <c r="F1998"/>
  <c r="F1994"/>
  <c r="F1990"/>
  <c r="F1986"/>
  <c r="F1982"/>
  <c r="F1978"/>
  <c r="F1974"/>
  <c r="F1970"/>
  <c r="F1966"/>
  <c r="F1962"/>
  <c r="F1958"/>
  <c r="F1954"/>
  <c r="F1950"/>
  <c r="F1946"/>
  <c r="F1942"/>
  <c r="F1938"/>
  <c r="F1934"/>
  <c r="F1930"/>
  <c r="F1926"/>
  <c r="F1922"/>
  <c r="F1918"/>
  <c r="F1914"/>
  <c r="F1910"/>
  <c r="F1906"/>
  <c r="F1902"/>
  <c r="F1898"/>
  <c r="F1894"/>
  <c r="F1890"/>
  <c r="F1886"/>
  <c r="F1882"/>
  <c r="F1878"/>
  <c r="F1874"/>
  <c r="F1870"/>
  <c r="F1866"/>
  <c r="F1862"/>
  <c r="F1858"/>
  <c r="F1854"/>
  <c r="F1850"/>
  <c r="F1846"/>
  <c r="F1842"/>
  <c r="F1838"/>
  <c r="F1834"/>
  <c r="F1830"/>
  <c r="F1826"/>
  <c r="F1822"/>
  <c r="F1818"/>
  <c r="F1814"/>
  <c r="F1810"/>
  <c r="F1806"/>
  <c r="F1802"/>
  <c r="F1798"/>
  <c r="F1794"/>
  <c r="F1790"/>
  <c r="F1786"/>
  <c r="F1605"/>
  <c r="F1601"/>
  <c r="F1597"/>
  <c r="F1593"/>
  <c r="F1589"/>
  <c r="F1585"/>
  <c r="F1581"/>
  <c r="F1577"/>
  <c r="F1573"/>
  <c r="F1569"/>
  <c r="F1565"/>
  <c r="F1561"/>
  <c r="F1557"/>
  <c r="F1553"/>
  <c r="F1549"/>
  <c r="F1545"/>
  <c r="F1541"/>
  <c r="F1537"/>
  <c r="F1533"/>
  <c r="F1529"/>
  <c r="F1525"/>
  <c r="F1521"/>
  <c r="F1517"/>
  <c r="F1513"/>
  <c r="F1509"/>
  <c r="F1505"/>
  <c r="F1501"/>
  <c r="F1497"/>
  <c r="F1493"/>
  <c r="F1489"/>
  <c r="F1485"/>
  <c r="F1481"/>
  <c r="F1477"/>
  <c r="F1473"/>
  <c r="F1469"/>
  <c r="F1465"/>
  <c r="F1461"/>
  <c r="F1457"/>
  <c r="F1453"/>
  <c r="F1449"/>
  <c r="F1445"/>
  <c r="F1441"/>
  <c r="F1437"/>
  <c r="F1433"/>
  <c r="F1429"/>
  <c r="F1425"/>
  <c r="F1421"/>
  <c r="F1417"/>
  <c r="F1413"/>
  <c r="F1409"/>
  <c r="F1405"/>
  <c r="F1401"/>
  <c r="F1397"/>
  <c r="F1393"/>
  <c r="F1389"/>
  <c r="F1385"/>
  <c r="F1381"/>
  <c r="F1377"/>
  <c r="F1373"/>
  <c r="F1369"/>
  <c r="F1365"/>
  <c r="F1361"/>
  <c r="F1357"/>
  <c r="F1353"/>
  <c r="F1349"/>
  <c r="F1345"/>
  <c r="F1341"/>
  <c r="F1337"/>
  <c r="F1333"/>
  <c r="F1329"/>
  <c r="F1325"/>
  <c r="F1321"/>
  <c r="F1317"/>
  <c r="F1313"/>
  <c r="F1309"/>
  <c r="F1305"/>
  <c r="F1301"/>
  <c r="F1297"/>
  <c r="F1293"/>
  <c r="F1289"/>
  <c r="F1285"/>
  <c r="F1281"/>
  <c r="F1277"/>
  <c r="F1273"/>
  <c r="F1269"/>
  <c r="F1265"/>
  <c r="F1261"/>
  <c r="F1257"/>
  <c r="F1251"/>
  <c r="F1243"/>
  <c r="F1235"/>
  <c r="F1227"/>
  <c r="F1219"/>
  <c r="F1211"/>
  <c r="F1203"/>
  <c r="F1195"/>
  <c r="F1187"/>
  <c r="F1179"/>
  <c r="F1171"/>
  <c r="F1254"/>
  <c r="F1250"/>
  <c r="F1246"/>
  <c r="F1242"/>
  <c r="F1238"/>
  <c r="F1234"/>
  <c r="F1230"/>
  <c r="F1226"/>
  <c r="F1222"/>
  <c r="F1218"/>
  <c r="F1214"/>
  <c r="F1210"/>
  <c r="F1206"/>
  <c r="F1202"/>
  <c r="F1198"/>
  <c r="F1194"/>
  <c r="F1190"/>
  <c r="F1186"/>
  <c r="F1182"/>
  <c r="F1178"/>
  <c r="F1174"/>
  <c r="F1170"/>
  <c r="F1166"/>
  <c r="F1162"/>
  <c r="F1158"/>
  <c r="F1154"/>
  <c r="F1150"/>
  <c r="F1146"/>
  <c r="F1142"/>
  <c r="F1138"/>
  <c r="F1134"/>
  <c r="F1130"/>
  <c r="F1126"/>
  <c r="F1122"/>
  <c r="F1118"/>
  <c r="F1114"/>
  <c r="F1110"/>
  <c r="F1106"/>
  <c r="F1102"/>
  <c r="F1098"/>
  <c r="F1091"/>
  <c r="F1083"/>
  <c r="F1075"/>
  <c r="F1067"/>
  <c r="F1059"/>
  <c r="F1051"/>
  <c r="F1043"/>
  <c r="F1035"/>
  <c r="F1027"/>
  <c r="F1019"/>
  <c r="F1011"/>
  <c r="F1003"/>
  <c r="F995"/>
  <c r="F987"/>
  <c r="F979"/>
  <c r="F971"/>
  <c r="F963"/>
  <c r="F955"/>
  <c r="F947"/>
  <c r="F939"/>
  <c r="F931"/>
  <c r="F923"/>
  <c r="F915"/>
  <c r="F907"/>
  <c r="F899"/>
  <c r="F891"/>
  <c r="F883"/>
  <c r="F875"/>
  <c r="F867"/>
  <c r="F859"/>
  <c r="F851"/>
  <c r="F843"/>
  <c r="F835"/>
  <c r="F827"/>
  <c r="F819"/>
  <c r="F811"/>
  <c r="F803"/>
  <c r="F795"/>
  <c r="F787"/>
  <c r="F779"/>
  <c r="F771"/>
  <c r="F763"/>
  <c r="F755"/>
  <c r="F747"/>
  <c r="F739"/>
  <c r="F731"/>
  <c r="F723"/>
  <c r="F715"/>
  <c r="F707"/>
  <c r="F699"/>
  <c r="F691"/>
  <c r="F683"/>
  <c r="F675"/>
  <c r="F667"/>
  <c r="F659"/>
  <c r="F651"/>
  <c r="F643"/>
  <c r="F635"/>
  <c r="F627"/>
  <c r="F619"/>
  <c r="F611"/>
  <c r="F603"/>
  <c r="F595"/>
  <c r="F587"/>
  <c r="F579"/>
  <c r="F571"/>
  <c r="F563"/>
  <c r="F555"/>
  <c r="F547"/>
  <c r="F539"/>
  <c r="F531"/>
  <c r="F523"/>
  <c r="F515"/>
  <c r="F507"/>
  <c r="F499"/>
  <c r="F491"/>
  <c r="F483"/>
  <c r="F475"/>
  <c r="F467"/>
  <c r="F459"/>
  <c r="F451"/>
  <c r="F443"/>
  <c r="F435"/>
  <c r="F427"/>
  <c r="F419"/>
  <c r="F411"/>
  <c r="F403"/>
  <c r="F395"/>
  <c r="F387"/>
  <c r="F379"/>
  <c r="F371"/>
  <c r="F363"/>
  <c r="F355"/>
  <c r="F347"/>
  <c r="F339"/>
  <c r="F331"/>
  <c r="F322"/>
  <c r="F306"/>
  <c r="F290"/>
  <c r="F274"/>
  <c r="F258"/>
  <c r="F242"/>
  <c r="F226"/>
  <c r="F210"/>
  <c r="F194"/>
  <c r="F178"/>
  <c r="F162"/>
  <c r="F146"/>
  <c r="F130"/>
  <c r="F114"/>
  <c r="F98"/>
  <c r="F1161"/>
  <c r="F1157"/>
  <c r="F1153"/>
  <c r="F1149"/>
  <c r="F1145"/>
  <c r="F1141"/>
  <c r="F1782"/>
  <c r="F1778"/>
  <c r="F1774"/>
  <c r="F1770"/>
  <c r="F1766"/>
  <c r="F1762"/>
  <c r="F1758"/>
  <c r="F1754"/>
  <c r="F1750"/>
  <c r="F1746"/>
  <c r="F1742"/>
  <c r="F1738"/>
  <c r="F1734"/>
  <c r="F1730"/>
  <c r="F1726"/>
  <c r="F1722"/>
  <c r="F1718"/>
  <c r="F1714"/>
  <c r="F1710"/>
  <c r="F1706"/>
  <c r="F1702"/>
  <c r="F1698"/>
  <c r="F1694"/>
  <c r="F1690"/>
  <c r="F1686"/>
  <c r="F1682"/>
  <c r="F1678"/>
  <c r="F1674"/>
  <c r="F1670"/>
  <c r="F1666"/>
  <c r="F1662"/>
  <c r="F1658"/>
  <c r="F1654"/>
  <c r="F1650"/>
  <c r="F1646"/>
  <c r="F1642"/>
  <c r="F1638"/>
  <c r="F1634"/>
  <c r="F1630"/>
  <c r="F1626"/>
  <c r="F1622"/>
  <c r="F1618"/>
  <c r="F1614"/>
  <c r="F1610"/>
  <c r="F1606"/>
  <c r="F1602"/>
  <c r="F1598"/>
  <c r="F1594"/>
  <c r="F1590"/>
  <c r="F1586"/>
  <c r="F1582"/>
  <c r="F1578"/>
  <c r="F1574"/>
  <c r="F1570"/>
  <c r="F1566"/>
  <c r="F1562"/>
  <c r="F1558"/>
  <c r="F1554"/>
  <c r="F1550"/>
  <c r="F1546"/>
  <c r="F1542"/>
  <c r="F1538"/>
  <c r="F1534"/>
  <c r="F1530"/>
  <c r="F1526"/>
  <c r="F1522"/>
  <c r="F1518"/>
  <c r="F1514"/>
  <c r="F1510"/>
  <c r="F1506"/>
  <c r="F1502"/>
  <c r="F1498"/>
  <c r="F1494"/>
  <c r="F1490"/>
  <c r="F1486"/>
  <c r="F1482"/>
  <c r="F1478"/>
  <c r="F1474"/>
  <c r="F1470"/>
  <c r="F1466"/>
  <c r="F1462"/>
  <c r="F1458"/>
  <c r="F1454"/>
  <c r="F1450"/>
  <c r="F1446"/>
  <c r="F1442"/>
  <c r="F1438"/>
  <c r="F1434"/>
  <c r="F1430"/>
  <c r="F1426"/>
  <c r="F1422"/>
  <c r="F1418"/>
  <c r="F1414"/>
  <c r="F1410"/>
  <c r="F1406"/>
  <c r="F1402"/>
  <c r="F1398"/>
  <c r="F1394"/>
  <c r="F1390"/>
  <c r="F1386"/>
  <c r="F1382"/>
  <c r="F1378"/>
  <c r="F1374"/>
  <c r="F1370"/>
  <c r="F1366"/>
  <c r="F1362"/>
  <c r="F1358"/>
  <c r="F1354"/>
  <c r="F1350"/>
  <c r="F1346"/>
  <c r="F1342"/>
  <c r="F1338"/>
  <c r="F1334"/>
  <c r="F1330"/>
  <c r="F1326"/>
  <c r="F1322"/>
  <c r="F1318"/>
  <c r="F1314"/>
  <c r="F1310"/>
  <c r="F1306"/>
  <c r="F1302"/>
  <c r="F1298"/>
  <c r="F1294"/>
  <c r="F1290"/>
  <c r="F1286"/>
  <c r="F1282"/>
  <c r="F1278"/>
  <c r="F1274"/>
  <c r="F1270"/>
  <c r="F1266"/>
  <c r="F1262"/>
  <c r="F1258"/>
  <c r="F1253"/>
  <c r="F1245"/>
  <c r="F1237"/>
  <c r="F1229"/>
  <c r="F1221"/>
  <c r="F1213"/>
  <c r="F1205"/>
  <c r="F1197"/>
  <c r="F1189"/>
  <c r="F1181"/>
  <c r="F1173"/>
  <c r="F1165"/>
  <c r="F2231"/>
  <c r="F2227"/>
  <c r="F2223"/>
  <c r="F2219"/>
  <c r="F2215"/>
  <c r="F2211"/>
  <c r="F2207"/>
  <c r="F2203"/>
  <c r="F2199"/>
  <c r="F2195"/>
  <c r="F2191"/>
  <c r="F2187"/>
  <c r="F2183"/>
  <c r="F2179"/>
  <c r="F2175"/>
  <c r="F2171"/>
  <c r="F2167"/>
  <c r="F2163"/>
  <c r="F2159"/>
  <c r="F2155"/>
  <c r="F2151"/>
  <c r="F2147"/>
  <c r="F2143"/>
  <c r="F2139"/>
  <c r="F2135"/>
  <c r="F2131"/>
  <c r="F2127"/>
  <c r="F2123"/>
  <c r="F2119"/>
  <c r="F2115"/>
  <c r="F2111"/>
  <c r="F2107"/>
  <c r="F2103"/>
  <c r="F2099"/>
  <c r="F2095"/>
  <c r="F2091"/>
  <c r="F2087"/>
  <c r="F2083"/>
  <c r="F2079"/>
  <c r="F2075"/>
  <c r="F2071"/>
  <c r="F2067"/>
  <c r="F2063"/>
  <c r="F2059"/>
  <c r="F2055"/>
  <c r="F2051"/>
  <c r="F2047"/>
  <c r="F2043"/>
  <c r="F2039"/>
  <c r="F2035"/>
  <c r="F2031"/>
  <c r="F2027"/>
  <c r="F2023"/>
  <c r="F2019"/>
  <c r="F2015"/>
  <c r="F2011"/>
  <c r="F2007"/>
  <c r="F2003"/>
  <c r="F1999"/>
  <c r="F1995"/>
  <c r="F1991"/>
  <c r="F1987"/>
  <c r="F1983"/>
  <c r="F1979"/>
  <c r="F1975"/>
  <c r="F1971"/>
  <c r="F1967"/>
  <c r="F1963"/>
  <c r="F1959"/>
  <c r="F1955"/>
  <c r="F1951"/>
  <c r="F1947"/>
  <c r="F1943"/>
  <c r="F1939"/>
  <c r="F1935"/>
  <c r="F1931"/>
  <c r="F1927"/>
  <c r="F1923"/>
  <c r="F1919"/>
  <c r="F1915"/>
  <c r="F1911"/>
  <c r="F1907"/>
  <c r="F1903"/>
  <c r="F1899"/>
  <c r="F1895"/>
  <c r="F1891"/>
  <c r="F1887"/>
  <c r="F1883"/>
  <c r="F1879"/>
  <c r="F1875"/>
  <c r="F1871"/>
  <c r="F1867"/>
  <c r="F1863"/>
  <c r="F1137"/>
  <c r="F1133"/>
  <c r="F1129"/>
  <c r="F1125"/>
  <c r="F1121"/>
  <c r="F1117"/>
  <c r="F1113"/>
  <c r="F1109"/>
  <c r="F1105"/>
  <c r="F1101"/>
  <c r="F1097"/>
  <c r="F1089"/>
  <c r="F1081"/>
  <c r="F1073"/>
  <c r="F1065"/>
  <c r="F1057"/>
  <c r="F1049"/>
  <c r="F1041"/>
  <c r="F1033"/>
  <c r="F1025"/>
  <c r="F1017"/>
  <c r="F1009"/>
  <c r="F1001"/>
  <c r="F993"/>
  <c r="F985"/>
  <c r="F977"/>
  <c r="F969"/>
  <c r="F961"/>
  <c r="F953"/>
  <c r="F945"/>
  <c r="F937"/>
  <c r="F929"/>
  <c r="F921"/>
  <c r="F913"/>
  <c r="F905"/>
  <c r="F897"/>
  <c r="F889"/>
  <c r="F881"/>
  <c r="F873"/>
  <c r="F865"/>
  <c r="F857"/>
  <c r="F849"/>
  <c r="F841"/>
  <c r="F833"/>
  <c r="F825"/>
  <c r="F817"/>
  <c r="F809"/>
  <c r="F801"/>
  <c r="F793"/>
  <c r="F785"/>
  <c r="F777"/>
  <c r="F769"/>
  <c r="F761"/>
  <c r="F753"/>
  <c r="F745"/>
  <c r="F737"/>
  <c r="F729"/>
  <c r="F721"/>
  <c r="F713"/>
  <c r="F705"/>
  <c r="F697"/>
  <c r="F689"/>
  <c r="F681"/>
  <c r="F673"/>
  <c r="F665"/>
  <c r="F657"/>
  <c r="F649"/>
  <c r="F641"/>
  <c r="F633"/>
  <c r="F625"/>
  <c r="F617"/>
  <c r="F609"/>
  <c r="F601"/>
  <c r="F593"/>
  <c r="F585"/>
  <c r="F577"/>
  <c r="F569"/>
  <c r="F561"/>
  <c r="F553"/>
  <c r="F545"/>
  <c r="F537"/>
  <c r="F529"/>
  <c r="F521"/>
  <c r="F513"/>
  <c r="F505"/>
  <c r="F497"/>
  <c r="F489"/>
  <c r="F481"/>
  <c r="F473"/>
  <c r="F465"/>
  <c r="F457"/>
  <c r="F449"/>
  <c r="F441"/>
  <c r="F433"/>
  <c r="F425"/>
  <c r="F417"/>
  <c r="F409"/>
  <c r="F401"/>
  <c r="F393"/>
  <c r="F385"/>
  <c r="F377"/>
  <c r="F369"/>
  <c r="F361"/>
  <c r="F353"/>
  <c r="F345"/>
  <c r="F337"/>
  <c r="F329"/>
  <c r="F318"/>
  <c r="F302"/>
  <c r="F286"/>
  <c r="F270"/>
  <c r="F254"/>
  <c r="F238"/>
  <c r="F222"/>
  <c r="F206"/>
  <c r="F190"/>
  <c r="F174"/>
  <c r="F158"/>
  <c r="F142"/>
  <c r="F126"/>
  <c r="F110"/>
  <c r="F1096"/>
  <c r="F1092"/>
  <c r="F1088"/>
  <c r="F1084"/>
  <c r="F1080"/>
  <c r="F1076"/>
  <c r="F1072"/>
  <c r="F1068"/>
  <c r="F1064"/>
  <c r="F1060"/>
  <c r="F1056"/>
  <c r="F1052"/>
  <c r="F1048"/>
  <c r="F1044"/>
  <c r="F1040"/>
  <c r="F1036"/>
  <c r="F1032"/>
  <c r="F1028"/>
  <c r="F1024"/>
  <c r="F1020"/>
  <c r="F1016"/>
  <c r="F1012"/>
  <c r="F1008"/>
  <c r="F1004"/>
  <c r="F1000"/>
  <c r="F996"/>
  <c r="F992"/>
  <c r="F988"/>
  <c r="F984"/>
  <c r="F980"/>
  <c r="F976"/>
  <c r="F972"/>
  <c r="F968"/>
  <c r="F964"/>
  <c r="F960"/>
  <c r="F956"/>
  <c r="F952"/>
  <c r="F948"/>
  <c r="F944"/>
  <c r="F940"/>
  <c r="F936"/>
  <c r="F932"/>
  <c r="F928"/>
  <c r="F924"/>
  <c r="F920"/>
  <c r="F916"/>
  <c r="F912"/>
  <c r="F908"/>
  <c r="F904"/>
  <c r="F900"/>
  <c r="F896"/>
  <c r="F892"/>
  <c r="F888"/>
  <c r="F884"/>
  <c r="F880"/>
  <c r="F876"/>
  <c r="F872"/>
  <c r="F868"/>
  <c r="F864"/>
  <c r="F860"/>
  <c r="F856"/>
  <c r="F852"/>
  <c r="F848"/>
  <c r="F844"/>
  <c r="F840"/>
  <c r="F836"/>
  <c r="F832"/>
  <c r="F828"/>
  <c r="F824"/>
  <c r="F820"/>
  <c r="F816"/>
  <c r="F812"/>
  <c r="F808"/>
  <c r="F804"/>
  <c r="F800"/>
  <c r="F796"/>
  <c r="F792"/>
  <c r="F788"/>
  <c r="F784"/>
  <c r="F780"/>
  <c r="F776"/>
  <c r="F772"/>
  <c r="F768"/>
  <c r="F764"/>
  <c r="F760"/>
  <c r="F756"/>
  <c r="F752"/>
  <c r="F748"/>
  <c r="F744"/>
  <c r="F740"/>
  <c r="F736"/>
  <c r="F732"/>
  <c r="F728"/>
  <c r="F724"/>
  <c r="F720"/>
  <c r="F716"/>
  <c r="F712"/>
  <c r="F708"/>
  <c r="F704"/>
  <c r="F700"/>
  <c r="F696"/>
  <c r="F1859"/>
  <c r="F1855"/>
  <c r="F1851"/>
  <c r="F1847"/>
  <c r="F1843"/>
  <c r="F1839"/>
  <c r="F1835"/>
  <c r="F1831"/>
  <c r="F1827"/>
  <c r="F1823"/>
  <c r="F1819"/>
  <c r="F1815"/>
  <c r="F1811"/>
  <c r="F1807"/>
  <c r="F1803"/>
  <c r="F1799"/>
  <c r="F1795"/>
  <c r="F1791"/>
  <c r="F1787"/>
  <c r="F1783"/>
  <c r="F1779"/>
  <c r="F1775"/>
  <c r="F1771"/>
  <c r="F1767"/>
  <c r="F1763"/>
  <c r="F1759"/>
  <c r="F1755"/>
  <c r="F1751"/>
  <c r="F1747"/>
  <c r="F1743"/>
  <c r="F1739"/>
  <c r="F1735"/>
  <c r="F1731"/>
  <c r="F1727"/>
  <c r="F1723"/>
  <c r="F1719"/>
  <c r="F1715"/>
  <c r="F1711"/>
  <c r="F1707"/>
  <c r="F1703"/>
  <c r="F1699"/>
  <c r="F1695"/>
  <c r="F1691"/>
  <c r="F1687"/>
  <c r="F1683"/>
  <c r="F1679"/>
  <c r="F1675"/>
  <c r="F1671"/>
  <c r="F1667"/>
  <c r="F1663"/>
  <c r="F1659"/>
  <c r="F1655"/>
  <c r="F1651"/>
  <c r="F1647"/>
  <c r="F1643"/>
  <c r="F1639"/>
  <c r="F1635"/>
  <c r="F1631"/>
  <c r="F1627"/>
  <c r="F1623"/>
  <c r="F1619"/>
  <c r="F1615"/>
  <c r="F1611"/>
  <c r="F1607"/>
  <c r="F1603"/>
  <c r="F1599"/>
  <c r="F1595"/>
  <c r="F1591"/>
  <c r="F1587"/>
  <c r="F1583"/>
  <c r="F1579"/>
  <c r="F1575"/>
  <c r="F1571"/>
  <c r="F1567"/>
  <c r="F1563"/>
  <c r="F1559"/>
  <c r="F1555"/>
  <c r="F1551"/>
  <c r="F1547"/>
  <c r="F1543"/>
  <c r="F1539"/>
  <c r="F1535"/>
  <c r="F1531"/>
  <c r="F1527"/>
  <c r="F1523"/>
  <c r="F1519"/>
  <c r="F1515"/>
  <c r="F1511"/>
  <c r="F1507"/>
  <c r="F1503"/>
  <c r="F1499"/>
  <c r="F1495"/>
  <c r="F1491"/>
  <c r="F1487"/>
  <c r="F1483"/>
  <c r="F1479"/>
  <c r="F1475"/>
  <c r="F1471"/>
  <c r="F1467"/>
  <c r="F1463"/>
  <c r="F1459"/>
  <c r="F1455"/>
  <c r="F1451"/>
  <c r="F1447"/>
  <c r="F1443"/>
  <c r="F1439"/>
  <c r="F1435"/>
  <c r="F1431"/>
  <c r="F1427"/>
  <c r="F1423"/>
  <c r="F1419"/>
  <c r="F1415"/>
  <c r="F1411"/>
  <c r="F1407"/>
  <c r="F1403"/>
  <c r="F1399"/>
  <c r="F1395"/>
  <c r="F1391"/>
  <c r="F1387"/>
  <c r="F1383"/>
  <c r="F1379"/>
  <c r="F1375"/>
  <c r="F1371"/>
  <c r="F1367"/>
  <c r="F1363"/>
  <c r="F1359"/>
  <c r="F1355"/>
  <c r="F1351"/>
  <c r="F1347"/>
  <c r="F1343"/>
  <c r="F1339"/>
  <c r="F1335"/>
  <c r="F1331"/>
  <c r="F1327"/>
  <c r="F1323"/>
  <c r="F1319"/>
  <c r="F1315"/>
  <c r="F1311"/>
  <c r="F1307"/>
  <c r="F1303"/>
  <c r="F1299"/>
  <c r="F1295"/>
  <c r="F1291"/>
  <c r="F1287"/>
  <c r="F1283"/>
  <c r="F1279"/>
  <c r="F1275"/>
  <c r="F1271"/>
  <c r="F1267"/>
  <c r="F1263"/>
  <c r="F1259"/>
  <c r="F1255"/>
  <c r="F1247"/>
  <c r="F1239"/>
  <c r="F1231"/>
  <c r="F1223"/>
  <c r="F1215"/>
  <c r="F1207"/>
  <c r="F1199"/>
  <c r="F1191"/>
  <c r="F1183"/>
  <c r="F1175"/>
  <c r="F1167"/>
  <c r="F1252"/>
  <c r="F1248"/>
  <c r="F1244"/>
  <c r="F1240"/>
  <c r="F1236"/>
  <c r="F1232"/>
  <c r="F1228"/>
  <c r="F1224"/>
  <c r="F1220"/>
  <c r="F1216"/>
  <c r="F1212"/>
  <c r="F1208"/>
  <c r="F1204"/>
  <c r="F1200"/>
  <c r="F1196"/>
  <c r="F1192"/>
  <c r="F1188"/>
  <c r="F1184"/>
  <c r="F1180"/>
  <c r="F1176"/>
  <c r="F1172"/>
  <c r="F1168"/>
  <c r="F1164"/>
  <c r="F1160"/>
  <c r="F1156"/>
  <c r="F1152"/>
  <c r="F1148"/>
  <c r="F1144"/>
  <c r="F1140"/>
  <c r="F1136"/>
  <c r="F1132"/>
  <c r="F1128"/>
  <c r="F1124"/>
  <c r="F1120"/>
  <c r="F1116"/>
  <c r="F1112"/>
  <c r="F1108"/>
  <c r="F1104"/>
  <c r="F1100"/>
  <c r="F1095"/>
  <c r="F1087"/>
  <c r="F1079"/>
  <c r="F1071"/>
  <c r="F1063"/>
  <c r="F1055"/>
  <c r="F1047"/>
  <c r="F1039"/>
  <c r="F1031"/>
  <c r="F1023"/>
  <c r="F1015"/>
  <c r="F1007"/>
  <c r="F999"/>
  <c r="F991"/>
  <c r="F983"/>
  <c r="F975"/>
  <c r="F967"/>
  <c r="F959"/>
  <c r="F951"/>
  <c r="F943"/>
  <c r="F935"/>
  <c r="F927"/>
  <c r="F919"/>
  <c r="F911"/>
  <c r="F903"/>
  <c r="F895"/>
  <c r="F887"/>
  <c r="F879"/>
  <c r="F871"/>
  <c r="F863"/>
  <c r="F855"/>
  <c r="F847"/>
  <c r="F839"/>
  <c r="F831"/>
  <c r="F823"/>
  <c r="F815"/>
  <c r="F807"/>
  <c r="F799"/>
  <c r="F791"/>
  <c r="F783"/>
  <c r="F775"/>
  <c r="F767"/>
  <c r="F759"/>
  <c r="F751"/>
  <c r="F743"/>
  <c r="F735"/>
  <c r="F727"/>
  <c r="F719"/>
  <c r="F711"/>
  <c r="F703"/>
  <c r="F695"/>
  <c r="F687"/>
  <c r="F679"/>
  <c r="F671"/>
  <c r="F663"/>
  <c r="F655"/>
  <c r="F647"/>
  <c r="F639"/>
  <c r="F631"/>
  <c r="F623"/>
  <c r="F615"/>
  <c r="F607"/>
  <c r="F599"/>
  <c r="F591"/>
  <c r="F583"/>
  <c r="F575"/>
  <c r="F567"/>
  <c r="F559"/>
  <c r="F551"/>
  <c r="F543"/>
  <c r="F535"/>
  <c r="F527"/>
  <c r="F519"/>
  <c r="F511"/>
  <c r="F503"/>
  <c r="F495"/>
  <c r="F487"/>
  <c r="F479"/>
  <c r="F471"/>
  <c r="F463"/>
  <c r="F455"/>
  <c r="F447"/>
  <c r="F439"/>
  <c r="F431"/>
  <c r="F423"/>
  <c r="F415"/>
  <c r="F407"/>
  <c r="F399"/>
  <c r="F391"/>
  <c r="F383"/>
  <c r="F375"/>
  <c r="F367"/>
  <c r="F359"/>
  <c r="F351"/>
  <c r="F343"/>
  <c r="F335"/>
  <c r="F327"/>
  <c r="F314"/>
  <c r="F298"/>
  <c r="F282"/>
  <c r="F266"/>
  <c r="F250"/>
  <c r="F234"/>
  <c r="F218"/>
  <c r="F202"/>
  <c r="F186"/>
  <c r="F170"/>
  <c r="F154"/>
  <c r="F138"/>
  <c r="F122"/>
  <c r="F106"/>
  <c r="F1163"/>
  <c r="F1159"/>
  <c r="F1155"/>
  <c r="F1151"/>
  <c r="F1147"/>
  <c r="F1143"/>
  <c r="F1139"/>
  <c r="F1135"/>
  <c r="F1131"/>
  <c r="F1127"/>
  <c r="F1123"/>
  <c r="F1119"/>
  <c r="F1115"/>
  <c r="F1111"/>
  <c r="F1107"/>
  <c r="F1103"/>
  <c r="F1099"/>
  <c r="F1093"/>
  <c r="F1085"/>
  <c r="F1077"/>
  <c r="F1069"/>
  <c r="F1061"/>
  <c r="F1053"/>
  <c r="F1045"/>
  <c r="F1037"/>
  <c r="F1029"/>
  <c r="F1021"/>
  <c r="F1013"/>
  <c r="F1005"/>
  <c r="F997"/>
  <c r="F989"/>
  <c r="F981"/>
  <c r="F973"/>
  <c r="F965"/>
  <c r="F957"/>
  <c r="F949"/>
  <c r="F941"/>
  <c r="F933"/>
  <c r="F925"/>
  <c r="F917"/>
  <c r="F909"/>
  <c r="F901"/>
  <c r="F893"/>
  <c r="F885"/>
  <c r="F877"/>
  <c r="F869"/>
  <c r="F861"/>
  <c r="F853"/>
  <c r="F845"/>
  <c r="F837"/>
  <c r="F829"/>
  <c r="F821"/>
  <c r="F813"/>
  <c r="F805"/>
  <c r="F797"/>
  <c r="F789"/>
  <c r="F781"/>
  <c r="F773"/>
  <c r="F765"/>
  <c r="F757"/>
  <c r="F749"/>
  <c r="F741"/>
  <c r="F733"/>
  <c r="F725"/>
  <c r="F717"/>
  <c r="F709"/>
  <c r="F701"/>
  <c r="F693"/>
  <c r="F685"/>
  <c r="F677"/>
  <c r="F669"/>
  <c r="F661"/>
  <c r="F653"/>
  <c r="F645"/>
  <c r="F637"/>
  <c r="F629"/>
  <c r="F621"/>
  <c r="F613"/>
  <c r="F605"/>
  <c r="F597"/>
  <c r="F589"/>
  <c r="F581"/>
  <c r="F573"/>
  <c r="F565"/>
  <c r="F557"/>
  <c r="F549"/>
  <c r="F541"/>
  <c r="F533"/>
  <c r="F525"/>
  <c r="F517"/>
  <c r="F509"/>
  <c r="F501"/>
  <c r="F493"/>
  <c r="F485"/>
  <c r="F477"/>
  <c r="F469"/>
  <c r="F461"/>
  <c r="F453"/>
  <c r="F445"/>
  <c r="F437"/>
  <c r="F429"/>
  <c r="F421"/>
  <c r="F413"/>
  <c r="F405"/>
  <c r="F397"/>
  <c r="F389"/>
  <c r="F381"/>
  <c r="F373"/>
  <c r="F365"/>
  <c r="F357"/>
  <c r="F349"/>
  <c r="F341"/>
  <c r="F333"/>
  <c r="F325"/>
  <c r="F310"/>
  <c r="F294"/>
  <c r="F278"/>
  <c r="F262"/>
  <c r="F246"/>
  <c r="F230"/>
  <c r="F214"/>
  <c r="F198"/>
  <c r="F182"/>
  <c r="F166"/>
  <c r="F150"/>
  <c r="F134"/>
  <c r="F118"/>
  <c r="F102"/>
  <c r="F1094"/>
  <c r="F1090"/>
  <c r="F1086"/>
  <c r="F1082"/>
  <c r="F1078"/>
  <c r="F1074"/>
  <c r="F1070"/>
  <c r="F1066"/>
  <c r="F1062"/>
  <c r="F1058"/>
  <c r="F1054"/>
  <c r="F1050"/>
  <c r="F1046"/>
  <c r="F1042"/>
  <c r="F1038"/>
  <c r="F1034"/>
  <c r="F1030"/>
  <c r="F1026"/>
  <c r="F1022"/>
  <c r="F1018"/>
  <c r="F1014"/>
  <c r="F1010"/>
  <c r="F1006"/>
  <c r="F1002"/>
  <c r="F998"/>
  <c r="F994"/>
  <c r="F990"/>
  <c r="F986"/>
  <c r="F982"/>
  <c r="F978"/>
  <c r="F974"/>
  <c r="F970"/>
  <c r="F966"/>
  <c r="F962"/>
  <c r="F958"/>
  <c r="F954"/>
  <c r="F950"/>
  <c r="F946"/>
  <c r="F942"/>
  <c r="F938"/>
  <c r="F934"/>
  <c r="F930"/>
  <c r="F926"/>
  <c r="F922"/>
  <c r="F918"/>
  <c r="F914"/>
  <c r="F910"/>
  <c r="F906"/>
  <c r="F902"/>
  <c r="F898"/>
  <c r="F894"/>
  <c r="F890"/>
  <c r="F886"/>
  <c r="F882"/>
  <c r="F878"/>
  <c r="F874"/>
  <c r="F870"/>
  <c r="F866"/>
  <c r="F862"/>
  <c r="F858"/>
  <c r="F854"/>
  <c r="F850"/>
  <c r="F846"/>
  <c r="F842"/>
  <c r="F838"/>
  <c r="F834"/>
  <c r="F830"/>
  <c r="F826"/>
  <c r="F822"/>
  <c r="F818"/>
  <c r="F814"/>
  <c r="F692"/>
  <c r="F688"/>
  <c r="F684"/>
  <c r="F680"/>
  <c r="F676"/>
  <c r="F672"/>
  <c r="F668"/>
  <c r="F664"/>
  <c r="F660"/>
  <c r="F656"/>
  <c r="F652"/>
  <c r="F648"/>
  <c r="F644"/>
  <c r="F640"/>
  <c r="F636"/>
  <c r="F632"/>
  <c r="F628"/>
  <c r="F624"/>
  <c r="F620"/>
  <c r="F616"/>
  <c r="F612"/>
  <c r="F608"/>
  <c r="F604"/>
  <c r="F600"/>
  <c r="F596"/>
  <c r="F592"/>
  <c r="F588"/>
  <c r="F584"/>
  <c r="F580"/>
  <c r="F576"/>
  <c r="F572"/>
  <c r="F568"/>
  <c r="F564"/>
  <c r="F560"/>
  <c r="F556"/>
  <c r="F552"/>
  <c r="F548"/>
  <c r="F544"/>
  <c r="F540"/>
  <c r="F536"/>
  <c r="F532"/>
  <c r="F528"/>
  <c r="F524"/>
  <c r="F520"/>
  <c r="F516"/>
  <c r="F512"/>
  <c r="F508"/>
  <c r="F504"/>
  <c r="F500"/>
  <c r="F496"/>
  <c r="F492"/>
  <c r="F488"/>
  <c r="F484"/>
  <c r="F480"/>
  <c r="F476"/>
  <c r="F472"/>
  <c r="F468"/>
  <c r="F464"/>
  <c r="F460"/>
  <c r="F456"/>
  <c r="F452"/>
  <c r="F448"/>
  <c r="F444"/>
  <c r="F440"/>
  <c r="F436"/>
  <c r="F432"/>
  <c r="F428"/>
  <c r="F424"/>
  <c r="F420"/>
  <c r="F416"/>
  <c r="F412"/>
  <c r="F408"/>
  <c r="F404"/>
  <c r="F400"/>
  <c r="F396"/>
  <c r="F392"/>
  <c r="F388"/>
  <c r="F384"/>
  <c r="F380"/>
  <c r="F376"/>
  <c r="F372"/>
  <c r="F368"/>
  <c r="F364"/>
  <c r="F360"/>
  <c r="F356"/>
  <c r="F352"/>
  <c r="F348"/>
  <c r="F344"/>
  <c r="F340"/>
  <c r="F336"/>
  <c r="F332"/>
  <c r="F328"/>
  <c r="F324"/>
  <c r="F316"/>
  <c r="F308"/>
  <c r="F300"/>
  <c r="F292"/>
  <c r="F284"/>
  <c r="F276"/>
  <c r="F268"/>
  <c r="F260"/>
  <c r="F252"/>
  <c r="F244"/>
  <c r="F236"/>
  <c r="F228"/>
  <c r="F220"/>
  <c r="F212"/>
  <c r="F204"/>
  <c r="F196"/>
  <c r="F188"/>
  <c r="F180"/>
  <c r="F172"/>
  <c r="F164"/>
  <c r="F156"/>
  <c r="F148"/>
  <c r="F140"/>
  <c r="F132"/>
  <c r="F124"/>
  <c r="F116"/>
  <c r="F108"/>
  <c r="F100"/>
  <c r="F92"/>
  <c r="F84"/>
  <c r="F76"/>
  <c r="F68"/>
  <c r="F60"/>
  <c r="F52"/>
  <c r="F44"/>
  <c r="F36"/>
  <c r="F28"/>
  <c r="F20"/>
  <c r="F12"/>
  <c r="F4"/>
  <c r="F90"/>
  <c r="F82"/>
  <c r="F74"/>
  <c r="F66"/>
  <c r="F58"/>
  <c r="F50"/>
  <c r="F42"/>
  <c r="F34"/>
  <c r="F26"/>
  <c r="F18"/>
  <c r="F10"/>
  <c r="F323"/>
  <c r="F319"/>
  <c r="F315"/>
  <c r="F311"/>
  <c r="F307"/>
  <c r="F303"/>
  <c r="F299"/>
  <c r="F295"/>
  <c r="F291"/>
  <c r="F287"/>
  <c r="F283"/>
  <c r="F279"/>
  <c r="F275"/>
  <c r="F271"/>
  <c r="F267"/>
  <c r="F263"/>
  <c r="F259"/>
  <c r="F255"/>
  <c r="F251"/>
  <c r="F247"/>
  <c r="F243"/>
  <c r="F239"/>
  <c r="F235"/>
  <c r="F231"/>
  <c r="F227"/>
  <c r="F223"/>
  <c r="F219"/>
  <c r="F215"/>
  <c r="F211"/>
  <c r="F207"/>
  <c r="F203"/>
  <c r="F199"/>
  <c r="F195"/>
  <c r="F191"/>
  <c r="F187"/>
  <c r="F183"/>
  <c r="F179"/>
  <c r="F175"/>
  <c r="F171"/>
  <c r="F167"/>
  <c r="F163"/>
  <c r="F159"/>
  <c r="F155"/>
  <c r="F151"/>
  <c r="F147"/>
  <c r="F143"/>
  <c r="F139"/>
  <c r="F135"/>
  <c r="F131"/>
  <c r="F127"/>
  <c r="F123"/>
  <c r="F119"/>
  <c r="F115"/>
  <c r="F111"/>
  <c r="F107"/>
  <c r="F103"/>
  <c r="F99"/>
  <c r="F95"/>
  <c r="F91"/>
  <c r="F87"/>
  <c r="F83"/>
  <c r="F79"/>
  <c r="F75"/>
  <c r="F71"/>
  <c r="F67"/>
  <c r="F63"/>
  <c r="F59"/>
  <c r="F55"/>
  <c r="F51"/>
  <c r="F47"/>
  <c r="F43"/>
  <c r="F39"/>
  <c r="F35"/>
  <c r="F31"/>
  <c r="F27"/>
  <c r="F23"/>
  <c r="F19"/>
  <c r="F15"/>
  <c r="F11"/>
  <c r="F7"/>
  <c r="F3"/>
  <c r="F810"/>
  <c r="F806"/>
  <c r="F802"/>
  <c r="F798"/>
  <c r="F794"/>
  <c r="F790"/>
  <c r="F786"/>
  <c r="F782"/>
  <c r="F778"/>
  <c r="F774"/>
  <c r="F770"/>
  <c r="F766"/>
  <c r="F762"/>
  <c r="F758"/>
  <c r="F754"/>
  <c r="F750"/>
  <c r="F746"/>
  <c r="F742"/>
  <c r="F738"/>
  <c r="F734"/>
  <c r="F730"/>
  <c r="F726"/>
  <c r="F722"/>
  <c r="F718"/>
  <c r="F714"/>
  <c r="F710"/>
  <c r="F706"/>
  <c r="F702"/>
  <c r="F698"/>
  <c r="F694"/>
  <c r="F690"/>
  <c r="F686"/>
  <c r="F682"/>
  <c r="F678"/>
  <c r="F674"/>
  <c r="F670"/>
  <c r="F666"/>
  <c r="F662"/>
  <c r="F658"/>
  <c r="F654"/>
  <c r="F650"/>
  <c r="F646"/>
  <c r="F642"/>
  <c r="F638"/>
  <c r="F634"/>
  <c r="F630"/>
  <c r="F626"/>
  <c r="F622"/>
  <c r="F618"/>
  <c r="F614"/>
  <c r="F610"/>
  <c r="F606"/>
  <c r="F602"/>
  <c r="F598"/>
  <c r="F594"/>
  <c r="F590"/>
  <c r="F586"/>
  <c r="F582"/>
  <c r="F578"/>
  <c r="F574"/>
  <c r="F570"/>
  <c r="F566"/>
  <c r="F562"/>
  <c r="F558"/>
  <c r="F554"/>
  <c r="F550"/>
  <c r="F546"/>
  <c r="F542"/>
  <c r="F538"/>
  <c r="F534"/>
  <c r="F530"/>
  <c r="F526"/>
  <c r="F522"/>
  <c r="F518"/>
  <c r="F514"/>
  <c r="F510"/>
  <c r="F506"/>
  <c r="F502"/>
  <c r="F498"/>
  <c r="F494"/>
  <c r="F490"/>
  <c r="F486"/>
  <c r="F482"/>
  <c r="F478"/>
  <c r="F474"/>
  <c r="F470"/>
  <c r="F466"/>
  <c r="F462"/>
  <c r="F458"/>
  <c r="F454"/>
  <c r="F450"/>
  <c r="F446"/>
  <c r="F442"/>
  <c r="F438"/>
  <c r="F434"/>
  <c r="F430"/>
  <c r="F426"/>
  <c r="F422"/>
  <c r="F418"/>
  <c r="F414"/>
  <c r="F410"/>
  <c r="F406"/>
  <c r="F402"/>
  <c r="F398"/>
  <c r="F394"/>
  <c r="F390"/>
  <c r="F386"/>
  <c r="F382"/>
  <c r="F378"/>
  <c r="F374"/>
  <c r="F370"/>
  <c r="F366"/>
  <c r="F362"/>
  <c r="F358"/>
  <c r="F354"/>
  <c r="F350"/>
  <c r="F346"/>
  <c r="F342"/>
  <c r="F338"/>
  <c r="F334"/>
  <c r="F330"/>
  <c r="F326"/>
  <c r="F320"/>
  <c r="F312"/>
  <c r="F304"/>
  <c r="F296"/>
  <c r="F288"/>
  <c r="F280"/>
  <c r="F272"/>
  <c r="F264"/>
  <c r="F256"/>
  <c r="F248"/>
  <c r="F240"/>
  <c r="F232"/>
  <c r="F224"/>
  <c r="F216"/>
  <c r="F208"/>
  <c r="F200"/>
  <c r="F192"/>
  <c r="F184"/>
  <c r="F176"/>
  <c r="F168"/>
  <c r="F160"/>
  <c r="F152"/>
  <c r="F144"/>
  <c r="F136"/>
  <c r="F128"/>
  <c r="F120"/>
  <c r="F112"/>
  <c r="F104"/>
  <c r="F96"/>
  <c r="F88"/>
  <c r="F80"/>
  <c r="F72"/>
  <c r="F64"/>
  <c r="F56"/>
  <c r="F48"/>
  <c r="F40"/>
  <c r="F32"/>
  <c r="F24"/>
  <c r="F16"/>
  <c r="F8"/>
  <c r="F94"/>
  <c r="F86"/>
  <c r="F78"/>
  <c r="F70"/>
  <c r="F62"/>
  <c r="F54"/>
  <c r="F46"/>
  <c r="F38"/>
  <c r="F30"/>
  <c r="F22"/>
  <c r="F14"/>
  <c r="F6"/>
  <c r="F321"/>
  <c r="F317"/>
  <c r="F313"/>
  <c r="F309"/>
  <c r="F305"/>
  <c r="F301"/>
  <c r="F297"/>
  <c r="F293"/>
  <c r="F289"/>
  <c r="F285"/>
  <c r="F281"/>
  <c r="F277"/>
  <c r="F273"/>
  <c r="F269"/>
  <c r="F265"/>
  <c r="F261"/>
  <c r="F257"/>
  <c r="F253"/>
  <c r="F249"/>
  <c r="F245"/>
  <c r="F241"/>
  <c r="F237"/>
  <c r="F233"/>
  <c r="F229"/>
  <c r="F225"/>
  <c r="F221"/>
  <c r="F217"/>
  <c r="F213"/>
  <c r="F209"/>
  <c r="F205"/>
  <c r="F201"/>
  <c r="F197"/>
  <c r="F193"/>
  <c r="F189"/>
  <c r="F185"/>
  <c r="F181"/>
  <c r="F177"/>
  <c r="F173"/>
  <c r="F169"/>
  <c r="F165"/>
  <c r="F161"/>
  <c r="F157"/>
  <c r="F153"/>
  <c r="F149"/>
  <c r="F145"/>
  <c r="F141"/>
  <c r="F137"/>
  <c r="F133"/>
  <c r="F129"/>
  <c r="F125"/>
  <c r="F121"/>
  <c r="F117"/>
  <c r="F113"/>
  <c r="F109"/>
  <c r="F105"/>
  <c r="F101"/>
  <c r="F97"/>
  <c r="F93"/>
  <c r="F89"/>
  <c r="F85"/>
  <c r="F81"/>
  <c r="F77"/>
  <c r="F73"/>
  <c r="F69"/>
  <c r="F65"/>
  <c r="F61"/>
  <c r="F57"/>
  <c r="F53"/>
  <c r="F49"/>
  <c r="F45"/>
  <c r="F41"/>
  <c r="F37"/>
  <c r="F33"/>
  <c r="F29"/>
  <c r="F25"/>
  <c r="F21"/>
  <c r="F17"/>
  <c r="F13"/>
  <c r="F9"/>
  <c r="F5"/>
  <c r="F2"/>
  <c r="C20" i="15"/>
  <c r="B7" i="25"/>
  <c r="B8"/>
  <c r="B9"/>
  <c r="C27" i="15"/>
  <c r="B10" i="25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</calcChain>
</file>

<file path=xl/comments1.xml><?xml version="1.0" encoding="utf-8"?>
<comments xmlns="http://schemas.openxmlformats.org/spreadsheetml/2006/main">
  <authors>
    <author>naultm</author>
  </authors>
  <commentList>
    <comment ref="A11" authorId="0">
      <text>
        <r>
          <rPr>
            <b/>
            <sz val="8"/>
            <color indexed="81"/>
            <rFont val="Tahoma"/>
          </rPr>
          <t>naultm:</t>
        </r>
        <r>
          <rPr>
            <sz val="8"/>
            <color indexed="81"/>
            <rFont val="Tahoma"/>
          </rPr>
          <t xml:space="preserve">
formerly </t>
        </r>
        <r>
          <rPr>
            <i/>
            <sz val="8"/>
            <color indexed="81"/>
            <rFont val="Tahoma"/>
            <family val="2"/>
          </rPr>
          <t>Megalodonta beckii</t>
        </r>
      </text>
    </comment>
  </commentList>
</comments>
</file>

<file path=xl/sharedStrings.xml><?xml version="1.0" encoding="utf-8"?>
<sst xmlns="http://schemas.openxmlformats.org/spreadsheetml/2006/main" count="1845" uniqueCount="752">
  <si>
    <t>sampling point</t>
  </si>
  <si>
    <t>Relative Frequency (%)</t>
  </si>
  <si>
    <t>Relative Frequency (squared)</t>
  </si>
  <si>
    <t>Simpson Diversity Index</t>
  </si>
  <si>
    <t>comments</t>
  </si>
  <si>
    <t>sp3</t>
  </si>
  <si>
    <t>sp4</t>
  </si>
  <si>
    <t>sp5</t>
  </si>
  <si>
    <t>sp6</t>
  </si>
  <si>
    <t>sp7</t>
  </si>
  <si>
    <t>sp8</t>
  </si>
  <si>
    <t>sp9</t>
  </si>
  <si>
    <t>The statistics:</t>
  </si>
  <si>
    <t>Instructions:</t>
  </si>
  <si>
    <t>Dominant sediment type (M=muck, S=Sand, R=Rock)</t>
  </si>
  <si>
    <t>Depth (ft)</t>
  </si>
  <si>
    <t>Total vegetation</t>
  </si>
  <si>
    <t>The worksheets:</t>
  </si>
  <si>
    <t>Frequency of occurrence within vegetated areas (%)</t>
  </si>
  <si>
    <t>STATS</t>
  </si>
  <si>
    <t>Entry</t>
  </si>
  <si>
    <t>Boat Survey</t>
  </si>
  <si>
    <t>READ ME</t>
  </si>
  <si>
    <t>Sampled holding rake pole (P) or rake rope (R)?</t>
  </si>
  <si>
    <t>Depth with some plants (NO ENTRY!)</t>
  </si>
  <si>
    <t>Depths within vegetated range(NO ENTRY!)</t>
  </si>
  <si>
    <t>Frequency of occurrence at sites shallower than maximum depth of plants</t>
  </si>
  <si>
    <t>Total Number Species at Site (NO ENTRY!)</t>
  </si>
  <si>
    <t>less than or equal to the maximum depth where plants were found.</t>
  </si>
  <si>
    <t>vegetated area divided by the total number of vegetated sites.</t>
  </si>
  <si>
    <t>divided by the total number of sites shallower than maximum depth of plants</t>
  </si>
  <si>
    <t>Please note:</t>
  </si>
  <si>
    <t xml:space="preserve"> "ENTRY" sheet is the Excel file onto which the field worker transfers the field data. </t>
  </si>
  <si>
    <t>Site #</t>
  </si>
  <si>
    <t>Longitude (need electronic copy of site locations)</t>
  </si>
  <si>
    <r>
      <t>Total number of sites shallower than maximum depth of plants</t>
    </r>
    <r>
      <rPr>
        <b/>
        <sz val="10"/>
        <color indexed="48"/>
        <rFont val="Arial"/>
        <family val="2"/>
      </rPr>
      <t>:</t>
    </r>
    <r>
      <rPr>
        <sz val="10"/>
        <color indexed="48"/>
        <rFont val="Arial"/>
        <family val="2"/>
      </rPr>
      <t xml:space="preserve"> </t>
    </r>
    <r>
      <rPr>
        <sz val="10"/>
        <rFont val="Arial"/>
        <family val="2"/>
      </rPr>
      <t xml:space="preserve">Number of sites where the depth was   </t>
    </r>
  </si>
  <si>
    <r>
      <t xml:space="preserve">Frequency of occurrence within vegetated areas (%): </t>
    </r>
    <r>
      <rPr>
        <sz val="10"/>
        <rFont val="Arial"/>
        <family val="2"/>
      </rPr>
      <t xml:space="preserve">Number of times a species was seen in a </t>
    </r>
  </si>
  <si>
    <r>
      <t xml:space="preserve">Frequency of occurrence at sites shallower than maximum depth of plants: </t>
    </r>
    <r>
      <rPr>
        <sz val="10"/>
        <rFont val="Arial"/>
        <family val="2"/>
      </rPr>
      <t xml:space="preserve">Number of times a species was seen </t>
    </r>
  </si>
  <si>
    <r>
      <t xml:space="preserve">Total number of sites with vegetation: </t>
    </r>
    <r>
      <rPr>
        <sz val="10"/>
        <rFont val="Arial"/>
        <family val="2"/>
      </rPr>
      <t>Total number of sites where at least one plant was found</t>
    </r>
  </si>
  <si>
    <t>Top of Form:</t>
  </si>
  <si>
    <t>After returning from the lake, enter data on "ENTRY" sheet.  The statistics will appear automatically on the STATS sheet.</t>
  </si>
  <si>
    <t>This value is used for Frequency of occurrence at sites shallower than maximum depth of plants.</t>
  </si>
  <si>
    <t>Including non-vegetated sites will lower the frequency of occurrence</t>
  </si>
  <si>
    <t>Including non-vegetated sites will not change the relative frequency.</t>
  </si>
  <si>
    <t>Frequency and thus is not sensitive to whether all sampled sites (including non-vegetated sites) are included.</t>
  </si>
  <si>
    <t>INDIVIDUAL SPECIES STATS:</t>
  </si>
  <si>
    <t>SUMMARY STATS:</t>
  </si>
  <si>
    <t>County</t>
  </si>
  <si>
    <t>"STATS" sheet automatically calculates statistics using the data entered into the "ENTRY" sheet.</t>
  </si>
  <si>
    <t>WBIC</t>
  </si>
  <si>
    <t>Print as many copies  of "Field Sheet" to take out onto the lake and record data. Be sure to keep the data sheets.</t>
  </si>
  <si>
    <t>If you recorded any "V" species on the Filed Sheet, record them as "V" on the ENTRY sheet as well.</t>
  </si>
  <si>
    <t>Number of sites sampled using rake on Pole (P)</t>
  </si>
  <si>
    <t>The closer the Simpson Diversity Index is to 1, the more diverse the community.</t>
  </si>
  <si>
    <t>Site number</t>
  </si>
  <si>
    <t>Depth (in feet)</t>
  </si>
  <si>
    <t>You may want to mark the rake for easy depth measurement determination.</t>
  </si>
  <si>
    <t xml:space="preserve">      Collecting data:  </t>
  </si>
  <si>
    <t>Average number of native species per site (shallower than max depth)</t>
  </si>
  <si>
    <t>Total Number Species at Site (shallower than max depth) (NO ENTRY!) includes exotics</t>
  </si>
  <si>
    <t>Total Number Species at Site (shallower than max depth) (NO ENTRY!), no exotics</t>
  </si>
  <si>
    <t>Total Number Species - veg sites only (NO ENTRY!)includes exotics</t>
  </si>
  <si>
    <t>Total Number Species - veg sites only (NO ENTRY!) No exotics</t>
  </si>
  <si>
    <t>Average number of all species per site (shallower than max depth)</t>
  </si>
  <si>
    <t>Species Richness (including visuals)</t>
  </si>
  <si>
    <t xml:space="preserve">Species Richness </t>
  </si>
  <si>
    <t>#visual sightings</t>
  </si>
  <si>
    <t>present (visual or collected)</t>
  </si>
  <si>
    <t>Average Rake Fullness</t>
  </si>
  <si>
    <t>Date of Survey</t>
  </si>
  <si>
    <t>Survey Date</t>
  </si>
  <si>
    <t>Be sure to enter lake name, county name, WBIC and survey date</t>
  </si>
  <si>
    <t xml:space="preserve">EWM,  CLP </t>
  </si>
  <si>
    <t>All species:</t>
  </si>
  <si>
    <t>1 = few plants on rake head</t>
  </si>
  <si>
    <t>2 = rake head ~1/2 full, between 1 &amp; 2</t>
  </si>
  <si>
    <t>3 = overflowing, can't see top of rake head.</t>
  </si>
  <si>
    <t>and are not in alphabetical order</t>
  </si>
  <si>
    <t>Leave blank if nothing found</t>
  </si>
  <si>
    <t>Rake pole (P) or rake rope (R)</t>
  </si>
  <si>
    <t>Number of sites sampled using rake on rope (R)</t>
  </si>
  <si>
    <r>
      <t>Species Richness:</t>
    </r>
    <r>
      <rPr>
        <sz val="10"/>
        <rFont val="Arial"/>
        <family val="2"/>
      </rPr>
      <t xml:space="preserve"> Total number of species collected. Does not include visual sightings.</t>
    </r>
  </si>
  <si>
    <t>6. In the "ENTRY" worksheet, you may want to use freeze panes feature for easy scrolling.</t>
  </si>
  <si>
    <t>You can turn this feature on and off by selecting "Unfreeze Panes" in the "Window" menu.</t>
  </si>
  <si>
    <r>
      <t>Potamogeton crispus</t>
    </r>
    <r>
      <rPr>
        <sz val="9"/>
        <rFont val="Arial"/>
        <family val="2"/>
      </rPr>
      <t>,Curly-leaf pondweed</t>
    </r>
  </si>
  <si>
    <t>Average number of all species per site (vegetated sites only)</t>
  </si>
  <si>
    <t>Average number of native species per site (vegetated sites only)</t>
  </si>
  <si>
    <t>Nearest Point</t>
  </si>
  <si>
    <t xml:space="preserve">Depth (ft) </t>
  </si>
  <si>
    <t>For each data entry sheet, enter names of observers and hours they worked on that lake.</t>
  </si>
  <si>
    <t xml:space="preserve">E. If you can see another species within 6 feet of the boat, but did not collect or uproot it with a rake, </t>
  </si>
  <si>
    <t>Dominant sediment type</t>
  </si>
  <si>
    <t>Latitiude (need electronic copy of site locations)</t>
  </si>
  <si>
    <r>
      <t xml:space="preserve">Ceratophyllum echinatum, </t>
    </r>
    <r>
      <rPr>
        <sz val="10"/>
        <rFont val="Arial"/>
        <family val="2"/>
      </rPr>
      <t>Spiny hornwort</t>
    </r>
  </si>
  <si>
    <r>
      <t>Carex comosa</t>
    </r>
    <r>
      <rPr>
        <sz val="10"/>
        <rFont val="Arial"/>
      </rPr>
      <t xml:space="preserve">, </t>
    </r>
    <r>
      <rPr>
        <sz val="10"/>
        <rFont val="Arial"/>
        <family val="2"/>
      </rPr>
      <t>B</t>
    </r>
    <r>
      <rPr>
        <sz val="10"/>
        <rFont val="Arial"/>
      </rPr>
      <t>ottle brush sedge</t>
    </r>
  </si>
  <si>
    <r>
      <t>Brasenia schreberi</t>
    </r>
    <r>
      <rPr>
        <sz val="10"/>
        <rFont val="Arial"/>
      </rPr>
      <t>, Watershield</t>
    </r>
  </si>
  <si>
    <r>
      <t>Decodon verticillatus</t>
    </r>
    <r>
      <rPr>
        <sz val="10"/>
        <rFont val="Arial"/>
      </rPr>
      <t>, Swamp loosestrife</t>
    </r>
  </si>
  <si>
    <r>
      <t>Elatine minima</t>
    </r>
    <r>
      <rPr>
        <sz val="10"/>
        <rFont val="Arial"/>
      </rPr>
      <t>, Waterwort</t>
    </r>
  </si>
  <si>
    <r>
      <t>Eleocharis acicularis</t>
    </r>
    <r>
      <rPr>
        <sz val="10"/>
        <rFont val="Arial"/>
      </rPr>
      <t>, Needle spikerush</t>
    </r>
  </si>
  <si>
    <r>
      <t xml:space="preserve">Eleocharis palustris, </t>
    </r>
    <r>
      <rPr>
        <sz val="10"/>
        <rFont val="Arial"/>
        <family val="2"/>
      </rPr>
      <t>Creeping spikerush</t>
    </r>
  </si>
  <si>
    <r>
      <t>Elodea nuttallii</t>
    </r>
    <r>
      <rPr>
        <sz val="10"/>
        <rFont val="Arial"/>
      </rPr>
      <t>, Slender waterweed</t>
    </r>
  </si>
  <si>
    <r>
      <t>Equisetum fluviatile</t>
    </r>
    <r>
      <rPr>
        <sz val="10"/>
        <rFont val="Arial"/>
      </rPr>
      <t>, Water horsetail</t>
    </r>
  </si>
  <si>
    <r>
      <t>Eriocaulon aquaticum</t>
    </r>
    <r>
      <rPr>
        <sz val="10"/>
        <rFont val="Arial"/>
      </rPr>
      <t>, Pipewort</t>
    </r>
  </si>
  <si>
    <r>
      <t>Heteranthera dubia</t>
    </r>
    <r>
      <rPr>
        <sz val="10"/>
        <rFont val="Arial"/>
      </rPr>
      <t>, Water star-grass</t>
    </r>
  </si>
  <si>
    <r>
      <t>Lemna trisulca</t>
    </r>
    <r>
      <rPr>
        <sz val="10"/>
        <rFont val="Arial"/>
      </rPr>
      <t>, Forked duckweed</t>
    </r>
  </si>
  <si>
    <r>
      <t>Lobelia dortmanna</t>
    </r>
    <r>
      <rPr>
        <sz val="10"/>
        <rFont val="Arial"/>
      </rPr>
      <t>, Water lobelia</t>
    </r>
  </si>
  <si>
    <r>
      <t>Lythrum salicaria</t>
    </r>
    <r>
      <rPr>
        <sz val="10"/>
        <rFont val="Arial"/>
      </rPr>
      <t>, Purple loosestrife</t>
    </r>
  </si>
  <si>
    <r>
      <t xml:space="preserve">Najas gracillima, </t>
    </r>
    <r>
      <rPr>
        <sz val="10"/>
        <rFont val="Arial"/>
        <family val="2"/>
      </rPr>
      <t>Northern naiad</t>
    </r>
  </si>
  <si>
    <r>
      <t>Najas marina</t>
    </r>
    <r>
      <rPr>
        <sz val="10"/>
        <rFont val="Arial"/>
      </rPr>
      <t>, Spiny naiad</t>
    </r>
  </si>
  <si>
    <r>
      <t>Nuphar advena</t>
    </r>
    <r>
      <rPr>
        <sz val="10"/>
        <rFont val="Arial"/>
      </rPr>
      <t>, Yellow pond lily</t>
    </r>
  </si>
  <si>
    <r>
      <t>Nuphar variegata</t>
    </r>
    <r>
      <rPr>
        <sz val="10"/>
        <rFont val="Arial"/>
      </rPr>
      <t>, Spatterdock</t>
    </r>
  </si>
  <si>
    <r>
      <t>Nymphaea odorata</t>
    </r>
    <r>
      <rPr>
        <sz val="10"/>
        <rFont val="Arial"/>
      </rPr>
      <t>, White water lily</t>
    </r>
  </si>
  <si>
    <r>
      <t>Phragmites australis</t>
    </r>
    <r>
      <rPr>
        <sz val="10"/>
        <rFont val="Arial"/>
      </rPr>
      <t>, Common reed</t>
    </r>
  </si>
  <si>
    <r>
      <t>Polygonum amphibium</t>
    </r>
    <r>
      <rPr>
        <sz val="10"/>
        <rFont val="Arial"/>
      </rPr>
      <t>, Water smartweed</t>
    </r>
  </si>
  <si>
    <r>
      <t>Pontederia cordata</t>
    </r>
    <r>
      <rPr>
        <sz val="10"/>
        <rFont val="Arial"/>
      </rPr>
      <t>, Pickerelweed</t>
    </r>
  </si>
  <si>
    <r>
      <t>Potamogeton alpinus</t>
    </r>
    <r>
      <rPr>
        <sz val="10"/>
        <rFont val="Arial"/>
      </rPr>
      <t>, Alpine pondweed</t>
    </r>
  </si>
  <si>
    <r>
      <t>Potamogeton amplifolius</t>
    </r>
    <r>
      <rPr>
        <sz val="10"/>
        <rFont val="Arial"/>
      </rPr>
      <t>, Large-leaf pondweed</t>
    </r>
  </si>
  <si>
    <r>
      <t>Potamogeton confervoides</t>
    </r>
    <r>
      <rPr>
        <sz val="10"/>
        <rFont val="Arial"/>
      </rPr>
      <t>, Algal-leaved pondweed</t>
    </r>
  </si>
  <si>
    <r>
      <t>Potamogeton diversifolius</t>
    </r>
    <r>
      <rPr>
        <sz val="10"/>
        <rFont val="Arial"/>
      </rPr>
      <t>, Water-thread pondweed</t>
    </r>
  </si>
  <si>
    <r>
      <t>Potamogeton epihydrus</t>
    </r>
    <r>
      <rPr>
        <sz val="10"/>
        <rFont val="Arial"/>
      </rPr>
      <t>, Ribbon-leaf pondweed</t>
    </r>
  </si>
  <si>
    <r>
      <t>Potamogeton foliosus</t>
    </r>
    <r>
      <rPr>
        <sz val="10"/>
        <rFont val="Arial"/>
      </rPr>
      <t>, Leafy pondweed</t>
    </r>
  </si>
  <si>
    <r>
      <t>Potamogeton gramineus</t>
    </r>
    <r>
      <rPr>
        <sz val="10"/>
        <rFont val="Arial"/>
      </rPr>
      <t>, Variable pondweed</t>
    </r>
  </si>
  <si>
    <r>
      <t>Potamogeton hillii</t>
    </r>
    <r>
      <rPr>
        <sz val="10"/>
        <rFont val="Arial"/>
      </rPr>
      <t>, Hill's pondweed</t>
    </r>
  </si>
  <si>
    <r>
      <t>Potamogeton illinoensis</t>
    </r>
    <r>
      <rPr>
        <sz val="10"/>
        <rFont val="Arial"/>
      </rPr>
      <t>, Illinois pondweed</t>
    </r>
  </si>
  <si>
    <r>
      <t>Potamogeton natans</t>
    </r>
    <r>
      <rPr>
        <sz val="10"/>
        <rFont val="Arial"/>
      </rPr>
      <t>, Floating-leaf pondweed</t>
    </r>
  </si>
  <si>
    <r>
      <t>Potamogeton nodosus</t>
    </r>
    <r>
      <rPr>
        <sz val="10"/>
        <rFont val="Arial"/>
      </rPr>
      <t>, Long-leaf pondweed</t>
    </r>
  </si>
  <si>
    <r>
      <t>Potamogeton obtusifolius</t>
    </r>
    <r>
      <rPr>
        <sz val="10"/>
        <rFont val="Arial"/>
      </rPr>
      <t>, Blunt-leaf pondweed</t>
    </r>
  </si>
  <si>
    <r>
      <t>Potamogeton praelongus</t>
    </r>
    <r>
      <rPr>
        <sz val="10"/>
        <rFont val="Arial"/>
      </rPr>
      <t>, White-stem pondweed</t>
    </r>
  </si>
  <si>
    <r>
      <t>Potamogeton pusillus</t>
    </r>
    <r>
      <rPr>
        <sz val="10"/>
        <rFont val="Arial"/>
      </rPr>
      <t>, Small pondweed</t>
    </r>
  </si>
  <si>
    <r>
      <t>Potamogeton richardsonii</t>
    </r>
    <r>
      <rPr>
        <sz val="10"/>
        <rFont val="Arial"/>
      </rPr>
      <t>, Clasping-leaf pondweed</t>
    </r>
  </si>
  <si>
    <r>
      <t>Potamogeton spirillus</t>
    </r>
    <r>
      <rPr>
        <sz val="10"/>
        <rFont val="Arial"/>
      </rPr>
      <t>, Spiral-fruited pondweed</t>
    </r>
  </si>
  <si>
    <r>
      <t>Potamogeton strictifolius</t>
    </r>
    <r>
      <rPr>
        <sz val="10"/>
        <rFont val="Arial"/>
      </rPr>
      <t>, Stiff pondweed</t>
    </r>
  </si>
  <si>
    <r>
      <t>Potamogeton vaseyi</t>
    </r>
    <r>
      <rPr>
        <sz val="10"/>
        <rFont val="Arial"/>
      </rPr>
      <t>, Vasey's pondweed</t>
    </r>
  </si>
  <si>
    <r>
      <t>Ranunculus flammula</t>
    </r>
    <r>
      <rPr>
        <sz val="10"/>
        <rFont val="Arial"/>
      </rPr>
      <t>, Creeping spearwort</t>
    </r>
  </si>
  <si>
    <r>
      <t>Sagittaria cristata</t>
    </r>
    <r>
      <rPr>
        <sz val="10"/>
        <rFont val="Arial"/>
      </rPr>
      <t>, Crested arrowhead</t>
    </r>
  </si>
  <si>
    <r>
      <t>Sagittaria cuneata</t>
    </r>
    <r>
      <rPr>
        <sz val="10"/>
        <rFont val="Arial"/>
      </rPr>
      <t>, Arum-leaved arrowhead</t>
    </r>
  </si>
  <si>
    <r>
      <t>Sagittaria graminea</t>
    </r>
    <r>
      <rPr>
        <sz val="10"/>
        <rFont val="Arial"/>
      </rPr>
      <t>, Grass-leaved arrowhead</t>
    </r>
  </si>
  <si>
    <r>
      <t>Sagittaria latifolia</t>
    </r>
    <r>
      <rPr>
        <sz val="10"/>
        <rFont val="Arial"/>
      </rPr>
      <t>, Common arrowhead</t>
    </r>
  </si>
  <si>
    <r>
      <t>Schoenoplectus acutus</t>
    </r>
    <r>
      <rPr>
        <sz val="10"/>
        <rFont val="Arial"/>
      </rPr>
      <t>, Hardstem bulrush</t>
    </r>
  </si>
  <si>
    <r>
      <t>Schoenoplectus subterminalis</t>
    </r>
    <r>
      <rPr>
        <sz val="10"/>
        <rFont val="Arial"/>
      </rPr>
      <t>, Water bulrush</t>
    </r>
  </si>
  <si>
    <r>
      <t>Schoenoplectus tabernaemontani</t>
    </r>
    <r>
      <rPr>
        <sz val="10"/>
        <rFont val="Arial"/>
      </rPr>
      <t>, Softstem bulrush</t>
    </r>
  </si>
  <si>
    <r>
      <t>Sparganium americanum</t>
    </r>
    <r>
      <rPr>
        <sz val="10"/>
        <rFont val="Arial"/>
      </rPr>
      <t>, American bur-reed</t>
    </r>
  </si>
  <si>
    <r>
      <t>Sparganium angustifolium</t>
    </r>
    <r>
      <rPr>
        <sz val="10"/>
        <rFont val="Arial"/>
      </rPr>
      <t>, Narrow-leaved bur-reed</t>
    </r>
  </si>
  <si>
    <r>
      <t>Sparganium eurycarpum</t>
    </r>
    <r>
      <rPr>
        <sz val="10"/>
        <rFont val="Arial"/>
      </rPr>
      <t>, Common bur-reed</t>
    </r>
  </si>
  <si>
    <r>
      <t>Sparganium natans</t>
    </r>
    <r>
      <rPr>
        <sz val="10"/>
        <rFont val="Arial"/>
      </rPr>
      <t>, Small bur-reed</t>
    </r>
  </si>
  <si>
    <r>
      <t>Stuckenia pectinata</t>
    </r>
    <r>
      <rPr>
        <sz val="10"/>
        <rFont val="Arial"/>
      </rPr>
      <t>, Sago pondweed</t>
    </r>
  </si>
  <si>
    <r>
      <t>Typha angustifolia</t>
    </r>
    <r>
      <rPr>
        <sz val="10"/>
        <rFont val="Arial"/>
      </rPr>
      <t>, Narrow-leaved cattail</t>
    </r>
  </si>
  <si>
    <r>
      <t>Typha latifolia</t>
    </r>
    <r>
      <rPr>
        <sz val="10"/>
        <rFont val="Arial"/>
      </rPr>
      <t>, Broad-leaved cattail</t>
    </r>
  </si>
  <si>
    <r>
      <t>Utricularia geminiscapa</t>
    </r>
    <r>
      <rPr>
        <sz val="10"/>
        <rFont val="Arial"/>
      </rPr>
      <t>, Twin-stemmed bladderwort</t>
    </r>
  </si>
  <si>
    <r>
      <t>Utricularia gibba</t>
    </r>
    <r>
      <rPr>
        <sz val="10"/>
        <rFont val="Arial"/>
      </rPr>
      <t>, Creeping bladderwort</t>
    </r>
  </si>
  <si>
    <r>
      <t>Utricularia intermedia</t>
    </r>
    <r>
      <rPr>
        <sz val="10"/>
        <rFont val="Arial"/>
      </rPr>
      <t>, Flat-leaf bladderwort</t>
    </r>
  </si>
  <si>
    <r>
      <t>Utricularia minor</t>
    </r>
    <r>
      <rPr>
        <sz val="10"/>
        <rFont val="Arial"/>
      </rPr>
      <t>, Small bladderwort</t>
    </r>
  </si>
  <si>
    <r>
      <t xml:space="preserve">Utricularia purpurea, </t>
    </r>
    <r>
      <rPr>
        <sz val="10"/>
        <rFont val="Arial"/>
      </rPr>
      <t>Large purple bladderwort</t>
    </r>
  </si>
  <si>
    <r>
      <t xml:space="preserve">Utricularia resupinata, </t>
    </r>
    <r>
      <rPr>
        <sz val="10"/>
        <rFont val="Arial"/>
      </rPr>
      <t>Small purple bladderwort</t>
    </r>
  </si>
  <si>
    <r>
      <t>Utricularia vulgaris</t>
    </r>
    <r>
      <rPr>
        <sz val="10"/>
        <rFont val="Arial"/>
      </rPr>
      <t>, Common bladderwort</t>
    </r>
  </si>
  <si>
    <r>
      <t xml:space="preserve">Wolffia columbiana, </t>
    </r>
    <r>
      <rPr>
        <sz val="10"/>
        <rFont val="Arial"/>
        <family val="2"/>
      </rPr>
      <t>Common watermeal</t>
    </r>
  </si>
  <si>
    <r>
      <t>Zannichellia palustris</t>
    </r>
    <r>
      <rPr>
        <sz val="10"/>
        <rFont val="Arial"/>
      </rPr>
      <t>, Horned pondweed</t>
    </r>
  </si>
  <si>
    <t>Species seen, habitat information</t>
  </si>
  <si>
    <t xml:space="preserve">Total Rake Fullness </t>
  </si>
  <si>
    <t>Name</t>
  </si>
  <si>
    <t>Date</t>
  </si>
  <si>
    <t>Field Crew</t>
  </si>
  <si>
    <t>Lake</t>
  </si>
  <si>
    <t xml:space="preserve">WBIC </t>
  </si>
  <si>
    <t>ADDITIONAL COMMENTS</t>
  </si>
  <si>
    <t>sp2</t>
  </si>
  <si>
    <t>sp1</t>
  </si>
  <si>
    <t>Total number of sites with vegetation</t>
  </si>
  <si>
    <t>Total number of sites shallower than maximum depth of plants</t>
  </si>
  <si>
    <t>Number of sites sampled using rake on Rope (R)</t>
  </si>
  <si>
    <t>Average number of all species per site (veg. sites only)</t>
  </si>
  <si>
    <t>Average number of native species per site (veg. sites only)</t>
  </si>
  <si>
    <t>Number of sites where species found</t>
  </si>
  <si>
    <t>Observer 1: name and hours:</t>
  </si>
  <si>
    <t>Observer 2: name and hours:</t>
  </si>
  <si>
    <t>Observer 3: name and hours:</t>
  </si>
  <si>
    <t>Total hours worked:</t>
  </si>
  <si>
    <t>Dominant sediment type (M, S, R)</t>
  </si>
  <si>
    <t>Rake pole (P) or rake rope (R)?</t>
  </si>
  <si>
    <t>Total Rake Fullness</t>
  </si>
  <si>
    <t xml:space="preserve">EWM 1,2,3 </t>
  </si>
  <si>
    <t xml:space="preserve">CLP 1,2,3  </t>
  </si>
  <si>
    <t>1,2,3…total number of sites</t>
  </si>
  <si>
    <r>
      <t>curly-leaf pondweed (</t>
    </r>
    <r>
      <rPr>
        <i/>
        <sz val="10"/>
        <rFont val="Arial"/>
        <family val="2"/>
      </rPr>
      <t>Potamogeton crispus</t>
    </r>
    <r>
      <rPr>
        <sz val="10"/>
        <rFont val="Arial"/>
        <family val="2"/>
      </rPr>
      <t xml:space="preserve">) are at the far left of the entry sheet, </t>
    </r>
  </si>
  <si>
    <t xml:space="preserve">A. In first row, list species encountered. You will have to re-write species as found on subsequent field sheets </t>
  </si>
  <si>
    <t>Record a total rake fullness rating on the sample:</t>
  </si>
  <si>
    <t>please record "V" for Visual.</t>
  </si>
  <si>
    <t>Note that these species on the Boat Survey or noted as "Visual" are not included in the statistics (unless noted as specifically including visuals).</t>
  </si>
  <si>
    <r>
      <t xml:space="preserve">1. </t>
    </r>
    <r>
      <rPr>
        <b/>
        <sz val="10"/>
        <rFont val="Arial"/>
        <family val="2"/>
      </rPr>
      <t>Adding rows or columns into the ENTRY or STATS worksheets will cause errors in the embedded formulas.  DO NOT ADD ROWS OR COLUMNS TO THE WORKSHEETS!</t>
    </r>
  </si>
  <si>
    <t>2. Frequency of Occurrence is sensitive to whether all sampled sites are included.</t>
  </si>
  <si>
    <t>3. Relative Frequency is not sensitive to whether all sampled sites, including non-vegetated sites, are included.</t>
  </si>
  <si>
    <t>4.  We use rake fullness for all species.</t>
  </si>
  <si>
    <t>Under Header (View&gt;Header and Footer&gt;Custom Header) record lake name, Waterbody Identification Code (WBIC), county and date</t>
  </si>
  <si>
    <r>
      <t>Isoetes</t>
    </r>
    <r>
      <rPr>
        <sz val="10"/>
        <rFont val="Arial"/>
        <family val="2"/>
      </rPr>
      <t xml:space="preserve"> </t>
    </r>
    <r>
      <rPr>
        <i/>
        <sz val="10"/>
        <rFont val="Arial"/>
        <family val="2"/>
      </rPr>
      <t>lacustris</t>
    </r>
    <r>
      <rPr>
        <sz val="10"/>
        <rFont val="Arial"/>
        <family val="2"/>
      </rPr>
      <t>, Lake quillwort</t>
    </r>
  </si>
  <si>
    <r>
      <t xml:space="preserve">Najas guadalupensis, </t>
    </r>
    <r>
      <rPr>
        <sz val="10"/>
        <rFont val="Arial"/>
        <family val="2"/>
      </rPr>
      <t>Southern naiad</t>
    </r>
  </si>
  <si>
    <r>
      <t>Sagittaria rigida</t>
    </r>
    <r>
      <rPr>
        <sz val="10"/>
        <rFont val="Arial"/>
        <family val="2"/>
      </rPr>
      <t>, Sessile-fruited arrowhead</t>
    </r>
  </si>
  <si>
    <t>Section</t>
  </si>
  <si>
    <t>Species</t>
  </si>
  <si>
    <t>Common Name</t>
  </si>
  <si>
    <t>C</t>
  </si>
  <si>
    <t>species present=1</t>
  </si>
  <si>
    <t>Alisma triviale</t>
  </si>
  <si>
    <t>Bolboschoenus fluviatilis</t>
  </si>
  <si>
    <t>Brasenia schreberi</t>
  </si>
  <si>
    <t>Watershield</t>
  </si>
  <si>
    <t>Calla palustris</t>
  </si>
  <si>
    <t>Callitriche hermaphroditica</t>
  </si>
  <si>
    <t>Callitriche heterophylla</t>
  </si>
  <si>
    <t>Callitriche palustris</t>
  </si>
  <si>
    <t>Carex comosa</t>
  </si>
  <si>
    <t>Bottle brush sedge</t>
  </si>
  <si>
    <t>Catabrosa aquatica</t>
  </si>
  <si>
    <t>Brook grass</t>
  </si>
  <si>
    <t>Ceratophyllum demersum</t>
  </si>
  <si>
    <t>Coontail</t>
  </si>
  <si>
    <t>Ceratophyllum echinatum</t>
  </si>
  <si>
    <t>Muskgrasses</t>
  </si>
  <si>
    <t>Dulichium arundinaceum</t>
  </si>
  <si>
    <t>Three-way sedge</t>
  </si>
  <si>
    <t>Elatine minima</t>
  </si>
  <si>
    <t>Waterwort</t>
  </si>
  <si>
    <t>Elatine triandra</t>
  </si>
  <si>
    <t>Eleocharis acicularis</t>
  </si>
  <si>
    <t>Needle spikerush</t>
  </si>
  <si>
    <t>Eleocharis erythropoda</t>
  </si>
  <si>
    <t>Eleocharis palustris</t>
  </si>
  <si>
    <t>Creeping spikerush</t>
  </si>
  <si>
    <t>Elodea canadensis</t>
  </si>
  <si>
    <t>Common waterweed</t>
  </si>
  <si>
    <t>Elodea nuttallii</t>
  </si>
  <si>
    <t>Slender waterweed</t>
  </si>
  <si>
    <t>Equisetum fluviatile</t>
  </si>
  <si>
    <t>Water horsetail</t>
  </si>
  <si>
    <t>Eriocaulon aquaticum</t>
  </si>
  <si>
    <t>Pipewort</t>
  </si>
  <si>
    <t>Glyceria borealis</t>
  </si>
  <si>
    <t>Northern manna grass</t>
  </si>
  <si>
    <t>Gratiola aurea</t>
  </si>
  <si>
    <t>Heteranthera dubia</t>
  </si>
  <si>
    <t>Water star-grass</t>
  </si>
  <si>
    <t>Isoetes echinospora</t>
  </si>
  <si>
    <t>Spiny-spored quillwort</t>
  </si>
  <si>
    <t>Isoetes lacustris</t>
  </si>
  <si>
    <t>Brown-fruited rush</t>
  </si>
  <si>
    <t>Juncus torreyi</t>
  </si>
  <si>
    <t>Torrey's rush</t>
  </si>
  <si>
    <t>Lemna minor</t>
  </si>
  <si>
    <t>Small duckweed</t>
  </si>
  <si>
    <t>Lemna perpusilla</t>
  </si>
  <si>
    <t>Least duckweed</t>
  </si>
  <si>
    <t>Lemna trisulca</t>
  </si>
  <si>
    <t>Littorella</t>
  </si>
  <si>
    <t>Lobelia dortmanna</t>
  </si>
  <si>
    <t>Water lobelia</t>
  </si>
  <si>
    <t>Ludwigia palustris</t>
  </si>
  <si>
    <t>Water marigold</t>
  </si>
  <si>
    <t>Myriophyllum alterniflorum</t>
  </si>
  <si>
    <t>Alternate-flowered water-milfoil</t>
  </si>
  <si>
    <t>Myriophyllum farwellii</t>
  </si>
  <si>
    <t>Farwell's water-milfoil</t>
  </si>
  <si>
    <t>Myriophyllum heterophyllum</t>
  </si>
  <si>
    <t>Various-leaved water-milfoil</t>
  </si>
  <si>
    <t>Northern water-milfoil</t>
  </si>
  <si>
    <t>Myriophyllum tenellum</t>
  </si>
  <si>
    <t>Dwarf water-milfoil</t>
  </si>
  <si>
    <t>Myriophyllum verticillatum</t>
  </si>
  <si>
    <t>Whorled water-milfoil</t>
  </si>
  <si>
    <t>Najas flexilis</t>
  </si>
  <si>
    <t>Najas gracillima</t>
  </si>
  <si>
    <t>Najas guadalupensis</t>
  </si>
  <si>
    <t>Nelumbo lutea</t>
  </si>
  <si>
    <t xml:space="preserve">Nitella </t>
  </si>
  <si>
    <t>Nitella</t>
  </si>
  <si>
    <t>Nuphar advena</t>
  </si>
  <si>
    <t>Yellow pond lily</t>
  </si>
  <si>
    <t>Nuphar microphylla</t>
  </si>
  <si>
    <t>Small pond lily</t>
  </si>
  <si>
    <t>Intermediate pond lily</t>
  </si>
  <si>
    <t>Nuphar variegata</t>
  </si>
  <si>
    <t>Spatterdock</t>
  </si>
  <si>
    <t>Nymphaea odorata</t>
  </si>
  <si>
    <t>White water lily</t>
  </si>
  <si>
    <t>Phragmites australis</t>
  </si>
  <si>
    <t>Common reed</t>
  </si>
  <si>
    <t>Polygonum amphibium</t>
  </si>
  <si>
    <t>Water smartweed</t>
  </si>
  <si>
    <t>Polygonum punctatum</t>
  </si>
  <si>
    <t>Dotted smartweed</t>
  </si>
  <si>
    <t>Pontederia cordata</t>
  </si>
  <si>
    <t>Pickerelweed</t>
  </si>
  <si>
    <t>Potamogeton alpinus</t>
  </si>
  <si>
    <t>Alpine pondweed</t>
  </si>
  <si>
    <t>Potamogeton amplifolius</t>
  </si>
  <si>
    <t>Large-leaf pondweed</t>
  </si>
  <si>
    <t>Potamogeton confervoides</t>
  </si>
  <si>
    <t>Algal-leaved pondweed</t>
  </si>
  <si>
    <t>Potamogeton diversifolius</t>
  </si>
  <si>
    <t>Potamogeton epihydrus</t>
  </si>
  <si>
    <t>Ribbon-leaf pondweed</t>
  </si>
  <si>
    <t>Potamogeton foliosus</t>
  </si>
  <si>
    <t>Leafy pondweed</t>
  </si>
  <si>
    <t>Potamogeton friesii</t>
  </si>
  <si>
    <t>Potamogeton gramineus</t>
  </si>
  <si>
    <t>Potamogeton hillii</t>
  </si>
  <si>
    <t>Hill's pondweed</t>
  </si>
  <si>
    <t>Potamogeton illinoensis</t>
  </si>
  <si>
    <t>Illinois pondweed</t>
  </si>
  <si>
    <t>Potamogeton natans</t>
  </si>
  <si>
    <t>Potamogeton nodosus</t>
  </si>
  <si>
    <t>Long-leaf pondweed</t>
  </si>
  <si>
    <t>Potamogeton oakesianus</t>
  </si>
  <si>
    <t>Potamogeton obtusifolius</t>
  </si>
  <si>
    <t>Blunt-leaf pondweed</t>
  </si>
  <si>
    <t>White-stem pondweed</t>
  </si>
  <si>
    <t>Potamogeton pulcher</t>
  </si>
  <si>
    <t>Spotted pondweed</t>
  </si>
  <si>
    <t>Potamogeton pusillus</t>
  </si>
  <si>
    <t>Small pondweed</t>
  </si>
  <si>
    <t>Potamogeton richardsonii</t>
  </si>
  <si>
    <t>Clasping-leaf pondweed</t>
  </si>
  <si>
    <t>Potamogeton robbinsii</t>
  </si>
  <si>
    <t>Potamogeton spirillus</t>
  </si>
  <si>
    <t>Spiral-fruited pondweed</t>
  </si>
  <si>
    <t>Potamogeton strictifolius</t>
  </si>
  <si>
    <t>Stiff pondweed</t>
  </si>
  <si>
    <t>Potamogeton vaseyi</t>
  </si>
  <si>
    <t>Vasey's pondweed</t>
  </si>
  <si>
    <t>Potamogeton zosteriformis</t>
  </si>
  <si>
    <t>Flat-stem pondweed</t>
  </si>
  <si>
    <t>Ranunculus aquatilis</t>
  </si>
  <si>
    <t>Ranunculus flabellaris</t>
  </si>
  <si>
    <t>Ranunculus flammula</t>
  </si>
  <si>
    <t>Creeping spearwort</t>
  </si>
  <si>
    <t>Riccia fluitans</t>
  </si>
  <si>
    <t>Slender riccia</t>
  </si>
  <si>
    <t>Ditch grass</t>
  </si>
  <si>
    <t>Arum-leaved arrowhead</t>
  </si>
  <si>
    <t>Sagittaria cuneata</t>
  </si>
  <si>
    <t>Midwestern arrowhead</t>
  </si>
  <si>
    <t>Sagittaria graminea</t>
  </si>
  <si>
    <t>Sagittaria latifolia</t>
  </si>
  <si>
    <t>Common arrowhead</t>
  </si>
  <si>
    <t>Sagittaria rigida</t>
  </si>
  <si>
    <t>Schoenoplectus acutus</t>
  </si>
  <si>
    <t>Hardstem bulrush</t>
  </si>
  <si>
    <t>Schoenoplectus heterochaetus</t>
  </si>
  <si>
    <t>Slender bulrush</t>
  </si>
  <si>
    <t>Schoenoplectus pungens</t>
  </si>
  <si>
    <t>Schoenoplectus subterminalis</t>
  </si>
  <si>
    <t>Water bulrush</t>
  </si>
  <si>
    <t>Schoenoplectus tabernaemontani</t>
  </si>
  <si>
    <t>Softstem bulrush</t>
  </si>
  <si>
    <t>Sparganium americanum</t>
  </si>
  <si>
    <t xml:space="preserve">American bur-reed </t>
  </si>
  <si>
    <t>Sparganium androcladum</t>
  </si>
  <si>
    <t xml:space="preserve">Branched bur-reed </t>
  </si>
  <si>
    <t>Sparganium angustifolium</t>
  </si>
  <si>
    <t xml:space="preserve">Narrow-leaved bur-reed </t>
  </si>
  <si>
    <t>Sparganium emersum</t>
  </si>
  <si>
    <t xml:space="preserve">Short-stemmed bur-reed </t>
  </si>
  <si>
    <t>Sparganium eurycarpum</t>
  </si>
  <si>
    <t>Common bur-reed</t>
  </si>
  <si>
    <t>Sparganium fluctuans</t>
  </si>
  <si>
    <t>Sparganium natans</t>
  </si>
  <si>
    <t>Small bur-reed</t>
  </si>
  <si>
    <t>Spirodela polyrhiza</t>
  </si>
  <si>
    <t>Stuckenia filiformis</t>
  </si>
  <si>
    <t>Stuckenia pectinata</t>
  </si>
  <si>
    <t>Stuckenia vaginata</t>
  </si>
  <si>
    <t>Sheathed pondweed</t>
  </si>
  <si>
    <t>Typha angustifolium</t>
  </si>
  <si>
    <t>Narrow-leaved cattail</t>
  </si>
  <si>
    <t>Typha latifolia</t>
  </si>
  <si>
    <t>Broad-leaved cattail</t>
  </si>
  <si>
    <t>Utricularia cornuta</t>
  </si>
  <si>
    <t>Horned bladderwort</t>
  </si>
  <si>
    <t>Utricularia geminiscapa</t>
  </si>
  <si>
    <t>Twin-stemmed bladderwort</t>
  </si>
  <si>
    <t>Utricularia gibba</t>
  </si>
  <si>
    <t>Creeping bladderwort</t>
  </si>
  <si>
    <t>Utricularia intermedia</t>
  </si>
  <si>
    <t>Flat-leaf bladderwort</t>
  </si>
  <si>
    <t>Utricularia minor</t>
  </si>
  <si>
    <t>Utricularia purpurea</t>
  </si>
  <si>
    <t>Large purple bladderwort</t>
  </si>
  <si>
    <t>Utricularia resupinata</t>
  </si>
  <si>
    <t>Small purple bladderwort</t>
  </si>
  <si>
    <t>Utricularia vulgaris</t>
  </si>
  <si>
    <t>Common bladderwort</t>
  </si>
  <si>
    <t>Vallisneria americana</t>
  </si>
  <si>
    <t>Wild celery</t>
  </si>
  <si>
    <t>Wolffia columbiana</t>
  </si>
  <si>
    <t>Common watermeal</t>
  </si>
  <si>
    <t>Zannichellia palustris</t>
  </si>
  <si>
    <t>Zizania aquatica</t>
  </si>
  <si>
    <t>Zizania palustris</t>
  </si>
  <si>
    <t>Northern wild rice</t>
  </si>
  <si>
    <t xml:space="preserve">N </t>
  </si>
  <si>
    <t>mean C</t>
  </si>
  <si>
    <r>
      <t>Phalaris arundinacea</t>
    </r>
    <r>
      <rPr>
        <sz val="10"/>
        <rFont val="Arial"/>
      </rPr>
      <t>, Reed canary grass</t>
    </r>
  </si>
  <si>
    <r>
      <t xml:space="preserve">Sagittaria </t>
    </r>
    <r>
      <rPr>
        <sz val="10"/>
        <rFont val="Arial"/>
        <family val="2"/>
      </rPr>
      <t>sp., Arrowhead</t>
    </r>
  </si>
  <si>
    <r>
      <t xml:space="preserve">Sparganium </t>
    </r>
    <r>
      <rPr>
        <sz val="10"/>
        <rFont val="Arial"/>
        <family val="2"/>
      </rPr>
      <t>sp., Bur-reed</t>
    </r>
  </si>
  <si>
    <t>Ruppia cirrhosa</t>
  </si>
  <si>
    <t>Horned pondweed</t>
  </si>
  <si>
    <t>Sago pondweed</t>
  </si>
  <si>
    <t>Potamogeton praelongus</t>
  </si>
  <si>
    <t>Juncus pelocarpus f. submersus</t>
  </si>
  <si>
    <t>Southern wild rice</t>
  </si>
  <si>
    <r>
      <t xml:space="preserve">Chara </t>
    </r>
    <r>
      <rPr>
        <sz val="10"/>
        <rFont val="Arial"/>
        <family val="2"/>
      </rPr>
      <t>sp.</t>
    </r>
    <r>
      <rPr>
        <sz val="10"/>
        <rFont val="Arial"/>
      </rPr>
      <t>, Muskgrasses</t>
    </r>
  </si>
  <si>
    <t>Record as Muck (M), Sand (S), or Rock (R).</t>
  </si>
  <si>
    <t>Note whether you used the rake pole (P) or tossed the rake head on a rope (R).</t>
  </si>
  <si>
    <t xml:space="preserve">However, if these species that are seen but not sampled are associated with a sampling site, </t>
  </si>
  <si>
    <t xml:space="preserve">Be as specific as possible in explaining geographic location (e.g. list location as nearest to, or between sampling points). </t>
  </si>
  <si>
    <t>"FIELD SHEET" is a suggested field data sheet; it does not list any species besides EWM &amp; CLP.  Field workers enter species as encountered.</t>
  </si>
  <si>
    <t>"CALCULATE FQI" sheet automatically calculates the Floristic Quality Index (FQI) based upon the species listed on the "ENTRY" spreadsheet.</t>
  </si>
  <si>
    <t>DEPTH BIN (FT)</t>
  </si>
  <si>
    <t># SITES (NO ENTRY)</t>
  </si>
  <si>
    <t>Myriophyllum sibiricum</t>
  </si>
  <si>
    <r>
      <t>**</t>
    </r>
    <r>
      <rPr>
        <b/>
        <sz val="10"/>
        <rFont val="Arial"/>
        <family val="2"/>
      </rPr>
      <t>SEE "MAX DEPTH GRAPH" WORKSHEET TO CONFIRM</t>
    </r>
  </si>
  <si>
    <r>
      <t>Maximum depth of plants (ft)</t>
    </r>
    <r>
      <rPr>
        <b/>
        <sz val="12"/>
        <rFont val="Arial"/>
        <family val="2"/>
      </rPr>
      <t xml:space="preserve">** </t>
    </r>
  </si>
  <si>
    <r>
      <t xml:space="preserve">CITATION: </t>
    </r>
    <r>
      <rPr>
        <b/>
        <sz val="12"/>
        <color indexed="8"/>
        <rFont val="Arial"/>
      </rPr>
      <t xml:space="preserve">Nichols, SA. 1999. Floristic Quality Assessment of Wisconsin Lake Plant Communities with Example Applications. Journal of Lake and Reservoir Management, 15(2):133-141. </t>
    </r>
  </si>
  <si>
    <t>FQI</t>
  </si>
  <si>
    <r>
      <t>Potamogeton bicupulatus</t>
    </r>
    <r>
      <rPr>
        <sz val="10"/>
        <rFont val="Arial"/>
      </rPr>
      <t>, Snail-seed pondweed</t>
    </r>
  </si>
  <si>
    <t>Northern watermeal</t>
  </si>
  <si>
    <t>Spiny hornwort</t>
  </si>
  <si>
    <t>Chara</t>
  </si>
  <si>
    <t>Northern water-plantain</t>
  </si>
  <si>
    <t>River bulrush</t>
  </si>
  <si>
    <t>Wild calla</t>
  </si>
  <si>
    <t>Greater waterwort</t>
  </si>
  <si>
    <t>Bald spikerush</t>
  </si>
  <si>
    <t>Variable pondweed</t>
  </si>
  <si>
    <t>Small bladderwort</t>
  </si>
  <si>
    <t>Forked duckweed</t>
  </si>
  <si>
    <t>Marsh purslane</t>
  </si>
  <si>
    <t>American lotus</t>
  </si>
  <si>
    <r>
      <t xml:space="preserve">Nuphar </t>
    </r>
    <r>
      <rPr>
        <sz val="11"/>
        <color indexed="8"/>
        <rFont val="Arial"/>
        <family val="2"/>
      </rPr>
      <t xml:space="preserve">X </t>
    </r>
    <r>
      <rPr>
        <i/>
        <sz val="11"/>
        <color indexed="8"/>
        <rFont val="Arial"/>
      </rPr>
      <t>rubrodisca</t>
    </r>
  </si>
  <si>
    <t>Potamogeton bicupulatus</t>
  </si>
  <si>
    <t>Snail-seed pondwwed</t>
  </si>
  <si>
    <t>Water-thread pondweed</t>
  </si>
  <si>
    <t>Floating-leaf pondweed</t>
  </si>
  <si>
    <t>Fine-leaved pondweed</t>
  </si>
  <si>
    <t>Large duckweed</t>
  </si>
  <si>
    <t>Grass-leaved arrowhead</t>
  </si>
  <si>
    <t>Sessile-fruited arrowhead</t>
  </si>
  <si>
    <t>Sweet-flag</t>
  </si>
  <si>
    <t>Acorus americanus</t>
  </si>
  <si>
    <t>Autumnal water-starwort</t>
  </si>
  <si>
    <t>Large water-starwort</t>
  </si>
  <si>
    <t>Common water-starwort</t>
  </si>
  <si>
    <r>
      <t>Gratiola aurea</t>
    </r>
    <r>
      <rPr>
        <sz val="10"/>
        <rFont val="Arial"/>
      </rPr>
      <t>, Golden hedge-hyssop</t>
    </r>
  </si>
  <si>
    <t>Golden hedge-hyssop</t>
  </si>
  <si>
    <t>Lake quillwort</t>
  </si>
  <si>
    <r>
      <t>Isoetes echinospora</t>
    </r>
    <r>
      <rPr>
        <sz val="10"/>
        <rFont val="Arial"/>
        <family val="2"/>
      </rPr>
      <t>, Spiny spored-quillwort</t>
    </r>
  </si>
  <si>
    <t>Littorella uniflora</t>
  </si>
  <si>
    <r>
      <t>Littorella uniflora</t>
    </r>
    <r>
      <rPr>
        <sz val="10"/>
        <rFont val="Arial"/>
      </rPr>
      <t>, Littorella</t>
    </r>
  </si>
  <si>
    <r>
      <t>Myriophyllum alterniflorum</t>
    </r>
    <r>
      <rPr>
        <sz val="10"/>
        <rFont val="Arial"/>
      </rPr>
      <t>, Alternate-flowered water-milfoil</t>
    </r>
  </si>
  <si>
    <r>
      <t>Myriophyllum farwellii</t>
    </r>
    <r>
      <rPr>
        <sz val="10"/>
        <rFont val="Arial"/>
      </rPr>
      <t>, Farwell's water-milfoil</t>
    </r>
  </si>
  <si>
    <r>
      <t>Myriophyllum heterophyllum</t>
    </r>
    <r>
      <rPr>
        <sz val="10"/>
        <rFont val="Arial"/>
      </rPr>
      <t>, Various-leaved water-milfoil</t>
    </r>
  </si>
  <si>
    <r>
      <t>Myriophyllum sibiricum</t>
    </r>
    <r>
      <rPr>
        <sz val="10"/>
        <rFont val="Arial"/>
      </rPr>
      <t>, Northern water-milfoil</t>
    </r>
  </si>
  <si>
    <r>
      <t>Myriophyllum tenellum</t>
    </r>
    <r>
      <rPr>
        <sz val="10"/>
        <rFont val="Arial"/>
      </rPr>
      <t>, Dwarf water-milfoil</t>
    </r>
  </si>
  <si>
    <r>
      <t>Myriophyllum verticillatum</t>
    </r>
    <r>
      <rPr>
        <sz val="10"/>
        <rFont val="Arial"/>
      </rPr>
      <t>, Whorled water-milfoil</t>
    </r>
  </si>
  <si>
    <t>Southern naiad</t>
  </si>
  <si>
    <t>Northern naiad</t>
  </si>
  <si>
    <t>Slender naiad</t>
  </si>
  <si>
    <r>
      <t xml:space="preserve">Iris versicolor, </t>
    </r>
    <r>
      <rPr>
        <sz val="10"/>
        <rFont val="Arial"/>
        <family val="2"/>
      </rPr>
      <t>Northern blue flag</t>
    </r>
  </si>
  <si>
    <r>
      <t>Najas flexilis</t>
    </r>
    <r>
      <rPr>
        <sz val="10"/>
        <rFont val="Arial"/>
      </rPr>
      <t>, Slender naiad</t>
    </r>
  </si>
  <si>
    <t>Fries' pondweed</t>
  </si>
  <si>
    <r>
      <t>Potamogeton friesii</t>
    </r>
    <r>
      <rPr>
        <sz val="10"/>
        <rFont val="Arial"/>
      </rPr>
      <t>, Fries' pondweed</t>
    </r>
  </si>
  <si>
    <t>Oakes' pondweed</t>
  </si>
  <si>
    <r>
      <t>Potamogeton oakesianus</t>
    </r>
    <r>
      <rPr>
        <sz val="10"/>
        <rFont val="Arial"/>
      </rPr>
      <t>, Oakes' pondweed</t>
    </r>
  </si>
  <si>
    <t>Fern pondweed</t>
  </si>
  <si>
    <r>
      <t>Potamogeton robbinsii</t>
    </r>
    <r>
      <rPr>
        <sz val="10"/>
        <rFont val="Arial"/>
      </rPr>
      <t>, Fern pondweed</t>
    </r>
  </si>
  <si>
    <r>
      <t>Ranunculus aquatilis</t>
    </r>
    <r>
      <rPr>
        <sz val="10"/>
        <rFont val="Arial"/>
      </rPr>
      <t>, White water crowfoot</t>
    </r>
  </si>
  <si>
    <t>White water crowfoot</t>
  </si>
  <si>
    <t>Yellow water crowfoot</t>
  </si>
  <si>
    <t>Sagittaria brevirostra</t>
  </si>
  <si>
    <r>
      <t xml:space="preserve">Schoenoplectus pungens, </t>
    </r>
    <r>
      <rPr>
        <sz val="10"/>
        <rFont val="Arial"/>
        <family val="2"/>
      </rPr>
      <t>Three-square bulrush</t>
    </r>
  </si>
  <si>
    <r>
      <t xml:space="preserve">CITATION: </t>
    </r>
    <r>
      <rPr>
        <b/>
        <sz val="12"/>
        <color indexed="8"/>
        <rFont val="Arial"/>
        <family val="2"/>
      </rPr>
      <t>University of Wisconsin-Madison, 2001. Wisconsin Floristic Quality Assessment (WFQA). Retrived October 27, 2009 from: http://www.botany.wisc.edu/WFQA.asp</t>
    </r>
  </si>
  <si>
    <r>
      <t>Sparganium androcladum</t>
    </r>
    <r>
      <rPr>
        <sz val="10"/>
        <rFont val="Arial"/>
      </rPr>
      <t>, Branched bur-reed</t>
    </r>
  </si>
  <si>
    <r>
      <t>Sparganium emersum</t>
    </r>
    <r>
      <rPr>
        <sz val="10"/>
        <rFont val="Arial"/>
      </rPr>
      <t>, Short-stemmed bur-reed</t>
    </r>
  </si>
  <si>
    <t>Floating-leaf bur-reed</t>
  </si>
  <si>
    <r>
      <t>Sparganium fluctuans</t>
    </r>
    <r>
      <rPr>
        <sz val="10"/>
        <rFont val="Arial"/>
      </rPr>
      <t>, Floating-leaf bur-reed</t>
    </r>
  </si>
  <si>
    <r>
      <t>Dulichium arundinaceum</t>
    </r>
    <r>
      <rPr>
        <sz val="10"/>
        <rFont val="Arial"/>
      </rPr>
      <t>, Three-way sedge</t>
    </r>
  </si>
  <si>
    <r>
      <t>Eleocharis robbinsii</t>
    </r>
    <r>
      <rPr>
        <sz val="10"/>
        <rFont val="Arial"/>
      </rPr>
      <t>, Robbins' spikerush</t>
    </r>
  </si>
  <si>
    <r>
      <t>Juncus pelocarpus</t>
    </r>
    <r>
      <rPr>
        <sz val="10"/>
        <rFont val="Arial"/>
      </rPr>
      <t xml:space="preserve"> f. </t>
    </r>
    <r>
      <rPr>
        <i/>
        <sz val="10"/>
        <rFont val="Arial"/>
        <family val="2"/>
      </rPr>
      <t>submersus</t>
    </r>
    <r>
      <rPr>
        <sz val="10"/>
        <rFont val="Arial"/>
      </rPr>
      <t>, Brown-fruited rush</t>
    </r>
  </si>
  <si>
    <r>
      <t>Ruppia cirrhosa</t>
    </r>
    <r>
      <rPr>
        <sz val="10"/>
        <rFont val="Arial"/>
      </rPr>
      <t>, Ditch grass</t>
    </r>
  </si>
  <si>
    <t>Three-square bulrush</t>
  </si>
  <si>
    <r>
      <t>Zizania aquatica</t>
    </r>
    <r>
      <rPr>
        <sz val="10"/>
        <rFont val="Arial"/>
      </rPr>
      <t>, Southern wild rice</t>
    </r>
  </si>
  <si>
    <r>
      <t xml:space="preserve">Zizania </t>
    </r>
    <r>
      <rPr>
        <sz val="10"/>
        <rFont val="Arial"/>
        <family val="2"/>
      </rPr>
      <t>sp., Wild rice</t>
    </r>
  </si>
  <si>
    <r>
      <t xml:space="preserve">Zizania </t>
    </r>
    <r>
      <rPr>
        <sz val="11"/>
        <color indexed="8"/>
        <rFont val="Arial"/>
        <family val="2"/>
      </rPr>
      <t>sp.</t>
    </r>
  </si>
  <si>
    <t>Wild rice</t>
  </si>
  <si>
    <r>
      <t xml:space="preserve">Typha </t>
    </r>
    <r>
      <rPr>
        <sz val="10"/>
        <rFont val="Arial"/>
        <family val="2"/>
      </rPr>
      <t>sp., Cattail</t>
    </r>
  </si>
  <si>
    <r>
      <t xml:space="preserve">Typha </t>
    </r>
    <r>
      <rPr>
        <sz val="11"/>
        <color indexed="8"/>
        <rFont val="Arial"/>
        <family val="2"/>
      </rPr>
      <t>sp.</t>
    </r>
  </si>
  <si>
    <t>Cattail</t>
  </si>
  <si>
    <r>
      <t xml:space="preserve">Isoetes </t>
    </r>
    <r>
      <rPr>
        <sz val="10"/>
        <rFont val="Arial"/>
        <family val="2"/>
      </rPr>
      <t>sp., Quillwort</t>
    </r>
  </si>
  <si>
    <r>
      <t xml:space="preserve">Isoetes </t>
    </r>
    <r>
      <rPr>
        <sz val="11"/>
        <color indexed="8"/>
        <rFont val="Arial"/>
        <family val="2"/>
      </rPr>
      <t>sp.</t>
    </r>
  </si>
  <si>
    <t>Quillwort</t>
  </si>
  <si>
    <t>Wolffia borealis</t>
  </si>
  <si>
    <r>
      <t xml:space="preserve">Wolffia borealis, </t>
    </r>
    <r>
      <rPr>
        <sz val="10"/>
        <rFont val="Arial"/>
        <family val="2"/>
      </rPr>
      <t>Northern watermeal</t>
    </r>
  </si>
  <si>
    <r>
      <t>Calla palustris</t>
    </r>
    <r>
      <rPr>
        <sz val="10"/>
        <rFont val="Arial"/>
        <family val="2"/>
      </rPr>
      <t>, Wild calla</t>
    </r>
  </si>
  <si>
    <r>
      <t xml:space="preserve">Nelumbo lutea, </t>
    </r>
    <r>
      <rPr>
        <sz val="10"/>
        <rFont val="Arial"/>
        <family val="2"/>
      </rPr>
      <t>American lotus</t>
    </r>
  </si>
  <si>
    <r>
      <t xml:space="preserve">Eleocharis erythropoda, </t>
    </r>
    <r>
      <rPr>
        <sz val="10"/>
        <rFont val="Arial"/>
        <family val="2"/>
      </rPr>
      <t>Bald spikerush</t>
    </r>
  </si>
  <si>
    <r>
      <t xml:space="preserve">Glyceria borealis, </t>
    </r>
    <r>
      <rPr>
        <sz val="10"/>
        <rFont val="Arial"/>
        <family val="2"/>
      </rPr>
      <t>Northern manna grass</t>
    </r>
  </si>
  <si>
    <r>
      <t xml:space="preserve">Sagittaria brevirostra, </t>
    </r>
    <r>
      <rPr>
        <sz val="10"/>
        <rFont val="Arial"/>
        <family val="2"/>
      </rPr>
      <t>Midwestern arrowhead</t>
    </r>
  </si>
  <si>
    <r>
      <t xml:space="preserve">Bolboschoenus fluviatilis, </t>
    </r>
    <r>
      <rPr>
        <sz val="9"/>
        <rFont val="Arial"/>
        <family val="2"/>
      </rPr>
      <t>River bulrush</t>
    </r>
  </si>
  <si>
    <r>
      <t xml:space="preserve">Comarum palustre, </t>
    </r>
    <r>
      <rPr>
        <sz val="10"/>
        <rFont val="Arial"/>
        <family val="2"/>
      </rPr>
      <t>Marsh cinquefoil</t>
    </r>
  </si>
  <si>
    <r>
      <t xml:space="preserve">Iris virginica, </t>
    </r>
    <r>
      <rPr>
        <sz val="10"/>
        <rFont val="Arial"/>
        <family val="2"/>
      </rPr>
      <t>Southern blue flag</t>
    </r>
  </si>
  <si>
    <r>
      <t xml:space="preserve">Polygonum punctatum, </t>
    </r>
    <r>
      <rPr>
        <sz val="10"/>
        <rFont val="Arial"/>
        <family val="2"/>
      </rPr>
      <t>Dotted smartweed</t>
    </r>
  </si>
  <si>
    <r>
      <t xml:space="preserve">Ludwigia palustris, </t>
    </r>
    <r>
      <rPr>
        <sz val="10"/>
        <rFont val="Arial"/>
        <family val="2"/>
      </rPr>
      <t>Marsh purslane</t>
    </r>
  </si>
  <si>
    <r>
      <t xml:space="preserve">Bidens beckii </t>
    </r>
    <r>
      <rPr>
        <sz val="9"/>
        <rFont val="Arial"/>
        <family val="2"/>
      </rPr>
      <t xml:space="preserve">(formerly </t>
    </r>
    <r>
      <rPr>
        <i/>
        <sz val="9"/>
        <rFont val="Arial"/>
        <family val="2"/>
      </rPr>
      <t>Megalodonta</t>
    </r>
    <r>
      <rPr>
        <sz val="9"/>
        <rFont val="Arial"/>
        <family val="2"/>
      </rPr>
      <t>),</t>
    </r>
    <r>
      <rPr>
        <i/>
        <sz val="9"/>
        <rFont val="Arial"/>
        <family val="2"/>
      </rPr>
      <t xml:space="preserve"> </t>
    </r>
    <r>
      <rPr>
        <sz val="9"/>
        <rFont val="Arial"/>
        <family val="2"/>
      </rPr>
      <t>Water marigold</t>
    </r>
  </si>
  <si>
    <t>Bidens beckii</t>
  </si>
  <si>
    <r>
      <t xml:space="preserve">Nuphar microphylla, </t>
    </r>
    <r>
      <rPr>
        <sz val="10"/>
        <rFont val="Arial"/>
        <family val="2"/>
      </rPr>
      <t>Small pond lily</t>
    </r>
  </si>
  <si>
    <r>
      <t xml:space="preserve">Riccia fluitans, </t>
    </r>
    <r>
      <rPr>
        <sz val="10"/>
        <rFont val="Arial"/>
        <family val="2"/>
      </rPr>
      <t>Slender riccia</t>
    </r>
  </si>
  <si>
    <t>last updated 10/29/2009</t>
  </si>
  <si>
    <r>
      <t>Do not</t>
    </r>
    <r>
      <rPr>
        <sz val="10"/>
        <rFont val="Arial"/>
        <family val="2"/>
      </rPr>
      <t xml:space="preserve"> include fil. algae, moss, or sponge in the total rake fullness</t>
    </r>
  </si>
  <si>
    <t>B. Record  rake fullness rating for each species encountered at site:</t>
  </si>
  <si>
    <t xml:space="preserve">C. Record rake fullness for all species uprooted by the rake and that then floated to the suruface.  </t>
  </si>
  <si>
    <t>D. Record individual rake fullness raings for fil. algae, moss, or sponge on speices list.</t>
  </si>
  <si>
    <r>
      <t>Note</t>
    </r>
    <r>
      <rPr>
        <sz val="10"/>
        <rFont val="Arial"/>
        <family val="2"/>
      </rPr>
      <t>: You must write plant names at top of each sheet used</t>
    </r>
  </si>
  <si>
    <t>Be sure to copy latitude and longitude data from the GPS text file for each site (as decimal degrees).</t>
  </si>
  <si>
    <r>
      <t>Two exotic invasive species, Eurasian water-milfoil (</t>
    </r>
    <r>
      <rPr>
        <i/>
        <sz val="10"/>
        <rFont val="Arial"/>
        <family val="2"/>
      </rPr>
      <t>Myriophyllum spicatum</t>
    </r>
    <r>
      <rPr>
        <sz val="10"/>
        <rFont val="Arial"/>
        <family val="2"/>
      </rPr>
      <t xml:space="preserve">) and </t>
    </r>
  </si>
  <si>
    <t>Transfer all data from field sheet and add comments as necessary (list of standarized comments visible when column is clicked on).</t>
  </si>
  <si>
    <t xml:space="preserve">"BOAT SURVEY" is a data sheet to add any other species seen on site but not directly sampled with the rake. </t>
  </si>
  <si>
    <t>note them with a "V" (for Visual") on the field sheet as requested above.</t>
  </si>
  <si>
    <t>If you see other species not associated with a particular site, (along the shore or some distance away), note them on the boat survey.</t>
  </si>
  <si>
    <t>"MAX DEPTH GRAPH" displays a distribution of the presence of plants vs. water depth.  This graph should be carefully examined to note</t>
  </si>
  <si>
    <t xml:space="preserve">any potential outliers in the plant distribution.  </t>
  </si>
  <si>
    <t xml:space="preserve">5.  Please enter the latitude and longitude of each sample site on the "ENTRY" sheet. </t>
  </si>
  <si>
    <r>
      <t>Maximum depth of plants (ft)</t>
    </r>
    <r>
      <rPr>
        <sz val="10"/>
        <rFont val="Arial"/>
        <family val="2"/>
      </rPr>
      <t xml:space="preserve"> is the depth of the deepest site sampled at which vegetation was present.</t>
    </r>
  </si>
  <si>
    <r>
      <t>Simpson Diversity Index</t>
    </r>
    <r>
      <rPr>
        <sz val="10"/>
        <rFont val="Arial"/>
        <family val="2"/>
      </rPr>
      <t xml:space="preserve"> is a nonparametric estimator of community heterogeneity. It is based on Relative </t>
    </r>
  </si>
  <si>
    <r>
      <t>Species Richness (including visuals):</t>
    </r>
    <r>
      <rPr>
        <sz val="10"/>
        <rFont val="Arial"/>
        <family val="2"/>
      </rPr>
      <t xml:space="preserve"> Total number of species collected including visual sightings.</t>
    </r>
  </si>
  <si>
    <t>4.  There are 7 hidden columns in "ENTRY" that have intermediate calculations for the statistics.  Please do not modify these.</t>
  </si>
  <si>
    <t>Click on the outermost portion of the graph, and adjust the selection box in Column A.</t>
  </si>
  <si>
    <r>
      <t>Note:</t>
    </r>
    <r>
      <rPr>
        <sz val="11"/>
        <rFont val="Arial"/>
        <family val="2"/>
      </rPr>
      <t xml:space="preserve"> The X-axis (Depth Bin) can be scaled to better fit the plant distribution data.</t>
    </r>
  </si>
  <si>
    <r>
      <t>Acorus americanus</t>
    </r>
    <r>
      <rPr>
        <sz val="9"/>
        <rFont val="Arial"/>
        <family val="2"/>
      </rPr>
      <t>, Sweet-flag</t>
    </r>
  </si>
  <si>
    <r>
      <t>Myriophyllum spicatum</t>
    </r>
    <r>
      <rPr>
        <sz val="9"/>
        <rFont val="Arial"/>
        <family val="2"/>
      </rPr>
      <t>, Eurasian water-milfoil or Hybrid water-milfoil</t>
    </r>
  </si>
  <si>
    <r>
      <t xml:space="preserve">Alisma triviale, </t>
    </r>
    <r>
      <rPr>
        <sz val="9"/>
        <rFont val="Arial"/>
        <family val="2"/>
      </rPr>
      <t>Northern water-plantain</t>
    </r>
  </si>
  <si>
    <r>
      <t xml:space="preserve">Callitriche palustris, </t>
    </r>
    <r>
      <rPr>
        <sz val="10"/>
        <rFont val="Arial"/>
        <family val="2"/>
      </rPr>
      <t>Common water-starwort</t>
    </r>
  </si>
  <si>
    <r>
      <t xml:space="preserve">Callitriche hermaphroditica, </t>
    </r>
    <r>
      <rPr>
        <sz val="10"/>
        <rFont val="Arial"/>
        <family val="2"/>
      </rPr>
      <t>Autumnal water-starwort</t>
    </r>
  </si>
  <si>
    <r>
      <t xml:space="preserve">Callitriche heterophylla, </t>
    </r>
    <r>
      <rPr>
        <sz val="10"/>
        <rFont val="Arial"/>
        <family val="2"/>
      </rPr>
      <t>Large water-starwort</t>
    </r>
  </si>
  <si>
    <r>
      <t xml:space="preserve">Catabrosa aquatica, </t>
    </r>
    <r>
      <rPr>
        <sz val="10"/>
        <rFont val="Arial"/>
        <family val="2"/>
      </rPr>
      <t>Brook grass</t>
    </r>
  </si>
  <si>
    <r>
      <t xml:space="preserve">Elatine triandra, </t>
    </r>
    <r>
      <rPr>
        <sz val="10"/>
        <rFont val="Arial"/>
        <family val="2"/>
      </rPr>
      <t>Greater waterwort</t>
    </r>
  </si>
  <si>
    <r>
      <t>Juncus torreyi</t>
    </r>
    <r>
      <rPr>
        <sz val="10"/>
        <rFont val="Arial"/>
        <family val="2"/>
      </rPr>
      <t>, Torrey's rush</t>
    </r>
  </si>
  <si>
    <r>
      <t xml:space="preserve">Lemna perpusilla, </t>
    </r>
    <r>
      <rPr>
        <sz val="10"/>
        <rFont val="Arial"/>
        <family val="2"/>
      </rPr>
      <t>Least duckweed</t>
    </r>
  </si>
  <si>
    <r>
      <t xml:space="preserve">Nuphar </t>
    </r>
    <r>
      <rPr>
        <sz val="10"/>
        <rFont val="Arial"/>
        <family val="2"/>
      </rPr>
      <t>X</t>
    </r>
    <r>
      <rPr>
        <i/>
        <sz val="10"/>
        <rFont val="Arial"/>
        <family val="2"/>
      </rPr>
      <t xml:space="preserve"> rubrodisca</t>
    </r>
    <r>
      <rPr>
        <sz val="10"/>
        <rFont val="Arial"/>
        <family val="2"/>
      </rPr>
      <t>, Intermediate pond lily</t>
    </r>
  </si>
  <si>
    <r>
      <t xml:space="preserve">Potamogeton pulcher, </t>
    </r>
    <r>
      <rPr>
        <sz val="10"/>
        <rFont val="Arial"/>
        <family val="2"/>
      </rPr>
      <t>Spotted pondweed</t>
    </r>
  </si>
  <si>
    <r>
      <t xml:space="preserve">Ranunculus flabellaris, </t>
    </r>
    <r>
      <rPr>
        <sz val="10"/>
        <rFont val="Arial"/>
        <family val="2"/>
      </rPr>
      <t>Yellow water crowfoot</t>
    </r>
  </si>
  <si>
    <r>
      <t xml:space="preserve">Schoenoplectus heterochaetus, </t>
    </r>
    <r>
      <rPr>
        <sz val="10"/>
        <rFont val="Arial"/>
        <family val="2"/>
      </rPr>
      <t>Slender bulrush</t>
    </r>
  </si>
  <si>
    <r>
      <t>Stuckenia filiformis</t>
    </r>
    <r>
      <rPr>
        <sz val="10"/>
        <rFont val="Arial"/>
        <family val="2"/>
      </rPr>
      <t>, Fine-leaved pondweed</t>
    </r>
  </si>
  <si>
    <r>
      <t xml:space="preserve">Stuckenia vaginata, </t>
    </r>
    <r>
      <rPr>
        <sz val="10"/>
        <rFont val="Arial"/>
        <family val="2"/>
      </rPr>
      <t>Sheathed pondweed</t>
    </r>
  </si>
  <si>
    <t>Filamentous algae</t>
  </si>
  <si>
    <t>Aquatic moss</t>
  </si>
  <si>
    <t>Freshwater sponge</t>
  </si>
  <si>
    <t>Total number of sites visited</t>
  </si>
  <si>
    <r>
      <t xml:space="preserve">Total number of sites visited: </t>
    </r>
    <r>
      <rPr>
        <sz val="10"/>
        <color indexed="8"/>
        <rFont val="Arial"/>
        <family val="2"/>
      </rPr>
      <t xml:space="preserve">Total number of sites where the boat stopped, even if much too deep to have plants. </t>
    </r>
  </si>
  <si>
    <t>Township</t>
  </si>
  <si>
    <t>Range</t>
  </si>
  <si>
    <r>
      <t>Myriophyllum spicatum</t>
    </r>
    <r>
      <rPr>
        <sz val="9"/>
        <rFont val="Arial"/>
      </rPr>
      <t>,Eurasian water milfoil</t>
    </r>
  </si>
  <si>
    <r>
      <t>Potamogeton crispus</t>
    </r>
    <r>
      <rPr>
        <sz val="9"/>
        <rFont val="Arial"/>
      </rPr>
      <t xml:space="preserve">,Curly-leaf pondweed </t>
    </r>
  </si>
  <si>
    <r>
      <t xml:space="preserve">Ricciocarpus natans, </t>
    </r>
    <r>
      <rPr>
        <sz val="10"/>
        <rFont val="Arial"/>
        <family val="2"/>
      </rPr>
      <t xml:space="preserve">Purple-fringed riccia </t>
    </r>
  </si>
  <si>
    <t>sediment</t>
  </si>
  <si>
    <t>rake_tool</t>
  </si>
  <si>
    <t>fullness</t>
  </si>
  <si>
    <t>EWM</t>
  </si>
  <si>
    <t>CLP</t>
  </si>
  <si>
    <t>Acorus_americanus</t>
  </si>
  <si>
    <t>Alisma_triviale</t>
  </si>
  <si>
    <t>Bolb_fluviatilis</t>
  </si>
  <si>
    <t>Brasenia_schreberi</t>
  </si>
  <si>
    <t>Calla_palustris</t>
  </si>
  <si>
    <t>Calli_hermaphroditica</t>
  </si>
  <si>
    <t>Calli_heterophylla</t>
  </si>
  <si>
    <t>Calli_palustris</t>
  </si>
  <si>
    <t>Carex_comosa</t>
  </si>
  <si>
    <t>Catabrosa_aquatica</t>
  </si>
  <si>
    <t>Cer_demersum</t>
  </si>
  <si>
    <t>Cer_echinatum</t>
  </si>
  <si>
    <r>
      <t>Chara_</t>
    </r>
    <r>
      <rPr>
        <sz val="10"/>
        <rFont val="Arial"/>
        <family val="2"/>
      </rPr>
      <t>sp</t>
    </r>
  </si>
  <si>
    <t>Comarum_palustre</t>
  </si>
  <si>
    <t>Decodon_verticillatus</t>
  </si>
  <si>
    <t>Dulichium_arundinaceum</t>
  </si>
  <si>
    <t>Elatine_minima</t>
  </si>
  <si>
    <t>Elatine_triandra</t>
  </si>
  <si>
    <t>Eleo_acicularis</t>
  </si>
  <si>
    <t>Eleo_erythropoda</t>
  </si>
  <si>
    <t>Eleo_palustris</t>
  </si>
  <si>
    <t>Eleo_robbinsii</t>
  </si>
  <si>
    <t>Elodea_canadensis</t>
  </si>
  <si>
    <t>Elodea_nuttallii</t>
  </si>
  <si>
    <t>Equi_fluviatile</t>
  </si>
  <si>
    <t>Eriocaulon_aquaticum</t>
  </si>
  <si>
    <t>Glyceria_borealis</t>
  </si>
  <si>
    <t>Gratiola_aurea</t>
  </si>
  <si>
    <t>Het_dubia</t>
  </si>
  <si>
    <t>Iris_versicolor</t>
  </si>
  <si>
    <t>Iris_virginica</t>
  </si>
  <si>
    <t>Iso_echinospora</t>
  </si>
  <si>
    <r>
      <t>Isoetes_</t>
    </r>
    <r>
      <rPr>
        <sz val="10"/>
        <rFont val="Arial"/>
        <family val="2"/>
      </rPr>
      <t>sp</t>
    </r>
  </si>
  <si>
    <r>
      <t>Juncus_pelocarpus</t>
    </r>
    <r>
      <rPr>
        <sz val="10"/>
        <rFont val="Arial"/>
      </rPr>
      <t/>
    </r>
  </si>
  <si>
    <t>Juncus_torreyi</t>
  </si>
  <si>
    <t>Lemna_minor</t>
  </si>
  <si>
    <t>Lemna_perpusilla</t>
  </si>
  <si>
    <t>Lemna_trisulca</t>
  </si>
  <si>
    <t>Littorella_uniflora</t>
  </si>
  <si>
    <t>Lobelia_dortmanna</t>
  </si>
  <si>
    <t>Ludwigia_palustris</t>
  </si>
  <si>
    <t>Lythrum_salicaria</t>
  </si>
  <si>
    <t>Myr_alterniflorum</t>
  </si>
  <si>
    <t>Myr_farwellii</t>
  </si>
  <si>
    <t>Myr_heterophyllum</t>
  </si>
  <si>
    <t>Myr_sibiricum</t>
  </si>
  <si>
    <t>Myr_tenellum</t>
  </si>
  <si>
    <t>Myr_verticillatum</t>
  </si>
  <si>
    <t>Najas_flexilis</t>
  </si>
  <si>
    <t>Najas_gracillima</t>
  </si>
  <si>
    <t>Najas_guadalupensis</t>
  </si>
  <si>
    <t>Najas_marina</t>
  </si>
  <si>
    <t>Nelumbo_lutea</t>
  </si>
  <si>
    <r>
      <t>Nitella_</t>
    </r>
    <r>
      <rPr>
        <sz val="10"/>
        <rFont val="Arial"/>
      </rPr>
      <t>sp</t>
    </r>
  </si>
  <si>
    <t>Nup_advena</t>
  </si>
  <si>
    <t>Nup_microphylla</t>
  </si>
  <si>
    <t>Nup_variegata</t>
  </si>
  <si>
    <t>Nymphaea_odorata</t>
  </si>
  <si>
    <t>Phalaris_arundinacea</t>
  </si>
  <si>
    <t>Phragmites_australis</t>
  </si>
  <si>
    <t>Polyg_amphibium</t>
  </si>
  <si>
    <t>Polyg_punctatum</t>
  </si>
  <si>
    <t>Pontederia_cordata</t>
  </si>
  <si>
    <t>Pot_alpinus</t>
  </si>
  <si>
    <t>Pot_amplifolius</t>
  </si>
  <si>
    <t>Pot_bicupulatus</t>
  </si>
  <si>
    <t>Pot_confervoides</t>
  </si>
  <si>
    <t>Pot_diversifolius</t>
  </si>
  <si>
    <t>Pot_epihydrus</t>
  </si>
  <si>
    <t>Pot_foliosus</t>
  </si>
  <si>
    <t>Pot_friesii</t>
  </si>
  <si>
    <t>Pot_gramineus</t>
  </si>
  <si>
    <t>Pot_hillii</t>
  </si>
  <si>
    <t>Pot_illinoensis</t>
  </si>
  <si>
    <t>Pot_natans</t>
  </si>
  <si>
    <t>Pot_nodosus</t>
  </si>
  <si>
    <t>Pot_oakesianus</t>
  </si>
  <si>
    <t>Pot_obtusifolius</t>
  </si>
  <si>
    <t>Pot_praelongus</t>
  </si>
  <si>
    <t>Pot_pulcher</t>
  </si>
  <si>
    <t>Pot_pusillus</t>
  </si>
  <si>
    <t>Pot_richardsonii</t>
  </si>
  <si>
    <t>Pot_robbinsii</t>
  </si>
  <si>
    <t>Pot_spirillus</t>
  </si>
  <si>
    <t>Pot_strictifolius</t>
  </si>
  <si>
    <t>Pot_vaseyi</t>
  </si>
  <si>
    <t>Pot_zosteriformis</t>
  </si>
  <si>
    <t>Ran_aquatilis</t>
  </si>
  <si>
    <t>Ran_flabellaris</t>
  </si>
  <si>
    <t>Ran_flammula</t>
  </si>
  <si>
    <t>Ruppia_cirrhosa</t>
  </si>
  <si>
    <t>Sag_brevirostra</t>
  </si>
  <si>
    <t>Sag_cristata</t>
  </si>
  <si>
    <t>Sag_cuneata</t>
  </si>
  <si>
    <t>Sag_graminea</t>
  </si>
  <si>
    <t>Sag_latifolia</t>
  </si>
  <si>
    <t>Sag_rigida</t>
  </si>
  <si>
    <r>
      <t>Sag_</t>
    </r>
    <r>
      <rPr>
        <sz val="10"/>
        <rFont val="Arial"/>
        <family val="2"/>
      </rPr>
      <t>sp</t>
    </r>
  </si>
  <si>
    <t>Sch_acutus</t>
  </si>
  <si>
    <t>Sch_heterochaetus</t>
  </si>
  <si>
    <t>Sch_pungens</t>
  </si>
  <si>
    <t>Sch_subterminalis</t>
  </si>
  <si>
    <t>Sch_tabernaemontani</t>
  </si>
  <si>
    <t>Sparg_americanum</t>
  </si>
  <si>
    <t>Sparg_androcladum</t>
  </si>
  <si>
    <t>Sparg_angustifolium</t>
  </si>
  <si>
    <t>Sparg_emersum</t>
  </si>
  <si>
    <t>Sparg_eurycarpum</t>
  </si>
  <si>
    <t>Sparg_fluctuans</t>
  </si>
  <si>
    <t>Sparg_natans</t>
  </si>
  <si>
    <r>
      <t>Sparg_</t>
    </r>
    <r>
      <rPr>
        <sz val="10"/>
        <rFont val="Arial"/>
        <family val="2"/>
      </rPr>
      <t>sp</t>
    </r>
  </si>
  <si>
    <t>Spirodela_polyrhiza</t>
  </si>
  <si>
    <t>Stuck_filiformis</t>
  </si>
  <si>
    <t>Stuck_pectinata</t>
  </si>
  <si>
    <t>Stuck_vaginata</t>
  </si>
  <si>
    <t>Typha_angustifolia</t>
  </si>
  <si>
    <t>Typha_latifolia</t>
  </si>
  <si>
    <r>
      <t>Typha_</t>
    </r>
    <r>
      <rPr>
        <sz val="10"/>
        <rFont val="Arial"/>
        <family val="2"/>
      </rPr>
      <t>sp</t>
    </r>
  </si>
  <si>
    <t>Utr_cornuta</t>
  </si>
  <si>
    <t>Utr_geminiscapa</t>
  </si>
  <si>
    <t>Utr_gibba</t>
  </si>
  <si>
    <t>Utr_intermedia</t>
  </si>
  <si>
    <t>Utr_minor</t>
  </si>
  <si>
    <t>Utr_purpurea</t>
  </si>
  <si>
    <t>Utr_resupinata</t>
  </si>
  <si>
    <t>Utr_vulgaris</t>
  </si>
  <si>
    <t>Val_americana</t>
  </si>
  <si>
    <t>Wolffia_borealis</t>
  </si>
  <si>
    <t>Wolffia_columbiana</t>
  </si>
  <si>
    <t>Zann_palustris</t>
  </si>
  <si>
    <t>Ziz_aquatica</t>
  </si>
  <si>
    <t>Ziz_palustris</t>
  </si>
  <si>
    <r>
      <t>Zizania_</t>
    </r>
    <r>
      <rPr>
        <sz val="10"/>
        <rFont val="Arial"/>
        <family val="2"/>
      </rPr>
      <t>sp</t>
    </r>
  </si>
  <si>
    <t>moss</t>
  </si>
  <si>
    <t>sponge</t>
  </si>
  <si>
    <t>Fil_algae</t>
  </si>
  <si>
    <t>Riccia_fluitans</t>
  </si>
  <si>
    <t>Riccio_natans</t>
  </si>
  <si>
    <r>
      <t>Bidens_beckii</t>
    </r>
    <r>
      <rPr>
        <sz val="9"/>
        <rFont val="Arial"/>
        <family val="2"/>
      </rPr>
      <t/>
    </r>
  </si>
  <si>
    <r>
      <t>Iso_</t>
    </r>
    <r>
      <rPr>
        <i/>
        <sz val="10"/>
        <rFont val="Arial"/>
        <family val="2"/>
      </rPr>
      <t>lacustris</t>
    </r>
  </si>
  <si>
    <r>
      <t>Nup_</t>
    </r>
    <r>
      <rPr>
        <sz val="10"/>
        <rFont val="Arial"/>
        <family val="2"/>
      </rPr>
      <t>X_</t>
    </r>
    <r>
      <rPr>
        <i/>
        <sz val="10"/>
        <rFont val="Arial"/>
        <family val="2"/>
      </rPr>
      <t>rubrodisca</t>
    </r>
  </si>
  <si>
    <t>sample_pt</t>
  </si>
  <si>
    <t>depth_ft</t>
  </si>
  <si>
    <r>
      <t xml:space="preserve">Utricularia cornuta, </t>
    </r>
    <r>
      <rPr>
        <sz val="10"/>
        <rFont val="Arial"/>
        <family val="2"/>
      </rPr>
      <t>Horned bladderwort</t>
    </r>
  </si>
  <si>
    <t xml:space="preserve">"ARCGIS TEMPLATE" sheet provides truncated species names for use with creating maps in ArcGIS.  </t>
  </si>
  <si>
    <t>Trego Lake</t>
  </si>
  <si>
    <t>Washburn</t>
  </si>
  <si>
    <t>6/14-20/2011</t>
  </si>
  <si>
    <t>Craig Roesler</t>
  </si>
  <si>
    <t>M</t>
  </si>
  <si>
    <t>P</t>
  </si>
  <si>
    <t>V</t>
  </si>
  <si>
    <t>S</t>
  </si>
  <si>
    <t>R</t>
  </si>
  <si>
    <r>
      <t>Potamogeton zosteriformis</t>
    </r>
    <r>
      <rPr>
        <sz val="10"/>
        <color indexed="10"/>
        <rFont val="Arial"/>
        <family val="2"/>
      </rPr>
      <t>, Flat-stem pondweed</t>
    </r>
  </si>
  <si>
    <r>
      <t>Elodea canadensis</t>
    </r>
    <r>
      <rPr>
        <sz val="10"/>
        <color indexed="10"/>
        <rFont val="Arial"/>
        <family val="2"/>
      </rPr>
      <t>, Common waterweed</t>
    </r>
  </si>
  <si>
    <r>
      <t>Ceratophyllum demersum</t>
    </r>
    <r>
      <rPr>
        <sz val="10"/>
        <color indexed="10"/>
        <rFont val="Arial"/>
        <family val="2"/>
      </rPr>
      <t>, Coontail</t>
    </r>
  </si>
  <si>
    <r>
      <t>Zizania palustris</t>
    </r>
    <r>
      <rPr>
        <sz val="10"/>
        <color indexed="10"/>
        <rFont val="Arial"/>
        <family val="2"/>
      </rPr>
      <t>, Northern wild rice</t>
    </r>
  </si>
  <si>
    <r>
      <t>Vallisneria americana</t>
    </r>
    <r>
      <rPr>
        <sz val="10"/>
        <color indexed="10"/>
        <rFont val="Arial"/>
        <family val="2"/>
      </rPr>
      <t>, Wild celery</t>
    </r>
  </si>
  <si>
    <r>
      <t>Spirodela polyrhiza</t>
    </r>
    <r>
      <rPr>
        <sz val="10"/>
        <color indexed="10"/>
        <rFont val="Arial"/>
        <family val="2"/>
      </rPr>
      <t>, Large duckweed</t>
    </r>
  </si>
  <si>
    <r>
      <t>Lemna minor</t>
    </r>
    <r>
      <rPr>
        <sz val="10"/>
        <color indexed="10"/>
        <rFont val="Arial"/>
        <family val="2"/>
      </rPr>
      <t>, Small duckweed</t>
    </r>
  </si>
  <si>
    <r>
      <t>Nitella</t>
    </r>
    <r>
      <rPr>
        <sz val="10"/>
        <color indexed="10"/>
        <rFont val="Arial"/>
        <family val="2"/>
      </rPr>
      <t xml:space="preserve"> sp., Nitella</t>
    </r>
  </si>
  <si>
    <t>Eleochris sp.</t>
  </si>
  <si>
    <t>SHALLOW</t>
  </si>
  <si>
    <t>TERRESTRIAL</t>
  </si>
  <si>
    <t>Carex sp.</t>
  </si>
  <si>
    <t>v</t>
  </si>
  <si>
    <t>DEEP</t>
  </si>
  <si>
    <t>Additional species found that were not present at PI sites were:</t>
  </si>
  <si>
    <r>
      <t xml:space="preserve">Potamogeton pectinatus - </t>
    </r>
    <r>
      <rPr>
        <sz val="10"/>
        <rFont val="Arial"/>
        <family val="2"/>
      </rPr>
      <t>sago pondweed</t>
    </r>
  </si>
  <si>
    <r>
      <t>Solanum dulcamara</t>
    </r>
    <r>
      <rPr>
        <sz val="10"/>
        <rFont val="Arial"/>
      </rPr>
      <t xml:space="preserve"> - nightshade</t>
    </r>
  </si>
  <si>
    <r>
      <t>Ricciocarpus natans</t>
    </r>
    <r>
      <rPr>
        <sz val="10"/>
        <rFont val="Arial"/>
      </rPr>
      <t xml:space="preserve"> - purple-fringed riccia</t>
    </r>
  </si>
  <si>
    <r>
      <t>Sparganium eurycarpum</t>
    </r>
    <r>
      <rPr>
        <sz val="10"/>
        <rFont val="Arial"/>
      </rPr>
      <t xml:space="preserve"> - common bur-reed*</t>
    </r>
  </si>
  <si>
    <r>
      <t>Sparganium chlorocarpum</t>
    </r>
    <r>
      <rPr>
        <sz val="10"/>
        <rFont val="Arial"/>
      </rPr>
      <t xml:space="preserve"> - ahort-stem bur-reed*</t>
    </r>
  </si>
  <si>
    <r>
      <t>Sagittaria brevirosta</t>
    </r>
    <r>
      <rPr>
        <sz val="10"/>
        <rFont val="Arial"/>
      </rPr>
      <t xml:space="preserve"> - midwestern arrowhead*</t>
    </r>
  </si>
  <si>
    <r>
      <t>Sagittaria rigida</t>
    </r>
    <r>
      <rPr>
        <sz val="10"/>
        <rFont val="Arial"/>
      </rPr>
      <t xml:space="preserve"> or </t>
    </r>
    <r>
      <rPr>
        <i/>
        <sz val="10"/>
        <rFont val="Arial"/>
        <family val="2"/>
      </rPr>
      <t xml:space="preserve">graminea </t>
    </r>
    <r>
      <rPr>
        <sz val="10"/>
        <rFont val="Arial"/>
      </rPr>
      <t>- arrowheads*</t>
    </r>
  </si>
  <si>
    <t>One Sagittaria species present was either rigida or graminea, but flowers were not found</t>
  </si>
  <si>
    <t>to be able to distinguish which species it was.</t>
  </si>
  <si>
    <t>*Sparganium and Sagittaria did occur at PI sites, but were not identified to species at the</t>
  </si>
  <si>
    <t>time since flowers had not yet developed.</t>
  </si>
  <si>
    <t>Kevin Korasick</t>
  </si>
  <si>
    <t>Doug Wogstad</t>
  </si>
  <si>
    <t>Barbara Broering</t>
  </si>
  <si>
    <t>Virgil Broering</t>
  </si>
  <si>
    <t>Mike Williams</t>
  </si>
  <si>
    <t>Donna Roesler</t>
  </si>
</sst>
</file>

<file path=xl/styles.xml><?xml version="1.0" encoding="utf-8"?>
<styleSheet xmlns="http://schemas.openxmlformats.org/spreadsheetml/2006/main">
  <numFmts count="3">
    <numFmt numFmtId="164" formatCode="0.0"/>
    <numFmt numFmtId="165" formatCode="mm/dd/yy;@"/>
    <numFmt numFmtId="166" formatCode="0.00000000"/>
  </numFmts>
  <fonts count="40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i/>
      <sz val="10"/>
      <name val="Arial"/>
      <family val="2"/>
    </font>
    <font>
      <b/>
      <sz val="10"/>
      <color indexed="8"/>
      <name val="Arial"/>
      <family val="2"/>
    </font>
    <font>
      <b/>
      <sz val="10"/>
      <color indexed="48"/>
      <name val="Arial"/>
      <family val="2"/>
    </font>
    <font>
      <sz val="10"/>
      <color indexed="48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8"/>
      <name val="Arial"/>
    </font>
    <font>
      <sz val="10"/>
      <color indexed="8"/>
      <name val="Arial"/>
    </font>
    <font>
      <b/>
      <sz val="12"/>
      <name val="Arial"/>
      <family val="2"/>
    </font>
    <font>
      <sz val="12"/>
      <color indexed="8"/>
      <name val="Arial"/>
    </font>
    <font>
      <b/>
      <sz val="12"/>
      <color indexed="8"/>
      <name val="Arial"/>
    </font>
    <font>
      <sz val="11"/>
      <name val="Arial"/>
    </font>
    <font>
      <sz val="11"/>
      <color indexed="8"/>
      <name val="Arial"/>
    </font>
    <font>
      <b/>
      <sz val="11"/>
      <color indexed="8"/>
      <name val="Arial"/>
    </font>
    <font>
      <b/>
      <sz val="11"/>
      <name val="Arial"/>
    </font>
    <font>
      <i/>
      <sz val="11"/>
      <color indexed="8"/>
      <name val="Arial"/>
    </font>
    <font>
      <i/>
      <sz val="11"/>
      <name val="Arial"/>
    </font>
    <font>
      <sz val="11"/>
      <color indexed="8"/>
      <name val="Arial"/>
      <family val="2"/>
    </font>
    <font>
      <sz val="8"/>
      <color indexed="81"/>
      <name val="Tahoma"/>
    </font>
    <font>
      <b/>
      <sz val="8"/>
      <color indexed="81"/>
      <name val="Tahoma"/>
    </font>
    <font>
      <b/>
      <sz val="12"/>
      <color indexed="8"/>
      <name val="Arial"/>
      <family val="2"/>
    </font>
    <font>
      <i/>
      <sz val="8"/>
      <color indexed="81"/>
      <name val="Tahoma"/>
      <family val="2"/>
    </font>
    <font>
      <b/>
      <sz val="11"/>
      <color indexed="8"/>
      <name val="Arial"/>
      <family val="2"/>
    </font>
    <font>
      <u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</font>
    <font>
      <i/>
      <sz val="9"/>
      <name val="Arial"/>
    </font>
    <font>
      <i/>
      <sz val="10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8"/>
      </patternFill>
    </fill>
    <fill>
      <patternFill patternType="solid">
        <fgColor indexed="43"/>
        <bgColor indexed="64"/>
      </patternFill>
    </fill>
  </fills>
  <borders count="4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8" fillId="0" borderId="0"/>
    <xf numFmtId="0" fontId="18" fillId="0" borderId="0"/>
  </cellStyleXfs>
  <cellXfs count="22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left" indent="2"/>
    </xf>
    <xf numFmtId="164" fontId="7" fillId="0" borderId="0" xfId="0" applyNumberFormat="1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0" fillId="0" borderId="2" xfId="0" applyBorder="1" applyAlignment="1" applyProtection="1">
      <alignment textRotation="45"/>
      <protection locked="0"/>
    </xf>
    <xf numFmtId="0" fontId="0" fillId="0" borderId="0" xfId="0" applyProtection="1">
      <protection locked="0"/>
    </xf>
    <xf numFmtId="0" fontId="12" fillId="0" borderId="0" xfId="0" applyFont="1"/>
    <xf numFmtId="0" fontId="13" fillId="0" borderId="0" xfId="0" applyFont="1"/>
    <xf numFmtId="164" fontId="12" fillId="0" borderId="0" xfId="0" applyNumberFormat="1" applyFont="1"/>
    <xf numFmtId="0" fontId="0" fillId="0" borderId="3" xfId="0" applyBorder="1" applyAlignment="1" applyProtection="1">
      <alignment textRotation="45"/>
      <protection locked="0"/>
    </xf>
    <xf numFmtId="0" fontId="10" fillId="0" borderId="2" xfId="0" applyFont="1" applyBorder="1" applyAlignment="1" applyProtection="1">
      <alignment textRotation="45"/>
      <protection locked="0"/>
    </xf>
    <xf numFmtId="0" fontId="0" fillId="0" borderId="4" xfId="0" applyBorder="1" applyAlignment="1" applyProtection="1">
      <alignment textRotation="45"/>
      <protection locked="0"/>
    </xf>
    <xf numFmtId="0" fontId="0" fillId="2" borderId="2" xfId="0" applyFill="1" applyBorder="1" applyProtection="1">
      <protection locked="0"/>
    </xf>
    <xf numFmtId="164" fontId="2" fillId="0" borderId="0" xfId="0" applyNumberFormat="1" applyFont="1"/>
    <xf numFmtId="164" fontId="3" fillId="0" borderId="0" xfId="0" applyNumberFormat="1" applyFont="1"/>
    <xf numFmtId="0" fontId="2" fillId="0" borderId="0" xfId="0" applyFont="1" applyBorder="1" applyAlignment="1"/>
    <xf numFmtId="0" fontId="11" fillId="0" borderId="0" xfId="0" applyFont="1" applyBorder="1" applyAlignment="1"/>
    <xf numFmtId="0" fontId="3" fillId="0" borderId="0" xfId="0" applyFont="1" applyAlignment="1">
      <alignment horizontal="left"/>
    </xf>
    <xf numFmtId="0" fontId="10" fillId="0" borderId="0" xfId="0" applyFont="1"/>
    <xf numFmtId="0" fontId="16" fillId="0" borderId="0" xfId="0" applyFont="1" applyBorder="1" applyAlignment="1"/>
    <xf numFmtId="0" fontId="0" fillId="0" borderId="0" xfId="0" applyBorder="1" applyAlignment="1">
      <alignment textRotation="45"/>
    </xf>
    <xf numFmtId="2" fontId="3" fillId="2" borderId="2" xfId="0" applyNumberFormat="1" applyFont="1" applyFill="1" applyBorder="1" applyAlignment="1"/>
    <xf numFmtId="0" fontId="16" fillId="0" borderId="0" xfId="0" applyFont="1"/>
    <xf numFmtId="1" fontId="2" fillId="0" borderId="0" xfId="0" applyNumberFormat="1" applyFont="1"/>
    <xf numFmtId="0" fontId="14" fillId="2" borderId="2" xfId="0" applyFont="1" applyFill="1" applyBorder="1" applyAlignment="1" applyProtection="1">
      <alignment textRotation="45" wrapText="1"/>
      <protection locked="0"/>
    </xf>
    <xf numFmtId="2" fontId="3" fillId="0" borderId="0" xfId="0" applyNumberFormat="1" applyFont="1"/>
    <xf numFmtId="2" fontId="3" fillId="2" borderId="2" xfId="0" applyNumberFormat="1" applyFont="1" applyFill="1" applyBorder="1"/>
    <xf numFmtId="0" fontId="0" fillId="0" borderId="0" xfId="0" applyFill="1" applyProtection="1">
      <protection locked="0"/>
    </xf>
    <xf numFmtId="0" fontId="0" fillId="0" borderId="5" xfId="0" applyBorder="1" applyAlignment="1" applyProtection="1">
      <alignment textRotation="45"/>
      <protection locked="0"/>
    </xf>
    <xf numFmtId="0" fontId="0" fillId="3" borderId="2" xfId="0" applyFill="1" applyBorder="1" applyProtection="1"/>
    <xf numFmtId="0" fontId="15" fillId="0" borderId="2" xfId="0" applyFont="1" applyFill="1" applyBorder="1" applyAlignment="1" applyProtection="1">
      <alignment textRotation="45" wrapText="1"/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/>
    <xf numFmtId="1" fontId="0" fillId="0" borderId="0" xfId="0" applyNumberFormat="1"/>
    <xf numFmtId="0" fontId="10" fillId="0" borderId="2" xfId="0" applyFont="1" applyFill="1" applyBorder="1" applyAlignment="1" applyProtection="1">
      <alignment textRotation="45"/>
      <protection locked="0"/>
    </xf>
    <xf numFmtId="0" fontId="0" fillId="0" borderId="2" xfId="0" applyFill="1" applyBorder="1" applyAlignment="1" applyProtection="1">
      <alignment textRotation="45"/>
      <protection locked="0"/>
    </xf>
    <xf numFmtId="0" fontId="0" fillId="0" borderId="2" xfId="0" applyFill="1" applyBorder="1" applyAlignment="1">
      <alignment textRotation="45"/>
    </xf>
    <xf numFmtId="164" fontId="3" fillId="0" borderId="0" xfId="0" applyNumberFormat="1" applyFont="1" applyFill="1" applyBorder="1"/>
    <xf numFmtId="2" fontId="3" fillId="0" borderId="0" xfId="0" applyNumberFormat="1" applyFont="1" applyFill="1" applyBorder="1"/>
    <xf numFmtId="0" fontId="0" fillId="0" borderId="0" xfId="0" applyFill="1" applyBorder="1"/>
    <xf numFmtId="2" fontId="3" fillId="0" borderId="0" xfId="0" applyNumberFormat="1" applyFont="1" applyFill="1" applyBorder="1" applyAlignment="1"/>
    <xf numFmtId="0" fontId="10" fillId="0" borderId="3" xfId="0" applyFont="1" applyFill="1" applyBorder="1" applyAlignment="1" applyProtection="1">
      <alignment textRotation="45"/>
      <protection locked="0"/>
    </xf>
    <xf numFmtId="0" fontId="0" fillId="2" borderId="3" xfId="0" applyFill="1" applyBorder="1"/>
    <xf numFmtId="164" fontId="3" fillId="2" borderId="3" xfId="0" applyNumberFormat="1" applyFont="1" applyFill="1" applyBorder="1"/>
    <xf numFmtId="1" fontId="3" fillId="2" borderId="2" xfId="0" applyNumberFormat="1" applyFont="1" applyFill="1" applyBorder="1" applyAlignment="1"/>
    <xf numFmtId="2" fontId="0" fillId="0" borderId="2" xfId="0" applyNumberFormat="1" applyBorder="1" applyAlignment="1">
      <alignment textRotation="45"/>
    </xf>
    <xf numFmtId="0" fontId="8" fillId="0" borderId="4" xfId="0" applyFont="1" applyBorder="1" applyAlignment="1"/>
    <xf numFmtId="2" fontId="0" fillId="0" borderId="2" xfId="0" applyNumberFormat="1" applyBorder="1" applyAlignment="1"/>
    <xf numFmtId="1" fontId="2" fillId="2" borderId="2" xfId="0" applyNumberFormat="1" applyFont="1" applyFill="1" applyBorder="1" applyAlignment="1"/>
    <xf numFmtId="2" fontId="2" fillId="2" borderId="2" xfId="0" applyNumberFormat="1" applyFont="1" applyFill="1" applyBorder="1" applyAlignment="1"/>
    <xf numFmtId="1" fontId="2" fillId="2" borderId="2" xfId="0" applyNumberFormat="1" applyFont="1" applyFill="1" applyBorder="1"/>
    <xf numFmtId="2" fontId="2" fillId="2" borderId="2" xfId="0" applyNumberFormat="1" applyFont="1" applyFill="1" applyBorder="1"/>
    <xf numFmtId="2" fontId="2" fillId="0" borderId="0" xfId="0" applyNumberFormat="1" applyFont="1"/>
    <xf numFmtId="2" fontId="0" fillId="2" borderId="3" xfId="0" applyNumberFormat="1" applyFill="1" applyBorder="1"/>
    <xf numFmtId="2" fontId="0" fillId="2" borderId="2" xfId="0" applyNumberFormat="1" applyFill="1" applyBorder="1"/>
    <xf numFmtId="0" fontId="15" fillId="0" borderId="3" xfId="0" applyFont="1" applyFill="1" applyBorder="1" applyAlignment="1" applyProtection="1">
      <alignment textRotation="45" wrapText="1"/>
      <protection locked="0"/>
    </xf>
    <xf numFmtId="0" fontId="3" fillId="0" borderId="0" xfId="0" applyFont="1" applyBorder="1" applyAlignment="1">
      <alignment horizontal="left"/>
    </xf>
    <xf numFmtId="0" fontId="0" fillId="0" borderId="4" xfId="0" applyBorder="1" applyAlignment="1">
      <alignment textRotation="45"/>
    </xf>
    <xf numFmtId="0" fontId="2" fillId="0" borderId="0" xfId="0" applyFont="1" applyProtection="1"/>
    <xf numFmtId="0" fontId="2" fillId="0" borderId="0" xfId="0" applyFont="1" applyFill="1" applyBorder="1" applyProtection="1"/>
    <xf numFmtId="2" fontId="0" fillId="2" borderId="2" xfId="0" applyNumberFormat="1" applyFill="1" applyBorder="1" applyAlignment="1"/>
    <xf numFmtId="1" fontId="0" fillId="2" borderId="2" xfId="0" applyNumberFormat="1" applyFill="1" applyBorder="1" applyAlignment="1"/>
    <xf numFmtId="1" fontId="3" fillId="0" borderId="0" xfId="0" applyNumberFormat="1" applyFont="1" applyFill="1" applyBorder="1" applyAlignment="1"/>
    <xf numFmtId="165" fontId="3" fillId="0" borderId="0" xfId="0" applyNumberFormat="1" applyFont="1" applyBorder="1" applyAlignment="1">
      <alignment horizontal="left"/>
    </xf>
    <xf numFmtId="0" fontId="8" fillId="0" borderId="4" xfId="0" applyFont="1" applyBorder="1" applyAlignment="1" applyProtection="1">
      <protection locked="0"/>
    </xf>
    <xf numFmtId="0" fontId="1" fillId="0" borderId="2" xfId="0" applyFont="1" applyFill="1" applyBorder="1" applyAlignment="1" applyProtection="1">
      <alignment textRotation="45"/>
      <protection locked="0"/>
    </xf>
    <xf numFmtId="0" fontId="2" fillId="0" borderId="0" xfId="0" applyFont="1" applyProtection="1">
      <protection locked="0"/>
    </xf>
    <xf numFmtId="0" fontId="1" fillId="4" borderId="2" xfId="0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1" fillId="4" borderId="2" xfId="0" applyFont="1" applyFill="1" applyBorder="1" applyAlignment="1" applyProtection="1">
      <alignment horizontal="left"/>
      <protection locked="0"/>
    </xf>
    <xf numFmtId="165" fontId="1" fillId="4" borderId="2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/>
    <xf numFmtId="1" fontId="0" fillId="0" borderId="0" xfId="0" applyNumberFormat="1" applyFill="1" applyBorder="1"/>
    <xf numFmtId="1" fontId="2" fillId="0" borderId="0" xfId="0" applyNumberFormat="1" applyFont="1" applyFill="1" applyBorder="1"/>
    <xf numFmtId="1" fontId="0" fillId="0" borderId="0" xfId="0" applyNumberFormat="1" applyFill="1" applyBorder="1" applyAlignment="1"/>
    <xf numFmtId="1" fontId="0" fillId="2" borderId="3" xfId="0" applyNumberFormat="1" applyFill="1" applyBorder="1" applyAlignment="1"/>
    <xf numFmtId="1" fontId="0" fillId="0" borderId="0" xfId="0" applyNumberFormat="1" applyBorder="1"/>
    <xf numFmtId="1" fontId="2" fillId="0" borderId="0" xfId="0" applyNumberFormat="1" applyFont="1" applyBorder="1"/>
    <xf numFmtId="2" fontId="0" fillId="0" borderId="0" xfId="0" applyNumberFormat="1" applyBorder="1"/>
    <xf numFmtId="2" fontId="2" fillId="0" borderId="0" xfId="0" applyNumberFormat="1" applyFont="1" applyBorder="1"/>
    <xf numFmtId="164" fontId="3" fillId="0" borderId="0" xfId="0" applyNumberFormat="1" applyFont="1" applyBorder="1"/>
    <xf numFmtId="2" fontId="3" fillId="0" borderId="0" xfId="0" applyNumberFormat="1" applyFont="1" applyBorder="1"/>
    <xf numFmtId="2" fontId="0" fillId="0" borderId="0" xfId="0" applyNumberFormat="1" applyBorder="1" applyAlignment="1"/>
    <xf numFmtId="14" fontId="2" fillId="0" borderId="0" xfId="0" applyNumberFormat="1" applyFont="1" applyFill="1" applyBorder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14" fontId="0" fillId="0" borderId="0" xfId="0" applyNumberFormat="1" applyAlignment="1">
      <alignment horizontal="left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5" borderId="2" xfId="0" applyFont="1" applyFill="1" applyBorder="1" applyAlignment="1" applyProtection="1">
      <alignment textRotation="45" wrapText="1"/>
      <protection hidden="1"/>
    </xf>
    <xf numFmtId="0" fontId="5" fillId="5" borderId="2" xfId="0" applyFont="1" applyFill="1" applyBorder="1" applyAlignment="1" applyProtection="1">
      <alignment textRotation="45" wrapText="1"/>
      <protection hidden="1"/>
    </xf>
    <xf numFmtId="0" fontId="0" fillId="5" borderId="2" xfId="0" applyFill="1" applyBorder="1" applyAlignment="1" applyProtection="1">
      <alignment textRotation="45"/>
      <protection hidden="1"/>
    </xf>
    <xf numFmtId="0" fontId="0" fillId="5" borderId="2" xfId="0" applyFill="1" applyBorder="1" applyProtection="1">
      <protection hidden="1"/>
    </xf>
    <xf numFmtId="0" fontId="0" fillId="0" borderId="6" xfId="0" applyBorder="1" applyAlignment="1"/>
    <xf numFmtId="0" fontId="0" fillId="0" borderId="0" xfId="0" applyBorder="1" applyAlignment="1"/>
    <xf numFmtId="0" fontId="0" fillId="0" borderId="7" xfId="0" applyBorder="1" applyAlignment="1">
      <alignment horizontal="left" wrapText="1"/>
    </xf>
    <xf numFmtId="0" fontId="0" fillId="0" borderId="8" xfId="0" applyBorder="1"/>
    <xf numFmtId="0" fontId="0" fillId="0" borderId="0" xfId="0" applyBorder="1" applyAlignment="1" applyProtection="1">
      <protection locked="0"/>
    </xf>
    <xf numFmtId="0" fontId="0" fillId="0" borderId="0" xfId="0" applyAlignment="1">
      <alignment textRotation="45"/>
    </xf>
    <xf numFmtId="0" fontId="0" fillId="0" borderId="9" xfId="0" applyBorder="1"/>
    <xf numFmtId="0" fontId="0" fillId="0" borderId="9" xfId="0" applyBorder="1" applyAlignment="1">
      <alignment textRotation="45"/>
    </xf>
    <xf numFmtId="0" fontId="0" fillId="0" borderId="10" xfId="0" applyBorder="1" applyAlignment="1"/>
    <xf numFmtId="0" fontId="2" fillId="0" borderId="2" xfId="0" applyFont="1" applyBorder="1" applyAlignment="1">
      <alignment horizontal="left" textRotation="45" wrapText="1"/>
    </xf>
    <xf numFmtId="0" fontId="2" fillId="0" borderId="2" xfId="0" applyFont="1" applyBorder="1" applyAlignment="1">
      <alignment textRotation="45"/>
    </xf>
    <xf numFmtId="0" fontId="2" fillId="0" borderId="4" xfId="0" applyFont="1" applyBorder="1" applyAlignment="1">
      <alignment textRotation="45" wrapText="1"/>
    </xf>
    <xf numFmtId="0" fontId="2" fillId="0" borderId="11" xfId="0" applyFont="1" applyBorder="1" applyAlignment="1">
      <alignment textRotation="45"/>
    </xf>
    <xf numFmtId="0" fontId="2" fillId="0" borderId="4" xfId="0" applyFont="1" applyBorder="1" applyAlignment="1">
      <alignment textRotation="45"/>
    </xf>
    <xf numFmtId="0" fontId="0" fillId="0" borderId="12" xfId="0" applyBorder="1" applyAlignment="1">
      <alignment horizontal="left" wrapText="1"/>
    </xf>
    <xf numFmtId="0" fontId="0" fillId="0" borderId="13" xfId="0" applyBorder="1"/>
    <xf numFmtId="0" fontId="0" fillId="0" borderId="14" xfId="0" applyBorder="1"/>
    <xf numFmtId="0" fontId="0" fillId="0" borderId="13" xfId="0" applyBorder="1" applyAlignment="1">
      <alignment textRotation="45"/>
    </xf>
    <xf numFmtId="0" fontId="0" fillId="0" borderId="14" xfId="0" applyBorder="1" applyAlignment="1">
      <alignment textRotation="45"/>
    </xf>
    <xf numFmtId="0" fontId="5" fillId="0" borderId="0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0" fillId="0" borderId="9" xfId="0" applyBorder="1" applyAlignment="1"/>
    <xf numFmtId="0" fontId="0" fillId="0" borderId="13" xfId="0" applyBorder="1" applyAlignment="1" applyProtection="1">
      <protection locked="0"/>
    </xf>
    <xf numFmtId="0" fontId="0" fillId="0" borderId="14" xfId="0" applyBorder="1" applyAlignment="1" applyProtection="1">
      <protection locked="0"/>
    </xf>
    <xf numFmtId="0" fontId="2" fillId="0" borderId="11" xfId="0" applyFont="1" applyBorder="1" applyAlignment="1">
      <alignment textRotation="45" wrapText="1"/>
    </xf>
    <xf numFmtId="0" fontId="0" fillId="0" borderId="0" xfId="0" applyBorder="1" applyAlignment="1">
      <alignment horizontal="left" wrapText="1"/>
    </xf>
    <xf numFmtId="0" fontId="2" fillId="0" borderId="15" xfId="0" applyFont="1" applyBorder="1" applyAlignment="1">
      <alignment textRotation="45"/>
    </xf>
    <xf numFmtId="0" fontId="0" fillId="0" borderId="0" xfId="0" applyAlignment="1">
      <alignment horizontal="right"/>
    </xf>
    <xf numFmtId="0" fontId="7" fillId="0" borderId="0" xfId="0" applyFont="1"/>
    <xf numFmtId="0" fontId="18" fillId="0" borderId="0" xfId="2" applyFont="1" applyFill="1" applyBorder="1" applyAlignment="1">
      <alignment horizontal="left" wrapText="1"/>
    </xf>
    <xf numFmtId="0" fontId="19" fillId="0" borderId="0" xfId="0" applyFont="1" applyFill="1" applyBorder="1"/>
    <xf numFmtId="0" fontId="22" fillId="0" borderId="0" xfId="0" applyFont="1"/>
    <xf numFmtId="0" fontId="23" fillId="0" borderId="0" xfId="2" applyFont="1" applyFill="1" applyBorder="1" applyAlignment="1">
      <alignment horizontal="center"/>
    </xf>
    <xf numFmtId="0" fontId="23" fillId="0" borderId="0" xfId="1" applyFont="1" applyFill="1" applyBorder="1" applyAlignment="1">
      <alignment horizontal="center"/>
    </xf>
    <xf numFmtId="0" fontId="23" fillId="0" borderId="0" xfId="1" applyFont="1" applyFill="1" applyBorder="1" applyAlignment="1"/>
    <xf numFmtId="0" fontId="23" fillId="0" borderId="2" xfId="1" applyFont="1" applyFill="1" applyBorder="1" applyAlignment="1">
      <alignment horizontal="left" wrapText="1"/>
    </xf>
    <xf numFmtId="0" fontId="23" fillId="0" borderId="0" xfId="2" applyFont="1" applyFill="1" applyBorder="1" applyAlignment="1">
      <alignment horizontal="left" wrapText="1"/>
    </xf>
    <xf numFmtId="1" fontId="23" fillId="0" borderId="0" xfId="2" applyNumberFormat="1" applyFont="1" applyFill="1" applyBorder="1" applyAlignment="1">
      <alignment wrapText="1"/>
    </xf>
    <xf numFmtId="0" fontId="22" fillId="0" borderId="0" xfId="0" applyFont="1" applyBorder="1" applyAlignment="1"/>
    <xf numFmtId="1" fontId="22" fillId="0" borderId="0" xfId="0" applyNumberFormat="1" applyFont="1" applyAlignment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2" fillId="0" borderId="2" xfId="0" applyFont="1" applyBorder="1"/>
    <xf numFmtId="0" fontId="23" fillId="0" borderId="2" xfId="0" applyFont="1" applyBorder="1" applyAlignment="1">
      <alignment horizontal="left" vertical="top" wrapText="1"/>
    </xf>
    <xf numFmtId="0" fontId="23" fillId="0" borderId="2" xfId="2" applyFont="1" applyFill="1" applyBorder="1" applyAlignment="1">
      <alignment horizontal="left" wrapText="1"/>
    </xf>
    <xf numFmtId="0" fontId="23" fillId="0" borderId="2" xfId="0" applyFont="1" applyBorder="1"/>
    <xf numFmtId="0" fontId="22" fillId="0" borderId="2" xfId="0" applyFont="1" applyBorder="1" applyAlignment="1">
      <alignment horizontal="left" wrapText="1"/>
    </xf>
    <xf numFmtId="0" fontId="22" fillId="0" borderId="2" xfId="2" applyFont="1" applyFill="1" applyBorder="1" applyAlignment="1">
      <alignment horizontal="left" wrapText="1"/>
    </xf>
    <xf numFmtId="0" fontId="14" fillId="0" borderId="2" xfId="0" applyFont="1" applyFill="1" applyBorder="1" applyAlignment="1" applyProtection="1">
      <alignment textRotation="45" wrapText="1"/>
      <protection locked="0"/>
    </xf>
    <xf numFmtId="0" fontId="26" fillId="0" borderId="16" xfId="1" applyFont="1" applyFill="1" applyBorder="1" applyAlignment="1">
      <alignment horizontal="left" wrapText="1"/>
    </xf>
    <xf numFmtId="1" fontId="23" fillId="0" borderId="17" xfId="1" applyNumberFormat="1" applyFont="1" applyFill="1" applyBorder="1" applyAlignment="1">
      <alignment wrapText="1"/>
    </xf>
    <xf numFmtId="0" fontId="26" fillId="0" borderId="16" xfId="2" applyFont="1" applyFill="1" applyBorder="1" applyAlignment="1">
      <alignment horizontal="left" wrapText="1"/>
    </xf>
    <xf numFmtId="1" fontId="23" fillId="0" borderId="17" xfId="2" applyNumberFormat="1" applyFont="1" applyFill="1" applyBorder="1" applyAlignment="1">
      <alignment wrapText="1"/>
    </xf>
    <xf numFmtId="0" fontId="27" fillId="0" borderId="16" xfId="2" applyFont="1" applyFill="1" applyBorder="1" applyAlignment="1">
      <alignment horizontal="left" wrapText="1"/>
    </xf>
    <xf numFmtId="1" fontId="22" fillId="0" borderId="17" xfId="2" applyNumberFormat="1" applyFont="1" applyFill="1" applyBorder="1" applyAlignment="1">
      <alignment wrapText="1"/>
    </xf>
    <xf numFmtId="0" fontId="26" fillId="0" borderId="18" xfId="2" applyFont="1" applyFill="1" applyBorder="1" applyAlignment="1">
      <alignment horizontal="left" wrapText="1"/>
    </xf>
    <xf numFmtId="0" fontId="22" fillId="0" borderId="19" xfId="0" applyFont="1" applyBorder="1"/>
    <xf numFmtId="1" fontId="23" fillId="0" borderId="20" xfId="2" applyNumberFormat="1" applyFont="1" applyFill="1" applyBorder="1" applyAlignment="1">
      <alignment wrapText="1"/>
    </xf>
    <xf numFmtId="0" fontId="26" fillId="0" borderId="21" xfId="1" applyFont="1" applyFill="1" applyBorder="1" applyAlignment="1">
      <alignment horizontal="left" wrapText="1"/>
    </xf>
    <xf numFmtId="0" fontId="23" fillId="0" borderId="22" xfId="1" applyFont="1" applyFill="1" applyBorder="1" applyAlignment="1">
      <alignment horizontal="left" wrapText="1"/>
    </xf>
    <xf numFmtId="1" fontId="23" fillId="0" borderId="23" xfId="1" applyNumberFormat="1" applyFont="1" applyFill="1" applyBorder="1" applyAlignment="1">
      <alignment wrapText="1"/>
    </xf>
    <xf numFmtId="0" fontId="24" fillId="0" borderId="24" xfId="2" applyFont="1" applyFill="1" applyBorder="1" applyAlignment="1">
      <alignment horizontal="center"/>
    </xf>
    <xf numFmtId="0" fontId="24" fillId="0" borderId="25" xfId="2" applyFont="1" applyFill="1" applyBorder="1" applyAlignment="1">
      <alignment horizontal="center"/>
    </xf>
    <xf numFmtId="0" fontId="24" fillId="0" borderId="26" xfId="1" applyFont="1" applyFill="1" applyBorder="1" applyAlignment="1">
      <alignment horizontal="center"/>
    </xf>
    <xf numFmtId="0" fontId="22" fillId="0" borderId="27" xfId="0" applyFont="1" applyBorder="1" applyAlignment="1"/>
    <xf numFmtId="1" fontId="23" fillId="0" borderId="28" xfId="1" applyNumberFormat="1" applyFont="1" applyFill="1" applyBorder="1" applyAlignment="1">
      <alignment wrapText="1"/>
    </xf>
    <xf numFmtId="1" fontId="23" fillId="0" borderId="29" xfId="1" applyNumberFormat="1" applyFont="1" applyFill="1" applyBorder="1" applyAlignment="1">
      <alignment wrapText="1"/>
    </xf>
    <xf numFmtId="1" fontId="23" fillId="0" borderId="30" xfId="1" applyNumberFormat="1" applyFont="1" applyFill="1" applyBorder="1" applyAlignment="1">
      <alignment wrapText="1"/>
    </xf>
    <xf numFmtId="1" fontId="23" fillId="0" borderId="31" xfId="1" applyNumberFormat="1" applyFont="1" applyFill="1" applyBorder="1" applyAlignment="1">
      <alignment wrapText="1"/>
    </xf>
    <xf numFmtId="0" fontId="24" fillId="0" borderId="32" xfId="2" applyFont="1" applyFill="1" applyBorder="1" applyAlignment="1">
      <alignment horizontal="center"/>
    </xf>
    <xf numFmtId="0" fontId="23" fillId="6" borderId="33" xfId="2" applyFont="1" applyFill="1" applyBorder="1" applyAlignment="1">
      <alignment horizontal="left" wrapText="1"/>
    </xf>
    <xf numFmtId="0" fontId="22" fillId="7" borderId="33" xfId="0" applyFont="1" applyFill="1" applyBorder="1" applyAlignment="1"/>
    <xf numFmtId="0" fontId="22" fillId="7" borderId="33" xfId="0" applyFont="1" applyFill="1" applyBorder="1"/>
    <xf numFmtId="0" fontId="22" fillId="7" borderId="26" xfId="0" applyFont="1" applyFill="1" applyBorder="1" applyAlignment="1"/>
    <xf numFmtId="0" fontId="33" fillId="0" borderId="0" xfId="2" applyFont="1" applyFill="1" applyBorder="1" applyAlignment="1">
      <alignment horizontal="left" wrapText="1"/>
    </xf>
    <xf numFmtId="0" fontId="33" fillId="6" borderId="34" xfId="2" applyFont="1" applyFill="1" applyBorder="1" applyAlignment="1">
      <alignment horizontal="left" wrapText="1"/>
    </xf>
    <xf numFmtId="0" fontId="34" fillId="0" borderId="0" xfId="0" applyFont="1"/>
    <xf numFmtId="0" fontId="35" fillId="0" borderId="35" xfId="0" applyFont="1" applyBorder="1"/>
    <xf numFmtId="0" fontId="36" fillId="0" borderId="36" xfId="0" applyFont="1" applyBorder="1"/>
    <xf numFmtId="0" fontId="36" fillId="0" borderId="37" xfId="0" applyFont="1" applyBorder="1"/>
    <xf numFmtId="0" fontId="36" fillId="0" borderId="38" xfId="0" applyFont="1" applyBorder="1"/>
    <xf numFmtId="0" fontId="36" fillId="0" borderId="13" xfId="0" applyFont="1" applyBorder="1"/>
    <xf numFmtId="0" fontId="36" fillId="0" borderId="39" xfId="0" applyFont="1" applyBorder="1"/>
    <xf numFmtId="0" fontId="0" fillId="0" borderId="40" xfId="0" applyBorder="1"/>
    <xf numFmtId="0" fontId="0" fillId="0" borderId="41" xfId="0" applyBorder="1"/>
    <xf numFmtId="0" fontId="25" fillId="0" borderId="0" xfId="0" applyFont="1" applyFill="1" applyBorder="1"/>
    <xf numFmtId="0" fontId="24" fillId="0" borderId="42" xfId="2" applyFont="1" applyFill="1" applyBorder="1" applyAlignment="1">
      <alignment horizontal="center"/>
    </xf>
    <xf numFmtId="0" fontId="24" fillId="0" borderId="43" xfId="2" applyFont="1" applyFill="1" applyBorder="1" applyAlignment="1">
      <alignment horizontal="center"/>
    </xf>
    <xf numFmtId="0" fontId="23" fillId="0" borderId="44" xfId="1" applyFont="1" applyFill="1" applyBorder="1" applyAlignment="1">
      <alignment horizontal="center"/>
    </xf>
    <xf numFmtId="0" fontId="24" fillId="0" borderId="45" xfId="2" applyFont="1" applyFill="1" applyBorder="1" applyAlignment="1">
      <alignment horizontal="center"/>
    </xf>
    <xf numFmtId="0" fontId="23" fillId="0" borderId="46" xfId="1" applyFont="1" applyFill="1" applyBorder="1" applyAlignment="1">
      <alignment horizontal="center"/>
    </xf>
    <xf numFmtId="0" fontId="24" fillId="0" borderId="38" xfId="2" applyFont="1" applyFill="1" applyBorder="1" applyAlignment="1">
      <alignment horizontal="center"/>
    </xf>
    <xf numFmtId="0" fontId="23" fillId="0" borderId="39" xfId="1" applyFont="1" applyFill="1" applyBorder="1" applyAlignment="1">
      <alignment horizontal="center"/>
    </xf>
    <xf numFmtId="0" fontId="15" fillId="7" borderId="5" xfId="0" applyFont="1" applyFill="1" applyBorder="1" applyAlignment="1" applyProtection="1">
      <alignment textRotation="45" wrapText="1"/>
      <protection locked="0"/>
    </xf>
    <xf numFmtId="0" fontId="3" fillId="7" borderId="5" xfId="0" applyFont="1" applyFill="1" applyBorder="1" applyAlignment="1" applyProtection="1">
      <alignment textRotation="45"/>
      <protection locked="0"/>
    </xf>
    <xf numFmtId="0" fontId="10" fillId="7" borderId="5" xfId="0" applyFont="1" applyFill="1" applyBorder="1" applyAlignment="1" applyProtection="1">
      <alignment textRotation="45"/>
      <protection locked="0"/>
    </xf>
    <xf numFmtId="0" fontId="0" fillId="7" borderId="1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hidden="1"/>
    </xf>
    <xf numFmtId="0" fontId="0" fillId="5" borderId="4" xfId="0" applyFill="1" applyBorder="1" applyAlignment="1" applyProtection="1">
      <alignment textRotation="45"/>
      <protection hidden="1"/>
    </xf>
    <xf numFmtId="0" fontId="0" fillId="5" borderId="4" xfId="0" applyFill="1" applyBorder="1" applyProtection="1">
      <protection hidden="1"/>
    </xf>
    <xf numFmtId="0" fontId="0" fillId="3" borderId="3" xfId="0" applyFill="1" applyBorder="1" applyAlignment="1" applyProtection="1">
      <alignment textRotation="45"/>
      <protection locked="0"/>
    </xf>
    <xf numFmtId="0" fontId="0" fillId="3" borderId="3" xfId="0" applyFill="1" applyBorder="1" applyProtection="1"/>
    <xf numFmtId="0" fontId="1" fillId="0" borderId="0" xfId="0" applyFont="1" applyFill="1" applyBorder="1" applyProtection="1">
      <protection locked="0"/>
    </xf>
    <xf numFmtId="165" fontId="23" fillId="0" borderId="44" xfId="1" applyNumberFormat="1" applyFont="1" applyFill="1" applyBorder="1" applyAlignment="1">
      <alignment horizontal="center"/>
    </xf>
    <xf numFmtId="0" fontId="22" fillId="0" borderId="47" xfId="0" applyFont="1" applyBorder="1" applyAlignment="1">
      <alignment horizontal="center"/>
    </xf>
    <xf numFmtId="2" fontId="37" fillId="0" borderId="2" xfId="0" applyNumberFormat="1" applyFont="1" applyBorder="1" applyAlignment="1">
      <alignment textRotation="45"/>
    </xf>
    <xf numFmtId="0" fontId="38" fillId="0" borderId="3" xfId="0" applyFont="1" applyFill="1" applyBorder="1" applyAlignment="1" applyProtection="1">
      <alignment textRotation="45"/>
      <protection locked="0"/>
    </xf>
    <xf numFmtId="0" fontId="38" fillId="0" borderId="2" xfId="0" applyFont="1" applyFill="1" applyBorder="1" applyAlignment="1" applyProtection="1">
      <alignment textRotation="45"/>
      <protection locked="0"/>
    </xf>
    <xf numFmtId="0" fontId="37" fillId="0" borderId="2" xfId="0" applyFont="1" applyFill="1" applyBorder="1" applyAlignment="1" applyProtection="1">
      <alignment textRotation="45" wrapText="1"/>
      <protection locked="0"/>
    </xf>
    <xf numFmtId="0" fontId="39" fillId="0" borderId="2" xfId="0" applyFont="1" applyBorder="1" applyAlignment="1" applyProtection="1">
      <alignment textRotation="45"/>
      <protection locked="0"/>
    </xf>
    <xf numFmtId="0" fontId="3" fillId="0" borderId="0" xfId="0" applyFont="1" applyAlignment="1">
      <alignment horizontal="center"/>
    </xf>
    <xf numFmtId="166" fontId="0" fillId="0" borderId="0" xfId="0" applyNumberFormat="1"/>
    <xf numFmtId="0" fontId="0" fillId="0" borderId="0" xfId="0" applyBorder="1" applyAlignment="1" applyProtection="1">
      <alignment horizontal="left"/>
      <protection locked="0"/>
    </xf>
    <xf numFmtId="0" fontId="0" fillId="0" borderId="0" xfId="0" applyBorder="1" applyAlignment="1"/>
    <xf numFmtId="0" fontId="0" fillId="0" borderId="0" xfId="0" applyAlignment="1" applyProtection="1">
      <alignment horizontal="left"/>
      <protection locked="0"/>
    </xf>
    <xf numFmtId="0" fontId="0" fillId="0" borderId="0" xfId="0" applyAlignment="1"/>
    <xf numFmtId="0" fontId="0" fillId="0" borderId="6" xfId="0" applyBorder="1" applyAlignment="1" applyProtection="1">
      <alignment horizontal="left"/>
      <protection locked="0"/>
    </xf>
    <xf numFmtId="0" fontId="0" fillId="0" borderId="6" xfId="0" applyBorder="1" applyAlignment="1"/>
    <xf numFmtId="0" fontId="20" fillId="0" borderId="0" xfId="2" applyFont="1" applyFill="1" applyBorder="1" applyAlignment="1">
      <alignment horizontal="left" wrapText="1"/>
    </xf>
  </cellXfs>
  <cellStyles count="3">
    <cellStyle name="Normal" xfId="0" builtinId="0"/>
    <cellStyle name="Normal_Sheet1" xfId="1"/>
    <cellStyle name="Normal_Sheet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7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Maximum Depth of Plant Colonization</a:t>
            </a:r>
          </a:p>
        </c:rich>
      </c:tx>
      <c:layout>
        <c:manualLayout>
          <c:xMode val="edge"/>
          <c:yMode val="edge"/>
          <c:x val="0.2622767857142857"/>
          <c:y val="2.654867256637168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491071428571429"/>
          <c:y val="0.13126862565194283"/>
          <c:w val="0.88058035714285621"/>
          <c:h val="0.73008954716530061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'MAX DEPTH GRAPH'!$A$2:$A$41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'MAX DEPTH GRAPH'!$B$2:$B$41</c:f>
              <c:numCache>
                <c:formatCode>General</c:formatCode>
                <c:ptCount val="40"/>
                <c:pt idx="0">
                  <c:v>19</c:v>
                </c:pt>
                <c:pt idx="1">
                  <c:v>40</c:v>
                </c:pt>
                <c:pt idx="2">
                  <c:v>32</c:v>
                </c:pt>
                <c:pt idx="3">
                  <c:v>52</c:v>
                </c:pt>
                <c:pt idx="4">
                  <c:v>40</c:v>
                </c:pt>
                <c:pt idx="5">
                  <c:v>18</c:v>
                </c:pt>
                <c:pt idx="6">
                  <c:v>18</c:v>
                </c:pt>
                <c:pt idx="7">
                  <c:v>4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axId val="35275136"/>
        <c:axId val="35277440"/>
      </c:barChart>
      <c:catAx>
        <c:axId val="352751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4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Depth Bin (feet)</a:t>
                </a:r>
              </a:p>
            </c:rich>
          </c:tx>
          <c:layout>
            <c:manualLayout>
              <c:xMode val="edge"/>
              <c:yMode val="edge"/>
              <c:x val="0.46239677071616048"/>
              <c:y val="0.92834103701639059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277440"/>
        <c:crosses val="autoZero"/>
        <c:auto val="1"/>
        <c:lblAlgn val="ctr"/>
        <c:lblOffset val="100"/>
        <c:tickLblSkip val="2"/>
        <c:tickMarkSkip val="1"/>
      </c:catAx>
      <c:valAx>
        <c:axId val="352774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# Sites</a:t>
                </a:r>
              </a:p>
            </c:rich>
          </c:tx>
          <c:layout>
            <c:manualLayout>
              <c:xMode val="edge"/>
              <c:yMode val="edge"/>
              <c:x val="1.6960536182977128E-2"/>
              <c:y val="0.45178485432683746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27513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89" r="0.75000000000000089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9525</xdr:rowOff>
    </xdr:from>
    <xdr:to>
      <xdr:col>17</xdr:col>
      <xdr:colOff>0</xdr:colOff>
      <xdr:row>40</xdr:row>
      <xdr:rowOff>152400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2"/>
  <sheetViews>
    <sheetView workbookViewId="0"/>
  </sheetViews>
  <sheetFormatPr defaultColWidth="8.85546875" defaultRowHeight="12.75"/>
  <cols>
    <col min="1" max="1" width="11.28515625" style="2" customWidth="1"/>
    <col min="2" max="2" width="8" style="2" customWidth="1"/>
    <col min="3" max="3" width="26.28515625" style="2" customWidth="1"/>
    <col min="4" max="11" width="8.85546875" style="2"/>
    <col min="12" max="12" width="10.5703125" style="2" customWidth="1"/>
    <col min="13" max="16384" width="8.85546875" style="2"/>
  </cols>
  <sheetData>
    <row r="1" spans="1:5" ht="23.25">
      <c r="A1" s="8" t="s">
        <v>22</v>
      </c>
      <c r="C1" s="2" t="s">
        <v>514</v>
      </c>
    </row>
    <row r="3" spans="1:5">
      <c r="A3" s="23" t="s">
        <v>17</v>
      </c>
    </row>
    <row r="4" spans="1:5">
      <c r="B4" s="2" t="s">
        <v>413</v>
      </c>
    </row>
    <row r="5" spans="1:5">
      <c r="B5" s="2" t="s">
        <v>57</v>
      </c>
    </row>
    <row r="6" spans="1:5">
      <c r="C6" s="2" t="s">
        <v>39</v>
      </c>
      <c r="D6" s="2" t="s">
        <v>89</v>
      </c>
    </row>
    <row r="7" spans="1:5">
      <c r="D7" s="2" t="s">
        <v>192</v>
      </c>
    </row>
    <row r="8" spans="1:5">
      <c r="C8" s="22" t="s">
        <v>54</v>
      </c>
      <c r="D8" s="2" t="s">
        <v>182</v>
      </c>
    </row>
    <row r="9" spans="1:5">
      <c r="C9" s="22" t="s">
        <v>55</v>
      </c>
      <c r="D9" s="2" t="s">
        <v>56</v>
      </c>
    </row>
    <row r="10" spans="1:5">
      <c r="C10" s="22" t="s">
        <v>91</v>
      </c>
      <c r="D10" s="2" t="s">
        <v>409</v>
      </c>
    </row>
    <row r="11" spans="1:5">
      <c r="C11" s="22" t="s">
        <v>79</v>
      </c>
      <c r="D11" s="2" t="s">
        <v>410</v>
      </c>
    </row>
    <row r="12" spans="1:5">
      <c r="C12" s="22" t="s">
        <v>179</v>
      </c>
      <c r="D12" s="2" t="s">
        <v>185</v>
      </c>
    </row>
    <row r="13" spans="1:5">
      <c r="C13" s="22"/>
      <c r="E13" s="2" t="s">
        <v>74</v>
      </c>
    </row>
    <row r="14" spans="1:5">
      <c r="C14" s="22"/>
      <c r="E14" s="2" t="s">
        <v>75</v>
      </c>
    </row>
    <row r="15" spans="1:5">
      <c r="C15" s="22"/>
      <c r="E15" s="2" t="s">
        <v>76</v>
      </c>
    </row>
    <row r="16" spans="1:5">
      <c r="C16" s="22"/>
      <c r="E16" s="2" t="s">
        <v>78</v>
      </c>
    </row>
    <row r="17" spans="3:5">
      <c r="C17" s="22"/>
      <c r="E17" s="176" t="s">
        <v>515</v>
      </c>
    </row>
    <row r="18" spans="3:5">
      <c r="C18" s="22" t="s">
        <v>72</v>
      </c>
      <c r="D18" s="2" t="s">
        <v>521</v>
      </c>
    </row>
    <row r="19" spans="3:5">
      <c r="C19" s="22"/>
      <c r="D19" s="2" t="s">
        <v>183</v>
      </c>
    </row>
    <row r="20" spans="3:5">
      <c r="C20" s="22"/>
      <c r="D20" s="2" t="s">
        <v>77</v>
      </c>
    </row>
    <row r="21" spans="3:5">
      <c r="C21" s="22" t="s">
        <v>73</v>
      </c>
      <c r="D21" s="2" t="s">
        <v>184</v>
      </c>
    </row>
    <row r="22" spans="3:5">
      <c r="C22" s="22"/>
      <c r="D22" s="2" t="s">
        <v>516</v>
      </c>
    </row>
    <row r="23" spans="3:5">
      <c r="C23" s="22"/>
      <c r="E23" s="2" t="s">
        <v>74</v>
      </c>
    </row>
    <row r="24" spans="3:5">
      <c r="C24" s="22"/>
      <c r="E24" s="2" t="s">
        <v>75</v>
      </c>
    </row>
    <row r="25" spans="3:5">
      <c r="C25" s="22"/>
      <c r="E25" s="2" t="s">
        <v>76</v>
      </c>
    </row>
    <row r="26" spans="3:5">
      <c r="C26" s="22"/>
      <c r="E26" s="2" t="s">
        <v>78</v>
      </c>
    </row>
    <row r="27" spans="3:5">
      <c r="C27" s="22"/>
      <c r="D27" s="2" t="s">
        <v>517</v>
      </c>
    </row>
    <row r="28" spans="3:5">
      <c r="C28" s="22"/>
      <c r="D28" s="2" t="s">
        <v>518</v>
      </c>
    </row>
    <row r="29" spans="3:5">
      <c r="C29" s="22"/>
      <c r="D29" s="2" t="s">
        <v>90</v>
      </c>
    </row>
    <row r="30" spans="3:5">
      <c r="C30" s="22"/>
      <c r="E30" s="2" t="s">
        <v>186</v>
      </c>
    </row>
    <row r="31" spans="3:5">
      <c r="C31" s="22"/>
    </row>
    <row r="32" spans="3:5">
      <c r="D32" s="1" t="s">
        <v>519</v>
      </c>
    </row>
    <row r="33" spans="2:4">
      <c r="D33" s="1"/>
    </row>
    <row r="34" spans="2:4">
      <c r="B34" s="2" t="s">
        <v>32</v>
      </c>
    </row>
    <row r="35" spans="2:4">
      <c r="C35" s="2" t="s">
        <v>522</v>
      </c>
    </row>
    <row r="36" spans="2:4">
      <c r="C36" s="2" t="s">
        <v>520</v>
      </c>
    </row>
    <row r="37" spans="2:4">
      <c r="C37" s="2" t="s">
        <v>71</v>
      </c>
    </row>
    <row r="38" spans="2:4">
      <c r="B38" s="2" t="s">
        <v>523</v>
      </c>
    </row>
    <row r="39" spans="2:4">
      <c r="C39" s="2" t="s">
        <v>411</v>
      </c>
    </row>
    <row r="40" spans="2:4">
      <c r="C40" s="2" t="s">
        <v>524</v>
      </c>
    </row>
    <row r="41" spans="2:4">
      <c r="C41" s="2" t="s">
        <v>525</v>
      </c>
    </row>
    <row r="42" spans="2:4">
      <c r="C42" s="2" t="s">
        <v>412</v>
      </c>
    </row>
    <row r="43" spans="2:4">
      <c r="C43" s="2" t="s">
        <v>187</v>
      </c>
    </row>
    <row r="44" spans="2:4">
      <c r="B44" s="2" t="s">
        <v>48</v>
      </c>
    </row>
    <row r="45" spans="2:4">
      <c r="B45" s="2" t="s">
        <v>526</v>
      </c>
    </row>
    <row r="46" spans="2:4">
      <c r="C46" s="2" t="s">
        <v>527</v>
      </c>
    </row>
    <row r="47" spans="2:4">
      <c r="B47" s="2" t="s">
        <v>414</v>
      </c>
    </row>
    <row r="48" spans="2:4">
      <c r="B48" s="2" t="s">
        <v>710</v>
      </c>
    </row>
    <row r="51" spans="1:3">
      <c r="A51" s="23" t="s">
        <v>13</v>
      </c>
    </row>
    <row r="52" spans="1:3">
      <c r="B52" s="2" t="s">
        <v>50</v>
      </c>
    </row>
    <row r="53" spans="1:3">
      <c r="B53" s="2" t="s">
        <v>40</v>
      </c>
    </row>
    <row r="54" spans="1:3">
      <c r="B54" s="2" t="s">
        <v>51</v>
      </c>
    </row>
    <row r="55" spans="1:3">
      <c r="A55" s="23" t="s">
        <v>12</v>
      </c>
    </row>
    <row r="56" spans="1:3">
      <c r="B56" s="21" t="s">
        <v>555</v>
      </c>
    </row>
    <row r="57" spans="1:3">
      <c r="B57" s="1" t="s">
        <v>38</v>
      </c>
    </row>
    <row r="58" spans="1:3">
      <c r="B58" s="1" t="s">
        <v>35</v>
      </c>
    </row>
    <row r="59" spans="1:3">
      <c r="B59" s="11"/>
      <c r="C59" s="2" t="s">
        <v>28</v>
      </c>
    </row>
    <row r="60" spans="1:3">
      <c r="B60" s="11"/>
      <c r="C60" s="2" t="s">
        <v>41</v>
      </c>
    </row>
    <row r="61" spans="1:3">
      <c r="B61" s="18" t="s">
        <v>36</v>
      </c>
    </row>
    <row r="62" spans="1:3">
      <c r="B62" s="5"/>
      <c r="C62" s="2" t="s">
        <v>29</v>
      </c>
    </row>
    <row r="63" spans="1:3">
      <c r="B63" s="18" t="s">
        <v>37</v>
      </c>
    </row>
    <row r="64" spans="1:3">
      <c r="B64" s="13"/>
      <c r="C64" s="2" t="s">
        <v>30</v>
      </c>
    </row>
    <row r="65" spans="1:3">
      <c r="B65" s="1" t="s">
        <v>530</v>
      </c>
      <c r="C65" s="12"/>
    </row>
    <row r="66" spans="1:3">
      <c r="C66" s="2" t="s">
        <v>44</v>
      </c>
    </row>
    <row r="67" spans="1:3">
      <c r="C67" s="2" t="s">
        <v>53</v>
      </c>
    </row>
    <row r="68" spans="1:3">
      <c r="B68" s="1" t="s">
        <v>529</v>
      </c>
      <c r="C68" s="12"/>
    </row>
    <row r="69" spans="1:3">
      <c r="B69" s="1" t="s">
        <v>80</v>
      </c>
      <c r="C69" s="12"/>
    </row>
    <row r="70" spans="1:3">
      <c r="B70" s="1" t="s">
        <v>52</v>
      </c>
      <c r="C70" s="12"/>
    </row>
    <row r="71" spans="1:3">
      <c r="B71" s="1" t="s">
        <v>63</v>
      </c>
      <c r="C71" s="12"/>
    </row>
    <row r="72" spans="1:3">
      <c r="B72" s="1" t="s">
        <v>85</v>
      </c>
      <c r="C72" s="12"/>
    </row>
    <row r="73" spans="1:3">
      <c r="B73" s="1" t="s">
        <v>58</v>
      </c>
      <c r="C73" s="12"/>
    </row>
    <row r="74" spans="1:3">
      <c r="B74" s="1" t="s">
        <v>86</v>
      </c>
      <c r="C74" s="12"/>
    </row>
    <row r="75" spans="1:3">
      <c r="B75" s="18" t="s">
        <v>81</v>
      </c>
    </row>
    <row r="76" spans="1:3">
      <c r="B76" s="1" t="s">
        <v>531</v>
      </c>
    </row>
    <row r="77" spans="1:3">
      <c r="B77" s="18"/>
    </row>
    <row r="78" spans="1:3">
      <c r="A78" s="23" t="s">
        <v>31</v>
      </c>
    </row>
    <row r="79" spans="1:3">
      <c r="A79" s="23"/>
      <c r="B79" s="2" t="s">
        <v>188</v>
      </c>
    </row>
    <row r="80" spans="1:3">
      <c r="B80" s="2" t="s">
        <v>189</v>
      </c>
    </row>
    <row r="81" spans="1:10">
      <c r="C81" s="2" t="s">
        <v>42</v>
      </c>
    </row>
    <row r="82" spans="1:10">
      <c r="B82" s="2" t="s">
        <v>190</v>
      </c>
    </row>
    <row r="83" spans="1:10">
      <c r="C83" s="2" t="s">
        <v>43</v>
      </c>
    </row>
    <row r="84" spans="1:10">
      <c r="B84" s="3" t="s">
        <v>191</v>
      </c>
    </row>
    <row r="85" spans="1:10">
      <c r="A85" s="4"/>
      <c r="B85" s="2" t="s">
        <v>532</v>
      </c>
    </row>
    <row r="86" spans="1:10">
      <c r="B86" s="2" t="s">
        <v>528</v>
      </c>
      <c r="D86" s="4"/>
    </row>
    <row r="87" spans="1:10">
      <c r="B87" s="2" t="s">
        <v>82</v>
      </c>
    </row>
    <row r="88" spans="1:10">
      <c r="C88" s="2" t="s">
        <v>83</v>
      </c>
    </row>
    <row r="89" spans="1:10">
      <c r="D89" s="6"/>
      <c r="E89" s="6"/>
    </row>
    <row r="90" spans="1:10">
      <c r="F90" s="6"/>
      <c r="G90" s="6"/>
      <c r="H90" s="6"/>
      <c r="I90" s="6"/>
      <c r="J90" s="6"/>
    </row>
    <row r="91" spans="1:10">
      <c r="F91" s="6"/>
      <c r="G91" s="6"/>
      <c r="H91" s="6"/>
      <c r="I91" s="6"/>
      <c r="J91" s="6"/>
    </row>
    <row r="92" spans="1:10">
      <c r="F92" s="6"/>
      <c r="G92" s="6"/>
      <c r="H92" s="6"/>
      <c r="I92" s="6"/>
      <c r="J92" s="6"/>
    </row>
  </sheetData>
  <phoneticPr fontId="17" type="noConversion"/>
  <printOptions headings="1" gridLines="1"/>
  <pageMargins left="0.75" right="0.75" top="0.28999999999999998" bottom="0.34" header="0.31" footer="0.34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M4001"/>
  <sheetViews>
    <sheetView tabSelected="1" workbookViewId="0">
      <pane xSplit="10" ySplit="1" topLeftCell="K2" activePane="bottomRight" state="frozen"/>
      <selection pane="topRight" activeCell="K1" sqref="K1"/>
      <selection pane="bottomLeft" activeCell="A2" sqref="A2"/>
      <selection pane="bottomRight" activeCell="I16" sqref="I16"/>
    </sheetView>
  </sheetViews>
  <sheetFormatPr defaultColWidth="5.7109375" defaultRowHeight="12.75"/>
  <cols>
    <col min="1" max="1" width="11.5703125" style="10" bestFit="1" customWidth="1"/>
    <col min="2" max="2" width="4.42578125" style="198" hidden="1" customWidth="1"/>
    <col min="3" max="4" width="7.85546875" style="198" hidden="1" customWidth="1"/>
    <col min="5" max="6" width="7" style="198" hidden="1" customWidth="1"/>
    <col min="7" max="8" width="4.42578125" style="198" hidden="1" customWidth="1"/>
    <col min="9" max="9" width="15.7109375" style="203" customWidth="1"/>
    <col min="10" max="10" width="5" style="36" bestFit="1" customWidth="1"/>
    <col min="11" max="11" width="12.85546875" style="10" customWidth="1"/>
    <col min="12" max="12" width="13.28515625" style="10" customWidth="1"/>
    <col min="13" max="15" width="5.7109375" style="10" customWidth="1"/>
    <col min="16" max="16" width="24.85546875" style="10" bestFit="1" customWidth="1"/>
    <col min="17" max="17" width="5.7109375" style="10" customWidth="1"/>
    <col min="18" max="19" width="6.7109375" style="10" customWidth="1"/>
    <col min="20" max="23" width="5.7109375" style="32" customWidth="1"/>
    <col min="24" max="155" width="5.7109375" style="10" customWidth="1"/>
    <col min="156" max="156" width="5.7109375" style="32" customWidth="1"/>
    <col min="157" max="16384" width="5.7109375" style="10"/>
  </cols>
  <sheetData>
    <row r="1" spans="1:169" s="9" customFormat="1" ht="190.15" customHeight="1">
      <c r="A1" s="69" t="s">
        <v>20</v>
      </c>
      <c r="B1" s="96" t="s">
        <v>27</v>
      </c>
      <c r="C1" s="96" t="s">
        <v>61</v>
      </c>
      <c r="D1" s="96" t="s">
        <v>62</v>
      </c>
      <c r="E1" s="97" t="s">
        <v>59</v>
      </c>
      <c r="F1" s="97" t="s">
        <v>60</v>
      </c>
      <c r="G1" s="98" t="s">
        <v>24</v>
      </c>
      <c r="H1" s="199" t="s">
        <v>25</v>
      </c>
      <c r="I1" s="70"/>
      <c r="J1" s="201" t="s">
        <v>0</v>
      </c>
      <c r="K1" s="14" t="s">
        <v>92</v>
      </c>
      <c r="L1" s="9" t="s">
        <v>34</v>
      </c>
      <c r="M1" s="33" t="s">
        <v>88</v>
      </c>
      <c r="N1" s="9" t="s">
        <v>14</v>
      </c>
      <c r="O1" s="9" t="s">
        <v>23</v>
      </c>
      <c r="P1" s="16" t="s">
        <v>4</v>
      </c>
      <c r="Q1" s="16" t="s">
        <v>158</v>
      </c>
      <c r="R1" s="29" t="s">
        <v>536</v>
      </c>
      <c r="S1" s="29" t="s">
        <v>84</v>
      </c>
      <c r="T1" s="148" t="s">
        <v>535</v>
      </c>
      <c r="U1" s="148" t="s">
        <v>537</v>
      </c>
      <c r="V1" s="148" t="s">
        <v>510</v>
      </c>
      <c r="W1" s="148" t="s">
        <v>505</v>
      </c>
      <c r="X1" s="15" t="s">
        <v>95</v>
      </c>
      <c r="Y1" s="15" t="s">
        <v>500</v>
      </c>
      <c r="Z1" s="15" t="s">
        <v>539</v>
      </c>
      <c r="AA1" s="15" t="s">
        <v>540</v>
      </c>
      <c r="AB1" s="15" t="s">
        <v>538</v>
      </c>
      <c r="AC1" s="15" t="s">
        <v>94</v>
      </c>
      <c r="AD1" s="15" t="s">
        <v>541</v>
      </c>
      <c r="AE1" s="210" t="s">
        <v>722</v>
      </c>
      <c r="AF1" s="15" t="s">
        <v>93</v>
      </c>
      <c r="AG1" s="15" t="s">
        <v>408</v>
      </c>
      <c r="AH1" s="15" t="s">
        <v>506</v>
      </c>
      <c r="AI1" s="15" t="s">
        <v>96</v>
      </c>
      <c r="AJ1" s="15" t="s">
        <v>483</v>
      </c>
      <c r="AK1" s="15" t="s">
        <v>97</v>
      </c>
      <c r="AL1" s="15" t="s">
        <v>542</v>
      </c>
      <c r="AM1" s="15" t="s">
        <v>98</v>
      </c>
      <c r="AN1" s="15" t="s">
        <v>502</v>
      </c>
      <c r="AO1" s="15" t="s">
        <v>99</v>
      </c>
      <c r="AP1" s="15" t="s">
        <v>484</v>
      </c>
      <c r="AQ1" s="210" t="s">
        <v>721</v>
      </c>
      <c r="AR1" s="15" t="s">
        <v>100</v>
      </c>
      <c r="AS1" s="15" t="s">
        <v>101</v>
      </c>
      <c r="AT1" s="15" t="s">
        <v>102</v>
      </c>
      <c r="AU1" s="15" t="s">
        <v>503</v>
      </c>
      <c r="AV1" s="15" t="s">
        <v>450</v>
      </c>
      <c r="AW1" s="15" t="s">
        <v>103</v>
      </c>
      <c r="AX1" s="15" t="s">
        <v>465</v>
      </c>
      <c r="AY1" s="15" t="s">
        <v>507</v>
      </c>
      <c r="AZ1" s="15" t="s">
        <v>453</v>
      </c>
      <c r="BA1" s="15" t="s">
        <v>193</v>
      </c>
      <c r="BB1" s="15" t="s">
        <v>495</v>
      </c>
      <c r="BC1" s="15" t="s">
        <v>485</v>
      </c>
      <c r="BD1" s="15" t="s">
        <v>543</v>
      </c>
      <c r="BE1" s="210" t="s">
        <v>726</v>
      </c>
      <c r="BF1" s="15" t="s">
        <v>544</v>
      </c>
      <c r="BG1" s="15" t="s">
        <v>104</v>
      </c>
      <c r="BH1" s="15" t="s">
        <v>455</v>
      </c>
      <c r="BI1" s="15" t="s">
        <v>105</v>
      </c>
      <c r="BJ1" s="15" t="s">
        <v>509</v>
      </c>
      <c r="BK1" s="15" t="s">
        <v>106</v>
      </c>
      <c r="BL1" s="15" t="s">
        <v>456</v>
      </c>
      <c r="BM1" s="15" t="s">
        <v>457</v>
      </c>
      <c r="BN1" s="15" t="s">
        <v>458</v>
      </c>
      <c r="BO1" s="15" t="s">
        <v>459</v>
      </c>
      <c r="BP1" s="15" t="s">
        <v>460</v>
      </c>
      <c r="BQ1" s="15" t="s">
        <v>461</v>
      </c>
      <c r="BR1" s="15" t="s">
        <v>466</v>
      </c>
      <c r="BS1" s="15" t="s">
        <v>107</v>
      </c>
      <c r="BT1" s="15" t="s">
        <v>194</v>
      </c>
      <c r="BU1" s="15" t="s">
        <v>108</v>
      </c>
      <c r="BV1" s="15" t="s">
        <v>501</v>
      </c>
      <c r="BW1" s="210" t="s">
        <v>727</v>
      </c>
      <c r="BX1" s="15" t="s">
        <v>109</v>
      </c>
      <c r="BY1" s="15" t="s">
        <v>512</v>
      </c>
      <c r="BZ1" s="15" t="s">
        <v>545</v>
      </c>
      <c r="CA1" s="15" t="s">
        <v>110</v>
      </c>
      <c r="CB1" s="15" t="s">
        <v>111</v>
      </c>
      <c r="CC1" s="15" t="s">
        <v>399</v>
      </c>
      <c r="CD1" s="15" t="s">
        <v>112</v>
      </c>
      <c r="CE1" s="15" t="s">
        <v>113</v>
      </c>
      <c r="CF1" s="15" t="s">
        <v>508</v>
      </c>
      <c r="CG1" s="15" t="s">
        <v>114</v>
      </c>
      <c r="CH1" s="15" t="s">
        <v>115</v>
      </c>
      <c r="CI1" s="15" t="s">
        <v>116</v>
      </c>
      <c r="CJ1" s="15" t="s">
        <v>422</v>
      </c>
      <c r="CK1" s="15" t="s">
        <v>117</v>
      </c>
      <c r="CL1" s="15" t="s">
        <v>118</v>
      </c>
      <c r="CM1" s="15" t="s">
        <v>119</v>
      </c>
      <c r="CN1" s="15" t="s">
        <v>120</v>
      </c>
      <c r="CO1" s="15" t="s">
        <v>468</v>
      </c>
      <c r="CP1" s="15" t="s">
        <v>121</v>
      </c>
      <c r="CQ1" s="15" t="s">
        <v>122</v>
      </c>
      <c r="CR1" s="15" t="s">
        <v>123</v>
      </c>
      <c r="CS1" s="15" t="s">
        <v>124</v>
      </c>
      <c r="CT1" s="15" t="s">
        <v>125</v>
      </c>
      <c r="CU1" s="15" t="s">
        <v>470</v>
      </c>
      <c r="CV1" s="15" t="s">
        <v>126</v>
      </c>
      <c r="CW1" s="15" t="s">
        <v>127</v>
      </c>
      <c r="CX1" s="15" t="s">
        <v>546</v>
      </c>
      <c r="CY1" s="15" t="s">
        <v>128</v>
      </c>
      <c r="CZ1" s="15" t="s">
        <v>129</v>
      </c>
      <c r="DA1" s="15" t="s">
        <v>472</v>
      </c>
      <c r="DB1" s="15" t="s">
        <v>130</v>
      </c>
      <c r="DC1" s="15" t="s">
        <v>131</v>
      </c>
      <c r="DD1" s="15" t="s">
        <v>132</v>
      </c>
      <c r="DE1" s="210" t="s">
        <v>720</v>
      </c>
      <c r="DF1" s="15" t="s">
        <v>473</v>
      </c>
      <c r="DG1" s="15" t="s">
        <v>547</v>
      </c>
      <c r="DH1" s="15" t="s">
        <v>133</v>
      </c>
      <c r="DI1" s="15" t="s">
        <v>486</v>
      </c>
      <c r="DJ1" s="15" t="s">
        <v>504</v>
      </c>
      <c r="DK1" s="15" t="s">
        <v>134</v>
      </c>
      <c r="DL1" s="15" t="s">
        <v>135</v>
      </c>
      <c r="DM1" s="15" t="s">
        <v>136</v>
      </c>
      <c r="DN1" s="15" t="s">
        <v>137</v>
      </c>
      <c r="DO1" s="15" t="s">
        <v>195</v>
      </c>
      <c r="DP1" s="15" t="s">
        <v>400</v>
      </c>
      <c r="DQ1" s="15" t="s">
        <v>138</v>
      </c>
      <c r="DR1" s="15" t="s">
        <v>548</v>
      </c>
      <c r="DS1" s="15" t="s">
        <v>477</v>
      </c>
      <c r="DT1" s="15" t="s">
        <v>139</v>
      </c>
      <c r="DU1" s="15" t="s">
        <v>140</v>
      </c>
      <c r="DV1" s="15" t="s">
        <v>141</v>
      </c>
      <c r="DW1" s="15" t="s">
        <v>479</v>
      </c>
      <c r="DX1" s="15" t="s">
        <v>142</v>
      </c>
      <c r="DY1" s="15" t="s">
        <v>480</v>
      </c>
      <c r="DZ1" s="15" t="s">
        <v>143</v>
      </c>
      <c r="EA1" s="15" t="s">
        <v>482</v>
      </c>
      <c r="EB1" s="15" t="s">
        <v>144</v>
      </c>
      <c r="EC1" s="15" t="s">
        <v>401</v>
      </c>
      <c r="ED1" s="210" t="s">
        <v>725</v>
      </c>
      <c r="EE1" s="15" t="s">
        <v>549</v>
      </c>
      <c r="EF1" s="15" t="s">
        <v>145</v>
      </c>
      <c r="EG1" s="15" t="s">
        <v>550</v>
      </c>
      <c r="EH1" s="15" t="s">
        <v>146</v>
      </c>
      <c r="EI1" s="15" t="s">
        <v>147</v>
      </c>
      <c r="EJ1" s="15" t="s">
        <v>492</v>
      </c>
      <c r="EK1" s="15" t="s">
        <v>709</v>
      </c>
      <c r="EL1" s="15" t="s">
        <v>148</v>
      </c>
      <c r="EM1" s="15" t="s">
        <v>149</v>
      </c>
      <c r="EN1" s="15" t="s">
        <v>150</v>
      </c>
      <c r="EO1" s="15" t="s">
        <v>151</v>
      </c>
      <c r="EP1" s="15" t="s">
        <v>152</v>
      </c>
      <c r="EQ1" s="15" t="s">
        <v>153</v>
      </c>
      <c r="ER1" s="15" t="s">
        <v>154</v>
      </c>
      <c r="ES1" s="210" t="s">
        <v>724</v>
      </c>
      <c r="ET1" s="15" t="s">
        <v>499</v>
      </c>
      <c r="EU1" s="15" t="s">
        <v>155</v>
      </c>
      <c r="EV1" s="15" t="s">
        <v>156</v>
      </c>
      <c r="EW1" s="15" t="s">
        <v>488</v>
      </c>
      <c r="EX1" s="210" t="s">
        <v>723</v>
      </c>
      <c r="EY1" s="15" t="s">
        <v>489</v>
      </c>
      <c r="EZ1" s="193" t="s">
        <v>552</v>
      </c>
      <c r="FA1" s="194" t="s">
        <v>553</v>
      </c>
      <c r="FB1" s="194" t="s">
        <v>551</v>
      </c>
      <c r="FC1" s="195" t="s">
        <v>513</v>
      </c>
      <c r="FD1" s="195" t="s">
        <v>560</v>
      </c>
      <c r="FE1" s="9" t="s">
        <v>728</v>
      </c>
      <c r="FF1" s="9" t="s">
        <v>731</v>
      </c>
      <c r="FG1" s="9" t="s">
        <v>5</v>
      </c>
      <c r="FH1" s="9" t="s">
        <v>6</v>
      </c>
      <c r="FI1" s="9" t="s">
        <v>7</v>
      </c>
      <c r="FJ1" s="9" t="s">
        <v>8</v>
      </c>
      <c r="FK1" s="9" t="s">
        <v>9</v>
      </c>
      <c r="FL1" s="9" t="s">
        <v>10</v>
      </c>
      <c r="FM1" s="9" t="s">
        <v>11</v>
      </c>
    </row>
    <row r="2" spans="1:169">
      <c r="A2" s="71" t="s">
        <v>159</v>
      </c>
      <c r="B2" s="99">
        <f t="shared" ref="B2:B65" si="0">COUNT(R2:EY2,FE2:FM2)</f>
        <v>0</v>
      </c>
      <c r="C2" s="99" t="str">
        <f t="shared" ref="C2:C65" si="1">IF(COUNT(R2:EY2,FE2:FM2)&gt;0,COUNT(R2:EY2,FE2:FM2),"")</f>
        <v/>
      </c>
      <c r="D2" s="99" t="str">
        <f t="shared" ref="D2:D65" si="2">IF(COUNT(T2:BJ2,BL2:BT2,BV2:CB2,CD2:EY2,FE2:FM2)&gt;0,COUNT(T2:BJ2,BL2:BT2,BV2:CB2,CD2:EY2,FE2:FM2),"")</f>
        <v/>
      </c>
      <c r="E2" s="99" t="str">
        <f t="shared" ref="E2:E65" si="3">IF(H2=1,COUNT(R2:EY2,FE2:FM2),"")</f>
        <v/>
      </c>
      <c r="F2" s="99" t="str">
        <f t="shared" ref="F2:F65" si="4">IF(H2=1,COUNT(T2:BJ2,BL2:BT2,BV2:CB2,CD2:EY2,FE2:FM2),"")</f>
        <v/>
      </c>
      <c r="G2" s="99" t="str">
        <f>IF($B2&gt;=1,$M2,"")</f>
        <v/>
      </c>
      <c r="H2" s="200" t="str">
        <f ca="1">IF(AND(M2&gt;0,M2&lt;=STATS!$C$22),1,"")</f>
        <v/>
      </c>
      <c r="I2" s="72" t="s">
        <v>711</v>
      </c>
      <c r="J2" s="202">
        <v>1</v>
      </c>
      <c r="K2" s="212">
        <v>45.898913010000001</v>
      </c>
      <c r="L2" s="212">
        <v>-91.835801930000002</v>
      </c>
      <c r="P2" s="10" t="s">
        <v>729</v>
      </c>
      <c r="R2" s="17"/>
      <c r="S2" s="17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EZ2" s="196"/>
      <c r="FA2" s="196"/>
      <c r="FB2" s="196"/>
      <c r="FC2" s="196"/>
      <c r="FD2" s="196"/>
    </row>
    <row r="3" spans="1:169">
      <c r="A3" s="71" t="s">
        <v>47</v>
      </c>
      <c r="B3" s="99">
        <f t="shared" si="0"/>
        <v>0</v>
      </c>
      <c r="C3" s="99" t="str">
        <f t="shared" si="1"/>
        <v/>
      </c>
      <c r="D3" s="99" t="str">
        <f t="shared" si="2"/>
        <v/>
      </c>
      <c r="E3" s="99" t="str">
        <f t="shared" si="3"/>
        <v/>
      </c>
      <c r="F3" s="99" t="str">
        <f t="shared" si="4"/>
        <v/>
      </c>
      <c r="G3" s="99" t="str">
        <f t="shared" ref="G3:G25" si="5">IF($B3&gt;=1,$M3,"")</f>
        <v/>
      </c>
      <c r="H3" s="200" t="str">
        <f ca="1">IF(AND(M3&gt;0,M3&lt;=STATS!$C$22),1,"")</f>
        <v/>
      </c>
      <c r="I3" s="72" t="s">
        <v>712</v>
      </c>
      <c r="J3" s="202">
        <v>2</v>
      </c>
      <c r="K3" s="212">
        <v>45.898925220000002</v>
      </c>
      <c r="L3" s="212">
        <v>-91.835041739999994</v>
      </c>
      <c r="P3" s="10" t="s">
        <v>729</v>
      </c>
      <c r="R3" s="17"/>
      <c r="S3" s="17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EZ3" s="196"/>
      <c r="FA3" s="196"/>
      <c r="FB3" s="196"/>
      <c r="FC3" s="196"/>
      <c r="FD3" s="196"/>
    </row>
    <row r="4" spans="1:169">
      <c r="A4" s="71" t="s">
        <v>49</v>
      </c>
      <c r="B4" s="99">
        <f t="shared" si="0"/>
        <v>0</v>
      </c>
      <c r="C4" s="99" t="str">
        <f t="shared" si="1"/>
        <v/>
      </c>
      <c r="D4" s="99" t="str">
        <f t="shared" si="2"/>
        <v/>
      </c>
      <c r="E4" s="99" t="str">
        <f t="shared" si="3"/>
        <v/>
      </c>
      <c r="F4" s="99" t="str">
        <f t="shared" si="4"/>
        <v/>
      </c>
      <c r="G4" s="99" t="str">
        <f t="shared" si="5"/>
        <v/>
      </c>
      <c r="H4" s="200" t="str">
        <f ca="1">IF(AND(M4&gt;0,M4&lt;=STATS!$C$22),1,"")</f>
        <v/>
      </c>
      <c r="I4" s="74">
        <v>2712000</v>
      </c>
      <c r="J4" s="202">
        <v>3</v>
      </c>
      <c r="K4" s="212">
        <v>45.899974520000001</v>
      </c>
      <c r="L4" s="212">
        <v>-91.835836920000006</v>
      </c>
      <c r="P4" s="10" t="s">
        <v>729</v>
      </c>
      <c r="R4" s="17"/>
      <c r="S4" s="17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EZ4" s="196"/>
      <c r="FA4" s="196"/>
      <c r="FB4" s="196"/>
      <c r="FC4" s="196"/>
      <c r="FD4" s="196"/>
    </row>
    <row r="5" spans="1:169">
      <c r="A5" s="90" t="s">
        <v>160</v>
      </c>
      <c r="B5" s="99">
        <f t="shared" si="0"/>
        <v>0</v>
      </c>
      <c r="C5" s="99" t="str">
        <f t="shared" si="1"/>
        <v/>
      </c>
      <c r="D5" s="99" t="str">
        <f t="shared" si="2"/>
        <v/>
      </c>
      <c r="E5" s="99" t="str">
        <f t="shared" si="3"/>
        <v/>
      </c>
      <c r="F5" s="99" t="str">
        <f t="shared" si="4"/>
        <v/>
      </c>
      <c r="G5" s="99" t="str">
        <f t="shared" si="5"/>
        <v/>
      </c>
      <c r="H5" s="200" t="str">
        <f ca="1">IF(AND(M5&gt;0,M5&lt;=STATS!$C$22),1,"")</f>
        <v/>
      </c>
      <c r="I5" s="75" t="s">
        <v>713</v>
      </c>
      <c r="J5" s="202">
        <v>4</v>
      </c>
      <c r="K5" s="212">
        <v>45.900505279999997</v>
      </c>
      <c r="L5" s="212">
        <v>-91.835854420000004</v>
      </c>
      <c r="P5" s="10" t="s">
        <v>729</v>
      </c>
      <c r="R5" s="17"/>
      <c r="S5" s="17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EZ5" s="196"/>
      <c r="FA5" s="196"/>
      <c r="FB5" s="196"/>
      <c r="FC5" s="196"/>
      <c r="FD5" s="196"/>
    </row>
    <row r="6" spans="1:169">
      <c r="A6" s="71" t="s">
        <v>161</v>
      </c>
      <c r="B6" s="99">
        <f t="shared" si="0"/>
        <v>0</v>
      </c>
      <c r="C6" s="99" t="str">
        <f t="shared" si="1"/>
        <v/>
      </c>
      <c r="D6" s="99" t="str">
        <f t="shared" si="2"/>
        <v/>
      </c>
      <c r="E6" s="99" t="str">
        <f t="shared" si="3"/>
        <v/>
      </c>
      <c r="F6" s="99" t="str">
        <f t="shared" si="4"/>
        <v/>
      </c>
      <c r="G6" s="99" t="str">
        <f t="shared" si="5"/>
        <v/>
      </c>
      <c r="H6" s="200" t="str">
        <f ca="1">IF(AND(M6&gt;0,M6&lt;=STATS!$C$22),1,"")</f>
        <v/>
      </c>
      <c r="I6" s="72" t="s">
        <v>714</v>
      </c>
      <c r="J6" s="202">
        <v>5</v>
      </c>
      <c r="K6" s="212">
        <v>45.900517489999999</v>
      </c>
      <c r="L6" s="212">
        <v>-91.835094220000002</v>
      </c>
      <c r="P6" s="10" t="s">
        <v>729</v>
      </c>
      <c r="R6" s="17"/>
      <c r="S6" s="17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EZ6" s="196"/>
      <c r="FA6" s="196"/>
      <c r="FB6" s="196"/>
      <c r="FC6" s="196"/>
      <c r="FD6" s="196"/>
    </row>
    <row r="7" spans="1:169">
      <c r="A7" s="71"/>
      <c r="B7" s="99">
        <f t="shared" si="0"/>
        <v>0</v>
      </c>
      <c r="C7" s="99" t="str">
        <f t="shared" si="1"/>
        <v/>
      </c>
      <c r="D7" s="99" t="str">
        <f t="shared" si="2"/>
        <v/>
      </c>
      <c r="E7" s="99" t="str">
        <f t="shared" si="3"/>
        <v/>
      </c>
      <c r="F7" s="99" t="str">
        <f t="shared" si="4"/>
        <v/>
      </c>
      <c r="G7" s="99" t="str">
        <f t="shared" si="5"/>
        <v/>
      </c>
      <c r="H7" s="200" t="str">
        <f ca="1">IF(AND(M7&gt;0,M7&lt;=STATS!$C$22),1,"")</f>
        <v/>
      </c>
      <c r="I7" s="72" t="s">
        <v>746</v>
      </c>
      <c r="J7" s="202">
        <v>6</v>
      </c>
      <c r="K7" s="212">
        <v>45.901036040000001</v>
      </c>
      <c r="L7" s="212">
        <v>-91.835871920000002</v>
      </c>
      <c r="P7" s="10" t="s">
        <v>729</v>
      </c>
      <c r="R7" s="17"/>
      <c r="S7" s="17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EZ7" s="196"/>
      <c r="FA7" s="196"/>
      <c r="FB7" s="196"/>
      <c r="FC7" s="196"/>
      <c r="FD7" s="196"/>
    </row>
    <row r="8" spans="1:169">
      <c r="A8" s="71"/>
      <c r="B8" s="99">
        <f t="shared" si="0"/>
        <v>0</v>
      </c>
      <c r="C8" s="99" t="str">
        <f t="shared" si="1"/>
        <v/>
      </c>
      <c r="D8" s="99" t="str">
        <f t="shared" si="2"/>
        <v/>
      </c>
      <c r="E8" s="99" t="str">
        <f t="shared" si="3"/>
        <v/>
      </c>
      <c r="F8" s="99" t="str">
        <f t="shared" si="4"/>
        <v/>
      </c>
      <c r="G8" s="99" t="str">
        <f t="shared" si="5"/>
        <v/>
      </c>
      <c r="H8" s="200" t="str">
        <f ca="1">IF(AND(M8&gt;0,M8&lt;=STATS!$C$22),1,"")</f>
        <v/>
      </c>
      <c r="I8" s="203" t="s">
        <v>747</v>
      </c>
      <c r="J8" s="34">
        <v>7</v>
      </c>
      <c r="K8" s="212">
        <v>45.901566789999997</v>
      </c>
      <c r="L8" s="212">
        <v>-91.835889420000001</v>
      </c>
      <c r="P8" s="10" t="s">
        <v>729</v>
      </c>
      <c r="R8" s="17"/>
      <c r="S8" s="17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EZ8" s="196"/>
      <c r="FA8" s="196"/>
      <c r="FB8" s="196"/>
      <c r="FC8" s="196"/>
      <c r="FD8" s="196"/>
    </row>
    <row r="9" spans="1:169">
      <c r="A9" s="91"/>
      <c r="B9" s="99">
        <f t="shared" si="0"/>
        <v>0</v>
      </c>
      <c r="C9" s="99" t="str">
        <f t="shared" si="1"/>
        <v/>
      </c>
      <c r="D9" s="99" t="str">
        <f t="shared" si="2"/>
        <v/>
      </c>
      <c r="E9" s="99" t="str">
        <f t="shared" si="3"/>
        <v/>
      </c>
      <c r="F9" s="99" t="str">
        <f t="shared" si="4"/>
        <v/>
      </c>
      <c r="G9" s="99" t="str">
        <f t="shared" si="5"/>
        <v/>
      </c>
      <c r="H9" s="200" t="str">
        <f ca="1">IF(AND(M9&gt;0,M9&lt;=STATS!$C$22),1,"")</f>
        <v/>
      </c>
      <c r="I9" s="203" t="s">
        <v>748</v>
      </c>
      <c r="J9" s="34">
        <v>8</v>
      </c>
      <c r="K9" s="212">
        <v>45.901579009999999</v>
      </c>
      <c r="L9" s="212">
        <v>-91.835129199999997</v>
      </c>
      <c r="P9" s="10" t="s">
        <v>729</v>
      </c>
      <c r="R9" s="17"/>
      <c r="S9" s="17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EZ9" s="196"/>
      <c r="FA9" s="196"/>
      <c r="FB9" s="196"/>
      <c r="FC9" s="196"/>
      <c r="FD9" s="196"/>
    </row>
    <row r="10" spans="1:169">
      <c r="A10" s="71"/>
      <c r="B10" s="99">
        <f t="shared" si="0"/>
        <v>0</v>
      </c>
      <c r="C10" s="99" t="str">
        <f t="shared" si="1"/>
        <v/>
      </c>
      <c r="D10" s="99" t="str">
        <f t="shared" si="2"/>
        <v/>
      </c>
      <c r="E10" s="99" t="str">
        <f t="shared" si="3"/>
        <v/>
      </c>
      <c r="F10" s="99" t="str">
        <f t="shared" si="4"/>
        <v/>
      </c>
      <c r="G10" s="99" t="str">
        <f t="shared" si="5"/>
        <v/>
      </c>
      <c r="H10" s="200" t="str">
        <f ca="1">IF(AND(M10&gt;0,M10&lt;=STATS!$C$22),1,"")</f>
        <v/>
      </c>
      <c r="I10" s="203" t="s">
        <v>749</v>
      </c>
      <c r="J10" s="34">
        <v>9</v>
      </c>
      <c r="K10" s="212">
        <v>45.902109760000002</v>
      </c>
      <c r="L10" s="212">
        <v>-91.835146690000002</v>
      </c>
      <c r="P10" s="10" t="s">
        <v>729</v>
      </c>
      <c r="R10" s="17"/>
      <c r="S10" s="17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EZ10" s="196"/>
      <c r="FA10" s="196"/>
      <c r="FB10" s="196"/>
      <c r="FC10" s="196"/>
      <c r="FD10" s="196"/>
    </row>
    <row r="11" spans="1:169">
      <c r="A11" s="71"/>
      <c r="B11" s="99">
        <f t="shared" si="0"/>
        <v>0</v>
      </c>
      <c r="C11" s="99" t="str">
        <f t="shared" si="1"/>
        <v/>
      </c>
      <c r="D11" s="99" t="str">
        <f t="shared" si="2"/>
        <v/>
      </c>
      <c r="E11" s="99" t="str">
        <f t="shared" si="3"/>
        <v/>
      </c>
      <c r="F11" s="99" t="str">
        <f t="shared" si="4"/>
        <v/>
      </c>
      <c r="G11" s="99" t="str">
        <f t="shared" si="5"/>
        <v/>
      </c>
      <c r="H11" s="200" t="str">
        <f ca="1">IF(AND(M11&gt;0,M11&lt;=STATS!$C$22),1,"")</f>
        <v/>
      </c>
      <c r="I11" s="203" t="s">
        <v>750</v>
      </c>
      <c r="J11" s="34">
        <v>10</v>
      </c>
      <c r="K11" s="212">
        <v>45.902628309999997</v>
      </c>
      <c r="L11" s="212">
        <v>-91.835924419999998</v>
      </c>
      <c r="P11" s="10" t="s">
        <v>729</v>
      </c>
      <c r="R11" s="17"/>
      <c r="S11" s="17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EZ11" s="196"/>
      <c r="FA11" s="196"/>
      <c r="FB11" s="196"/>
      <c r="FC11" s="196"/>
      <c r="FD11" s="196"/>
    </row>
    <row r="12" spans="1:169">
      <c r="A12" s="71"/>
      <c r="B12" s="99">
        <f t="shared" si="0"/>
        <v>1</v>
      </c>
      <c r="C12" s="99">
        <f t="shared" si="1"/>
        <v>1</v>
      </c>
      <c r="D12" s="99">
        <f t="shared" si="2"/>
        <v>1</v>
      </c>
      <c r="E12" s="99">
        <f t="shared" si="3"/>
        <v>1</v>
      </c>
      <c r="F12" s="99">
        <f t="shared" si="4"/>
        <v>1</v>
      </c>
      <c r="G12" s="99">
        <f t="shared" si="5"/>
        <v>0.9</v>
      </c>
      <c r="H12" s="200">
        <f ca="1">IF(AND(M12&gt;0,M12&lt;=STATS!$C$22),1,"")</f>
        <v>1</v>
      </c>
      <c r="I12" s="203" t="s">
        <v>751</v>
      </c>
      <c r="J12" s="34">
        <v>11</v>
      </c>
      <c r="K12" s="212">
        <v>45.903146839999998</v>
      </c>
      <c r="L12" s="212">
        <v>-91.836702160000002</v>
      </c>
      <c r="M12" s="10">
        <v>0.9</v>
      </c>
      <c r="N12" s="10" t="s">
        <v>715</v>
      </c>
      <c r="O12" s="10" t="s">
        <v>716</v>
      </c>
      <c r="Q12" s="10">
        <v>1</v>
      </c>
      <c r="R12" s="17"/>
      <c r="S12" s="17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BE12" s="10" t="s">
        <v>717</v>
      </c>
      <c r="DP12" s="10" t="s">
        <v>717</v>
      </c>
      <c r="ED12" s="10" t="s">
        <v>717</v>
      </c>
      <c r="EX12" s="10">
        <v>1</v>
      </c>
      <c r="EZ12" s="196"/>
      <c r="FA12" s="196"/>
      <c r="FB12" s="196"/>
      <c r="FC12" s="196"/>
      <c r="FD12" s="196"/>
    </row>
    <row r="13" spans="1:169">
      <c r="A13" s="91"/>
      <c r="B13" s="99">
        <f t="shared" si="0"/>
        <v>5</v>
      </c>
      <c r="C13" s="99">
        <f t="shared" si="1"/>
        <v>5</v>
      </c>
      <c r="D13" s="99">
        <f t="shared" si="2"/>
        <v>5</v>
      </c>
      <c r="E13" s="99">
        <f t="shared" si="3"/>
        <v>5</v>
      </c>
      <c r="F13" s="99">
        <f t="shared" si="4"/>
        <v>5</v>
      </c>
      <c r="G13" s="99">
        <f t="shared" si="5"/>
        <v>0.5</v>
      </c>
      <c r="H13" s="200">
        <f ca="1">IF(AND(M13&gt;0,M13&lt;=STATS!$C$22),1,"")</f>
        <v>1</v>
      </c>
      <c r="J13" s="34">
        <v>12</v>
      </c>
      <c r="K13" s="212">
        <v>45.90315906</v>
      </c>
      <c r="L13" s="212">
        <v>-91.835941919999996</v>
      </c>
      <c r="M13" s="10">
        <v>0.5</v>
      </c>
      <c r="N13" s="10" t="s">
        <v>715</v>
      </c>
      <c r="O13" s="10" t="s">
        <v>716</v>
      </c>
      <c r="Q13" s="10">
        <v>3</v>
      </c>
      <c r="R13" s="17"/>
      <c r="S13" s="17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>
        <v>2</v>
      </c>
      <c r="AF13" s="36"/>
      <c r="AG13" s="36"/>
      <c r="AH13" s="36"/>
      <c r="AQ13" s="10">
        <v>2</v>
      </c>
      <c r="BE13" s="10">
        <v>1</v>
      </c>
      <c r="ED13" s="10">
        <v>1</v>
      </c>
      <c r="EX13" s="10">
        <v>1</v>
      </c>
      <c r="EZ13" s="196"/>
      <c r="FA13" s="196"/>
      <c r="FB13" s="196"/>
      <c r="FC13" s="196"/>
      <c r="FD13" s="196"/>
    </row>
    <row r="14" spans="1:169">
      <c r="A14" s="71"/>
      <c r="B14" s="99">
        <f t="shared" si="0"/>
        <v>5</v>
      </c>
      <c r="C14" s="99">
        <f t="shared" si="1"/>
        <v>5</v>
      </c>
      <c r="D14" s="99">
        <f t="shared" si="2"/>
        <v>5</v>
      </c>
      <c r="E14" s="99">
        <f t="shared" si="3"/>
        <v>5</v>
      </c>
      <c r="F14" s="99">
        <f t="shared" si="4"/>
        <v>5</v>
      </c>
      <c r="G14" s="99">
        <f t="shared" si="5"/>
        <v>1.3</v>
      </c>
      <c r="H14" s="200">
        <f ca="1">IF(AND(M14&gt;0,M14&lt;=STATS!$C$22),1,"")</f>
        <v>1</v>
      </c>
      <c r="J14" s="34">
        <v>13</v>
      </c>
      <c r="K14" s="212">
        <v>45.903653140000003</v>
      </c>
      <c r="L14" s="212">
        <v>-91.838240150000004</v>
      </c>
      <c r="M14" s="10">
        <v>1.3</v>
      </c>
      <c r="N14" s="10" t="s">
        <v>715</v>
      </c>
      <c r="O14" s="10" t="s">
        <v>716</v>
      </c>
      <c r="Q14" s="10">
        <v>1</v>
      </c>
      <c r="R14" s="17"/>
      <c r="S14" s="17" t="s">
        <v>717</v>
      </c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>
        <v>1</v>
      </c>
      <c r="AF14" s="36"/>
      <c r="AG14" s="36"/>
      <c r="AH14" s="36"/>
      <c r="BE14" s="10">
        <v>1</v>
      </c>
      <c r="DE14" s="10">
        <v>1</v>
      </c>
      <c r="ED14" s="10">
        <v>1</v>
      </c>
      <c r="EX14" s="10">
        <v>1</v>
      </c>
      <c r="EZ14" s="196"/>
      <c r="FA14" s="196"/>
      <c r="FB14" s="196">
        <v>1</v>
      </c>
      <c r="FC14" s="196"/>
      <c r="FD14" s="196"/>
    </row>
    <row r="15" spans="1:169">
      <c r="A15" s="71"/>
      <c r="B15" s="99">
        <f t="shared" si="0"/>
        <v>5</v>
      </c>
      <c r="C15" s="99">
        <f t="shared" si="1"/>
        <v>5</v>
      </c>
      <c r="D15" s="99">
        <f t="shared" si="2"/>
        <v>5</v>
      </c>
      <c r="E15" s="99">
        <f t="shared" si="3"/>
        <v>5</v>
      </c>
      <c r="F15" s="99">
        <f t="shared" si="4"/>
        <v>5</v>
      </c>
      <c r="G15" s="99">
        <f t="shared" si="5"/>
        <v>1.4</v>
      </c>
      <c r="H15" s="200">
        <f ca="1">IF(AND(M15&gt;0,M15&lt;=STATS!$C$22),1,"")</f>
        <v>1</v>
      </c>
      <c r="J15" s="34">
        <v>14</v>
      </c>
      <c r="K15" s="212">
        <v>45.903665369999999</v>
      </c>
      <c r="L15" s="212">
        <v>-91.837479909999999</v>
      </c>
      <c r="M15" s="10">
        <v>1.4</v>
      </c>
      <c r="N15" s="10" t="s">
        <v>715</v>
      </c>
      <c r="O15" s="10" t="s">
        <v>716</v>
      </c>
      <c r="Q15" s="10">
        <v>2</v>
      </c>
      <c r="R15" s="17"/>
      <c r="S15" s="17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Q15" s="10">
        <v>1</v>
      </c>
      <c r="BE15" s="10" t="s">
        <v>717</v>
      </c>
      <c r="BG15" s="10">
        <v>1</v>
      </c>
      <c r="CY15" s="10">
        <v>1</v>
      </c>
      <c r="DE15" s="10">
        <v>1</v>
      </c>
      <c r="ED15" s="10" t="s">
        <v>717</v>
      </c>
      <c r="EX15" s="10">
        <v>2</v>
      </c>
      <c r="EZ15" s="196"/>
      <c r="FA15" s="196"/>
      <c r="FB15" s="196">
        <v>1</v>
      </c>
      <c r="FC15" s="196"/>
      <c r="FD15" s="196"/>
    </row>
    <row r="16" spans="1:169">
      <c r="A16" s="71"/>
      <c r="B16" s="99">
        <f t="shared" si="0"/>
        <v>3</v>
      </c>
      <c r="C16" s="99">
        <f t="shared" si="1"/>
        <v>3</v>
      </c>
      <c r="D16" s="99">
        <f t="shared" si="2"/>
        <v>3</v>
      </c>
      <c r="E16" s="99">
        <f t="shared" si="3"/>
        <v>3</v>
      </c>
      <c r="F16" s="99">
        <f t="shared" si="4"/>
        <v>3</v>
      </c>
      <c r="G16" s="99">
        <f t="shared" si="5"/>
        <v>0.8</v>
      </c>
      <c r="H16" s="200">
        <f ca="1">IF(AND(M16&gt;0,M16&lt;=STATS!$C$22),1,"")</f>
        <v>1</v>
      </c>
      <c r="J16" s="34">
        <v>15</v>
      </c>
      <c r="K16" s="212">
        <v>45.903677600000002</v>
      </c>
      <c r="L16" s="212">
        <v>-91.83671966</v>
      </c>
      <c r="M16" s="10">
        <v>0.8</v>
      </c>
      <c r="N16" s="10" t="s">
        <v>718</v>
      </c>
      <c r="O16" s="10" t="s">
        <v>716</v>
      </c>
      <c r="Q16" s="10">
        <v>1</v>
      </c>
      <c r="R16" s="17"/>
      <c r="S16" s="17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>
        <v>1</v>
      </c>
      <c r="AF16" s="36"/>
      <c r="AG16" s="36"/>
      <c r="AH16" s="36"/>
      <c r="AQ16" s="10" t="s">
        <v>717</v>
      </c>
      <c r="BE16" s="10" t="s">
        <v>717</v>
      </c>
      <c r="BG16" s="10">
        <v>1</v>
      </c>
      <c r="DE16" s="10" t="s">
        <v>717</v>
      </c>
      <c r="ED16" s="10" t="s">
        <v>717</v>
      </c>
      <c r="ER16" s="10" t="s">
        <v>717</v>
      </c>
      <c r="EX16" s="10">
        <v>1</v>
      </c>
      <c r="EZ16" s="196"/>
      <c r="FA16" s="196"/>
      <c r="FB16" s="196"/>
      <c r="FC16" s="196"/>
      <c r="FD16" s="196"/>
    </row>
    <row r="17" spans="1:162">
      <c r="A17" s="71"/>
      <c r="B17" s="99">
        <f t="shared" si="0"/>
        <v>5</v>
      </c>
      <c r="C17" s="99">
        <f t="shared" si="1"/>
        <v>5</v>
      </c>
      <c r="D17" s="99">
        <f t="shared" si="2"/>
        <v>5</v>
      </c>
      <c r="E17" s="99">
        <f t="shared" si="3"/>
        <v>5</v>
      </c>
      <c r="F17" s="99">
        <f t="shared" si="4"/>
        <v>5</v>
      </c>
      <c r="G17" s="99">
        <f t="shared" si="5"/>
        <v>1.3</v>
      </c>
      <c r="H17" s="200">
        <f ca="1">IF(AND(M17&gt;0,M17&lt;=STATS!$C$22),1,"")</f>
        <v>1</v>
      </c>
      <c r="J17" s="34">
        <v>16</v>
      </c>
      <c r="K17" s="212">
        <v>45.903689819999997</v>
      </c>
      <c r="L17" s="212">
        <v>-91.835959419999995</v>
      </c>
      <c r="M17" s="10">
        <v>1.3</v>
      </c>
      <c r="N17" s="10" t="s">
        <v>715</v>
      </c>
      <c r="O17" s="10" t="s">
        <v>716</v>
      </c>
      <c r="Q17" s="10">
        <v>2</v>
      </c>
      <c r="R17" s="17"/>
      <c r="S17" s="17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>
        <v>1</v>
      </c>
      <c r="AF17" s="36"/>
      <c r="AG17" s="36"/>
      <c r="AH17" s="36"/>
      <c r="AQ17" s="10">
        <v>1</v>
      </c>
      <c r="BE17" s="10">
        <v>1</v>
      </c>
      <c r="ED17" s="10">
        <v>1</v>
      </c>
      <c r="EX17" s="10">
        <v>1</v>
      </c>
      <c r="EZ17" s="196"/>
      <c r="FA17" s="196"/>
      <c r="FB17" s="196"/>
      <c r="FC17" s="196"/>
      <c r="FD17" s="196"/>
    </row>
    <row r="18" spans="1:162">
      <c r="A18" s="91"/>
      <c r="B18" s="99">
        <f t="shared" si="0"/>
        <v>4</v>
      </c>
      <c r="C18" s="99">
        <f t="shared" si="1"/>
        <v>4</v>
      </c>
      <c r="D18" s="99">
        <f t="shared" si="2"/>
        <v>3</v>
      </c>
      <c r="E18" s="99">
        <f t="shared" si="3"/>
        <v>4</v>
      </c>
      <c r="F18" s="99">
        <f t="shared" si="4"/>
        <v>3</v>
      </c>
      <c r="G18" s="99">
        <f t="shared" si="5"/>
        <v>1.7</v>
      </c>
      <c r="H18" s="200">
        <f ca="1">IF(AND(M18&gt;0,M18&lt;=STATS!$C$22),1,"")</f>
        <v>1</v>
      </c>
      <c r="J18" s="34">
        <v>17</v>
      </c>
      <c r="K18" s="212">
        <v>45.9041839</v>
      </c>
      <c r="L18" s="212">
        <v>-91.838257679999998</v>
      </c>
      <c r="M18" s="10">
        <v>1.7</v>
      </c>
      <c r="N18" s="10" t="s">
        <v>715</v>
      </c>
      <c r="O18" s="10" t="s">
        <v>716</v>
      </c>
      <c r="Q18" s="10">
        <v>1</v>
      </c>
      <c r="R18" s="17"/>
      <c r="S18" s="17">
        <v>1</v>
      </c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BE18" s="10">
        <v>1</v>
      </c>
      <c r="ED18" s="10">
        <v>1</v>
      </c>
      <c r="EX18" s="10">
        <v>1</v>
      </c>
      <c r="EZ18" s="196"/>
      <c r="FA18" s="196"/>
      <c r="FB18" s="196">
        <v>2</v>
      </c>
      <c r="FC18" s="196"/>
      <c r="FD18" s="196"/>
    </row>
    <row r="19" spans="1:162">
      <c r="A19" s="71"/>
      <c r="B19" s="99">
        <f t="shared" si="0"/>
        <v>3</v>
      </c>
      <c r="C19" s="99">
        <f t="shared" si="1"/>
        <v>3</v>
      </c>
      <c r="D19" s="99">
        <f t="shared" si="2"/>
        <v>3</v>
      </c>
      <c r="E19" s="99">
        <f t="shared" si="3"/>
        <v>3</v>
      </c>
      <c r="F19" s="99">
        <f t="shared" si="4"/>
        <v>3</v>
      </c>
      <c r="G19" s="99">
        <f t="shared" si="5"/>
        <v>3.5</v>
      </c>
      <c r="H19" s="200">
        <f ca="1">IF(AND(M19&gt;0,M19&lt;=STATS!$C$22),1,"")</f>
        <v>1</v>
      </c>
      <c r="J19" s="34">
        <v>18</v>
      </c>
      <c r="K19" s="212">
        <v>45.904714650000003</v>
      </c>
      <c r="L19" s="212">
        <v>-91.838275199999998</v>
      </c>
      <c r="M19" s="10">
        <v>3.5</v>
      </c>
      <c r="N19" s="10" t="s">
        <v>715</v>
      </c>
      <c r="O19" s="10" t="s">
        <v>716</v>
      </c>
      <c r="Q19" s="10">
        <v>1</v>
      </c>
      <c r="R19" s="17"/>
      <c r="S19" s="17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>
        <v>1</v>
      </c>
      <c r="AF19" s="36"/>
      <c r="AG19" s="36"/>
      <c r="AH19" s="36"/>
      <c r="BE19" s="10" t="s">
        <v>717</v>
      </c>
      <c r="BW19" s="10">
        <v>1</v>
      </c>
      <c r="DE19" s="10">
        <v>1</v>
      </c>
      <c r="ED19" s="10" t="s">
        <v>717</v>
      </c>
      <c r="EX19" s="10" t="s">
        <v>717</v>
      </c>
      <c r="EZ19" s="196"/>
      <c r="FA19" s="196"/>
      <c r="FB19" s="196">
        <v>1</v>
      </c>
      <c r="FC19" s="196"/>
      <c r="FD19" s="196"/>
    </row>
    <row r="20" spans="1:162">
      <c r="A20" s="71"/>
      <c r="B20" s="99">
        <f t="shared" si="0"/>
        <v>3</v>
      </c>
      <c r="C20" s="99">
        <f t="shared" si="1"/>
        <v>3</v>
      </c>
      <c r="D20" s="99">
        <f t="shared" si="2"/>
        <v>3</v>
      </c>
      <c r="E20" s="99">
        <f t="shared" si="3"/>
        <v>3</v>
      </c>
      <c r="F20" s="99">
        <f t="shared" si="4"/>
        <v>3</v>
      </c>
      <c r="G20" s="99">
        <f t="shared" si="5"/>
        <v>2</v>
      </c>
      <c r="H20" s="200">
        <f ca="1">IF(AND(M20&gt;0,M20&lt;=STATS!$C$22),1,"")</f>
        <v>1</v>
      </c>
      <c r="J20" s="34">
        <v>19</v>
      </c>
      <c r="K20" s="212">
        <v>45.905245409999999</v>
      </c>
      <c r="L20" s="212">
        <v>-91.838292730000006</v>
      </c>
      <c r="M20" s="10">
        <v>2</v>
      </c>
      <c r="N20" s="10" t="s">
        <v>715</v>
      </c>
      <c r="O20" s="10" t="s">
        <v>716</v>
      </c>
      <c r="Q20" s="10">
        <v>1</v>
      </c>
      <c r="R20" s="17"/>
      <c r="S20" s="17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>
        <v>1</v>
      </c>
      <c r="AF20" s="36"/>
      <c r="AG20" s="36"/>
      <c r="AH20" s="36"/>
      <c r="BE20" s="10" t="s">
        <v>717</v>
      </c>
      <c r="DE20" s="10">
        <v>1</v>
      </c>
      <c r="ED20" s="10" t="s">
        <v>717</v>
      </c>
      <c r="EX20" s="10">
        <v>1</v>
      </c>
      <c r="EZ20" s="196"/>
      <c r="FA20" s="196"/>
      <c r="FB20" s="196"/>
      <c r="FC20" s="196"/>
      <c r="FD20" s="196"/>
    </row>
    <row r="21" spans="1:162">
      <c r="A21" s="71"/>
      <c r="B21" s="99">
        <f t="shared" si="0"/>
        <v>1</v>
      </c>
      <c r="C21" s="99">
        <f t="shared" si="1"/>
        <v>1</v>
      </c>
      <c r="D21" s="99">
        <f t="shared" si="2"/>
        <v>1</v>
      </c>
      <c r="E21" s="99">
        <f t="shared" si="3"/>
        <v>1</v>
      </c>
      <c r="F21" s="99">
        <f t="shared" si="4"/>
        <v>1</v>
      </c>
      <c r="G21" s="99">
        <f t="shared" si="5"/>
        <v>2</v>
      </c>
      <c r="H21" s="200">
        <f ca="1">IF(AND(M21&gt;0,M21&lt;=STATS!$C$22),1,"")</f>
        <v>1</v>
      </c>
      <c r="J21" s="34">
        <v>20</v>
      </c>
      <c r="K21" s="212">
        <v>45.905257640000002</v>
      </c>
      <c r="L21" s="212">
        <v>-91.837532460000006</v>
      </c>
      <c r="M21" s="10">
        <v>2</v>
      </c>
      <c r="N21" s="10" t="s">
        <v>715</v>
      </c>
      <c r="O21" s="10" t="s">
        <v>716</v>
      </c>
      <c r="Q21" s="10">
        <v>1</v>
      </c>
      <c r="R21" s="17"/>
      <c r="S21" s="17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BE21" s="10" t="s">
        <v>717</v>
      </c>
      <c r="DE21" s="10" t="s">
        <v>717</v>
      </c>
      <c r="ED21" s="10" t="s">
        <v>717</v>
      </c>
      <c r="EX21" s="10">
        <v>1</v>
      </c>
      <c r="EZ21" s="196"/>
      <c r="FA21" s="196"/>
      <c r="FB21" s="196">
        <v>1</v>
      </c>
      <c r="FC21" s="196"/>
      <c r="FD21" s="196"/>
    </row>
    <row r="22" spans="1:162">
      <c r="A22" s="71"/>
      <c r="B22" s="99">
        <f t="shared" si="0"/>
        <v>3</v>
      </c>
      <c r="C22" s="99">
        <f t="shared" si="1"/>
        <v>3</v>
      </c>
      <c r="D22" s="99">
        <f t="shared" si="2"/>
        <v>3</v>
      </c>
      <c r="E22" s="99">
        <f t="shared" si="3"/>
        <v>3</v>
      </c>
      <c r="F22" s="99">
        <f t="shared" si="4"/>
        <v>3</v>
      </c>
      <c r="G22" s="99">
        <f t="shared" si="5"/>
        <v>3.2</v>
      </c>
      <c r="H22" s="200">
        <f ca="1">IF(AND(M22&gt;0,M22&lt;=STATS!$C$22),1,"")</f>
        <v>1</v>
      </c>
      <c r="J22" s="34">
        <v>21</v>
      </c>
      <c r="K22" s="212">
        <v>45.905343119999998</v>
      </c>
      <c r="L22" s="212">
        <v>-91.832210579999995</v>
      </c>
      <c r="M22" s="10">
        <v>3.2</v>
      </c>
      <c r="N22" s="10" t="s">
        <v>715</v>
      </c>
      <c r="O22" s="10" t="s">
        <v>716</v>
      </c>
      <c r="Q22" s="10">
        <v>1</v>
      </c>
      <c r="R22" s="17"/>
      <c r="S22" s="17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>
        <v>1</v>
      </c>
      <c r="AH22" s="36"/>
      <c r="AW22" s="10" t="s">
        <v>717</v>
      </c>
      <c r="BG22" s="10" t="s">
        <v>717</v>
      </c>
      <c r="CA22" s="10">
        <v>1</v>
      </c>
      <c r="DE22" s="10" t="s">
        <v>717</v>
      </c>
      <c r="EM22" s="10">
        <v>1</v>
      </c>
      <c r="EZ22" s="196"/>
      <c r="FA22" s="196"/>
      <c r="FB22" s="196"/>
      <c r="FC22" s="196"/>
      <c r="FD22" s="196"/>
      <c r="FE22" s="10" t="s">
        <v>717</v>
      </c>
    </row>
    <row r="23" spans="1:162">
      <c r="A23" s="91"/>
      <c r="B23" s="99">
        <f t="shared" si="0"/>
        <v>5</v>
      </c>
      <c r="C23" s="99">
        <f t="shared" si="1"/>
        <v>5</v>
      </c>
      <c r="D23" s="99">
        <f t="shared" si="2"/>
        <v>5</v>
      </c>
      <c r="E23" s="99">
        <f t="shared" si="3"/>
        <v>5</v>
      </c>
      <c r="F23" s="99">
        <f t="shared" si="4"/>
        <v>5</v>
      </c>
      <c r="G23" s="99">
        <f t="shared" si="5"/>
        <v>1.1000000000000001</v>
      </c>
      <c r="H23" s="200">
        <f ca="1">IF(AND(M23&gt;0,M23&lt;=STATS!$C$22),1,"")</f>
        <v>1</v>
      </c>
      <c r="J23" s="34">
        <v>22</v>
      </c>
      <c r="K23" s="212">
        <v>45.905776160000002</v>
      </c>
      <c r="L23" s="212">
        <v>-91.838310250000006</v>
      </c>
      <c r="M23" s="10">
        <v>1.1000000000000001</v>
      </c>
      <c r="N23" s="10" t="s">
        <v>715</v>
      </c>
      <c r="O23" s="10" t="s">
        <v>716</v>
      </c>
      <c r="Q23" s="10">
        <v>2</v>
      </c>
      <c r="R23" s="17"/>
      <c r="S23" s="17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Q23" s="10">
        <v>1</v>
      </c>
      <c r="BG23" s="10">
        <v>1</v>
      </c>
      <c r="BW23" s="10">
        <v>1</v>
      </c>
      <c r="DE23" s="10">
        <v>1</v>
      </c>
      <c r="DP23" s="10" t="s">
        <v>717</v>
      </c>
      <c r="ED23" s="10">
        <v>1</v>
      </c>
      <c r="EX23" s="10" t="s">
        <v>717</v>
      </c>
      <c r="EZ23" s="196"/>
      <c r="FA23" s="196"/>
      <c r="FB23" s="196">
        <v>2</v>
      </c>
      <c r="FC23" s="196"/>
      <c r="FD23" s="196"/>
    </row>
    <row r="24" spans="1:162">
      <c r="A24" s="92"/>
      <c r="B24" s="99">
        <f t="shared" si="0"/>
        <v>0</v>
      </c>
      <c r="C24" s="99" t="str">
        <f t="shared" si="1"/>
        <v/>
      </c>
      <c r="D24" s="99" t="str">
        <f t="shared" si="2"/>
        <v/>
      </c>
      <c r="E24" s="99">
        <f t="shared" si="3"/>
        <v>0</v>
      </c>
      <c r="F24" s="99">
        <f t="shared" si="4"/>
        <v>0</v>
      </c>
      <c r="G24" s="99" t="str">
        <f t="shared" si="5"/>
        <v/>
      </c>
      <c r="H24" s="200">
        <f ca="1">IF(AND(M24&gt;0,M24&lt;=STATS!$C$22),1,"")</f>
        <v>1</v>
      </c>
      <c r="J24" s="34">
        <v>23</v>
      </c>
      <c r="K24" s="212">
        <v>45.905788389999998</v>
      </c>
      <c r="L24" s="212">
        <v>-91.837549980000006</v>
      </c>
      <c r="M24" s="10">
        <v>2.4</v>
      </c>
      <c r="N24" s="10" t="s">
        <v>715</v>
      </c>
      <c r="O24" s="10" t="s">
        <v>716</v>
      </c>
      <c r="R24" s="17"/>
      <c r="S24" s="17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BE24" s="10" t="s">
        <v>717</v>
      </c>
      <c r="ED24" s="10" t="s">
        <v>717</v>
      </c>
      <c r="EZ24" s="196"/>
      <c r="FA24" s="196"/>
      <c r="FB24" s="196"/>
      <c r="FC24" s="196"/>
      <c r="FD24" s="196"/>
    </row>
    <row r="25" spans="1:162">
      <c r="A25" s="92"/>
      <c r="B25" s="99">
        <f t="shared" si="0"/>
        <v>6</v>
      </c>
      <c r="C25" s="99">
        <f t="shared" si="1"/>
        <v>6</v>
      </c>
      <c r="D25" s="99">
        <f t="shared" si="2"/>
        <v>6</v>
      </c>
      <c r="E25" s="99">
        <f t="shared" si="3"/>
        <v>6</v>
      </c>
      <c r="F25" s="99">
        <f t="shared" si="4"/>
        <v>6</v>
      </c>
      <c r="G25" s="99">
        <f t="shared" si="5"/>
        <v>2.5</v>
      </c>
      <c r="H25" s="200">
        <f ca="1">IF(AND(M25&gt;0,M25&lt;=STATS!$C$22),1,"")</f>
        <v>1</v>
      </c>
      <c r="J25" s="34">
        <v>24</v>
      </c>
      <c r="K25" s="212">
        <v>45.905849480000001</v>
      </c>
      <c r="L25" s="212">
        <v>-91.833748600000007</v>
      </c>
      <c r="M25" s="10">
        <v>2.5</v>
      </c>
      <c r="N25" s="10" t="s">
        <v>715</v>
      </c>
      <c r="O25" s="10" t="s">
        <v>716</v>
      </c>
      <c r="Q25" s="10">
        <v>3</v>
      </c>
      <c r="R25" s="17"/>
      <c r="S25" s="17" t="s">
        <v>717</v>
      </c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>
        <v>1</v>
      </c>
      <c r="AF25" s="36"/>
      <c r="AG25" s="36"/>
      <c r="AH25" s="36"/>
      <c r="AQ25" s="10">
        <v>1</v>
      </c>
      <c r="BG25" s="10">
        <v>1</v>
      </c>
      <c r="CB25" s="10">
        <v>1</v>
      </c>
      <c r="CY25" s="10">
        <v>1</v>
      </c>
      <c r="DA25" s="10">
        <v>3</v>
      </c>
      <c r="DE25" s="10" t="s">
        <v>717</v>
      </c>
      <c r="ER25" s="10" t="s">
        <v>717</v>
      </c>
      <c r="EZ25" s="196"/>
      <c r="FA25" s="196"/>
      <c r="FB25" s="196"/>
      <c r="FC25" s="196"/>
      <c r="FD25" s="196"/>
    </row>
    <row r="26" spans="1:162">
      <c r="A26" s="92"/>
      <c r="B26" s="99">
        <f t="shared" si="0"/>
        <v>6</v>
      </c>
      <c r="C26" s="99">
        <f t="shared" si="1"/>
        <v>6</v>
      </c>
      <c r="D26" s="99">
        <f t="shared" si="2"/>
        <v>6</v>
      </c>
      <c r="E26" s="99">
        <f t="shared" si="3"/>
        <v>6</v>
      </c>
      <c r="F26" s="99">
        <f t="shared" si="4"/>
        <v>6</v>
      </c>
      <c r="G26" s="99">
        <f t="shared" ref="G26:G89" si="6">IF($B26&gt;=1,$M26,"")</f>
        <v>3.5</v>
      </c>
      <c r="H26" s="200">
        <f ca="1">IF(AND(M26&gt;0,M26&lt;=STATS!$C$22),1,"")</f>
        <v>1</v>
      </c>
      <c r="J26" s="34">
        <v>25</v>
      </c>
      <c r="K26" s="212">
        <v>45.905861680000001</v>
      </c>
      <c r="L26" s="212">
        <v>-91.832988319999998</v>
      </c>
      <c r="M26" s="10">
        <v>3.5</v>
      </c>
      <c r="N26" s="10" t="s">
        <v>715</v>
      </c>
      <c r="O26" s="10" t="s">
        <v>716</v>
      </c>
      <c r="Q26" s="10">
        <v>2</v>
      </c>
      <c r="R26" s="17"/>
      <c r="S26" s="17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>
        <v>1</v>
      </c>
      <c r="AF26" s="36"/>
      <c r="AG26" s="36">
        <v>1</v>
      </c>
      <c r="AH26" s="36"/>
      <c r="AQ26" s="10">
        <v>1</v>
      </c>
      <c r="CA26" s="10" t="s">
        <v>717</v>
      </c>
      <c r="CB26" s="10">
        <v>1</v>
      </c>
      <c r="DE26" s="10">
        <v>1</v>
      </c>
      <c r="ER26" s="10">
        <v>1</v>
      </c>
      <c r="EZ26" s="196"/>
      <c r="FA26" s="196">
        <v>1</v>
      </c>
      <c r="FB26" s="196"/>
      <c r="FC26" s="196"/>
      <c r="FD26" s="196"/>
    </row>
    <row r="27" spans="1:162">
      <c r="A27" s="91"/>
      <c r="B27" s="99">
        <f t="shared" si="0"/>
        <v>3</v>
      </c>
      <c r="C27" s="99">
        <f t="shared" si="1"/>
        <v>3</v>
      </c>
      <c r="D27" s="99">
        <f t="shared" si="2"/>
        <v>3</v>
      </c>
      <c r="E27" s="99">
        <f t="shared" si="3"/>
        <v>3</v>
      </c>
      <c r="F27" s="99">
        <f t="shared" si="4"/>
        <v>3</v>
      </c>
      <c r="G27" s="99">
        <f t="shared" si="6"/>
        <v>3</v>
      </c>
      <c r="H27" s="200">
        <f ca="1">IF(AND(M27&gt;0,M27&lt;=STATS!$C$22),1,"")</f>
        <v>1</v>
      </c>
      <c r="J27" s="34">
        <v>26</v>
      </c>
      <c r="K27" s="212">
        <v>45.905873880000001</v>
      </c>
      <c r="L27" s="212">
        <v>-91.832228049999998</v>
      </c>
      <c r="M27" s="10">
        <v>3</v>
      </c>
      <c r="N27" s="10" t="s">
        <v>715</v>
      </c>
      <c r="O27" s="10" t="s">
        <v>716</v>
      </c>
      <c r="Q27" s="10">
        <v>3</v>
      </c>
      <c r="R27" s="17"/>
      <c r="S27" s="17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Q27" s="10">
        <v>1</v>
      </c>
      <c r="BG27" s="10">
        <v>1</v>
      </c>
      <c r="CA27" s="10" t="s">
        <v>717</v>
      </c>
      <c r="DA27" s="10">
        <v>2</v>
      </c>
      <c r="EZ27" s="196"/>
      <c r="FA27" s="196">
        <v>1</v>
      </c>
      <c r="FB27" s="196"/>
      <c r="FC27" s="196"/>
      <c r="FD27" s="196"/>
    </row>
    <row r="28" spans="1:162">
      <c r="A28" s="92"/>
      <c r="B28" s="99">
        <f t="shared" si="0"/>
        <v>7</v>
      </c>
      <c r="C28" s="99">
        <f t="shared" si="1"/>
        <v>7</v>
      </c>
      <c r="D28" s="99">
        <f t="shared" si="2"/>
        <v>7</v>
      </c>
      <c r="E28" s="99">
        <f t="shared" si="3"/>
        <v>7</v>
      </c>
      <c r="F28" s="99">
        <f t="shared" si="4"/>
        <v>7</v>
      </c>
      <c r="G28" s="99">
        <f t="shared" si="6"/>
        <v>1</v>
      </c>
      <c r="H28" s="200">
        <f ca="1">IF(AND(M28&gt;0,M28&lt;=STATS!$C$22),1,"")</f>
        <v>1</v>
      </c>
      <c r="J28" s="34">
        <v>27</v>
      </c>
      <c r="K28" s="212">
        <v>45.906306919999999</v>
      </c>
      <c r="L28" s="212">
        <v>-91.83832778</v>
      </c>
      <c r="M28" s="10">
        <v>1</v>
      </c>
      <c r="N28" s="10" t="s">
        <v>715</v>
      </c>
      <c r="O28" s="10" t="s">
        <v>716</v>
      </c>
      <c r="Q28" s="10">
        <v>3</v>
      </c>
      <c r="R28" s="17"/>
      <c r="S28" s="17"/>
      <c r="T28" s="36"/>
      <c r="U28" s="36"/>
      <c r="V28" s="36"/>
      <c r="W28" s="36"/>
      <c r="X28" s="36"/>
      <c r="Y28" s="36" t="s">
        <v>717</v>
      </c>
      <c r="Z28" s="36"/>
      <c r="AA28" s="36"/>
      <c r="AB28" s="36"/>
      <c r="AC28" s="36"/>
      <c r="AD28" s="36"/>
      <c r="AE28" s="36">
        <v>1</v>
      </c>
      <c r="AF28" s="36"/>
      <c r="AG28" s="36"/>
      <c r="AH28" s="36"/>
      <c r="BE28" s="10">
        <v>1</v>
      </c>
      <c r="BG28" s="10">
        <v>1</v>
      </c>
      <c r="BW28" s="10">
        <v>3</v>
      </c>
      <c r="EC28" s="10">
        <v>1</v>
      </c>
      <c r="ED28" s="10">
        <v>1</v>
      </c>
      <c r="EX28" s="10">
        <v>1</v>
      </c>
      <c r="EZ28" s="196"/>
      <c r="FA28" s="196"/>
      <c r="FB28" s="196">
        <v>1</v>
      </c>
      <c r="FC28" s="196"/>
      <c r="FD28" s="196"/>
      <c r="FF28" s="10" t="s">
        <v>732</v>
      </c>
    </row>
    <row r="29" spans="1:162">
      <c r="A29" s="92"/>
      <c r="B29" s="99">
        <f t="shared" si="0"/>
        <v>1</v>
      </c>
      <c r="C29" s="99">
        <f t="shared" si="1"/>
        <v>1</v>
      </c>
      <c r="D29" s="99">
        <f t="shared" si="2"/>
        <v>1</v>
      </c>
      <c r="E29" s="99">
        <f t="shared" si="3"/>
        <v>1</v>
      </c>
      <c r="F29" s="99">
        <f t="shared" si="4"/>
        <v>1</v>
      </c>
      <c r="G29" s="99">
        <f t="shared" si="6"/>
        <v>2.4</v>
      </c>
      <c r="H29" s="200">
        <f ca="1">IF(AND(M29&gt;0,M29&lt;=STATS!$C$22),1,"")</f>
        <v>1</v>
      </c>
      <c r="J29" s="34">
        <v>28</v>
      </c>
      <c r="K29" s="212">
        <v>45.906319150000002</v>
      </c>
      <c r="L29" s="212">
        <v>-91.837567489999998</v>
      </c>
      <c r="M29" s="10">
        <v>2.4</v>
      </c>
      <c r="N29" s="10" t="s">
        <v>715</v>
      </c>
      <c r="O29" s="10" t="s">
        <v>716</v>
      </c>
      <c r="Q29" s="10">
        <v>1</v>
      </c>
      <c r="R29" s="17"/>
      <c r="S29" s="17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BE29" s="10" t="s">
        <v>717</v>
      </c>
      <c r="CM29" s="10">
        <v>1</v>
      </c>
      <c r="ED29" s="10" t="s">
        <v>717</v>
      </c>
      <c r="EX29" s="10" t="s">
        <v>717</v>
      </c>
      <c r="EZ29" s="196"/>
      <c r="FA29" s="196"/>
      <c r="FB29" s="196"/>
      <c r="FC29" s="196"/>
      <c r="FD29" s="196"/>
    </row>
    <row r="30" spans="1:162">
      <c r="A30" s="92"/>
      <c r="B30" s="99">
        <f t="shared" si="0"/>
        <v>5</v>
      </c>
      <c r="C30" s="99">
        <f t="shared" si="1"/>
        <v>5</v>
      </c>
      <c r="D30" s="99">
        <f t="shared" si="2"/>
        <v>5</v>
      </c>
      <c r="E30" s="99">
        <f t="shared" si="3"/>
        <v>5</v>
      </c>
      <c r="F30" s="99">
        <f t="shared" si="4"/>
        <v>5</v>
      </c>
      <c r="G30" s="99">
        <f t="shared" si="6"/>
        <v>3</v>
      </c>
      <c r="H30" s="200">
        <f ca="1">IF(AND(M30&gt;0,M30&lt;=STATS!$C$22),1,"")</f>
        <v>1</v>
      </c>
      <c r="J30" s="34">
        <v>29</v>
      </c>
      <c r="K30" s="212">
        <v>45.906392439999998</v>
      </c>
      <c r="L30" s="212">
        <v>-91.833005799999995</v>
      </c>
      <c r="M30" s="10">
        <v>3</v>
      </c>
      <c r="N30" s="10" t="s">
        <v>715</v>
      </c>
      <c r="O30" s="10" t="s">
        <v>716</v>
      </c>
      <c r="Q30" s="10">
        <v>3</v>
      </c>
      <c r="R30" s="17"/>
      <c r="S30" s="17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>
        <v>1</v>
      </c>
      <c r="AF30" s="36"/>
      <c r="AG30" s="36"/>
      <c r="AH30" s="36"/>
      <c r="AQ30" s="10" t="s">
        <v>717</v>
      </c>
      <c r="BE30" s="10" t="s">
        <v>717</v>
      </c>
      <c r="BG30" s="10">
        <v>1</v>
      </c>
      <c r="CB30" s="10">
        <v>1</v>
      </c>
      <c r="DA30" s="10">
        <v>2</v>
      </c>
      <c r="DE30" s="10" t="s">
        <v>717</v>
      </c>
      <c r="ED30" s="10">
        <v>1</v>
      </c>
      <c r="EZ30" s="196"/>
      <c r="FA30" s="196"/>
      <c r="FB30" s="196"/>
      <c r="FC30" s="196"/>
      <c r="FD30" s="196"/>
    </row>
    <row r="31" spans="1:162">
      <c r="A31" s="91"/>
      <c r="B31" s="99">
        <f t="shared" si="0"/>
        <v>5</v>
      </c>
      <c r="C31" s="99">
        <f t="shared" si="1"/>
        <v>5</v>
      </c>
      <c r="D31" s="99">
        <f t="shared" si="2"/>
        <v>5</v>
      </c>
      <c r="E31" s="99">
        <f t="shared" si="3"/>
        <v>5</v>
      </c>
      <c r="F31" s="99">
        <f t="shared" si="4"/>
        <v>5</v>
      </c>
      <c r="G31" s="99">
        <f t="shared" si="6"/>
        <v>3.2</v>
      </c>
      <c r="H31" s="200">
        <f ca="1">IF(AND(M31&gt;0,M31&lt;=STATS!$C$22),1,"")</f>
        <v>1</v>
      </c>
      <c r="J31" s="34">
        <v>30</v>
      </c>
      <c r="K31" s="212">
        <v>45.906404629999997</v>
      </c>
      <c r="L31" s="212">
        <v>-91.832245510000007</v>
      </c>
      <c r="M31" s="10">
        <v>3.2</v>
      </c>
      <c r="N31" s="10" t="s">
        <v>715</v>
      </c>
      <c r="O31" s="10" t="s">
        <v>716</v>
      </c>
      <c r="Q31" s="10">
        <v>3</v>
      </c>
      <c r="R31" s="17"/>
      <c r="S31" s="17" t="s">
        <v>717</v>
      </c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>
        <v>1</v>
      </c>
      <c r="AF31" s="36"/>
      <c r="AG31" s="36"/>
      <c r="AH31" s="36"/>
      <c r="AQ31" s="10">
        <v>1</v>
      </c>
      <c r="BG31" s="10">
        <v>1</v>
      </c>
      <c r="CB31" s="10">
        <v>1</v>
      </c>
      <c r="DA31" s="10">
        <v>3</v>
      </c>
      <c r="EZ31" s="196"/>
      <c r="FA31" s="196"/>
      <c r="FB31" s="196"/>
      <c r="FC31" s="196"/>
      <c r="FD31" s="196"/>
    </row>
    <row r="32" spans="1:162">
      <c r="A32" s="92"/>
      <c r="B32" s="99">
        <f t="shared" si="0"/>
        <v>4</v>
      </c>
      <c r="C32" s="99">
        <f t="shared" si="1"/>
        <v>4</v>
      </c>
      <c r="D32" s="99">
        <f t="shared" si="2"/>
        <v>4</v>
      </c>
      <c r="E32" s="99">
        <f t="shared" si="3"/>
        <v>4</v>
      </c>
      <c r="F32" s="99">
        <f t="shared" si="4"/>
        <v>4</v>
      </c>
      <c r="G32" s="99">
        <f t="shared" si="6"/>
        <v>2.2999999999999998</v>
      </c>
      <c r="H32" s="200">
        <f ca="1">IF(AND(M32&gt;0,M32&lt;=STATS!$C$22),1,"")</f>
        <v>1</v>
      </c>
      <c r="J32" s="34">
        <v>31</v>
      </c>
      <c r="K32" s="212">
        <v>45.906813190000001</v>
      </c>
      <c r="L32" s="212">
        <v>-91.839865880000005</v>
      </c>
      <c r="M32" s="10">
        <v>2.2999999999999998</v>
      </c>
      <c r="N32" s="10" t="s">
        <v>715</v>
      </c>
      <c r="O32" s="10" t="s">
        <v>716</v>
      </c>
      <c r="Q32" s="10">
        <v>2</v>
      </c>
      <c r="R32" s="17"/>
      <c r="S32" s="17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>
        <v>1</v>
      </c>
      <c r="AF32" s="36"/>
      <c r="AG32" s="36"/>
      <c r="AH32" s="36"/>
      <c r="AQ32" s="10">
        <v>1</v>
      </c>
      <c r="BG32" s="10">
        <v>1</v>
      </c>
      <c r="BW32" s="10">
        <v>2</v>
      </c>
      <c r="EZ32" s="196"/>
      <c r="FA32" s="196"/>
      <c r="FB32" s="196">
        <v>1</v>
      </c>
      <c r="FC32" s="196"/>
      <c r="FD32" s="196"/>
    </row>
    <row r="33" spans="1:160">
      <c r="A33" s="92"/>
      <c r="B33" s="99">
        <f t="shared" si="0"/>
        <v>0</v>
      </c>
      <c r="C33" s="99" t="str">
        <f t="shared" si="1"/>
        <v/>
      </c>
      <c r="D33" s="99" t="str">
        <f t="shared" si="2"/>
        <v/>
      </c>
      <c r="E33" s="99">
        <f t="shared" si="3"/>
        <v>0</v>
      </c>
      <c r="F33" s="99">
        <f t="shared" si="4"/>
        <v>0</v>
      </c>
      <c r="G33" s="99" t="str">
        <f t="shared" si="6"/>
        <v/>
      </c>
      <c r="H33" s="200">
        <f ca="1">IF(AND(M33&gt;0,M33&lt;=STATS!$C$22),1,"")</f>
        <v>1</v>
      </c>
      <c r="J33" s="34">
        <v>32</v>
      </c>
      <c r="K33" s="212">
        <v>45.906837670000002</v>
      </c>
      <c r="L33" s="212">
        <v>-91.8383453</v>
      </c>
      <c r="M33" s="10">
        <v>3.3</v>
      </c>
      <c r="N33" s="10" t="s">
        <v>715</v>
      </c>
      <c r="O33" s="10" t="s">
        <v>716</v>
      </c>
      <c r="R33" s="17"/>
      <c r="S33" s="17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BE33" s="10" t="s">
        <v>717</v>
      </c>
      <c r="ED33" s="10" t="s">
        <v>717</v>
      </c>
      <c r="EX33" s="10" t="s">
        <v>717</v>
      </c>
      <c r="EZ33" s="196"/>
      <c r="FA33" s="196"/>
      <c r="FB33" s="196"/>
      <c r="FC33" s="196"/>
      <c r="FD33" s="196"/>
    </row>
    <row r="34" spans="1:160">
      <c r="A34" s="92"/>
      <c r="B34" s="99">
        <f t="shared" si="0"/>
        <v>5</v>
      </c>
      <c r="C34" s="99">
        <f t="shared" si="1"/>
        <v>5</v>
      </c>
      <c r="D34" s="99">
        <f t="shared" si="2"/>
        <v>5</v>
      </c>
      <c r="E34" s="99">
        <f t="shared" si="3"/>
        <v>5</v>
      </c>
      <c r="F34" s="99">
        <f t="shared" si="4"/>
        <v>5</v>
      </c>
      <c r="G34" s="99">
        <f t="shared" si="6"/>
        <v>1.5</v>
      </c>
      <c r="H34" s="200">
        <f ca="1">IF(AND(M34&gt;0,M34&lt;=STATS!$C$22),1,"")</f>
        <v>1</v>
      </c>
      <c r="J34" s="34">
        <v>33</v>
      </c>
      <c r="K34" s="212">
        <v>45.906923190000001</v>
      </c>
      <c r="L34" s="212">
        <v>-91.833023269999998</v>
      </c>
      <c r="M34" s="10">
        <v>1.5</v>
      </c>
      <c r="N34" s="10" t="s">
        <v>715</v>
      </c>
      <c r="O34" s="10" t="s">
        <v>716</v>
      </c>
      <c r="Q34" s="10">
        <v>3</v>
      </c>
      <c r="R34" s="17"/>
      <c r="S34" s="17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Q34" s="10">
        <v>1</v>
      </c>
      <c r="BG34" s="10">
        <v>1</v>
      </c>
      <c r="CB34" s="10" t="s">
        <v>717</v>
      </c>
      <c r="DA34" s="10">
        <v>2</v>
      </c>
      <c r="DE34" s="10">
        <v>1</v>
      </c>
      <c r="DP34" s="10" t="s">
        <v>717</v>
      </c>
      <c r="EC34" s="10" t="s">
        <v>717</v>
      </c>
      <c r="ED34" s="10">
        <v>1</v>
      </c>
      <c r="EX34" s="10" t="s">
        <v>717</v>
      </c>
      <c r="EZ34" s="196"/>
      <c r="FA34" s="196"/>
      <c r="FB34" s="196"/>
      <c r="FC34" s="196"/>
      <c r="FD34" s="196"/>
    </row>
    <row r="35" spans="1:160">
      <c r="B35" s="99">
        <f t="shared" si="0"/>
        <v>7</v>
      </c>
      <c r="C35" s="99">
        <f t="shared" si="1"/>
        <v>7</v>
      </c>
      <c r="D35" s="99">
        <f t="shared" si="2"/>
        <v>7</v>
      </c>
      <c r="E35" s="99">
        <f t="shared" si="3"/>
        <v>7</v>
      </c>
      <c r="F35" s="99">
        <f t="shared" si="4"/>
        <v>7</v>
      </c>
      <c r="G35" s="99">
        <f t="shared" si="6"/>
        <v>3.4</v>
      </c>
      <c r="H35" s="200">
        <f ca="1">IF(AND(M35&gt;0,M35&lt;=STATS!$C$22),1,"")</f>
        <v>1</v>
      </c>
      <c r="J35" s="34">
        <v>34</v>
      </c>
      <c r="K35" s="212">
        <v>45.906935390000001</v>
      </c>
      <c r="L35" s="212">
        <v>-91.832262979999996</v>
      </c>
      <c r="M35" s="10">
        <v>3.4</v>
      </c>
      <c r="N35" s="10" t="s">
        <v>715</v>
      </c>
      <c r="O35" s="10" t="s">
        <v>716</v>
      </c>
      <c r="Q35" s="10">
        <v>3</v>
      </c>
      <c r="R35" s="17"/>
      <c r="S35" s="17" t="s">
        <v>717</v>
      </c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>
        <v>1</v>
      </c>
      <c r="AF35" s="36"/>
      <c r="AG35" s="36">
        <v>1</v>
      </c>
      <c r="AH35" s="36"/>
      <c r="AQ35" s="10">
        <v>1</v>
      </c>
      <c r="BG35" s="10">
        <v>1</v>
      </c>
      <c r="CB35" s="10">
        <v>1</v>
      </c>
      <c r="DA35" s="10">
        <v>3</v>
      </c>
      <c r="DE35" s="10">
        <v>1</v>
      </c>
      <c r="ER35" s="10" t="s">
        <v>717</v>
      </c>
      <c r="EZ35" s="196"/>
      <c r="FA35" s="196"/>
      <c r="FB35" s="196"/>
      <c r="FC35" s="196"/>
      <c r="FD35" s="196"/>
    </row>
    <row r="36" spans="1:160">
      <c r="B36" s="99">
        <f t="shared" si="0"/>
        <v>4</v>
      </c>
      <c r="C36" s="99">
        <f t="shared" si="1"/>
        <v>4</v>
      </c>
      <c r="D36" s="99">
        <f t="shared" si="2"/>
        <v>4</v>
      </c>
      <c r="E36" s="99">
        <f t="shared" si="3"/>
        <v>4</v>
      </c>
      <c r="F36" s="99">
        <f t="shared" si="4"/>
        <v>4</v>
      </c>
      <c r="G36" s="99">
        <f t="shared" si="6"/>
        <v>2.7</v>
      </c>
      <c r="H36" s="200">
        <f ca="1">IF(AND(M36&gt;0,M36&lt;=STATS!$C$22),1,"")</f>
        <v>1</v>
      </c>
      <c r="J36" s="34">
        <v>35</v>
      </c>
      <c r="K36" s="212">
        <v>45.9073317</v>
      </c>
      <c r="L36" s="212">
        <v>-91.840643709999995</v>
      </c>
      <c r="M36" s="10">
        <v>2.7</v>
      </c>
      <c r="N36" s="10" t="s">
        <v>715</v>
      </c>
      <c r="O36" s="10" t="s">
        <v>716</v>
      </c>
      <c r="Q36" s="10">
        <v>1</v>
      </c>
      <c r="R36" s="17"/>
      <c r="S36" s="17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>
        <v>1</v>
      </c>
      <c r="AF36" s="36"/>
      <c r="AG36" s="36"/>
      <c r="AH36" s="36"/>
      <c r="AQ36" s="10">
        <v>1</v>
      </c>
      <c r="BE36" s="10" t="s">
        <v>717</v>
      </c>
      <c r="BW36" s="10">
        <v>1</v>
      </c>
      <c r="CB36" s="10" t="s">
        <v>717</v>
      </c>
      <c r="DE36" s="10">
        <v>1</v>
      </c>
      <c r="ED36" s="10" t="s">
        <v>717</v>
      </c>
      <c r="EZ36" s="196"/>
      <c r="FA36" s="196"/>
      <c r="FB36" s="196"/>
      <c r="FC36" s="196"/>
      <c r="FD36" s="196"/>
    </row>
    <row r="37" spans="1:160">
      <c r="B37" s="99">
        <f t="shared" si="0"/>
        <v>5</v>
      </c>
      <c r="C37" s="99">
        <f t="shared" si="1"/>
        <v>5</v>
      </c>
      <c r="D37" s="99">
        <f t="shared" si="2"/>
        <v>5</v>
      </c>
      <c r="E37" s="99">
        <f t="shared" si="3"/>
        <v>5</v>
      </c>
      <c r="F37" s="99">
        <f t="shared" si="4"/>
        <v>5</v>
      </c>
      <c r="G37" s="99">
        <f t="shared" si="6"/>
        <v>2</v>
      </c>
      <c r="H37" s="200">
        <f ca="1">IF(AND(M37&gt;0,M37&lt;=STATS!$C$22),1,"")</f>
        <v>1</v>
      </c>
      <c r="J37" s="34">
        <v>36</v>
      </c>
      <c r="K37" s="212">
        <v>45.907343949999998</v>
      </c>
      <c r="L37" s="212">
        <v>-91.839883420000007</v>
      </c>
      <c r="M37" s="10">
        <v>2</v>
      </c>
      <c r="N37" s="10" t="s">
        <v>715</v>
      </c>
      <c r="O37" s="10" t="s">
        <v>716</v>
      </c>
      <c r="Q37" s="10">
        <v>2</v>
      </c>
      <c r="R37" s="17"/>
      <c r="S37" s="17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>
        <v>1</v>
      </c>
      <c r="AF37" s="36"/>
      <c r="AG37" s="36"/>
      <c r="AH37" s="36"/>
      <c r="AQ37" s="10">
        <v>1</v>
      </c>
      <c r="BE37" s="10" t="s">
        <v>717</v>
      </c>
      <c r="BW37" s="10">
        <v>1</v>
      </c>
      <c r="DE37" s="10">
        <v>1</v>
      </c>
      <c r="ED37" s="10" t="s">
        <v>717</v>
      </c>
      <c r="EX37" s="10">
        <v>1</v>
      </c>
      <c r="EZ37" s="196"/>
      <c r="FA37" s="196"/>
      <c r="FB37" s="196">
        <v>1</v>
      </c>
      <c r="FC37" s="196"/>
      <c r="FD37" s="196"/>
    </row>
    <row r="38" spans="1:160">
      <c r="B38" s="99">
        <f t="shared" si="0"/>
        <v>4</v>
      </c>
      <c r="C38" s="99">
        <f t="shared" si="1"/>
        <v>4</v>
      </c>
      <c r="D38" s="99">
        <f t="shared" si="2"/>
        <v>4</v>
      </c>
      <c r="E38" s="99">
        <f t="shared" si="3"/>
        <v>4</v>
      </c>
      <c r="F38" s="99">
        <f t="shared" si="4"/>
        <v>4</v>
      </c>
      <c r="G38" s="99">
        <f t="shared" si="6"/>
        <v>1.4</v>
      </c>
      <c r="H38" s="200">
        <f ca="1">IF(AND(M38&gt;0,M38&lt;=STATS!$C$22),1,"")</f>
        <v>1</v>
      </c>
      <c r="J38" s="34">
        <v>37</v>
      </c>
      <c r="K38" s="212">
        <v>45.907356190000002</v>
      </c>
      <c r="L38" s="212">
        <v>-91.839123119999996</v>
      </c>
      <c r="M38" s="10">
        <v>1.4</v>
      </c>
      <c r="N38" s="10" t="s">
        <v>718</v>
      </c>
      <c r="O38" s="10" t="s">
        <v>716</v>
      </c>
      <c r="Q38" s="10">
        <v>1</v>
      </c>
      <c r="R38" s="17"/>
      <c r="S38" s="17" t="s">
        <v>717</v>
      </c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Q38" s="10">
        <v>1</v>
      </c>
      <c r="BE38" s="10" t="s">
        <v>717</v>
      </c>
      <c r="BG38" s="10">
        <v>1</v>
      </c>
      <c r="BW38" s="10">
        <v>1</v>
      </c>
      <c r="CA38" s="10" t="s">
        <v>717</v>
      </c>
      <c r="ED38" s="10" t="s">
        <v>717</v>
      </c>
      <c r="ES38" s="10" t="s">
        <v>717</v>
      </c>
      <c r="EX38" s="10">
        <v>1</v>
      </c>
      <c r="EZ38" s="196"/>
      <c r="FA38" s="196"/>
      <c r="FB38" s="196"/>
      <c r="FC38" s="196"/>
      <c r="FD38" s="196"/>
    </row>
    <row r="39" spans="1:160">
      <c r="B39" s="99">
        <f t="shared" si="0"/>
        <v>4</v>
      </c>
      <c r="C39" s="99">
        <f t="shared" si="1"/>
        <v>4</v>
      </c>
      <c r="D39" s="99">
        <f t="shared" si="2"/>
        <v>4</v>
      </c>
      <c r="E39" s="99">
        <f t="shared" si="3"/>
        <v>4</v>
      </c>
      <c r="F39" s="99">
        <f t="shared" si="4"/>
        <v>4</v>
      </c>
      <c r="G39" s="99">
        <f t="shared" si="6"/>
        <v>3</v>
      </c>
      <c r="H39" s="200">
        <f ca="1">IF(AND(M39&gt;0,M39&lt;=STATS!$C$22),1,"")</f>
        <v>1</v>
      </c>
      <c r="J39" s="34">
        <v>38</v>
      </c>
      <c r="K39" s="212">
        <v>45.907466149999998</v>
      </c>
      <c r="L39" s="212">
        <v>-91.832280449999999</v>
      </c>
      <c r="M39" s="10">
        <v>3</v>
      </c>
      <c r="N39" s="10" t="s">
        <v>715</v>
      </c>
      <c r="O39" s="10" t="s">
        <v>716</v>
      </c>
      <c r="Q39" s="10">
        <v>3</v>
      </c>
      <c r="R39" s="17"/>
      <c r="S39" s="17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>
        <v>1</v>
      </c>
      <c r="AF39" s="36"/>
      <c r="AG39" s="36"/>
      <c r="AH39" s="36"/>
      <c r="BG39" s="10">
        <v>1</v>
      </c>
      <c r="CB39" s="10" t="s">
        <v>717</v>
      </c>
      <c r="DA39" s="10">
        <v>3</v>
      </c>
      <c r="DE39" s="10">
        <v>1</v>
      </c>
      <c r="EZ39" s="196"/>
      <c r="FA39" s="196">
        <v>1</v>
      </c>
      <c r="FB39" s="196"/>
      <c r="FC39" s="196"/>
      <c r="FD39" s="196"/>
    </row>
    <row r="40" spans="1:160">
      <c r="B40" s="99">
        <f t="shared" si="0"/>
        <v>1</v>
      </c>
      <c r="C40" s="99">
        <f t="shared" si="1"/>
        <v>1</v>
      </c>
      <c r="D40" s="99">
        <f t="shared" si="2"/>
        <v>1</v>
      </c>
      <c r="E40" s="99">
        <f t="shared" si="3"/>
        <v>1</v>
      </c>
      <c r="F40" s="99">
        <f t="shared" si="4"/>
        <v>1</v>
      </c>
      <c r="G40" s="99">
        <f t="shared" si="6"/>
        <v>2.8</v>
      </c>
      <c r="H40" s="200">
        <f ca="1">IF(AND(M40&gt;0,M40&lt;=STATS!$C$22),1,"")</f>
        <v>1</v>
      </c>
      <c r="J40" s="34">
        <v>39</v>
      </c>
      <c r="K40" s="212">
        <v>45.907862450000003</v>
      </c>
      <c r="L40" s="212">
        <v>-91.840661260000005</v>
      </c>
      <c r="M40" s="10">
        <v>2.8</v>
      </c>
      <c r="N40" s="10" t="s">
        <v>715</v>
      </c>
      <c r="O40" s="10" t="s">
        <v>716</v>
      </c>
      <c r="Q40" s="10">
        <v>2</v>
      </c>
      <c r="R40" s="17"/>
      <c r="S40" s="17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BW40" s="10">
        <v>2</v>
      </c>
      <c r="EZ40" s="196"/>
      <c r="FA40" s="196"/>
      <c r="FB40" s="196">
        <v>2</v>
      </c>
      <c r="FC40" s="196"/>
      <c r="FD40" s="196"/>
    </row>
    <row r="41" spans="1:160">
      <c r="B41" s="99">
        <f t="shared" si="0"/>
        <v>2</v>
      </c>
      <c r="C41" s="99">
        <f t="shared" si="1"/>
        <v>2</v>
      </c>
      <c r="D41" s="99">
        <f t="shared" si="2"/>
        <v>2</v>
      </c>
      <c r="E41" s="99">
        <f t="shared" si="3"/>
        <v>2</v>
      </c>
      <c r="F41" s="99">
        <f t="shared" si="4"/>
        <v>2</v>
      </c>
      <c r="G41" s="99">
        <f t="shared" si="6"/>
        <v>2.7</v>
      </c>
      <c r="H41" s="200">
        <f ca="1">IF(AND(M41&gt;0,M41&lt;=STATS!$C$22),1,"")</f>
        <v>1</v>
      </c>
      <c r="J41" s="34">
        <v>40</v>
      </c>
      <c r="K41" s="212">
        <v>45.907874700000001</v>
      </c>
      <c r="L41" s="212">
        <v>-91.839900959999994</v>
      </c>
      <c r="M41" s="10">
        <v>2.7</v>
      </c>
      <c r="N41" s="10" t="s">
        <v>715</v>
      </c>
      <c r="O41" s="10" t="s">
        <v>716</v>
      </c>
      <c r="Q41" s="10">
        <v>1</v>
      </c>
      <c r="R41" s="17"/>
      <c r="S41" s="17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>
        <v>1</v>
      </c>
      <c r="AF41" s="36"/>
      <c r="AG41" s="36"/>
      <c r="AH41" s="36"/>
      <c r="BE41" s="10" t="s">
        <v>717</v>
      </c>
      <c r="BW41" s="10">
        <v>1</v>
      </c>
      <c r="ED41" s="10" t="s">
        <v>717</v>
      </c>
      <c r="EZ41" s="196"/>
      <c r="FA41" s="196"/>
      <c r="FB41" s="196">
        <v>1</v>
      </c>
      <c r="FC41" s="196"/>
      <c r="FD41" s="196"/>
    </row>
    <row r="42" spans="1:160">
      <c r="B42" s="99">
        <f t="shared" si="0"/>
        <v>6</v>
      </c>
      <c r="C42" s="99">
        <f t="shared" si="1"/>
        <v>6</v>
      </c>
      <c r="D42" s="99">
        <f t="shared" si="2"/>
        <v>6</v>
      </c>
      <c r="E42" s="99">
        <f t="shared" si="3"/>
        <v>6</v>
      </c>
      <c r="F42" s="99">
        <f t="shared" si="4"/>
        <v>6</v>
      </c>
      <c r="G42" s="99">
        <f t="shared" si="6"/>
        <v>1.3</v>
      </c>
      <c r="H42" s="200">
        <f ca="1">IF(AND(M42&gt;0,M42&lt;=STATS!$C$22),1,"")</f>
        <v>1</v>
      </c>
      <c r="J42" s="34">
        <v>41</v>
      </c>
      <c r="K42" s="212">
        <v>45.907886949999998</v>
      </c>
      <c r="L42" s="212">
        <v>-91.839140659999998</v>
      </c>
      <c r="M42" s="10">
        <v>1.3</v>
      </c>
      <c r="N42" s="10" t="s">
        <v>715</v>
      </c>
      <c r="O42" s="10" t="s">
        <v>716</v>
      </c>
      <c r="Q42" s="10">
        <v>3</v>
      </c>
      <c r="R42" s="17"/>
      <c r="S42" s="17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>
        <v>1</v>
      </c>
      <c r="AF42" s="36"/>
      <c r="AG42" s="36"/>
      <c r="AH42" s="36"/>
      <c r="AQ42" s="10">
        <v>1</v>
      </c>
      <c r="BE42" s="10" t="s">
        <v>717</v>
      </c>
      <c r="BG42" s="10">
        <v>1</v>
      </c>
      <c r="BW42" s="10">
        <v>3</v>
      </c>
      <c r="DE42" s="10">
        <v>1</v>
      </c>
      <c r="ED42" s="10" t="s">
        <v>717</v>
      </c>
      <c r="EX42" s="10">
        <v>1</v>
      </c>
      <c r="EZ42" s="196"/>
      <c r="FA42" s="196"/>
      <c r="FB42" s="196"/>
      <c r="FC42" s="196"/>
      <c r="FD42" s="196"/>
    </row>
    <row r="43" spans="1:160">
      <c r="B43" s="99">
        <f t="shared" si="0"/>
        <v>1</v>
      </c>
      <c r="C43" s="99">
        <f t="shared" si="1"/>
        <v>1</v>
      </c>
      <c r="D43" s="99">
        <f t="shared" si="2"/>
        <v>1</v>
      </c>
      <c r="E43" s="99">
        <f t="shared" si="3"/>
        <v>1</v>
      </c>
      <c r="F43" s="99">
        <f t="shared" si="4"/>
        <v>1</v>
      </c>
      <c r="G43" s="99">
        <f t="shared" si="6"/>
        <v>0.8</v>
      </c>
      <c r="H43" s="200">
        <f ca="1">IF(AND(M43&gt;0,M43&lt;=STATS!$C$22),1,"")</f>
        <v>1</v>
      </c>
      <c r="J43" s="34">
        <v>42</v>
      </c>
      <c r="K43" s="212">
        <v>45.908380960000002</v>
      </c>
      <c r="L43" s="212">
        <v>-91.841439120000004</v>
      </c>
      <c r="M43" s="10">
        <v>0.8</v>
      </c>
      <c r="N43" s="10" t="s">
        <v>718</v>
      </c>
      <c r="O43" s="10" t="s">
        <v>716</v>
      </c>
      <c r="Q43" s="10">
        <v>1</v>
      </c>
      <c r="R43" s="17"/>
      <c r="S43" s="17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 t="s">
        <v>717</v>
      </c>
      <c r="AF43" s="36"/>
      <c r="AG43" s="36"/>
      <c r="AH43" s="36"/>
      <c r="AQ43" s="10">
        <v>1</v>
      </c>
      <c r="BE43" s="10" t="s">
        <v>717</v>
      </c>
      <c r="DE43" s="10" t="s">
        <v>717</v>
      </c>
      <c r="EC43" s="10" t="s">
        <v>717</v>
      </c>
      <c r="ED43" s="10" t="s">
        <v>717</v>
      </c>
      <c r="EZ43" s="196"/>
      <c r="FA43" s="196"/>
      <c r="FB43" s="196">
        <v>1</v>
      </c>
      <c r="FC43" s="196"/>
      <c r="FD43" s="196"/>
    </row>
    <row r="44" spans="1:160">
      <c r="B44" s="99">
        <f t="shared" si="0"/>
        <v>4</v>
      </c>
      <c r="C44" s="99">
        <f t="shared" si="1"/>
        <v>4</v>
      </c>
      <c r="D44" s="99">
        <f t="shared" si="2"/>
        <v>4</v>
      </c>
      <c r="E44" s="99">
        <f t="shared" si="3"/>
        <v>4</v>
      </c>
      <c r="F44" s="99">
        <f t="shared" si="4"/>
        <v>4</v>
      </c>
      <c r="G44" s="99">
        <f t="shared" si="6"/>
        <v>3.7</v>
      </c>
      <c r="H44" s="200">
        <f ca="1">IF(AND(M44&gt;0,M44&lt;=STATS!$C$22),1,"")</f>
        <v>1</v>
      </c>
      <c r="J44" s="34">
        <v>43</v>
      </c>
      <c r="K44" s="212">
        <v>45.90839321</v>
      </c>
      <c r="L44" s="212">
        <v>-91.84067881</v>
      </c>
      <c r="M44" s="10">
        <v>3.7</v>
      </c>
      <c r="N44" s="10" t="s">
        <v>715</v>
      </c>
      <c r="O44" s="10" t="s">
        <v>716</v>
      </c>
      <c r="Q44" s="10">
        <v>3</v>
      </c>
      <c r="R44" s="17"/>
      <c r="S44" s="17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>
        <v>2</v>
      </c>
      <c r="AF44" s="36"/>
      <c r="AG44" s="36"/>
      <c r="AH44" s="36"/>
      <c r="BE44" s="10">
        <v>1</v>
      </c>
      <c r="BW44" s="10">
        <v>1</v>
      </c>
      <c r="CA44" s="10" t="s">
        <v>717</v>
      </c>
      <c r="CB44" s="10" t="s">
        <v>717</v>
      </c>
      <c r="DE44" s="10" t="s">
        <v>717</v>
      </c>
      <c r="ED44" s="10">
        <v>1</v>
      </c>
      <c r="EZ44" s="196"/>
      <c r="FA44" s="196"/>
      <c r="FB44" s="196">
        <v>1</v>
      </c>
      <c r="FC44" s="196"/>
      <c r="FD44" s="196"/>
    </row>
    <row r="45" spans="1:160">
      <c r="B45" s="99">
        <f t="shared" si="0"/>
        <v>2</v>
      </c>
      <c r="C45" s="99">
        <f t="shared" si="1"/>
        <v>2</v>
      </c>
      <c r="D45" s="99">
        <f t="shared" si="2"/>
        <v>2</v>
      </c>
      <c r="E45" s="99">
        <f t="shared" si="3"/>
        <v>2</v>
      </c>
      <c r="F45" s="99">
        <f t="shared" si="4"/>
        <v>2</v>
      </c>
      <c r="G45" s="99">
        <f t="shared" si="6"/>
        <v>3.1</v>
      </c>
      <c r="H45" s="200">
        <f ca="1">IF(AND(M45&gt;0,M45&lt;=STATS!$C$22),1,"")</f>
        <v>1</v>
      </c>
      <c r="J45" s="34">
        <v>44</v>
      </c>
      <c r="K45" s="212">
        <v>45.908405459999997</v>
      </c>
      <c r="L45" s="212">
        <v>-91.839918499999996</v>
      </c>
      <c r="M45" s="10">
        <v>3.1</v>
      </c>
      <c r="N45" s="10" t="s">
        <v>715</v>
      </c>
      <c r="O45" s="10" t="s">
        <v>716</v>
      </c>
      <c r="Q45" s="10">
        <v>3</v>
      </c>
      <c r="R45" s="17"/>
      <c r="S45" s="17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BG45" s="10">
        <v>1</v>
      </c>
      <c r="BW45" s="10">
        <v>3</v>
      </c>
      <c r="EZ45" s="196"/>
      <c r="FA45" s="196"/>
      <c r="FB45" s="196">
        <v>1</v>
      </c>
      <c r="FC45" s="196"/>
      <c r="FD45" s="196"/>
    </row>
    <row r="46" spans="1:160">
      <c r="B46" s="99">
        <f t="shared" si="0"/>
        <v>4</v>
      </c>
      <c r="C46" s="99">
        <f t="shared" si="1"/>
        <v>4</v>
      </c>
      <c r="D46" s="99">
        <f t="shared" si="2"/>
        <v>4</v>
      </c>
      <c r="E46" s="99">
        <f t="shared" si="3"/>
        <v>4</v>
      </c>
      <c r="F46" s="99">
        <f t="shared" si="4"/>
        <v>4</v>
      </c>
      <c r="G46" s="99">
        <f t="shared" si="6"/>
        <v>0.8</v>
      </c>
      <c r="H46" s="200">
        <f ca="1">IF(AND(M46&gt;0,M46&lt;=STATS!$C$22),1,"")</f>
        <v>1</v>
      </c>
      <c r="J46" s="34">
        <v>45</v>
      </c>
      <c r="K46" s="212">
        <v>45.908417700000001</v>
      </c>
      <c r="L46" s="212">
        <v>-91.839158190000006</v>
      </c>
      <c r="M46" s="10">
        <v>0.8</v>
      </c>
      <c r="N46" s="10" t="s">
        <v>718</v>
      </c>
      <c r="O46" s="10" t="s">
        <v>716</v>
      </c>
      <c r="Q46" s="10">
        <v>1</v>
      </c>
      <c r="R46" s="17"/>
      <c r="S46" s="17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 t="s">
        <v>717</v>
      </c>
      <c r="AF46" s="36"/>
      <c r="AG46" s="36"/>
      <c r="AH46" s="36"/>
      <c r="AQ46" s="10">
        <v>1</v>
      </c>
      <c r="AW46" s="10">
        <v>1</v>
      </c>
      <c r="BE46" s="10">
        <v>1</v>
      </c>
      <c r="DE46" s="10">
        <v>1</v>
      </c>
      <c r="ED46" s="10" t="s">
        <v>717</v>
      </c>
      <c r="ES46" s="10" t="s">
        <v>717</v>
      </c>
      <c r="EZ46" s="196"/>
      <c r="FA46" s="196"/>
      <c r="FB46" s="196"/>
      <c r="FC46" s="196"/>
      <c r="FD46" s="196"/>
    </row>
    <row r="47" spans="1:160">
      <c r="B47" s="99">
        <f t="shared" si="0"/>
        <v>0</v>
      </c>
      <c r="C47" s="99" t="str">
        <f t="shared" si="1"/>
        <v/>
      </c>
      <c r="D47" s="99" t="str">
        <f t="shared" si="2"/>
        <v/>
      </c>
      <c r="E47" s="99" t="str">
        <f t="shared" si="3"/>
        <v/>
      </c>
      <c r="F47" s="99" t="str">
        <f t="shared" si="4"/>
        <v/>
      </c>
      <c r="G47" s="99" t="str">
        <f t="shared" si="6"/>
        <v/>
      </c>
      <c r="H47" s="200" t="str">
        <f ca="1">IF(AND(M47&gt;0,M47&lt;=STATS!$C$22),1,"")</f>
        <v/>
      </c>
      <c r="J47" s="34">
        <v>46</v>
      </c>
      <c r="K47" s="212">
        <v>45.908515459999997</v>
      </c>
      <c r="L47" s="212">
        <v>-91.833075699999995</v>
      </c>
      <c r="P47" s="10" t="s">
        <v>730</v>
      </c>
      <c r="R47" s="17"/>
      <c r="S47" s="17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EZ47" s="196"/>
      <c r="FA47" s="196"/>
      <c r="FB47" s="196"/>
      <c r="FC47" s="196"/>
      <c r="FD47" s="196"/>
    </row>
    <row r="48" spans="1:160">
      <c r="B48" s="99">
        <f t="shared" si="0"/>
        <v>0</v>
      </c>
      <c r="C48" s="99" t="str">
        <f t="shared" si="1"/>
        <v/>
      </c>
      <c r="D48" s="99" t="str">
        <f t="shared" si="2"/>
        <v/>
      </c>
      <c r="E48" s="99" t="str">
        <f t="shared" si="3"/>
        <v/>
      </c>
      <c r="F48" s="99" t="str">
        <f t="shared" si="4"/>
        <v/>
      </c>
      <c r="G48" s="99" t="str">
        <f t="shared" si="6"/>
        <v/>
      </c>
      <c r="H48" s="200" t="str">
        <f ca="1">IF(AND(M48&gt;0,M48&lt;=STATS!$C$22),1,"")</f>
        <v/>
      </c>
      <c r="J48" s="34">
        <v>47</v>
      </c>
      <c r="K48" s="212">
        <v>45.908527659999997</v>
      </c>
      <c r="L48" s="212">
        <v>-91.832315390000005</v>
      </c>
      <c r="P48" s="10" t="s">
        <v>730</v>
      </c>
      <c r="R48" s="17"/>
      <c r="S48" s="17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EZ48" s="196"/>
      <c r="FA48" s="196"/>
      <c r="FB48" s="196"/>
      <c r="FC48" s="196"/>
      <c r="FD48" s="196"/>
    </row>
    <row r="49" spans="2:160">
      <c r="B49" s="99">
        <f t="shared" si="0"/>
        <v>4</v>
      </c>
      <c r="C49" s="99">
        <f t="shared" si="1"/>
        <v>4</v>
      </c>
      <c r="D49" s="99">
        <f t="shared" si="2"/>
        <v>4</v>
      </c>
      <c r="E49" s="99">
        <f t="shared" si="3"/>
        <v>4</v>
      </c>
      <c r="F49" s="99">
        <f t="shared" si="4"/>
        <v>4</v>
      </c>
      <c r="G49" s="99">
        <f t="shared" si="6"/>
        <v>4</v>
      </c>
      <c r="H49" s="200">
        <f ca="1">IF(AND(M49&gt;0,M49&lt;=STATS!$C$22),1,"")</f>
        <v>1</v>
      </c>
      <c r="J49" s="34">
        <v>48</v>
      </c>
      <c r="K49" s="212">
        <v>45.908911709999998</v>
      </c>
      <c r="L49" s="212">
        <v>-91.841456669999999</v>
      </c>
      <c r="M49" s="10">
        <v>4</v>
      </c>
      <c r="N49" s="10" t="s">
        <v>715</v>
      </c>
      <c r="O49" s="10" t="s">
        <v>716</v>
      </c>
      <c r="Q49" s="10">
        <v>3</v>
      </c>
      <c r="R49" s="17"/>
      <c r="S49" s="17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>
        <v>3</v>
      </c>
      <c r="AF49" s="36"/>
      <c r="AG49" s="36"/>
      <c r="AH49" s="36"/>
      <c r="AQ49" s="10">
        <v>1</v>
      </c>
      <c r="BW49" s="10">
        <v>1</v>
      </c>
      <c r="DE49" s="10" t="s">
        <v>717</v>
      </c>
      <c r="ES49" s="10">
        <v>1</v>
      </c>
      <c r="EZ49" s="196"/>
      <c r="FA49" s="196"/>
      <c r="FB49" s="196"/>
      <c r="FC49" s="196"/>
      <c r="FD49" s="196"/>
    </row>
    <row r="50" spans="2:160">
      <c r="B50" s="99">
        <f t="shared" si="0"/>
        <v>4</v>
      </c>
      <c r="C50" s="99">
        <f t="shared" si="1"/>
        <v>4</v>
      </c>
      <c r="D50" s="99">
        <f t="shared" si="2"/>
        <v>4</v>
      </c>
      <c r="E50" s="99">
        <f t="shared" si="3"/>
        <v>4</v>
      </c>
      <c r="F50" s="99">
        <f t="shared" si="4"/>
        <v>4</v>
      </c>
      <c r="G50" s="99">
        <f t="shared" si="6"/>
        <v>3.8</v>
      </c>
      <c r="H50" s="200">
        <f ca="1">IF(AND(M50&gt;0,M50&lt;=STATS!$C$22),1,"")</f>
        <v>1</v>
      </c>
      <c r="J50" s="34">
        <v>49</v>
      </c>
      <c r="K50" s="212">
        <v>45.908923960000003</v>
      </c>
      <c r="L50" s="212">
        <v>-91.840696359999995</v>
      </c>
      <c r="M50" s="10">
        <v>3.8</v>
      </c>
      <c r="N50" s="10" t="s">
        <v>715</v>
      </c>
      <c r="O50" s="10" t="s">
        <v>716</v>
      </c>
      <c r="Q50" s="10">
        <v>3</v>
      </c>
      <c r="R50" s="17"/>
      <c r="S50" s="17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>
        <v>1</v>
      </c>
      <c r="AF50" s="36"/>
      <c r="AG50" s="36"/>
      <c r="AH50" s="36"/>
      <c r="AQ50" s="10">
        <v>1</v>
      </c>
      <c r="BG50" s="10">
        <v>1</v>
      </c>
      <c r="BW50" s="10">
        <v>3</v>
      </c>
      <c r="DE50" s="10" t="s">
        <v>717</v>
      </c>
      <c r="EZ50" s="196"/>
      <c r="FA50" s="196"/>
      <c r="FB50" s="196"/>
      <c r="FC50" s="196"/>
      <c r="FD50" s="196"/>
    </row>
    <row r="51" spans="2:160">
      <c r="B51" s="99">
        <f t="shared" si="0"/>
        <v>3</v>
      </c>
      <c r="C51" s="99">
        <f t="shared" si="1"/>
        <v>3</v>
      </c>
      <c r="D51" s="99">
        <f t="shared" si="2"/>
        <v>3</v>
      </c>
      <c r="E51" s="99">
        <f t="shared" si="3"/>
        <v>3</v>
      </c>
      <c r="F51" s="99">
        <f t="shared" si="4"/>
        <v>3</v>
      </c>
      <c r="G51" s="99">
        <f t="shared" si="6"/>
        <v>4.0999999999999996</v>
      </c>
      <c r="H51" s="200">
        <f ca="1">IF(AND(M51&gt;0,M51&lt;=STATS!$C$22),1,"")</f>
        <v>1</v>
      </c>
      <c r="J51" s="34">
        <v>50</v>
      </c>
      <c r="K51" s="212">
        <v>45.90893621</v>
      </c>
      <c r="L51" s="212">
        <v>-91.839936039999998</v>
      </c>
      <c r="M51" s="10">
        <v>4.0999999999999996</v>
      </c>
      <c r="N51" s="10" t="s">
        <v>715</v>
      </c>
      <c r="O51" s="10" t="s">
        <v>716</v>
      </c>
      <c r="Q51" s="10">
        <v>3</v>
      </c>
      <c r="R51" s="17"/>
      <c r="S51" s="17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>
        <v>1</v>
      </c>
      <c r="AF51" s="36"/>
      <c r="AG51" s="36"/>
      <c r="AH51" s="36"/>
      <c r="BG51" s="10">
        <v>1</v>
      </c>
      <c r="BW51" s="10">
        <v>3</v>
      </c>
      <c r="EZ51" s="196"/>
      <c r="FA51" s="196"/>
      <c r="FB51" s="196"/>
      <c r="FC51" s="196"/>
      <c r="FD51" s="196"/>
    </row>
    <row r="52" spans="2:160">
      <c r="B52" s="99">
        <f t="shared" si="0"/>
        <v>3</v>
      </c>
      <c r="C52" s="99">
        <f t="shared" si="1"/>
        <v>3</v>
      </c>
      <c r="D52" s="99">
        <f t="shared" si="2"/>
        <v>3</v>
      </c>
      <c r="E52" s="99">
        <f t="shared" si="3"/>
        <v>3</v>
      </c>
      <c r="F52" s="99">
        <f t="shared" si="4"/>
        <v>3</v>
      </c>
      <c r="G52" s="99">
        <f t="shared" si="6"/>
        <v>3.2</v>
      </c>
      <c r="H52" s="200">
        <f ca="1">IF(AND(M52&gt;0,M52&lt;=STATS!$C$22),1,"")</f>
        <v>1</v>
      </c>
      <c r="J52" s="34">
        <v>51</v>
      </c>
      <c r="K52" s="212">
        <v>45.908948459999998</v>
      </c>
      <c r="L52" s="212">
        <v>-91.839175729999994</v>
      </c>
      <c r="M52" s="10">
        <v>3.2</v>
      </c>
      <c r="N52" s="10" t="s">
        <v>715</v>
      </c>
      <c r="O52" s="10" t="s">
        <v>716</v>
      </c>
      <c r="Q52" s="10">
        <v>3</v>
      </c>
      <c r="R52" s="17"/>
      <c r="S52" s="17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Q52" s="10">
        <v>1</v>
      </c>
      <c r="BG52" s="10">
        <v>1</v>
      </c>
      <c r="BW52" s="10">
        <v>3</v>
      </c>
      <c r="EZ52" s="196"/>
      <c r="FA52" s="196"/>
      <c r="FB52" s="196"/>
      <c r="FC52" s="196"/>
      <c r="FD52" s="196"/>
    </row>
    <row r="53" spans="2:160">
      <c r="B53" s="99">
        <f t="shared" si="0"/>
        <v>0</v>
      </c>
      <c r="C53" s="99" t="str">
        <f t="shared" si="1"/>
        <v/>
      </c>
      <c r="D53" s="99" t="str">
        <f t="shared" si="2"/>
        <v/>
      </c>
      <c r="E53" s="99">
        <f t="shared" si="3"/>
        <v>0</v>
      </c>
      <c r="F53" s="99">
        <f t="shared" si="4"/>
        <v>0</v>
      </c>
      <c r="G53" s="99" t="str">
        <f t="shared" si="6"/>
        <v/>
      </c>
      <c r="H53" s="200">
        <f ca="1">IF(AND(M53&gt;0,M53&lt;=STATS!$C$22),1,"")</f>
        <v>1</v>
      </c>
      <c r="J53" s="34">
        <v>52</v>
      </c>
      <c r="K53" s="212">
        <v>45.90903402</v>
      </c>
      <c r="L53" s="212">
        <v>-91.833853500000004</v>
      </c>
      <c r="M53" s="10">
        <v>4</v>
      </c>
      <c r="N53" s="10" t="s">
        <v>718</v>
      </c>
      <c r="O53" s="10" t="s">
        <v>716</v>
      </c>
      <c r="R53" s="17"/>
      <c r="S53" s="17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EZ53" s="196"/>
      <c r="FA53" s="196"/>
      <c r="FB53" s="196"/>
      <c r="FC53" s="196"/>
      <c r="FD53" s="196"/>
    </row>
    <row r="54" spans="2:160">
      <c r="B54" s="99">
        <f t="shared" si="0"/>
        <v>0</v>
      </c>
      <c r="C54" s="99" t="str">
        <f t="shared" si="1"/>
        <v/>
      </c>
      <c r="D54" s="99" t="str">
        <f t="shared" si="2"/>
        <v/>
      </c>
      <c r="E54" s="99">
        <f t="shared" si="3"/>
        <v>0</v>
      </c>
      <c r="F54" s="99">
        <f t="shared" si="4"/>
        <v>0</v>
      </c>
      <c r="G54" s="99" t="str">
        <f t="shared" si="6"/>
        <v/>
      </c>
      <c r="H54" s="200">
        <f ca="1">IF(AND(M54&gt;0,M54&lt;=STATS!$C$22),1,"")</f>
        <v>1</v>
      </c>
      <c r="J54" s="34">
        <v>53</v>
      </c>
      <c r="K54" s="212">
        <v>45.90904622</v>
      </c>
      <c r="L54" s="212">
        <v>-91.833093180000006</v>
      </c>
      <c r="M54" s="10">
        <v>1.2</v>
      </c>
      <c r="N54" s="10" t="s">
        <v>718</v>
      </c>
      <c r="O54" s="10" t="s">
        <v>716</v>
      </c>
      <c r="R54" s="17"/>
      <c r="S54" s="17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EZ54" s="196"/>
      <c r="FA54" s="196"/>
      <c r="FB54" s="196"/>
      <c r="FC54" s="196"/>
      <c r="FD54" s="196"/>
    </row>
    <row r="55" spans="2:160">
      <c r="B55" s="99">
        <f t="shared" si="0"/>
        <v>1</v>
      </c>
      <c r="C55" s="99">
        <f t="shared" si="1"/>
        <v>1</v>
      </c>
      <c r="D55" s="99">
        <f t="shared" si="2"/>
        <v>1</v>
      </c>
      <c r="E55" s="99">
        <f t="shared" si="3"/>
        <v>1</v>
      </c>
      <c r="F55" s="99">
        <f t="shared" si="4"/>
        <v>1</v>
      </c>
      <c r="G55" s="99">
        <f t="shared" si="6"/>
        <v>2.2999999999999998</v>
      </c>
      <c r="H55" s="200">
        <f ca="1">IF(AND(M55&gt;0,M55&lt;=STATS!$C$22),1,"")</f>
        <v>1</v>
      </c>
      <c r="J55" s="34">
        <v>54</v>
      </c>
      <c r="K55" s="212">
        <v>45.909058420000001</v>
      </c>
      <c r="L55" s="212">
        <v>-91.832332859999994</v>
      </c>
      <c r="M55" s="10">
        <v>2.2999999999999998</v>
      </c>
      <c r="N55" s="10" t="s">
        <v>719</v>
      </c>
      <c r="O55" s="10" t="s">
        <v>716</v>
      </c>
      <c r="Q55" s="10">
        <v>1</v>
      </c>
      <c r="R55" s="17"/>
      <c r="S55" s="17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ES55" s="10">
        <v>1</v>
      </c>
      <c r="EZ55" s="196"/>
      <c r="FA55" s="196"/>
      <c r="FB55" s="196"/>
      <c r="FC55" s="196"/>
      <c r="FD55" s="196"/>
    </row>
    <row r="56" spans="2:160">
      <c r="B56" s="99">
        <f t="shared" si="0"/>
        <v>1</v>
      </c>
      <c r="C56" s="99">
        <f t="shared" si="1"/>
        <v>1</v>
      </c>
      <c r="D56" s="99">
        <f t="shared" si="2"/>
        <v>1</v>
      </c>
      <c r="E56" s="99">
        <f t="shared" si="3"/>
        <v>1</v>
      </c>
      <c r="F56" s="99">
        <f t="shared" si="4"/>
        <v>1</v>
      </c>
      <c r="G56" s="99">
        <f t="shared" si="6"/>
        <v>1</v>
      </c>
      <c r="H56" s="200">
        <f ca="1">IF(AND(M56&gt;0,M56&lt;=STATS!$C$22),1,"")</f>
        <v>1</v>
      </c>
      <c r="J56" s="34">
        <v>55</v>
      </c>
      <c r="K56" s="212">
        <v>45.909070610000001</v>
      </c>
      <c r="L56" s="212">
        <v>-91.831572539999996</v>
      </c>
      <c r="M56" s="10">
        <v>1</v>
      </c>
      <c r="N56" s="10" t="s">
        <v>718</v>
      </c>
      <c r="O56" s="10" t="s">
        <v>716</v>
      </c>
      <c r="Q56" s="10">
        <v>1</v>
      </c>
      <c r="R56" s="17"/>
      <c r="S56" s="17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DE56" s="10" t="s">
        <v>717</v>
      </c>
      <c r="EX56" s="10">
        <v>1</v>
      </c>
      <c r="EZ56" s="196"/>
      <c r="FA56" s="196"/>
      <c r="FB56" s="196"/>
      <c r="FC56" s="196"/>
      <c r="FD56" s="196"/>
    </row>
    <row r="57" spans="2:160">
      <c r="B57" s="99">
        <f t="shared" si="0"/>
        <v>2</v>
      </c>
      <c r="C57" s="99">
        <f t="shared" si="1"/>
        <v>2</v>
      </c>
      <c r="D57" s="99">
        <f t="shared" si="2"/>
        <v>2</v>
      </c>
      <c r="E57" s="99">
        <f t="shared" si="3"/>
        <v>2</v>
      </c>
      <c r="F57" s="99">
        <f t="shared" si="4"/>
        <v>2</v>
      </c>
      <c r="G57" s="99">
        <f t="shared" si="6"/>
        <v>4</v>
      </c>
      <c r="H57" s="200">
        <f ca="1">IF(AND(M57&gt;0,M57&lt;=STATS!$C$22),1,"")</f>
        <v>1</v>
      </c>
      <c r="J57" s="34">
        <v>56</v>
      </c>
      <c r="K57" s="212">
        <v>45.909442460000001</v>
      </c>
      <c r="L57" s="212">
        <v>-91.841474230000003</v>
      </c>
      <c r="M57" s="10">
        <v>4</v>
      </c>
      <c r="N57" s="10" t="s">
        <v>715</v>
      </c>
      <c r="O57" s="10" t="s">
        <v>716</v>
      </c>
      <c r="Q57" s="10">
        <v>2</v>
      </c>
      <c r="R57" s="17"/>
      <c r="S57" s="17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>
        <v>1</v>
      </c>
      <c r="AF57" s="36"/>
      <c r="AG57" s="36"/>
      <c r="AH57" s="36"/>
      <c r="AQ57" s="10">
        <v>1</v>
      </c>
      <c r="BE57" s="10" t="s">
        <v>717</v>
      </c>
      <c r="CB57" s="10" t="s">
        <v>717</v>
      </c>
      <c r="ED57" s="10" t="s">
        <v>717</v>
      </c>
      <c r="EZ57" s="196"/>
      <c r="FA57" s="196"/>
      <c r="FB57" s="196"/>
      <c r="FC57" s="196"/>
      <c r="FD57" s="196"/>
    </row>
    <row r="58" spans="2:160">
      <c r="B58" s="99">
        <f t="shared" si="0"/>
        <v>3</v>
      </c>
      <c r="C58" s="99">
        <f t="shared" si="1"/>
        <v>3</v>
      </c>
      <c r="D58" s="99">
        <f t="shared" si="2"/>
        <v>3</v>
      </c>
      <c r="E58" s="99">
        <f t="shared" si="3"/>
        <v>3</v>
      </c>
      <c r="F58" s="99">
        <f t="shared" si="4"/>
        <v>3</v>
      </c>
      <c r="G58" s="99">
        <f t="shared" si="6"/>
        <v>4.0999999999999996</v>
      </c>
      <c r="H58" s="200">
        <f ca="1">IF(AND(M58&gt;0,M58&lt;=STATS!$C$22),1,"")</f>
        <v>1</v>
      </c>
      <c r="J58" s="34">
        <v>57</v>
      </c>
      <c r="K58" s="212">
        <v>45.909454719999999</v>
      </c>
      <c r="L58" s="212">
        <v>-91.840713910000005</v>
      </c>
      <c r="M58" s="10">
        <v>4.0999999999999996</v>
      </c>
      <c r="N58" s="10" t="s">
        <v>715</v>
      </c>
      <c r="O58" s="10" t="s">
        <v>716</v>
      </c>
      <c r="Q58" s="10">
        <v>1</v>
      </c>
      <c r="R58" s="17"/>
      <c r="S58" s="17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BG58" s="10">
        <v>1</v>
      </c>
      <c r="BW58" s="10">
        <v>1</v>
      </c>
      <c r="CB58" s="10" t="s">
        <v>717</v>
      </c>
      <c r="EX58" s="10">
        <v>1</v>
      </c>
      <c r="EZ58" s="196"/>
      <c r="FA58" s="196"/>
      <c r="FB58" s="196"/>
      <c r="FC58" s="196"/>
      <c r="FD58" s="196"/>
    </row>
    <row r="59" spans="2:160">
      <c r="B59" s="99">
        <f t="shared" si="0"/>
        <v>2</v>
      </c>
      <c r="C59" s="99">
        <f t="shared" si="1"/>
        <v>2</v>
      </c>
      <c r="D59" s="99">
        <f t="shared" si="2"/>
        <v>2</v>
      </c>
      <c r="E59" s="99">
        <f t="shared" si="3"/>
        <v>2</v>
      </c>
      <c r="F59" s="99">
        <f t="shared" si="4"/>
        <v>2</v>
      </c>
      <c r="G59" s="99">
        <f t="shared" si="6"/>
        <v>3.5</v>
      </c>
      <c r="H59" s="200">
        <f ca="1">IF(AND(M59&gt;0,M59&lt;=STATS!$C$22),1,"")</f>
        <v>1</v>
      </c>
      <c r="J59" s="34">
        <v>58</v>
      </c>
      <c r="K59" s="212">
        <v>45.909466969999997</v>
      </c>
      <c r="L59" s="212">
        <v>-91.83995358</v>
      </c>
      <c r="M59" s="10">
        <v>3.5</v>
      </c>
      <c r="N59" s="10" t="s">
        <v>715</v>
      </c>
      <c r="O59" s="10" t="s">
        <v>716</v>
      </c>
      <c r="Q59" s="10">
        <v>2</v>
      </c>
      <c r="R59" s="17"/>
      <c r="S59" s="17" t="s">
        <v>717</v>
      </c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>
        <v>1</v>
      </c>
      <c r="AF59" s="36"/>
      <c r="AG59" s="36"/>
      <c r="AH59" s="36"/>
      <c r="BW59" s="10">
        <v>2</v>
      </c>
      <c r="CB59" s="10" t="s">
        <v>717</v>
      </c>
      <c r="EZ59" s="196"/>
      <c r="FA59" s="196"/>
      <c r="FB59" s="196">
        <v>1</v>
      </c>
      <c r="FC59" s="196"/>
      <c r="FD59" s="196"/>
    </row>
    <row r="60" spans="2:160">
      <c r="B60" s="99">
        <f t="shared" si="0"/>
        <v>3</v>
      </c>
      <c r="C60" s="99">
        <f t="shared" si="1"/>
        <v>3</v>
      </c>
      <c r="D60" s="99">
        <f t="shared" si="2"/>
        <v>3</v>
      </c>
      <c r="E60" s="99">
        <f t="shared" si="3"/>
        <v>3</v>
      </c>
      <c r="F60" s="99">
        <f t="shared" si="4"/>
        <v>3</v>
      </c>
      <c r="G60" s="99">
        <f t="shared" si="6"/>
        <v>3.4</v>
      </c>
      <c r="H60" s="200">
        <f ca="1">IF(AND(M60&gt;0,M60&lt;=STATS!$C$22),1,"")</f>
        <v>1</v>
      </c>
      <c r="J60" s="34">
        <v>59</v>
      </c>
      <c r="K60" s="212">
        <v>45.909479210000001</v>
      </c>
      <c r="L60" s="212">
        <v>-91.839193260000002</v>
      </c>
      <c r="M60" s="10">
        <v>3.4</v>
      </c>
      <c r="N60" s="10" t="s">
        <v>715</v>
      </c>
      <c r="O60" s="10" t="s">
        <v>716</v>
      </c>
      <c r="Q60" s="10">
        <v>1</v>
      </c>
      <c r="R60" s="17"/>
      <c r="S60" s="17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Q60" s="10">
        <v>1</v>
      </c>
      <c r="BG60" s="10">
        <v>1</v>
      </c>
      <c r="DE60" s="10">
        <v>1</v>
      </c>
      <c r="EX60" s="10" t="s">
        <v>717</v>
      </c>
      <c r="EZ60" s="196"/>
      <c r="FA60" s="196"/>
      <c r="FB60" s="196"/>
      <c r="FC60" s="196"/>
      <c r="FD60" s="196"/>
    </row>
    <row r="61" spans="2:160">
      <c r="B61" s="99">
        <f t="shared" si="0"/>
        <v>0</v>
      </c>
      <c r="C61" s="99" t="str">
        <f t="shared" si="1"/>
        <v/>
      </c>
      <c r="D61" s="99" t="str">
        <f t="shared" si="2"/>
        <v/>
      </c>
      <c r="E61" s="99">
        <f t="shared" si="3"/>
        <v>0</v>
      </c>
      <c r="F61" s="99">
        <f t="shared" si="4"/>
        <v>0</v>
      </c>
      <c r="G61" s="99" t="str">
        <f t="shared" si="6"/>
        <v/>
      </c>
      <c r="H61" s="200">
        <f ca="1">IF(AND(M61&gt;0,M61&lt;=STATS!$C$22),1,"")</f>
        <v>1</v>
      </c>
      <c r="J61" s="34">
        <v>60</v>
      </c>
      <c r="K61" s="212">
        <v>45.909564770000003</v>
      </c>
      <c r="L61" s="212">
        <v>-91.83387098</v>
      </c>
      <c r="M61" s="10">
        <v>0.5</v>
      </c>
      <c r="N61" s="10" t="s">
        <v>718</v>
      </c>
      <c r="O61" s="10" t="s">
        <v>716</v>
      </c>
      <c r="R61" s="17"/>
      <c r="S61" s="17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EX61" s="10" t="s">
        <v>717</v>
      </c>
      <c r="EZ61" s="196"/>
      <c r="FA61" s="196"/>
      <c r="FB61" s="196"/>
      <c r="FC61" s="196"/>
      <c r="FD61" s="196"/>
    </row>
    <row r="62" spans="2:160">
      <c r="B62" s="99">
        <f t="shared" si="0"/>
        <v>0</v>
      </c>
      <c r="C62" s="99" t="str">
        <f t="shared" si="1"/>
        <v/>
      </c>
      <c r="D62" s="99" t="str">
        <f t="shared" si="2"/>
        <v/>
      </c>
      <c r="E62" s="99">
        <f t="shared" si="3"/>
        <v>0</v>
      </c>
      <c r="F62" s="99">
        <f t="shared" si="4"/>
        <v>0</v>
      </c>
      <c r="G62" s="99" t="str">
        <f t="shared" si="6"/>
        <v/>
      </c>
      <c r="H62" s="200">
        <f ca="1">IF(AND(M62&gt;0,M62&lt;=STATS!$C$22),1,"")</f>
        <v>1</v>
      </c>
      <c r="J62" s="34">
        <v>61</v>
      </c>
      <c r="K62" s="212">
        <v>45.909613559999997</v>
      </c>
      <c r="L62" s="212">
        <v>-91.83082967</v>
      </c>
      <c r="M62" s="10">
        <v>3.9</v>
      </c>
      <c r="N62" s="10" t="s">
        <v>718</v>
      </c>
      <c r="O62" s="10" t="s">
        <v>716</v>
      </c>
      <c r="R62" s="17"/>
      <c r="S62" s="17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EZ62" s="196"/>
      <c r="FA62" s="196"/>
      <c r="FB62" s="196"/>
      <c r="FC62" s="196"/>
      <c r="FD62" s="196"/>
    </row>
    <row r="63" spans="2:160">
      <c r="B63" s="99">
        <f t="shared" si="0"/>
        <v>0</v>
      </c>
      <c r="C63" s="99" t="str">
        <f t="shared" si="1"/>
        <v/>
      </c>
      <c r="D63" s="99" t="str">
        <f t="shared" si="2"/>
        <v/>
      </c>
      <c r="E63" s="99">
        <f t="shared" si="3"/>
        <v>0</v>
      </c>
      <c r="F63" s="99">
        <f t="shared" si="4"/>
        <v>0</v>
      </c>
      <c r="G63" s="99" t="str">
        <f t="shared" si="6"/>
        <v/>
      </c>
      <c r="H63" s="200">
        <f ca="1">IF(AND(M63&gt;0,M63&lt;=STATS!$C$22),1,"")</f>
        <v>1</v>
      </c>
      <c r="J63" s="34">
        <v>62</v>
      </c>
      <c r="K63" s="212">
        <v>45.909625740000003</v>
      </c>
      <c r="L63" s="212">
        <v>-91.830069339999994</v>
      </c>
      <c r="M63" s="10">
        <v>1.8</v>
      </c>
      <c r="N63" s="10" t="s">
        <v>718</v>
      </c>
      <c r="O63" s="10" t="s">
        <v>716</v>
      </c>
      <c r="R63" s="17"/>
      <c r="S63" s="17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EZ63" s="196"/>
      <c r="FA63" s="196"/>
      <c r="FB63" s="196"/>
      <c r="FC63" s="196"/>
      <c r="FD63" s="196"/>
    </row>
    <row r="64" spans="2:160">
      <c r="B64" s="99">
        <f t="shared" si="0"/>
        <v>1</v>
      </c>
      <c r="C64" s="99">
        <f t="shared" si="1"/>
        <v>1</v>
      </c>
      <c r="D64" s="99">
        <f t="shared" si="2"/>
        <v>1</v>
      </c>
      <c r="E64" s="99">
        <f t="shared" si="3"/>
        <v>1</v>
      </c>
      <c r="F64" s="99">
        <f t="shared" si="4"/>
        <v>1</v>
      </c>
      <c r="G64" s="99">
        <f t="shared" si="6"/>
        <v>2.5</v>
      </c>
      <c r="H64" s="200">
        <f ca="1">IF(AND(M64&gt;0,M64&lt;=STATS!$C$22),1,"")</f>
        <v>1</v>
      </c>
      <c r="J64" s="34">
        <v>63</v>
      </c>
      <c r="K64" s="212">
        <v>45.909637920000002</v>
      </c>
      <c r="L64" s="212">
        <v>-91.829309010000003</v>
      </c>
      <c r="M64" s="10">
        <v>2.5</v>
      </c>
      <c r="N64" s="10" t="s">
        <v>718</v>
      </c>
      <c r="O64" s="10" t="s">
        <v>716</v>
      </c>
      <c r="Q64" s="10">
        <v>1</v>
      </c>
      <c r="R64" s="17"/>
      <c r="S64" s="17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EX64" s="10">
        <v>1</v>
      </c>
      <c r="EZ64" s="196"/>
      <c r="FA64" s="196"/>
      <c r="FB64" s="196"/>
      <c r="FC64" s="196"/>
      <c r="FD64" s="196"/>
    </row>
    <row r="65" spans="2:160">
      <c r="B65" s="99">
        <f t="shared" si="0"/>
        <v>1</v>
      </c>
      <c r="C65" s="99">
        <f t="shared" si="1"/>
        <v>1</v>
      </c>
      <c r="D65" s="99">
        <f t="shared" si="2"/>
        <v>1</v>
      </c>
      <c r="E65" s="99">
        <f t="shared" si="3"/>
        <v>1</v>
      </c>
      <c r="F65" s="99">
        <f t="shared" si="4"/>
        <v>1</v>
      </c>
      <c r="G65" s="99">
        <f t="shared" si="6"/>
        <v>3.8</v>
      </c>
      <c r="H65" s="200">
        <f ca="1">IF(AND(M65&gt;0,M65&lt;=STATS!$C$22),1,"")</f>
        <v>1</v>
      </c>
      <c r="J65" s="34">
        <v>64</v>
      </c>
      <c r="K65" s="212">
        <v>45.90965009</v>
      </c>
      <c r="L65" s="212">
        <v>-91.828548679999997</v>
      </c>
      <c r="M65" s="10">
        <v>3.8</v>
      </c>
      <c r="N65" s="10" t="s">
        <v>718</v>
      </c>
      <c r="O65" s="10" t="s">
        <v>716</v>
      </c>
      <c r="Q65" s="10">
        <v>1</v>
      </c>
      <c r="R65" s="17"/>
      <c r="S65" s="17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ES65" s="10">
        <v>1</v>
      </c>
      <c r="EZ65" s="196"/>
      <c r="FA65" s="196"/>
      <c r="FB65" s="196"/>
      <c r="FC65" s="196"/>
      <c r="FD65" s="196"/>
    </row>
    <row r="66" spans="2:160">
      <c r="B66" s="99">
        <f t="shared" ref="B66:B129" si="7">COUNT(R66:EY66,FE66:FM66)</f>
        <v>0</v>
      </c>
      <c r="C66" s="99" t="str">
        <f t="shared" ref="C66:C129" si="8">IF(COUNT(R66:EY66,FE66:FM66)&gt;0,COUNT(R66:EY66,FE66:FM66),"")</f>
        <v/>
      </c>
      <c r="D66" s="99" t="str">
        <f t="shared" ref="D66:D129" si="9">IF(COUNT(T66:BJ66,BL66:BT66,BV66:CB66,CD66:EY66,FE66:FM66)&gt;0,COUNT(T66:BJ66,BL66:BT66,BV66:CB66,CD66:EY66,FE66:FM66),"")</f>
        <v/>
      </c>
      <c r="E66" s="99">
        <f t="shared" ref="E66:E129" si="10">IF(H66=1,COUNT(R66:EY66,FE66:FM66),"")</f>
        <v>0</v>
      </c>
      <c r="F66" s="99">
        <f t="shared" ref="F66:F129" si="11">IF(H66=1,COUNT(T66:BJ66,BL66:BT66,BV66:CB66,CD66:EY66,FE66:FM66),"")</f>
        <v>0</v>
      </c>
      <c r="G66" s="99" t="str">
        <f t="shared" si="6"/>
        <v/>
      </c>
      <c r="H66" s="200">
        <f ca="1">IF(AND(M66&gt;0,M66&lt;=STATS!$C$22),1,"")</f>
        <v>1</v>
      </c>
      <c r="J66" s="34">
        <v>65</v>
      </c>
      <c r="K66" s="212">
        <v>45.909662259999998</v>
      </c>
      <c r="L66" s="212">
        <v>-91.827788350000006</v>
      </c>
      <c r="M66" s="10">
        <v>4.5</v>
      </c>
      <c r="N66" s="10" t="s">
        <v>718</v>
      </c>
      <c r="O66" s="10" t="s">
        <v>716</v>
      </c>
      <c r="R66" s="17"/>
      <c r="S66" s="17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EZ66" s="196"/>
      <c r="FA66" s="196"/>
      <c r="FB66" s="196"/>
      <c r="FC66" s="196"/>
      <c r="FD66" s="196"/>
    </row>
    <row r="67" spans="2:160">
      <c r="B67" s="99">
        <f t="shared" si="7"/>
        <v>6</v>
      </c>
      <c r="C67" s="99">
        <f t="shared" si="8"/>
        <v>6</v>
      </c>
      <c r="D67" s="99">
        <f t="shared" si="9"/>
        <v>6</v>
      </c>
      <c r="E67" s="99">
        <f t="shared" si="10"/>
        <v>6</v>
      </c>
      <c r="F67" s="99">
        <f t="shared" si="11"/>
        <v>6</v>
      </c>
      <c r="G67" s="99">
        <f t="shared" si="6"/>
        <v>1.2</v>
      </c>
      <c r="H67" s="200">
        <f ca="1">IF(AND(M67&gt;0,M67&lt;=STATS!$C$22),1,"")</f>
        <v>1</v>
      </c>
      <c r="J67" s="34">
        <v>66</v>
      </c>
      <c r="K67" s="212">
        <v>45.909973219999998</v>
      </c>
      <c r="L67" s="212">
        <v>-91.841491790000006</v>
      </c>
      <c r="M67" s="10">
        <v>1.2</v>
      </c>
      <c r="N67" s="10" t="s">
        <v>718</v>
      </c>
      <c r="O67" s="10" t="s">
        <v>716</v>
      </c>
      <c r="Q67" s="10">
        <v>1</v>
      </c>
      <c r="R67" s="17"/>
      <c r="S67" s="17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>
        <v>1</v>
      </c>
      <c r="AF67" s="36"/>
      <c r="AG67" s="36"/>
      <c r="AH67" s="36"/>
      <c r="AQ67" s="10">
        <v>1</v>
      </c>
      <c r="BE67" s="10" t="s">
        <v>717</v>
      </c>
      <c r="BG67" s="10">
        <v>1</v>
      </c>
      <c r="BO67" s="10">
        <v>1</v>
      </c>
      <c r="CB67" s="10" t="s">
        <v>717</v>
      </c>
      <c r="DE67" s="10">
        <v>1</v>
      </c>
      <c r="EC67" s="10" t="s">
        <v>717</v>
      </c>
      <c r="ED67" s="10" t="s">
        <v>717</v>
      </c>
      <c r="EX67" s="10">
        <v>1</v>
      </c>
      <c r="EZ67" s="196"/>
      <c r="FA67" s="196"/>
      <c r="FB67" s="196"/>
      <c r="FC67" s="196"/>
      <c r="FD67" s="196"/>
    </row>
    <row r="68" spans="2:160">
      <c r="B68" s="99">
        <f t="shared" si="7"/>
        <v>2</v>
      </c>
      <c r="C68" s="99">
        <f t="shared" si="8"/>
        <v>2</v>
      </c>
      <c r="D68" s="99">
        <f t="shared" si="9"/>
        <v>2</v>
      </c>
      <c r="E68" s="99">
        <f t="shared" si="10"/>
        <v>2</v>
      </c>
      <c r="F68" s="99">
        <f t="shared" si="11"/>
        <v>2</v>
      </c>
      <c r="G68" s="99">
        <f t="shared" si="6"/>
        <v>4</v>
      </c>
      <c r="H68" s="200">
        <f ca="1">IF(AND(M68&gt;0,M68&lt;=STATS!$C$22),1,"")</f>
        <v>1</v>
      </c>
      <c r="J68" s="34">
        <v>67</v>
      </c>
      <c r="K68" s="212">
        <v>45.909985470000002</v>
      </c>
      <c r="L68" s="212">
        <v>-91.840731460000001</v>
      </c>
      <c r="M68" s="10">
        <v>4</v>
      </c>
      <c r="N68" s="10" t="s">
        <v>715</v>
      </c>
      <c r="O68" s="10" t="s">
        <v>716</v>
      </c>
      <c r="Q68" s="10">
        <v>1</v>
      </c>
      <c r="R68" s="17"/>
      <c r="S68" s="17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BW68" s="10">
        <v>1</v>
      </c>
      <c r="ES68" s="10">
        <v>1</v>
      </c>
      <c r="EZ68" s="196"/>
      <c r="FA68" s="196"/>
      <c r="FB68" s="196"/>
      <c r="FC68" s="196"/>
      <c r="FD68" s="196"/>
    </row>
    <row r="69" spans="2:160">
      <c r="B69" s="99">
        <f t="shared" si="7"/>
        <v>4</v>
      </c>
      <c r="C69" s="99">
        <f t="shared" si="8"/>
        <v>4</v>
      </c>
      <c r="D69" s="99">
        <f t="shared" si="9"/>
        <v>3</v>
      </c>
      <c r="E69" s="99">
        <f t="shared" si="10"/>
        <v>4</v>
      </c>
      <c r="F69" s="99">
        <f t="shared" si="11"/>
        <v>3</v>
      </c>
      <c r="G69" s="99">
        <f t="shared" si="6"/>
        <v>2.2999999999999998</v>
      </c>
      <c r="H69" s="200">
        <f ca="1">IF(AND(M69&gt;0,M69&lt;=STATS!$C$22),1,"")</f>
        <v>1</v>
      </c>
      <c r="J69" s="34">
        <v>68</v>
      </c>
      <c r="K69" s="212">
        <v>45.90999772</v>
      </c>
      <c r="L69" s="212">
        <v>-91.839971129999995</v>
      </c>
      <c r="M69" s="10">
        <v>2.2999999999999998</v>
      </c>
      <c r="N69" s="10" t="s">
        <v>715</v>
      </c>
      <c r="O69" s="10" t="s">
        <v>716</v>
      </c>
      <c r="Q69" s="10">
        <v>1</v>
      </c>
      <c r="R69" s="17"/>
      <c r="S69" s="17">
        <v>1</v>
      </c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>
        <v>1</v>
      </c>
      <c r="AF69" s="36"/>
      <c r="AG69" s="36"/>
      <c r="AH69" s="36"/>
      <c r="AQ69" s="10" t="s">
        <v>717</v>
      </c>
      <c r="CB69" s="10" t="s">
        <v>717</v>
      </c>
      <c r="DE69" s="10">
        <v>1</v>
      </c>
      <c r="EX69" s="10">
        <v>1</v>
      </c>
      <c r="EZ69" s="196"/>
      <c r="FA69" s="196"/>
      <c r="FB69" s="196">
        <v>1</v>
      </c>
      <c r="FC69" s="196"/>
      <c r="FD69" s="196"/>
    </row>
    <row r="70" spans="2:160">
      <c r="B70" s="99">
        <f t="shared" si="7"/>
        <v>0</v>
      </c>
      <c r="C70" s="99" t="str">
        <f t="shared" si="8"/>
        <v/>
      </c>
      <c r="D70" s="99" t="str">
        <f t="shared" si="9"/>
        <v/>
      </c>
      <c r="E70" s="99">
        <f t="shared" si="10"/>
        <v>0</v>
      </c>
      <c r="F70" s="99">
        <f t="shared" si="11"/>
        <v>0</v>
      </c>
      <c r="G70" s="99" t="str">
        <f t="shared" si="6"/>
        <v/>
      </c>
      <c r="H70" s="200">
        <f ca="1">IF(AND(M70&gt;0,M70&lt;=STATS!$C$22),1,"")</f>
        <v>1</v>
      </c>
      <c r="J70" s="34">
        <v>69</v>
      </c>
      <c r="K70" s="212">
        <v>45.910009959999996</v>
      </c>
      <c r="L70" s="212">
        <v>-91.839210800000004</v>
      </c>
      <c r="M70" s="10">
        <v>1.7</v>
      </c>
      <c r="N70" s="10" t="s">
        <v>715</v>
      </c>
      <c r="O70" s="10" t="s">
        <v>716</v>
      </c>
      <c r="R70" s="17"/>
      <c r="S70" s="17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EX70" s="10" t="s">
        <v>717</v>
      </c>
      <c r="EZ70" s="196"/>
      <c r="FA70" s="196"/>
      <c r="FB70" s="196"/>
      <c r="FC70" s="196"/>
      <c r="FD70" s="196"/>
    </row>
    <row r="71" spans="2:160">
      <c r="B71" s="99">
        <f t="shared" si="7"/>
        <v>3</v>
      </c>
      <c r="C71" s="99">
        <f t="shared" si="8"/>
        <v>3</v>
      </c>
      <c r="D71" s="99">
        <f t="shared" si="9"/>
        <v>3</v>
      </c>
      <c r="E71" s="99">
        <f t="shared" si="10"/>
        <v>3</v>
      </c>
      <c r="F71" s="99">
        <f t="shared" si="11"/>
        <v>3</v>
      </c>
      <c r="G71" s="99">
        <f t="shared" si="6"/>
        <v>0.9</v>
      </c>
      <c r="H71" s="200">
        <f ca="1">IF(AND(M71&gt;0,M71&lt;=STATS!$C$22),1,"")</f>
        <v>1</v>
      </c>
      <c r="J71" s="34">
        <v>70</v>
      </c>
      <c r="K71" s="212">
        <v>45.9100222</v>
      </c>
      <c r="L71" s="212">
        <v>-91.838450469999998</v>
      </c>
      <c r="M71" s="10">
        <v>0.9</v>
      </c>
      <c r="N71" s="10" t="s">
        <v>718</v>
      </c>
      <c r="O71" s="10" t="s">
        <v>716</v>
      </c>
      <c r="Q71" s="10">
        <v>1</v>
      </c>
      <c r="R71" s="17"/>
      <c r="S71" s="17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>
        <v>1</v>
      </c>
      <c r="AF71" s="36"/>
      <c r="AG71" s="36"/>
      <c r="AH71" s="36"/>
      <c r="AQ71" s="10">
        <v>1</v>
      </c>
      <c r="ES71" s="10" t="s">
        <v>717</v>
      </c>
      <c r="EX71" s="10">
        <v>1</v>
      </c>
      <c r="EZ71" s="196"/>
      <c r="FA71" s="196"/>
      <c r="FB71" s="196"/>
      <c r="FC71" s="196"/>
      <c r="FD71" s="196"/>
    </row>
    <row r="72" spans="2:160">
      <c r="B72" s="99">
        <f t="shared" si="7"/>
        <v>1</v>
      </c>
      <c r="C72" s="99">
        <f t="shared" si="8"/>
        <v>1</v>
      </c>
      <c r="D72" s="99">
        <f t="shared" si="9"/>
        <v>1</v>
      </c>
      <c r="E72" s="99">
        <f t="shared" si="10"/>
        <v>1</v>
      </c>
      <c r="F72" s="99">
        <f t="shared" si="11"/>
        <v>1</v>
      </c>
      <c r="G72" s="99">
        <f t="shared" si="6"/>
        <v>1.5</v>
      </c>
      <c r="H72" s="200">
        <f ca="1">IF(AND(M72&gt;0,M72&lt;=STATS!$C$22),1,"")</f>
        <v>1</v>
      </c>
      <c r="J72" s="34">
        <v>71</v>
      </c>
      <c r="K72" s="212">
        <v>45.910034439999997</v>
      </c>
      <c r="L72" s="212">
        <v>-91.837690129999999</v>
      </c>
      <c r="M72" s="10">
        <v>1.5</v>
      </c>
      <c r="N72" s="10" t="s">
        <v>718</v>
      </c>
      <c r="O72" s="10" t="s">
        <v>716</v>
      </c>
      <c r="Q72" s="10">
        <v>1</v>
      </c>
      <c r="R72" s="17"/>
      <c r="S72" s="17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EX72" s="10">
        <v>1</v>
      </c>
      <c r="EZ72" s="196"/>
      <c r="FA72" s="196"/>
      <c r="FB72" s="196"/>
      <c r="FC72" s="196"/>
      <c r="FD72" s="196"/>
    </row>
    <row r="73" spans="2:160">
      <c r="B73" s="99">
        <f t="shared" si="7"/>
        <v>0</v>
      </c>
      <c r="C73" s="99" t="str">
        <f t="shared" si="8"/>
        <v/>
      </c>
      <c r="D73" s="99" t="str">
        <f t="shared" si="9"/>
        <v/>
      </c>
      <c r="E73" s="99">
        <f t="shared" si="10"/>
        <v>0</v>
      </c>
      <c r="F73" s="99">
        <f t="shared" si="11"/>
        <v>0</v>
      </c>
      <c r="G73" s="99" t="str">
        <f t="shared" si="6"/>
        <v/>
      </c>
      <c r="H73" s="200">
        <f ca="1">IF(AND(M73&gt;0,M73&lt;=STATS!$C$22),1,"")</f>
        <v>1</v>
      </c>
      <c r="J73" s="34">
        <v>72</v>
      </c>
      <c r="K73" s="212">
        <v>45.910083319999998</v>
      </c>
      <c r="L73" s="212">
        <v>-91.834648799999997</v>
      </c>
      <c r="M73" s="10">
        <v>3</v>
      </c>
      <c r="N73" s="10" t="s">
        <v>718</v>
      </c>
      <c r="O73" s="10" t="s">
        <v>716</v>
      </c>
      <c r="R73" s="17"/>
      <c r="S73" s="17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EZ73" s="196"/>
      <c r="FA73" s="196"/>
      <c r="FB73" s="196"/>
      <c r="FC73" s="196"/>
      <c r="FD73" s="196"/>
    </row>
    <row r="74" spans="2:160">
      <c r="B74" s="99">
        <f t="shared" si="7"/>
        <v>0</v>
      </c>
      <c r="C74" s="99" t="str">
        <f t="shared" si="8"/>
        <v/>
      </c>
      <c r="D74" s="99" t="str">
        <f t="shared" si="9"/>
        <v/>
      </c>
      <c r="E74" s="99" t="str">
        <f t="shared" si="10"/>
        <v/>
      </c>
      <c r="F74" s="99" t="str">
        <f t="shared" si="11"/>
        <v/>
      </c>
      <c r="G74" s="99" t="str">
        <f t="shared" si="6"/>
        <v/>
      </c>
      <c r="H74" s="200" t="str">
        <f ca="1">IF(AND(M74&gt;0,M74&lt;=STATS!$C$22),1,"")</f>
        <v/>
      </c>
      <c r="J74" s="34">
        <v>73</v>
      </c>
      <c r="K74" s="212">
        <v>45.91009553</v>
      </c>
      <c r="L74" s="212">
        <v>-91.833888470000005</v>
      </c>
      <c r="P74" s="10" t="s">
        <v>729</v>
      </c>
      <c r="R74" s="17"/>
      <c r="S74" s="17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EZ74" s="196"/>
      <c r="FA74" s="196"/>
      <c r="FB74" s="196"/>
      <c r="FC74" s="196"/>
      <c r="FD74" s="196"/>
    </row>
    <row r="75" spans="2:160">
      <c r="B75" s="99">
        <f t="shared" si="7"/>
        <v>0</v>
      </c>
      <c r="C75" s="99" t="str">
        <f t="shared" si="8"/>
        <v/>
      </c>
      <c r="D75" s="99" t="str">
        <f t="shared" si="9"/>
        <v/>
      </c>
      <c r="E75" s="99" t="str">
        <f t="shared" si="10"/>
        <v/>
      </c>
      <c r="F75" s="99" t="str">
        <f t="shared" si="11"/>
        <v/>
      </c>
      <c r="G75" s="99" t="str">
        <f t="shared" si="6"/>
        <v/>
      </c>
      <c r="H75" s="200" t="str">
        <f ca="1">IF(AND(M75&gt;0,M75&lt;=STATS!$C$22),1,"")</f>
        <v/>
      </c>
      <c r="J75" s="34">
        <v>74</v>
      </c>
      <c r="K75" s="212">
        <v>45.910180850000003</v>
      </c>
      <c r="L75" s="212">
        <v>-91.828566120000005</v>
      </c>
      <c r="P75" s="10" t="s">
        <v>729</v>
      </c>
      <c r="R75" s="17"/>
      <c r="S75" s="17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EZ75" s="196"/>
      <c r="FA75" s="196"/>
      <c r="FB75" s="196"/>
      <c r="FC75" s="196"/>
      <c r="FD75" s="196"/>
    </row>
    <row r="76" spans="2:160">
      <c r="B76" s="99">
        <f t="shared" si="7"/>
        <v>0</v>
      </c>
      <c r="C76" s="99" t="str">
        <f t="shared" si="8"/>
        <v/>
      </c>
      <c r="D76" s="99" t="str">
        <f t="shared" si="9"/>
        <v/>
      </c>
      <c r="E76" s="99" t="str">
        <f t="shared" si="10"/>
        <v/>
      </c>
      <c r="F76" s="99" t="str">
        <f t="shared" si="11"/>
        <v/>
      </c>
      <c r="G76" s="99" t="str">
        <f t="shared" si="6"/>
        <v/>
      </c>
      <c r="H76" s="200" t="str">
        <f ca="1">IF(AND(M76&gt;0,M76&lt;=STATS!$C$22),1,"")</f>
        <v/>
      </c>
      <c r="J76" s="34">
        <v>75</v>
      </c>
      <c r="K76" s="212">
        <v>45.910193020000001</v>
      </c>
      <c r="L76" s="212">
        <v>-91.827805780000006</v>
      </c>
      <c r="P76" s="10" t="s">
        <v>729</v>
      </c>
      <c r="R76" s="17"/>
      <c r="S76" s="17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EZ76" s="196"/>
      <c r="FA76" s="196"/>
      <c r="FB76" s="196"/>
      <c r="FC76" s="196"/>
      <c r="FD76" s="196"/>
    </row>
    <row r="77" spans="2:160">
      <c r="B77" s="99">
        <f t="shared" si="7"/>
        <v>1</v>
      </c>
      <c r="C77" s="99">
        <f t="shared" si="8"/>
        <v>1</v>
      </c>
      <c r="D77" s="99">
        <f t="shared" si="9"/>
        <v>1</v>
      </c>
      <c r="E77" s="99">
        <f t="shared" si="10"/>
        <v>1</v>
      </c>
      <c r="F77" s="99">
        <f t="shared" si="11"/>
        <v>1</v>
      </c>
      <c r="G77" s="99">
        <f t="shared" si="6"/>
        <v>4.7</v>
      </c>
      <c r="H77" s="200">
        <f ca="1">IF(AND(M77&gt;0,M77&lt;=STATS!$C$22),1,"")</f>
        <v>1</v>
      </c>
      <c r="J77" s="34">
        <v>76</v>
      </c>
      <c r="K77" s="212">
        <v>45.910503970000001</v>
      </c>
      <c r="L77" s="212">
        <v>-91.841509349999995</v>
      </c>
      <c r="M77" s="10">
        <v>4.7</v>
      </c>
      <c r="N77" s="10" t="s">
        <v>715</v>
      </c>
      <c r="O77" s="10" t="s">
        <v>716</v>
      </c>
      <c r="Q77" s="10">
        <v>1</v>
      </c>
      <c r="R77" s="17"/>
      <c r="S77" s="17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ES77" s="10">
        <v>1</v>
      </c>
      <c r="EZ77" s="196"/>
      <c r="FA77" s="196"/>
      <c r="FB77" s="196"/>
      <c r="FC77" s="196"/>
      <c r="FD77" s="196"/>
    </row>
    <row r="78" spans="2:160">
      <c r="B78" s="99">
        <f t="shared" si="7"/>
        <v>5</v>
      </c>
      <c r="C78" s="99">
        <f t="shared" si="8"/>
        <v>5</v>
      </c>
      <c r="D78" s="99">
        <f t="shared" si="9"/>
        <v>4</v>
      </c>
      <c r="E78" s="99">
        <f t="shared" si="10"/>
        <v>5</v>
      </c>
      <c r="F78" s="99">
        <f t="shared" si="11"/>
        <v>4</v>
      </c>
      <c r="G78" s="99">
        <f t="shared" si="6"/>
        <v>3.1</v>
      </c>
      <c r="H78" s="200">
        <f ca="1">IF(AND(M78&gt;0,M78&lt;=STATS!$C$22),1,"")</f>
        <v>1</v>
      </c>
      <c r="J78" s="34">
        <v>77</v>
      </c>
      <c r="K78" s="212">
        <v>45.910516229999999</v>
      </c>
      <c r="L78" s="212">
        <v>-91.840749009999996</v>
      </c>
      <c r="M78" s="10">
        <v>3.1</v>
      </c>
      <c r="N78" s="10" t="s">
        <v>715</v>
      </c>
      <c r="O78" s="10" t="s">
        <v>716</v>
      </c>
      <c r="Q78" s="10">
        <v>3</v>
      </c>
      <c r="R78" s="17"/>
      <c r="S78" s="17">
        <v>1</v>
      </c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Q78" s="10">
        <v>3</v>
      </c>
      <c r="BE78" s="10">
        <v>1</v>
      </c>
      <c r="DE78" s="10">
        <v>1</v>
      </c>
      <c r="ED78" s="10">
        <v>1</v>
      </c>
      <c r="EZ78" s="196"/>
      <c r="FA78" s="196"/>
      <c r="FB78" s="196"/>
      <c r="FC78" s="196"/>
      <c r="FD78" s="196"/>
    </row>
    <row r="79" spans="2:160">
      <c r="B79" s="99">
        <f t="shared" si="7"/>
        <v>3</v>
      </c>
      <c r="C79" s="99">
        <f t="shared" si="8"/>
        <v>3</v>
      </c>
      <c r="D79" s="99">
        <f t="shared" si="9"/>
        <v>3</v>
      </c>
      <c r="E79" s="99">
        <f t="shared" si="10"/>
        <v>3</v>
      </c>
      <c r="F79" s="99">
        <f t="shared" si="11"/>
        <v>3</v>
      </c>
      <c r="G79" s="99">
        <f t="shared" si="6"/>
        <v>1.8</v>
      </c>
      <c r="H79" s="200">
        <f ca="1">IF(AND(M79&gt;0,M79&lt;=STATS!$C$22),1,"")</f>
        <v>1</v>
      </c>
      <c r="J79" s="34">
        <v>78</v>
      </c>
      <c r="K79" s="212">
        <v>45.910528480000004</v>
      </c>
      <c r="L79" s="212">
        <v>-91.839988669999997</v>
      </c>
      <c r="M79" s="10">
        <v>1.8</v>
      </c>
      <c r="N79" s="10" t="s">
        <v>715</v>
      </c>
      <c r="O79" s="10" t="s">
        <v>716</v>
      </c>
      <c r="Q79" s="10">
        <v>1</v>
      </c>
      <c r="R79" s="17"/>
      <c r="S79" s="17" t="s">
        <v>717</v>
      </c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Q79" s="10">
        <v>1</v>
      </c>
      <c r="DE79" s="10">
        <v>1</v>
      </c>
      <c r="EX79" s="10">
        <v>1</v>
      </c>
      <c r="EZ79" s="196"/>
      <c r="FA79" s="196"/>
      <c r="FB79" s="196">
        <v>1</v>
      </c>
      <c r="FC79" s="196"/>
      <c r="FD79" s="196"/>
    </row>
    <row r="80" spans="2:160">
      <c r="B80" s="99">
        <f t="shared" si="7"/>
        <v>0</v>
      </c>
      <c r="C80" s="99" t="str">
        <f t="shared" si="8"/>
        <v/>
      </c>
      <c r="D80" s="99" t="str">
        <f t="shared" si="9"/>
        <v/>
      </c>
      <c r="E80" s="99">
        <f t="shared" si="10"/>
        <v>0</v>
      </c>
      <c r="F80" s="99">
        <f t="shared" si="11"/>
        <v>0</v>
      </c>
      <c r="G80" s="99" t="str">
        <f t="shared" si="6"/>
        <v/>
      </c>
      <c r="H80" s="200">
        <f ca="1">IF(AND(M80&gt;0,M80&lt;=STATS!$C$22),1,"")</f>
        <v>1</v>
      </c>
      <c r="J80" s="34">
        <v>79</v>
      </c>
      <c r="K80" s="212">
        <v>45.91054072</v>
      </c>
      <c r="L80" s="212">
        <v>-91.839228329999997</v>
      </c>
      <c r="M80" s="10">
        <v>0.9</v>
      </c>
      <c r="N80" s="10" t="s">
        <v>715</v>
      </c>
      <c r="O80" s="10" t="s">
        <v>716</v>
      </c>
      <c r="R80" s="17"/>
      <c r="S80" s="17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EX80" s="10" t="s">
        <v>717</v>
      </c>
      <c r="EZ80" s="196"/>
      <c r="FA80" s="196"/>
      <c r="FB80" s="196"/>
      <c r="FC80" s="196"/>
      <c r="FD80" s="196"/>
    </row>
    <row r="81" spans="2:161">
      <c r="B81" s="99">
        <f t="shared" si="7"/>
        <v>2</v>
      </c>
      <c r="C81" s="99">
        <f t="shared" si="8"/>
        <v>2</v>
      </c>
      <c r="D81" s="99">
        <f t="shared" si="9"/>
        <v>2</v>
      </c>
      <c r="E81" s="99">
        <f t="shared" si="10"/>
        <v>2</v>
      </c>
      <c r="F81" s="99">
        <f t="shared" si="11"/>
        <v>2</v>
      </c>
      <c r="G81" s="99">
        <f t="shared" si="6"/>
        <v>1.9</v>
      </c>
      <c r="H81" s="200">
        <f ca="1">IF(AND(M81&gt;0,M81&lt;=STATS!$C$22),1,"")</f>
        <v>1</v>
      </c>
      <c r="J81" s="34">
        <v>80</v>
      </c>
      <c r="K81" s="212">
        <v>45.910552959999997</v>
      </c>
      <c r="L81" s="212">
        <v>-91.838468000000006</v>
      </c>
      <c r="M81" s="10">
        <v>1.9</v>
      </c>
      <c r="N81" s="10" t="s">
        <v>715</v>
      </c>
      <c r="O81" s="10" t="s">
        <v>716</v>
      </c>
      <c r="Q81" s="10">
        <v>1</v>
      </c>
      <c r="R81" s="17"/>
      <c r="S81" s="17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ES81" s="10">
        <v>1</v>
      </c>
      <c r="EX81" s="10">
        <v>1</v>
      </c>
      <c r="EZ81" s="196"/>
      <c r="FA81" s="196"/>
      <c r="FB81" s="196"/>
      <c r="FC81" s="196"/>
      <c r="FD81" s="196"/>
    </row>
    <row r="82" spans="2:161">
      <c r="B82" s="99">
        <f t="shared" si="7"/>
        <v>5</v>
      </c>
      <c r="C82" s="99">
        <f t="shared" si="8"/>
        <v>5</v>
      </c>
      <c r="D82" s="99">
        <f t="shared" si="9"/>
        <v>5</v>
      </c>
      <c r="E82" s="99">
        <f t="shared" si="10"/>
        <v>5</v>
      </c>
      <c r="F82" s="99">
        <f t="shared" si="11"/>
        <v>5</v>
      </c>
      <c r="G82" s="99">
        <f t="shared" si="6"/>
        <v>1.2</v>
      </c>
      <c r="H82" s="200">
        <f ca="1">IF(AND(M82&gt;0,M82&lt;=STATS!$C$22),1,"")</f>
        <v>1</v>
      </c>
      <c r="J82" s="34">
        <v>81</v>
      </c>
      <c r="K82" s="212">
        <v>45.91056519</v>
      </c>
      <c r="L82" s="212">
        <v>-91.837707660000007</v>
      </c>
      <c r="M82" s="10">
        <v>1.2</v>
      </c>
      <c r="N82" s="10" t="s">
        <v>718</v>
      </c>
      <c r="O82" s="10" t="s">
        <v>716</v>
      </c>
      <c r="Q82" s="10">
        <v>2</v>
      </c>
      <c r="R82" s="17"/>
      <c r="S82" s="17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>
        <v>2</v>
      </c>
      <c r="AF82" s="36"/>
      <c r="AG82" s="36"/>
      <c r="AH82" s="36"/>
      <c r="BE82" s="10">
        <v>1</v>
      </c>
      <c r="DE82" s="10">
        <v>1</v>
      </c>
      <c r="DP82" s="10" t="s">
        <v>717</v>
      </c>
      <c r="ED82" s="10">
        <v>1</v>
      </c>
      <c r="EX82" s="10">
        <v>1</v>
      </c>
      <c r="EZ82" s="196"/>
      <c r="FA82" s="196"/>
      <c r="FB82" s="196"/>
      <c r="FC82" s="196"/>
      <c r="FD82" s="196"/>
    </row>
    <row r="83" spans="2:161">
      <c r="B83" s="99">
        <f t="shared" si="7"/>
        <v>3</v>
      </c>
      <c r="C83" s="99">
        <f t="shared" si="8"/>
        <v>3</v>
      </c>
      <c r="D83" s="99">
        <f t="shared" si="9"/>
        <v>3</v>
      </c>
      <c r="E83" s="99">
        <f t="shared" si="10"/>
        <v>3</v>
      </c>
      <c r="F83" s="99">
        <f t="shared" si="11"/>
        <v>3</v>
      </c>
      <c r="G83" s="99">
        <f t="shared" si="6"/>
        <v>1</v>
      </c>
      <c r="H83" s="200">
        <f ca="1">IF(AND(M83&gt;0,M83&lt;=STATS!$C$22),1,"")</f>
        <v>1</v>
      </c>
      <c r="J83" s="34">
        <v>82</v>
      </c>
      <c r="K83" s="212">
        <v>45.910577420000003</v>
      </c>
      <c r="L83" s="212">
        <v>-91.836947319999993</v>
      </c>
      <c r="M83" s="10">
        <v>1</v>
      </c>
      <c r="N83" s="10" t="s">
        <v>715</v>
      </c>
      <c r="O83" s="10" t="s">
        <v>716</v>
      </c>
      <c r="Q83" s="10">
        <v>2</v>
      </c>
      <c r="R83" s="17"/>
      <c r="S83" s="17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>
        <v>1</v>
      </c>
      <c r="AF83" s="36"/>
      <c r="AG83" s="36"/>
      <c r="AH83" s="36"/>
      <c r="DP83" s="10">
        <v>1</v>
      </c>
      <c r="EC83" s="10">
        <v>2</v>
      </c>
      <c r="EZ83" s="196"/>
      <c r="FA83" s="196"/>
      <c r="FB83" s="196"/>
      <c r="FC83" s="196"/>
      <c r="FD83" s="196"/>
    </row>
    <row r="84" spans="2:161">
      <c r="B84" s="99">
        <f t="shared" si="7"/>
        <v>2</v>
      </c>
      <c r="C84" s="99">
        <f t="shared" si="8"/>
        <v>2</v>
      </c>
      <c r="D84" s="99">
        <f t="shared" si="9"/>
        <v>2</v>
      </c>
      <c r="E84" s="99">
        <f t="shared" si="10"/>
        <v>2</v>
      </c>
      <c r="F84" s="99">
        <f t="shared" si="11"/>
        <v>2</v>
      </c>
      <c r="G84" s="99">
        <f t="shared" si="6"/>
        <v>0.4</v>
      </c>
      <c r="H84" s="200">
        <f ca="1">IF(AND(M84&gt;0,M84&lt;=STATS!$C$22),1,"")</f>
        <v>1</v>
      </c>
      <c r="J84" s="34">
        <v>83</v>
      </c>
      <c r="K84" s="212">
        <v>45.910589649999999</v>
      </c>
      <c r="L84" s="212">
        <v>-91.836186979999994</v>
      </c>
      <c r="M84" s="10">
        <v>0.4</v>
      </c>
      <c r="N84" s="10" t="s">
        <v>718</v>
      </c>
      <c r="O84" s="10" t="s">
        <v>716</v>
      </c>
      <c r="Q84" s="10">
        <v>2</v>
      </c>
      <c r="R84" s="17"/>
      <c r="S84" s="17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>
        <v>1</v>
      </c>
      <c r="AF84" s="36"/>
      <c r="AG84" s="36"/>
      <c r="AH84" s="36"/>
      <c r="BE84" s="10" t="s">
        <v>717</v>
      </c>
      <c r="CC84" s="10" t="s">
        <v>717</v>
      </c>
      <c r="DP84" s="10" t="s">
        <v>717</v>
      </c>
      <c r="EC84" s="10">
        <v>2</v>
      </c>
      <c r="ED84" s="10" t="s">
        <v>717</v>
      </c>
      <c r="EH84" s="10" t="s">
        <v>717</v>
      </c>
      <c r="EZ84" s="196"/>
      <c r="FA84" s="196"/>
      <c r="FB84" s="196"/>
      <c r="FC84" s="196"/>
      <c r="FD84" s="196"/>
      <c r="FE84" s="10" t="s">
        <v>717</v>
      </c>
    </row>
    <row r="85" spans="2:161">
      <c r="B85" s="99">
        <f t="shared" si="7"/>
        <v>0</v>
      </c>
      <c r="C85" s="99" t="str">
        <f t="shared" si="8"/>
        <v/>
      </c>
      <c r="D85" s="99" t="str">
        <f t="shared" si="9"/>
        <v/>
      </c>
      <c r="E85" s="99">
        <f t="shared" si="10"/>
        <v>0</v>
      </c>
      <c r="F85" s="99">
        <f t="shared" si="11"/>
        <v>0</v>
      </c>
      <c r="G85" s="99" t="str">
        <f t="shared" si="6"/>
        <v/>
      </c>
      <c r="H85" s="200">
        <f ca="1">IF(AND(M85&gt;0,M85&lt;=STATS!$C$22),1,"")</f>
        <v>1</v>
      </c>
      <c r="J85" s="34">
        <v>84</v>
      </c>
      <c r="K85" s="212">
        <v>45.91060186</v>
      </c>
      <c r="L85" s="212">
        <v>-91.835426639999994</v>
      </c>
      <c r="M85" s="10">
        <v>2</v>
      </c>
      <c r="N85" s="10" t="s">
        <v>718</v>
      </c>
      <c r="O85" s="10" t="s">
        <v>716</v>
      </c>
      <c r="R85" s="17"/>
      <c r="S85" s="17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W85" s="10" t="s">
        <v>717</v>
      </c>
      <c r="EZ85" s="196"/>
      <c r="FA85" s="196"/>
      <c r="FB85" s="196"/>
      <c r="FC85" s="196"/>
      <c r="FD85" s="196"/>
    </row>
    <row r="86" spans="2:161">
      <c r="B86" s="99">
        <f t="shared" si="7"/>
        <v>1</v>
      </c>
      <c r="C86" s="99">
        <f t="shared" si="8"/>
        <v>1</v>
      </c>
      <c r="D86" s="99">
        <f t="shared" si="9"/>
        <v>1</v>
      </c>
      <c r="E86" s="99">
        <f t="shared" si="10"/>
        <v>1</v>
      </c>
      <c r="F86" s="99">
        <f t="shared" si="11"/>
        <v>1</v>
      </c>
      <c r="G86" s="99">
        <f t="shared" si="6"/>
        <v>2</v>
      </c>
      <c r="H86" s="200">
        <f ca="1">IF(AND(M86&gt;0,M86&lt;=STATS!$C$22),1,"")</f>
        <v>1</v>
      </c>
      <c r="J86" s="34">
        <v>85</v>
      </c>
      <c r="K86" s="212">
        <v>45.910614080000002</v>
      </c>
      <c r="L86" s="212">
        <v>-91.834666299999995</v>
      </c>
      <c r="M86" s="10">
        <v>2</v>
      </c>
      <c r="N86" s="10" t="s">
        <v>718</v>
      </c>
      <c r="O86" s="10" t="s">
        <v>716</v>
      </c>
      <c r="Q86" s="10">
        <v>1</v>
      </c>
      <c r="R86" s="17"/>
      <c r="S86" s="17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EX86" s="10">
        <v>1</v>
      </c>
      <c r="EZ86" s="196"/>
      <c r="FA86" s="196"/>
      <c r="FB86" s="196"/>
      <c r="FC86" s="196"/>
      <c r="FD86" s="196"/>
    </row>
    <row r="87" spans="2:161">
      <c r="B87" s="99">
        <f t="shared" si="7"/>
        <v>0</v>
      </c>
      <c r="C87" s="99" t="str">
        <f t="shared" si="8"/>
        <v/>
      </c>
      <c r="D87" s="99" t="str">
        <f t="shared" si="9"/>
        <v/>
      </c>
      <c r="E87" s="99" t="str">
        <f t="shared" si="10"/>
        <v/>
      </c>
      <c r="F87" s="99" t="str">
        <f t="shared" si="11"/>
        <v/>
      </c>
      <c r="G87" s="99" t="str">
        <f t="shared" si="6"/>
        <v/>
      </c>
      <c r="H87" s="200" t="str">
        <f ca="1">IF(AND(M87&gt;0,M87&lt;=STATS!$C$22),1,"")</f>
        <v/>
      </c>
      <c r="J87" s="34">
        <v>86</v>
      </c>
      <c r="K87" s="212">
        <v>45.910723769999997</v>
      </c>
      <c r="L87" s="212">
        <v>-91.827823210000005</v>
      </c>
      <c r="P87" s="10" t="s">
        <v>729</v>
      </c>
      <c r="R87" s="17"/>
      <c r="S87" s="17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EZ87" s="196"/>
      <c r="FA87" s="196"/>
      <c r="FB87" s="196"/>
      <c r="FC87" s="196"/>
      <c r="FD87" s="196"/>
    </row>
    <row r="88" spans="2:161">
      <c r="B88" s="99">
        <f t="shared" si="7"/>
        <v>2</v>
      </c>
      <c r="C88" s="99">
        <f t="shared" si="8"/>
        <v>2</v>
      </c>
      <c r="D88" s="99">
        <f t="shared" si="9"/>
        <v>2</v>
      </c>
      <c r="E88" s="99">
        <f t="shared" si="10"/>
        <v>2</v>
      </c>
      <c r="F88" s="99">
        <f t="shared" si="11"/>
        <v>2</v>
      </c>
      <c r="G88" s="99">
        <f t="shared" si="6"/>
        <v>4</v>
      </c>
      <c r="H88" s="200">
        <f ca="1">IF(AND(M88&gt;0,M88&lt;=STATS!$C$22),1,"")</f>
        <v>1</v>
      </c>
      <c r="J88" s="34">
        <v>87</v>
      </c>
      <c r="K88" s="212">
        <v>45.911034729999997</v>
      </c>
      <c r="L88" s="212">
        <v>-91.841526900000005</v>
      </c>
      <c r="M88" s="10">
        <v>4</v>
      </c>
      <c r="N88" s="10" t="s">
        <v>718</v>
      </c>
      <c r="O88" s="10" t="s">
        <v>716</v>
      </c>
      <c r="Q88" s="10">
        <v>1</v>
      </c>
      <c r="R88" s="17"/>
      <c r="S88" s="17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DE88" s="10">
        <v>1</v>
      </c>
      <c r="ES88" s="10">
        <v>1</v>
      </c>
      <c r="EX88" s="10" t="s">
        <v>717</v>
      </c>
      <c r="EZ88" s="196"/>
      <c r="FA88" s="196"/>
      <c r="FB88" s="196"/>
      <c r="FC88" s="196"/>
      <c r="FD88" s="196"/>
    </row>
    <row r="89" spans="2:161">
      <c r="B89" s="99">
        <f t="shared" si="7"/>
        <v>2</v>
      </c>
      <c r="C89" s="99">
        <f t="shared" si="8"/>
        <v>2</v>
      </c>
      <c r="D89" s="99">
        <f t="shared" si="9"/>
        <v>2</v>
      </c>
      <c r="E89" s="99">
        <f t="shared" si="10"/>
        <v>2</v>
      </c>
      <c r="F89" s="99">
        <f t="shared" si="11"/>
        <v>2</v>
      </c>
      <c r="G89" s="99">
        <f t="shared" si="6"/>
        <v>1.8</v>
      </c>
      <c r="H89" s="200">
        <f ca="1">IF(AND(M89&gt;0,M89&lt;=STATS!$C$22),1,"")</f>
        <v>1</v>
      </c>
      <c r="J89" s="34">
        <v>88</v>
      </c>
      <c r="K89" s="212">
        <v>45.911046980000002</v>
      </c>
      <c r="L89" s="212">
        <v>-91.840766560000006</v>
      </c>
      <c r="M89" s="10">
        <v>1.8</v>
      </c>
      <c r="N89" s="10" t="s">
        <v>715</v>
      </c>
      <c r="O89" s="10" t="s">
        <v>716</v>
      </c>
      <c r="Q89" s="10">
        <v>1</v>
      </c>
      <c r="R89" s="17"/>
      <c r="S89" s="17" t="s">
        <v>717</v>
      </c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BE89" s="10" t="s">
        <v>717</v>
      </c>
      <c r="EC89" s="10">
        <v>1</v>
      </c>
      <c r="ED89" s="10" t="s">
        <v>717</v>
      </c>
      <c r="EX89" s="10">
        <v>1</v>
      </c>
      <c r="EZ89" s="196"/>
      <c r="FA89" s="196"/>
      <c r="FB89" s="196"/>
      <c r="FC89" s="196"/>
      <c r="FD89" s="196"/>
    </row>
    <row r="90" spans="2:161">
      <c r="B90" s="99">
        <f t="shared" si="7"/>
        <v>2</v>
      </c>
      <c r="C90" s="99">
        <f t="shared" si="8"/>
        <v>2</v>
      </c>
      <c r="D90" s="99">
        <f t="shared" si="9"/>
        <v>2</v>
      </c>
      <c r="E90" s="99">
        <f t="shared" si="10"/>
        <v>2</v>
      </c>
      <c r="F90" s="99">
        <f t="shared" si="11"/>
        <v>2</v>
      </c>
      <c r="G90" s="99">
        <f t="shared" ref="G90:G153" si="12">IF($B90&gt;=1,$M90,"")</f>
        <v>2.1</v>
      </c>
      <c r="H90" s="200">
        <f ca="1">IF(AND(M90&gt;0,M90&lt;=STATS!$C$22),1,"")</f>
        <v>1</v>
      </c>
      <c r="J90" s="34">
        <v>89</v>
      </c>
      <c r="K90" s="212">
        <v>45.911059229999999</v>
      </c>
      <c r="L90" s="212">
        <v>-91.840006220000006</v>
      </c>
      <c r="M90" s="10">
        <v>2.1</v>
      </c>
      <c r="N90" s="10" t="s">
        <v>715</v>
      </c>
      <c r="O90" s="10" t="s">
        <v>716</v>
      </c>
      <c r="Q90" s="10">
        <v>1</v>
      </c>
      <c r="R90" s="17"/>
      <c r="S90" s="17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BE90" s="10" t="s">
        <v>717</v>
      </c>
      <c r="EC90" s="10">
        <v>1</v>
      </c>
      <c r="ED90" s="10" t="s">
        <v>717</v>
      </c>
      <c r="EX90" s="10">
        <v>1</v>
      </c>
      <c r="EZ90" s="196"/>
      <c r="FA90" s="196"/>
      <c r="FB90" s="196"/>
      <c r="FC90" s="196"/>
      <c r="FD90" s="196"/>
    </row>
    <row r="91" spans="2:161">
      <c r="B91" s="99">
        <f t="shared" si="7"/>
        <v>2</v>
      </c>
      <c r="C91" s="99">
        <f t="shared" si="8"/>
        <v>2</v>
      </c>
      <c r="D91" s="99">
        <f t="shared" si="9"/>
        <v>2</v>
      </c>
      <c r="E91" s="99">
        <f t="shared" si="10"/>
        <v>2</v>
      </c>
      <c r="F91" s="99">
        <f t="shared" si="11"/>
        <v>2</v>
      </c>
      <c r="G91" s="99">
        <f t="shared" si="12"/>
        <v>1.3</v>
      </c>
      <c r="H91" s="200">
        <f ca="1">IF(AND(M91&gt;0,M91&lt;=STATS!$C$22),1,"")</f>
        <v>1</v>
      </c>
      <c r="J91" s="34">
        <v>90</v>
      </c>
      <c r="K91" s="212">
        <v>45.911071470000003</v>
      </c>
      <c r="L91" s="212">
        <v>-91.839245869999999</v>
      </c>
      <c r="M91" s="10">
        <v>1.3</v>
      </c>
      <c r="N91" s="10" t="s">
        <v>715</v>
      </c>
      <c r="O91" s="10" t="s">
        <v>716</v>
      </c>
      <c r="Q91" s="10">
        <v>1</v>
      </c>
      <c r="R91" s="17"/>
      <c r="S91" s="17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DE91" s="10">
        <v>1</v>
      </c>
      <c r="EC91" s="10">
        <v>1</v>
      </c>
      <c r="EX91" s="10" t="s">
        <v>717</v>
      </c>
      <c r="EZ91" s="196"/>
      <c r="FA91" s="196"/>
      <c r="FB91" s="196"/>
      <c r="FC91" s="196"/>
      <c r="FD91" s="196"/>
    </row>
    <row r="92" spans="2:161">
      <c r="B92" s="99">
        <f t="shared" si="7"/>
        <v>2</v>
      </c>
      <c r="C92" s="99">
        <f t="shared" si="8"/>
        <v>2</v>
      </c>
      <c r="D92" s="99">
        <f t="shared" si="9"/>
        <v>2</v>
      </c>
      <c r="E92" s="99">
        <f t="shared" si="10"/>
        <v>2</v>
      </c>
      <c r="F92" s="99">
        <f t="shared" si="11"/>
        <v>2</v>
      </c>
      <c r="G92" s="99">
        <f t="shared" si="12"/>
        <v>1.8</v>
      </c>
      <c r="H92" s="200">
        <f ca="1">IF(AND(M92&gt;0,M92&lt;=STATS!$C$22),1,"")</f>
        <v>1</v>
      </c>
      <c r="J92" s="34">
        <v>91</v>
      </c>
      <c r="K92" s="212">
        <v>45.91108371</v>
      </c>
      <c r="L92" s="212">
        <v>-91.838485520000006</v>
      </c>
      <c r="M92" s="10">
        <v>1.8</v>
      </c>
      <c r="N92" s="10" t="s">
        <v>715</v>
      </c>
      <c r="O92" s="10" t="s">
        <v>716</v>
      </c>
      <c r="Q92" s="10">
        <v>1</v>
      </c>
      <c r="R92" s="17"/>
      <c r="S92" s="17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EC92" s="10">
        <v>1</v>
      </c>
      <c r="ES92" s="10">
        <v>1</v>
      </c>
      <c r="EX92" s="10" t="s">
        <v>717</v>
      </c>
      <c r="EZ92" s="196"/>
      <c r="FA92" s="196"/>
      <c r="FB92" s="196"/>
      <c r="FC92" s="196"/>
      <c r="FD92" s="196"/>
    </row>
    <row r="93" spans="2:161">
      <c r="B93" s="99">
        <f t="shared" si="7"/>
        <v>2</v>
      </c>
      <c r="C93" s="99">
        <f t="shared" si="8"/>
        <v>2</v>
      </c>
      <c r="D93" s="99">
        <f t="shared" si="9"/>
        <v>2</v>
      </c>
      <c r="E93" s="99">
        <f t="shared" si="10"/>
        <v>2</v>
      </c>
      <c r="F93" s="99">
        <f t="shared" si="11"/>
        <v>2</v>
      </c>
      <c r="G93" s="99">
        <f t="shared" si="12"/>
        <v>0.7</v>
      </c>
      <c r="H93" s="200">
        <f ca="1">IF(AND(M93&gt;0,M93&lt;=STATS!$C$22),1,"")</f>
        <v>1</v>
      </c>
      <c r="J93" s="34">
        <v>92</v>
      </c>
      <c r="K93" s="212">
        <v>45.911095950000004</v>
      </c>
      <c r="L93" s="212">
        <v>-91.837725180000007</v>
      </c>
      <c r="M93" s="10">
        <v>0.7</v>
      </c>
      <c r="N93" s="10" t="s">
        <v>718</v>
      </c>
      <c r="O93" s="10" t="s">
        <v>716</v>
      </c>
      <c r="Q93" s="10">
        <v>1</v>
      </c>
      <c r="R93" s="17"/>
      <c r="S93" s="17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 t="s">
        <v>717</v>
      </c>
      <c r="AF93" s="36"/>
      <c r="AG93" s="36"/>
      <c r="AH93" s="36"/>
      <c r="BE93" s="10" t="s">
        <v>717</v>
      </c>
      <c r="CY93" s="10">
        <v>1</v>
      </c>
      <c r="ED93" s="10" t="s">
        <v>717</v>
      </c>
      <c r="EX93" s="10">
        <v>1</v>
      </c>
      <c r="EZ93" s="196"/>
      <c r="FA93" s="196"/>
      <c r="FB93" s="196"/>
      <c r="FC93" s="196"/>
      <c r="FD93" s="196"/>
    </row>
    <row r="94" spans="2:161">
      <c r="B94" s="99">
        <f t="shared" si="7"/>
        <v>2</v>
      </c>
      <c r="C94" s="99">
        <f t="shared" si="8"/>
        <v>2</v>
      </c>
      <c r="D94" s="99">
        <f t="shared" si="9"/>
        <v>2</v>
      </c>
      <c r="E94" s="99">
        <f t="shared" si="10"/>
        <v>2</v>
      </c>
      <c r="F94" s="99">
        <f t="shared" si="11"/>
        <v>2</v>
      </c>
      <c r="G94" s="99">
        <f t="shared" si="12"/>
        <v>0.6</v>
      </c>
      <c r="H94" s="200">
        <f ca="1">IF(AND(M94&gt;0,M94&lt;=STATS!$C$22),1,"")</f>
        <v>1</v>
      </c>
      <c r="J94" s="34">
        <v>93</v>
      </c>
      <c r="K94" s="212">
        <v>45.911108179999999</v>
      </c>
      <c r="L94" s="212">
        <v>-91.836964829999999</v>
      </c>
      <c r="M94" s="10">
        <v>0.6</v>
      </c>
      <c r="N94" s="10" t="s">
        <v>718</v>
      </c>
      <c r="O94" s="10" t="s">
        <v>716</v>
      </c>
      <c r="Q94" s="10">
        <v>1</v>
      </c>
      <c r="R94" s="17"/>
      <c r="S94" s="17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W94" s="10">
        <v>1</v>
      </c>
      <c r="EX94" s="10">
        <v>1</v>
      </c>
      <c r="EZ94" s="196"/>
      <c r="FA94" s="196"/>
      <c r="FB94" s="196"/>
      <c r="FC94" s="196"/>
      <c r="FD94" s="196"/>
    </row>
    <row r="95" spans="2:161">
      <c r="B95" s="99">
        <f t="shared" si="7"/>
        <v>2</v>
      </c>
      <c r="C95" s="99">
        <f t="shared" si="8"/>
        <v>2</v>
      </c>
      <c r="D95" s="99">
        <f t="shared" si="9"/>
        <v>2</v>
      </c>
      <c r="E95" s="99">
        <f t="shared" si="10"/>
        <v>2</v>
      </c>
      <c r="F95" s="99">
        <f t="shared" si="11"/>
        <v>2</v>
      </c>
      <c r="G95" s="99">
        <f t="shared" si="12"/>
        <v>0.6</v>
      </c>
      <c r="H95" s="200">
        <f ca="1">IF(AND(M95&gt;0,M95&lt;=STATS!$C$22),1,"")</f>
        <v>1</v>
      </c>
      <c r="J95" s="34">
        <v>94</v>
      </c>
      <c r="K95" s="212">
        <v>45.911120400000001</v>
      </c>
      <c r="L95" s="212">
        <v>-91.836204480000006</v>
      </c>
      <c r="M95" s="10">
        <v>0.6</v>
      </c>
      <c r="N95" s="10" t="s">
        <v>718</v>
      </c>
      <c r="O95" s="10" t="s">
        <v>716</v>
      </c>
      <c r="Q95" s="10">
        <v>2</v>
      </c>
      <c r="R95" s="17"/>
      <c r="S95" s="17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BE95" s="10" t="s">
        <v>717</v>
      </c>
      <c r="DP95" s="10" t="s">
        <v>717</v>
      </c>
      <c r="DU95" s="10" t="s">
        <v>717</v>
      </c>
      <c r="EC95" s="10">
        <v>2</v>
      </c>
      <c r="EX95" s="10">
        <v>1</v>
      </c>
      <c r="EZ95" s="196"/>
      <c r="FA95" s="196"/>
      <c r="FB95" s="196"/>
      <c r="FC95" s="196"/>
      <c r="FD95" s="196"/>
    </row>
    <row r="96" spans="2:161">
      <c r="B96" s="99">
        <f t="shared" si="7"/>
        <v>0</v>
      </c>
      <c r="C96" s="99" t="str">
        <f t="shared" si="8"/>
        <v/>
      </c>
      <c r="D96" s="99" t="str">
        <f t="shared" si="9"/>
        <v/>
      </c>
      <c r="E96" s="99">
        <f t="shared" si="10"/>
        <v>0</v>
      </c>
      <c r="F96" s="99">
        <f t="shared" si="11"/>
        <v>0</v>
      </c>
      <c r="G96" s="99" t="str">
        <f t="shared" si="12"/>
        <v/>
      </c>
      <c r="H96" s="200">
        <f ca="1">IF(AND(M96&gt;0,M96&lt;=STATS!$C$22),1,"")</f>
        <v>1</v>
      </c>
      <c r="J96" s="34">
        <v>95</v>
      </c>
      <c r="K96" s="212">
        <v>45.911132619999997</v>
      </c>
      <c r="L96" s="212">
        <v>-91.835444140000007</v>
      </c>
      <c r="M96" s="10">
        <v>1</v>
      </c>
      <c r="N96" s="10" t="s">
        <v>715</v>
      </c>
      <c r="O96" s="10" t="s">
        <v>716</v>
      </c>
      <c r="R96" s="17"/>
      <c r="S96" s="17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EZ96" s="196"/>
      <c r="FA96" s="196"/>
      <c r="FB96" s="196"/>
      <c r="FC96" s="196"/>
      <c r="FD96" s="196"/>
    </row>
    <row r="97" spans="2:160">
      <c r="B97" s="99">
        <f t="shared" si="7"/>
        <v>1</v>
      </c>
      <c r="C97" s="99">
        <f t="shared" si="8"/>
        <v>1</v>
      </c>
      <c r="D97" s="99">
        <f t="shared" si="9"/>
        <v>1</v>
      </c>
      <c r="E97" s="99">
        <f t="shared" si="10"/>
        <v>1</v>
      </c>
      <c r="F97" s="99">
        <f t="shared" si="11"/>
        <v>1</v>
      </c>
      <c r="G97" s="99">
        <f t="shared" si="12"/>
        <v>5.7</v>
      </c>
      <c r="H97" s="200">
        <f ca="1">IF(AND(M97&gt;0,M97&lt;=STATS!$C$22),1,"")</f>
        <v>1</v>
      </c>
      <c r="J97" s="34">
        <v>96</v>
      </c>
      <c r="K97" s="212">
        <v>45.911553220000002</v>
      </c>
      <c r="L97" s="212">
        <v>-91.842304810000002</v>
      </c>
      <c r="M97" s="10">
        <v>5.7</v>
      </c>
      <c r="N97" s="10" t="s">
        <v>715</v>
      </c>
      <c r="O97" s="10" t="s">
        <v>716</v>
      </c>
      <c r="Q97" s="10">
        <v>1</v>
      </c>
      <c r="R97" s="17"/>
      <c r="S97" s="17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>
        <v>1</v>
      </c>
      <c r="AF97" s="36"/>
      <c r="AG97" s="36"/>
      <c r="AH97" s="36"/>
      <c r="EZ97" s="196"/>
      <c r="FA97" s="196"/>
      <c r="FB97" s="196"/>
      <c r="FC97" s="196"/>
      <c r="FD97" s="196"/>
    </row>
    <row r="98" spans="2:160">
      <c r="B98" s="99">
        <f t="shared" si="7"/>
        <v>3</v>
      </c>
      <c r="C98" s="99">
        <f t="shared" si="8"/>
        <v>3</v>
      </c>
      <c r="D98" s="99">
        <f t="shared" si="9"/>
        <v>3</v>
      </c>
      <c r="E98" s="99">
        <f t="shared" si="10"/>
        <v>3</v>
      </c>
      <c r="F98" s="99">
        <f t="shared" si="11"/>
        <v>3</v>
      </c>
      <c r="G98" s="99">
        <f t="shared" si="12"/>
        <v>5.2</v>
      </c>
      <c r="H98" s="200">
        <f ca="1">IF(AND(M98&gt;0,M98&lt;=STATS!$C$22),1,"")</f>
        <v>1</v>
      </c>
      <c r="J98" s="34">
        <v>97</v>
      </c>
      <c r="K98" s="212">
        <v>45.91156548</v>
      </c>
      <c r="L98" s="212">
        <v>-91.841544459999994</v>
      </c>
      <c r="M98" s="10">
        <v>5.2</v>
      </c>
      <c r="N98" s="10" t="s">
        <v>715</v>
      </c>
      <c r="O98" s="10" t="s">
        <v>716</v>
      </c>
      <c r="Q98" s="10">
        <v>1</v>
      </c>
      <c r="R98" s="17"/>
      <c r="S98" s="17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DE98" s="10">
        <v>1</v>
      </c>
      <c r="EC98" s="10">
        <v>1</v>
      </c>
      <c r="EX98" s="10">
        <v>1</v>
      </c>
      <c r="EZ98" s="196"/>
      <c r="FA98" s="196"/>
      <c r="FB98" s="196"/>
      <c r="FC98" s="196"/>
      <c r="FD98" s="196"/>
    </row>
    <row r="99" spans="2:160">
      <c r="B99" s="99">
        <f t="shared" si="7"/>
        <v>8</v>
      </c>
      <c r="C99" s="99">
        <f t="shared" si="8"/>
        <v>8</v>
      </c>
      <c r="D99" s="99">
        <f t="shared" si="9"/>
        <v>7</v>
      </c>
      <c r="E99" s="99">
        <f t="shared" si="10"/>
        <v>8</v>
      </c>
      <c r="F99" s="99">
        <f t="shared" si="11"/>
        <v>7</v>
      </c>
      <c r="G99" s="99">
        <f t="shared" si="12"/>
        <v>2.2000000000000002</v>
      </c>
      <c r="H99" s="200">
        <f ca="1">IF(AND(M99&gt;0,M99&lt;=STATS!$C$22),1,"")</f>
        <v>1</v>
      </c>
      <c r="J99" s="34">
        <v>98</v>
      </c>
      <c r="K99" s="212">
        <v>45.911577729999998</v>
      </c>
      <c r="L99" s="212">
        <v>-91.840784110000001</v>
      </c>
      <c r="M99" s="10">
        <v>2.2000000000000002</v>
      </c>
      <c r="N99" s="10" t="s">
        <v>715</v>
      </c>
      <c r="O99" s="10" t="s">
        <v>716</v>
      </c>
      <c r="Q99" s="10">
        <v>3</v>
      </c>
      <c r="R99" s="17"/>
      <c r="S99" s="17">
        <v>3</v>
      </c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Q99" s="10">
        <v>2</v>
      </c>
      <c r="BE99" s="10">
        <v>1</v>
      </c>
      <c r="BG99" s="10">
        <v>1</v>
      </c>
      <c r="DE99" s="10">
        <v>1</v>
      </c>
      <c r="EC99" s="10">
        <v>1</v>
      </c>
      <c r="ED99" s="10">
        <v>1</v>
      </c>
      <c r="EX99" s="10">
        <v>1</v>
      </c>
      <c r="EZ99" s="196"/>
      <c r="FA99" s="196"/>
      <c r="FB99" s="196"/>
      <c r="FC99" s="196"/>
      <c r="FD99" s="196"/>
    </row>
    <row r="100" spans="2:160">
      <c r="B100" s="99">
        <f t="shared" si="7"/>
        <v>1</v>
      </c>
      <c r="C100" s="99">
        <f t="shared" si="8"/>
        <v>1</v>
      </c>
      <c r="D100" s="99">
        <f t="shared" si="9"/>
        <v>1</v>
      </c>
      <c r="E100" s="99">
        <f t="shared" si="10"/>
        <v>1</v>
      </c>
      <c r="F100" s="99">
        <f t="shared" si="11"/>
        <v>1</v>
      </c>
      <c r="G100" s="99">
        <f t="shared" si="12"/>
        <v>2</v>
      </c>
      <c r="H100" s="200">
        <f ca="1">IF(AND(M100&gt;0,M100&lt;=STATS!$C$22),1,"")</f>
        <v>1</v>
      </c>
      <c r="J100" s="34">
        <v>99</v>
      </c>
      <c r="K100" s="212">
        <v>45.911589980000002</v>
      </c>
      <c r="L100" s="212">
        <v>-91.840023759999994</v>
      </c>
      <c r="M100" s="10">
        <v>2</v>
      </c>
      <c r="N100" s="10" t="s">
        <v>715</v>
      </c>
      <c r="O100" s="10" t="s">
        <v>716</v>
      </c>
      <c r="Q100" s="10">
        <v>1</v>
      </c>
      <c r="R100" s="17"/>
      <c r="S100" s="17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BE100" s="10" t="s">
        <v>717</v>
      </c>
      <c r="ED100" s="10" t="s">
        <v>717</v>
      </c>
      <c r="EX100" s="10">
        <v>1</v>
      </c>
      <c r="EZ100" s="196"/>
      <c r="FA100" s="196"/>
      <c r="FB100" s="196"/>
      <c r="FC100" s="196"/>
      <c r="FD100" s="196"/>
    </row>
    <row r="101" spans="2:160">
      <c r="B101" s="99">
        <f t="shared" si="7"/>
        <v>1</v>
      </c>
      <c r="C101" s="99">
        <f t="shared" si="8"/>
        <v>1</v>
      </c>
      <c r="D101" s="99">
        <f t="shared" si="9"/>
        <v>1</v>
      </c>
      <c r="E101" s="99">
        <f t="shared" si="10"/>
        <v>1</v>
      </c>
      <c r="F101" s="99">
        <f t="shared" si="11"/>
        <v>1</v>
      </c>
      <c r="G101" s="99">
        <f t="shared" si="12"/>
        <v>1</v>
      </c>
      <c r="H101" s="200">
        <f ca="1">IF(AND(M101&gt;0,M101&lt;=STATS!$C$22),1,"")</f>
        <v>1</v>
      </c>
      <c r="J101" s="34">
        <v>100</v>
      </c>
      <c r="K101" s="212">
        <v>45.91160223</v>
      </c>
      <c r="L101" s="212">
        <v>-91.839263410000001</v>
      </c>
      <c r="M101" s="10">
        <v>1</v>
      </c>
      <c r="N101" s="10" t="s">
        <v>715</v>
      </c>
      <c r="O101" s="10" t="s">
        <v>716</v>
      </c>
      <c r="Q101" s="10">
        <v>1</v>
      </c>
      <c r="R101" s="17"/>
      <c r="S101" s="17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BE101" s="10" t="s">
        <v>717</v>
      </c>
      <c r="CB101" s="10" t="s">
        <v>717</v>
      </c>
      <c r="ED101" s="10" t="s">
        <v>717</v>
      </c>
      <c r="EX101" s="10">
        <v>1</v>
      </c>
      <c r="EZ101" s="196"/>
      <c r="FA101" s="196"/>
      <c r="FB101" s="196"/>
      <c r="FC101" s="196"/>
      <c r="FD101" s="196"/>
    </row>
    <row r="102" spans="2:160">
      <c r="B102" s="99">
        <f t="shared" si="7"/>
        <v>1</v>
      </c>
      <c r="C102" s="99">
        <f t="shared" si="8"/>
        <v>1</v>
      </c>
      <c r="D102" s="99">
        <f t="shared" si="9"/>
        <v>1</v>
      </c>
      <c r="E102" s="99">
        <f t="shared" si="10"/>
        <v>1</v>
      </c>
      <c r="F102" s="99">
        <f t="shared" si="11"/>
        <v>1</v>
      </c>
      <c r="G102" s="99">
        <f t="shared" si="12"/>
        <v>2</v>
      </c>
      <c r="H102" s="200">
        <f ca="1">IF(AND(M102&gt;0,M102&lt;=STATS!$C$22),1,"")</f>
        <v>1</v>
      </c>
      <c r="J102" s="34">
        <v>101</v>
      </c>
      <c r="K102" s="212">
        <v>45.911614470000004</v>
      </c>
      <c r="L102" s="212">
        <v>-91.838503059999994</v>
      </c>
      <c r="M102" s="10">
        <v>2</v>
      </c>
      <c r="N102" s="10" t="s">
        <v>715</v>
      </c>
      <c r="O102" s="10" t="s">
        <v>716</v>
      </c>
      <c r="Q102" s="10">
        <v>1</v>
      </c>
      <c r="R102" s="17"/>
      <c r="S102" s="17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EX102" s="10">
        <v>1</v>
      </c>
      <c r="EZ102" s="196"/>
      <c r="FA102" s="196"/>
      <c r="FB102" s="196"/>
      <c r="FC102" s="196"/>
      <c r="FD102" s="196"/>
    </row>
    <row r="103" spans="2:160">
      <c r="B103" s="99">
        <f t="shared" si="7"/>
        <v>2</v>
      </c>
      <c r="C103" s="99">
        <f t="shared" si="8"/>
        <v>2</v>
      </c>
      <c r="D103" s="99">
        <f t="shared" si="9"/>
        <v>2</v>
      </c>
      <c r="E103" s="99">
        <f t="shared" si="10"/>
        <v>2</v>
      </c>
      <c r="F103" s="99">
        <f t="shared" si="11"/>
        <v>2</v>
      </c>
      <c r="G103" s="99">
        <f t="shared" si="12"/>
        <v>0.5</v>
      </c>
      <c r="H103" s="200">
        <f ca="1">IF(AND(M103&gt;0,M103&lt;=STATS!$C$22),1,"")</f>
        <v>1</v>
      </c>
      <c r="J103" s="34">
        <v>102</v>
      </c>
      <c r="K103" s="212">
        <v>45.911638930000002</v>
      </c>
      <c r="L103" s="212">
        <v>-91.83698235</v>
      </c>
      <c r="M103" s="10">
        <v>0.5</v>
      </c>
      <c r="N103" s="10" t="s">
        <v>715</v>
      </c>
      <c r="O103" s="10" t="s">
        <v>716</v>
      </c>
      <c r="Q103" s="10">
        <v>2</v>
      </c>
      <c r="R103" s="17"/>
      <c r="S103" s="17"/>
      <c r="T103" s="36"/>
      <c r="U103" s="36"/>
      <c r="V103" s="36"/>
      <c r="W103" s="36"/>
      <c r="X103" s="36"/>
      <c r="Y103" s="36" t="s">
        <v>717</v>
      </c>
      <c r="Z103" s="36"/>
      <c r="AA103" s="36"/>
      <c r="AB103" s="36"/>
      <c r="AC103" s="36"/>
      <c r="AD103" s="36"/>
      <c r="AE103" s="36">
        <v>1</v>
      </c>
      <c r="AF103" s="36"/>
      <c r="AG103" s="36"/>
      <c r="AH103" s="36"/>
      <c r="BE103" s="10" t="s">
        <v>717</v>
      </c>
      <c r="BJ103" s="10" t="s">
        <v>717</v>
      </c>
      <c r="DP103" s="10" t="s">
        <v>717</v>
      </c>
      <c r="EC103" s="10">
        <v>2</v>
      </c>
      <c r="ED103" s="10" t="s">
        <v>717</v>
      </c>
      <c r="EZ103" s="196"/>
      <c r="FA103" s="196"/>
      <c r="FB103" s="196"/>
      <c r="FC103" s="196"/>
      <c r="FD103" s="196"/>
    </row>
    <row r="104" spans="2:160">
      <c r="B104" s="99">
        <f t="shared" si="7"/>
        <v>0</v>
      </c>
      <c r="C104" s="99" t="str">
        <f t="shared" si="8"/>
        <v/>
      </c>
      <c r="D104" s="99" t="str">
        <f t="shared" si="9"/>
        <v/>
      </c>
      <c r="E104" s="99">
        <f t="shared" si="10"/>
        <v>0</v>
      </c>
      <c r="F104" s="99">
        <f t="shared" si="11"/>
        <v>0</v>
      </c>
      <c r="G104" s="99" t="str">
        <f t="shared" si="12"/>
        <v/>
      </c>
      <c r="H104" s="200">
        <f ca="1">IF(AND(M104&gt;0,M104&lt;=STATS!$C$22),1,"")</f>
        <v>1</v>
      </c>
      <c r="J104" s="34">
        <v>103</v>
      </c>
      <c r="K104" s="212">
        <v>45.911651159999998</v>
      </c>
      <c r="L104" s="212">
        <v>-91.836221989999999</v>
      </c>
      <c r="M104" s="10">
        <v>2.5</v>
      </c>
      <c r="N104" s="10" t="s">
        <v>715</v>
      </c>
      <c r="O104" s="10" t="s">
        <v>716</v>
      </c>
      <c r="R104" s="17"/>
      <c r="S104" s="17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EH104" s="10" t="s">
        <v>717</v>
      </c>
      <c r="EZ104" s="196"/>
      <c r="FA104" s="196"/>
      <c r="FB104" s="196"/>
      <c r="FC104" s="196"/>
      <c r="FD104" s="196"/>
    </row>
    <row r="105" spans="2:160">
      <c r="B105" s="99">
        <f t="shared" si="7"/>
        <v>3</v>
      </c>
      <c r="C105" s="99">
        <f t="shared" si="8"/>
        <v>3</v>
      </c>
      <c r="D105" s="99">
        <f t="shared" si="9"/>
        <v>3</v>
      </c>
      <c r="E105" s="99">
        <f t="shared" si="10"/>
        <v>3</v>
      </c>
      <c r="F105" s="99">
        <f t="shared" si="11"/>
        <v>3</v>
      </c>
      <c r="G105" s="99">
        <f t="shared" si="12"/>
        <v>4.0999999999999996</v>
      </c>
      <c r="H105" s="200">
        <f ca="1">IF(AND(M105&gt;0,M105&lt;=STATS!$C$22),1,"")</f>
        <v>1</v>
      </c>
      <c r="J105" s="34">
        <v>104</v>
      </c>
      <c r="K105" s="212">
        <v>45.91205944</v>
      </c>
      <c r="L105" s="212">
        <v>-91.843843100000001</v>
      </c>
      <c r="M105" s="10">
        <v>4.0999999999999996</v>
      </c>
      <c r="N105" s="10" t="s">
        <v>715</v>
      </c>
      <c r="O105" s="10" t="s">
        <v>716</v>
      </c>
      <c r="Q105" s="10">
        <v>1</v>
      </c>
      <c r="R105" s="17"/>
      <c r="S105" s="17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>
        <v>1</v>
      </c>
      <c r="AF105" s="36"/>
      <c r="AG105" s="36"/>
      <c r="AH105" s="36"/>
      <c r="AW105" s="10">
        <v>1</v>
      </c>
      <c r="DE105" s="10" t="s">
        <v>717</v>
      </c>
      <c r="ES105" s="10">
        <v>1</v>
      </c>
      <c r="EZ105" s="196"/>
      <c r="FA105" s="196"/>
      <c r="FB105" s="196"/>
      <c r="FC105" s="196"/>
      <c r="FD105" s="196"/>
    </row>
    <row r="106" spans="2:160">
      <c r="B106" s="99">
        <f t="shared" si="7"/>
        <v>1</v>
      </c>
      <c r="C106" s="99">
        <f t="shared" si="8"/>
        <v>1</v>
      </c>
      <c r="D106" s="99">
        <f t="shared" si="9"/>
        <v>1</v>
      </c>
      <c r="E106" s="99">
        <f t="shared" si="10"/>
        <v>1</v>
      </c>
      <c r="F106" s="99">
        <f t="shared" si="11"/>
        <v>1</v>
      </c>
      <c r="G106" s="99">
        <f t="shared" si="12"/>
        <v>5</v>
      </c>
      <c r="H106" s="200">
        <f ca="1">IF(AND(M106&gt;0,M106&lt;=STATS!$C$22),1,"")</f>
        <v>1</v>
      </c>
      <c r="J106" s="34">
        <v>105</v>
      </c>
      <c r="K106" s="212">
        <v>45.912071709999999</v>
      </c>
      <c r="L106" s="212">
        <v>-91.84308274</v>
      </c>
      <c r="M106" s="10">
        <v>5</v>
      </c>
      <c r="N106" s="10" t="s">
        <v>715</v>
      </c>
      <c r="O106" s="10" t="s">
        <v>716</v>
      </c>
      <c r="Q106" s="10">
        <v>1</v>
      </c>
      <c r="R106" s="17"/>
      <c r="S106" s="17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ES106" s="10">
        <v>1</v>
      </c>
      <c r="EZ106" s="196"/>
      <c r="FA106" s="196"/>
      <c r="FB106" s="196"/>
      <c r="FC106" s="196"/>
      <c r="FD106" s="196"/>
    </row>
    <row r="107" spans="2:160">
      <c r="B107" s="99">
        <f t="shared" si="7"/>
        <v>1</v>
      </c>
      <c r="C107" s="99">
        <f t="shared" si="8"/>
        <v>1</v>
      </c>
      <c r="D107" s="99">
        <f t="shared" si="9"/>
        <v>1</v>
      </c>
      <c r="E107" s="99">
        <f t="shared" si="10"/>
        <v>1</v>
      </c>
      <c r="F107" s="99">
        <f t="shared" si="11"/>
        <v>1</v>
      </c>
      <c r="G107" s="99">
        <f t="shared" si="12"/>
        <v>4</v>
      </c>
      <c r="H107" s="200">
        <f ca="1">IF(AND(M107&gt;0,M107&lt;=STATS!$C$22),1,"")</f>
        <v>1</v>
      </c>
      <c r="J107" s="34">
        <v>106</v>
      </c>
      <c r="K107" s="212">
        <v>45.912083969999998</v>
      </c>
      <c r="L107" s="212">
        <v>-91.842322379999999</v>
      </c>
      <c r="M107" s="10">
        <v>4</v>
      </c>
      <c r="N107" s="10" t="s">
        <v>715</v>
      </c>
      <c r="O107" s="10" t="s">
        <v>716</v>
      </c>
      <c r="Q107" s="10">
        <v>2</v>
      </c>
      <c r="R107" s="17"/>
      <c r="S107" s="17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DE107" s="10">
        <v>2</v>
      </c>
      <c r="EX107" s="10" t="s">
        <v>717</v>
      </c>
      <c r="EZ107" s="196"/>
      <c r="FA107" s="196"/>
      <c r="FB107" s="196"/>
      <c r="FC107" s="196"/>
      <c r="FD107" s="196"/>
    </row>
    <row r="108" spans="2:160">
      <c r="B108" s="99">
        <f t="shared" si="7"/>
        <v>1</v>
      </c>
      <c r="C108" s="99">
        <f t="shared" si="8"/>
        <v>1</v>
      </c>
      <c r="D108" s="99">
        <f t="shared" si="9"/>
        <v>1</v>
      </c>
      <c r="E108" s="99">
        <f t="shared" si="10"/>
        <v>1</v>
      </c>
      <c r="F108" s="99">
        <f t="shared" si="11"/>
        <v>1</v>
      </c>
      <c r="G108" s="99">
        <f t="shared" si="12"/>
        <v>2.5</v>
      </c>
      <c r="H108" s="200">
        <f ca="1">IF(AND(M108&gt;0,M108&lt;=STATS!$C$22),1,"")</f>
        <v>1</v>
      </c>
      <c r="J108" s="34">
        <v>107</v>
      </c>
      <c r="K108" s="212">
        <v>45.912096230000003</v>
      </c>
      <c r="L108" s="212">
        <v>-91.841562019999998</v>
      </c>
      <c r="M108" s="10">
        <v>2.5</v>
      </c>
      <c r="N108" s="10" t="s">
        <v>715</v>
      </c>
      <c r="O108" s="10" t="s">
        <v>716</v>
      </c>
      <c r="Q108" s="10">
        <v>1</v>
      </c>
      <c r="R108" s="17"/>
      <c r="S108" s="17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EX108" s="10">
        <v>1</v>
      </c>
      <c r="EZ108" s="196"/>
      <c r="FA108" s="196"/>
      <c r="FB108" s="196"/>
      <c r="FC108" s="196"/>
      <c r="FD108" s="196"/>
    </row>
    <row r="109" spans="2:160">
      <c r="B109" s="99">
        <f t="shared" si="7"/>
        <v>1</v>
      </c>
      <c r="C109" s="99">
        <f t="shared" si="8"/>
        <v>1</v>
      </c>
      <c r="D109" s="99">
        <f t="shared" si="9"/>
        <v>1</v>
      </c>
      <c r="E109" s="99">
        <f t="shared" si="10"/>
        <v>1</v>
      </c>
      <c r="F109" s="99">
        <f t="shared" si="11"/>
        <v>1</v>
      </c>
      <c r="G109" s="99">
        <f t="shared" si="12"/>
        <v>2.7</v>
      </c>
      <c r="H109" s="200">
        <f ca="1">IF(AND(M109&gt;0,M109&lt;=STATS!$C$22),1,"")</f>
        <v>1</v>
      </c>
      <c r="J109" s="34">
        <v>108</v>
      </c>
      <c r="K109" s="212">
        <v>45.912108490000001</v>
      </c>
      <c r="L109" s="212">
        <v>-91.840801659999997</v>
      </c>
      <c r="M109" s="10">
        <v>2.7</v>
      </c>
      <c r="N109" s="10" t="s">
        <v>715</v>
      </c>
      <c r="O109" s="10" t="s">
        <v>716</v>
      </c>
      <c r="Q109" s="10">
        <v>1</v>
      </c>
      <c r="R109" s="17"/>
      <c r="S109" s="17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EX109" s="10">
        <v>1</v>
      </c>
      <c r="EZ109" s="196"/>
      <c r="FA109" s="196"/>
      <c r="FB109" s="196"/>
      <c r="FC109" s="196"/>
      <c r="FD109" s="196"/>
    </row>
    <row r="110" spans="2:160">
      <c r="B110" s="99">
        <f t="shared" si="7"/>
        <v>1</v>
      </c>
      <c r="C110" s="99">
        <f t="shared" si="8"/>
        <v>1</v>
      </c>
      <c r="D110" s="99">
        <f t="shared" si="9"/>
        <v>1</v>
      </c>
      <c r="E110" s="99">
        <f t="shared" si="10"/>
        <v>1</v>
      </c>
      <c r="F110" s="99">
        <f t="shared" si="11"/>
        <v>1</v>
      </c>
      <c r="G110" s="99">
        <f t="shared" si="12"/>
        <v>1.5</v>
      </c>
      <c r="H110" s="200">
        <f ca="1">IF(AND(M110&gt;0,M110&lt;=STATS!$C$22),1,"")</f>
        <v>1</v>
      </c>
      <c r="J110" s="34">
        <v>109</v>
      </c>
      <c r="K110" s="212">
        <v>45.912120739999999</v>
      </c>
      <c r="L110" s="212">
        <v>-91.840041310000004</v>
      </c>
      <c r="M110" s="10">
        <v>1.5</v>
      </c>
      <c r="N110" s="10" t="s">
        <v>715</v>
      </c>
      <c r="O110" s="10" t="s">
        <v>716</v>
      </c>
      <c r="Q110" s="10">
        <v>1</v>
      </c>
      <c r="R110" s="17"/>
      <c r="S110" s="17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EX110" s="10">
        <v>1</v>
      </c>
      <c r="EZ110" s="196"/>
      <c r="FA110" s="196"/>
      <c r="FB110" s="196"/>
      <c r="FC110" s="196"/>
      <c r="FD110" s="196"/>
    </row>
    <row r="111" spans="2:160">
      <c r="B111" s="99">
        <f t="shared" si="7"/>
        <v>1</v>
      </c>
      <c r="C111" s="99">
        <f t="shared" si="8"/>
        <v>1</v>
      </c>
      <c r="D111" s="99">
        <f t="shared" si="9"/>
        <v>1</v>
      </c>
      <c r="E111" s="99">
        <f t="shared" si="10"/>
        <v>1</v>
      </c>
      <c r="F111" s="99">
        <f t="shared" si="11"/>
        <v>1</v>
      </c>
      <c r="G111" s="99">
        <f t="shared" si="12"/>
        <v>1.6</v>
      </c>
      <c r="H111" s="200">
        <f ca="1">IF(AND(M111&gt;0,M111&lt;=STATS!$C$22),1,"")</f>
        <v>1</v>
      </c>
      <c r="J111" s="34">
        <v>110</v>
      </c>
      <c r="K111" s="212">
        <v>45.912132980000003</v>
      </c>
      <c r="L111" s="212">
        <v>-91.839280950000003</v>
      </c>
      <c r="M111" s="10">
        <v>1.6</v>
      </c>
      <c r="N111" s="10" t="s">
        <v>715</v>
      </c>
      <c r="O111" s="10" t="s">
        <v>716</v>
      </c>
      <c r="Q111" s="10">
        <v>1</v>
      </c>
      <c r="R111" s="17"/>
      <c r="S111" s="17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EX111" s="10">
        <v>1</v>
      </c>
      <c r="EZ111" s="196"/>
      <c r="FA111" s="196"/>
      <c r="FB111" s="196"/>
      <c r="FC111" s="196"/>
      <c r="FD111" s="196"/>
    </row>
    <row r="112" spans="2:160">
      <c r="B112" s="99">
        <f t="shared" si="7"/>
        <v>0</v>
      </c>
      <c r="C112" s="99" t="str">
        <f t="shared" si="8"/>
        <v/>
      </c>
      <c r="D112" s="99" t="str">
        <f t="shared" si="9"/>
        <v/>
      </c>
      <c r="E112" s="99">
        <f t="shared" si="10"/>
        <v>0</v>
      </c>
      <c r="F112" s="99">
        <f t="shared" si="11"/>
        <v>0</v>
      </c>
      <c r="G112" s="99" t="str">
        <f t="shared" si="12"/>
        <v/>
      </c>
      <c r="H112" s="200">
        <f ca="1">IF(AND(M112&gt;0,M112&lt;=STATS!$C$22),1,"")</f>
        <v>1</v>
      </c>
      <c r="J112" s="34">
        <v>111</v>
      </c>
      <c r="K112" s="212">
        <v>45.912145219999999</v>
      </c>
      <c r="L112" s="212">
        <v>-91.838520590000002</v>
      </c>
      <c r="M112" s="10">
        <v>1.3</v>
      </c>
      <c r="N112" s="10" t="s">
        <v>715</v>
      </c>
      <c r="O112" s="10" t="s">
        <v>716</v>
      </c>
      <c r="Q112" s="10">
        <v>1</v>
      </c>
      <c r="R112" s="17"/>
      <c r="S112" s="17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EX112" s="10" t="s">
        <v>717</v>
      </c>
      <c r="EZ112" s="196"/>
      <c r="FA112" s="196"/>
      <c r="FB112" s="196">
        <v>1</v>
      </c>
      <c r="FC112" s="196"/>
      <c r="FD112" s="196"/>
    </row>
    <row r="113" spans="2:160">
      <c r="B113" s="99">
        <f t="shared" si="7"/>
        <v>0</v>
      </c>
      <c r="C113" s="99" t="str">
        <f t="shared" si="8"/>
        <v/>
      </c>
      <c r="D113" s="99" t="str">
        <f t="shared" si="9"/>
        <v/>
      </c>
      <c r="E113" s="99">
        <f t="shared" si="10"/>
        <v>0</v>
      </c>
      <c r="F113" s="99">
        <f t="shared" si="11"/>
        <v>0</v>
      </c>
      <c r="G113" s="99" t="str">
        <f t="shared" si="12"/>
        <v/>
      </c>
      <c r="H113" s="200">
        <f ca="1">IF(AND(M113&gt;0,M113&lt;=STATS!$C$22),1,"")</f>
        <v>1</v>
      </c>
      <c r="J113" s="34">
        <v>112</v>
      </c>
      <c r="K113" s="212">
        <v>45.912157460000003</v>
      </c>
      <c r="L113" s="212">
        <v>-91.837760230000001</v>
      </c>
      <c r="M113" s="10">
        <v>2.7</v>
      </c>
      <c r="N113" s="10" t="s">
        <v>718</v>
      </c>
      <c r="O113" s="10" t="s">
        <v>716</v>
      </c>
      <c r="R113" s="17"/>
      <c r="S113" s="17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EX113" s="10" t="s">
        <v>717</v>
      </c>
      <c r="EZ113" s="196"/>
      <c r="FA113" s="196"/>
      <c r="FB113" s="196"/>
      <c r="FC113" s="196"/>
      <c r="FD113" s="196"/>
    </row>
    <row r="114" spans="2:160">
      <c r="B114" s="99">
        <f t="shared" si="7"/>
        <v>3</v>
      </c>
      <c r="C114" s="99">
        <f t="shared" si="8"/>
        <v>3</v>
      </c>
      <c r="D114" s="99">
        <f t="shared" si="9"/>
        <v>3</v>
      </c>
      <c r="E114" s="99">
        <f t="shared" si="10"/>
        <v>3</v>
      </c>
      <c r="F114" s="99">
        <f t="shared" si="11"/>
        <v>3</v>
      </c>
      <c r="G114" s="99">
        <f t="shared" si="12"/>
        <v>5</v>
      </c>
      <c r="H114" s="200">
        <f ca="1">IF(AND(M114&gt;0,M114&lt;=STATS!$C$22),1,"")</f>
        <v>1</v>
      </c>
      <c r="J114" s="34">
        <v>113</v>
      </c>
      <c r="K114" s="212">
        <v>45.912577919999997</v>
      </c>
      <c r="L114" s="212">
        <v>-91.844621040000007</v>
      </c>
      <c r="M114" s="10">
        <v>5</v>
      </c>
      <c r="N114" s="10" t="s">
        <v>715</v>
      </c>
      <c r="O114" s="10" t="s">
        <v>716</v>
      </c>
      <c r="Q114" s="10">
        <v>1</v>
      </c>
      <c r="R114" s="17"/>
      <c r="S114" s="17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>
        <v>1</v>
      </c>
      <c r="AF114" s="36"/>
      <c r="AG114" s="36"/>
      <c r="AH114" s="36"/>
      <c r="DE114" s="10">
        <v>1</v>
      </c>
      <c r="ES114" s="10">
        <v>1</v>
      </c>
      <c r="EZ114" s="196"/>
      <c r="FA114" s="196"/>
      <c r="FB114" s="196"/>
      <c r="FC114" s="196"/>
      <c r="FD114" s="196"/>
    </row>
    <row r="115" spans="2:160">
      <c r="B115" s="99">
        <f t="shared" si="7"/>
        <v>3</v>
      </c>
      <c r="C115" s="99">
        <f t="shared" si="8"/>
        <v>3</v>
      </c>
      <c r="D115" s="99">
        <f t="shared" si="9"/>
        <v>3</v>
      </c>
      <c r="E115" s="99">
        <f t="shared" si="10"/>
        <v>3</v>
      </c>
      <c r="F115" s="99">
        <f t="shared" si="11"/>
        <v>3</v>
      </c>
      <c r="G115" s="99">
        <f t="shared" si="12"/>
        <v>4.7</v>
      </c>
      <c r="H115" s="200">
        <f ca="1">IF(AND(M115&gt;0,M115&lt;=STATS!$C$22),1,"")</f>
        <v>1</v>
      </c>
      <c r="J115" s="34">
        <v>114</v>
      </c>
      <c r="K115" s="212">
        <v>45.912590190000003</v>
      </c>
      <c r="L115" s="212">
        <v>-91.843860680000006</v>
      </c>
      <c r="M115" s="10">
        <v>4.7</v>
      </c>
      <c r="N115" s="10" t="s">
        <v>715</v>
      </c>
      <c r="O115" s="10" t="s">
        <v>716</v>
      </c>
      <c r="Q115" s="10">
        <v>1</v>
      </c>
      <c r="R115" s="17"/>
      <c r="S115" s="17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>
        <v>1</v>
      </c>
      <c r="AF115" s="36"/>
      <c r="AG115" s="36"/>
      <c r="AH115" s="36"/>
      <c r="DE115" s="10">
        <v>1</v>
      </c>
      <c r="ES115" s="10">
        <v>1</v>
      </c>
      <c r="EZ115" s="196"/>
      <c r="FA115" s="196"/>
      <c r="FB115" s="196"/>
      <c r="FC115" s="196"/>
      <c r="FD115" s="196"/>
    </row>
    <row r="116" spans="2:160">
      <c r="B116" s="99">
        <f t="shared" si="7"/>
        <v>1</v>
      </c>
      <c r="C116" s="99">
        <f t="shared" si="8"/>
        <v>1</v>
      </c>
      <c r="D116" s="99">
        <f t="shared" si="9"/>
        <v>1</v>
      </c>
      <c r="E116" s="99">
        <f t="shared" si="10"/>
        <v>1</v>
      </c>
      <c r="F116" s="99">
        <f t="shared" si="11"/>
        <v>1</v>
      </c>
      <c r="G116" s="99">
        <f t="shared" si="12"/>
        <v>4.5</v>
      </c>
      <c r="H116" s="200">
        <f ca="1">IF(AND(M116&gt;0,M116&lt;=STATS!$C$22),1,"")</f>
        <v>1</v>
      </c>
      <c r="J116" s="34">
        <v>115</v>
      </c>
      <c r="K116" s="212">
        <v>45.912602460000002</v>
      </c>
      <c r="L116" s="212">
        <v>-91.843100309999997</v>
      </c>
      <c r="M116" s="10">
        <v>4.5</v>
      </c>
      <c r="N116" s="10" t="s">
        <v>715</v>
      </c>
      <c r="O116" s="10" t="s">
        <v>716</v>
      </c>
      <c r="Q116" s="10">
        <v>3</v>
      </c>
      <c r="R116" s="17"/>
      <c r="S116" s="17" t="s">
        <v>717</v>
      </c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DE116" s="10">
        <v>3</v>
      </c>
      <c r="EZ116" s="196"/>
      <c r="FA116" s="196"/>
      <c r="FB116" s="196"/>
      <c r="FC116" s="196"/>
      <c r="FD116" s="196"/>
    </row>
    <row r="117" spans="2:160">
      <c r="B117" s="99">
        <f t="shared" si="7"/>
        <v>2</v>
      </c>
      <c r="C117" s="99">
        <f t="shared" si="8"/>
        <v>2</v>
      </c>
      <c r="D117" s="99">
        <f t="shared" si="9"/>
        <v>1</v>
      </c>
      <c r="E117" s="99">
        <f t="shared" si="10"/>
        <v>2</v>
      </c>
      <c r="F117" s="99">
        <f t="shared" si="11"/>
        <v>1</v>
      </c>
      <c r="G117" s="99">
        <f t="shared" si="12"/>
        <v>3.7</v>
      </c>
      <c r="H117" s="200">
        <f ca="1">IF(AND(M117&gt;0,M117&lt;=STATS!$C$22),1,"")</f>
        <v>1</v>
      </c>
      <c r="J117" s="34">
        <v>116</v>
      </c>
      <c r="K117" s="212">
        <v>45.912614730000001</v>
      </c>
      <c r="L117" s="212">
        <v>-91.842339949999996</v>
      </c>
      <c r="M117" s="10">
        <v>3.7</v>
      </c>
      <c r="N117" s="10" t="s">
        <v>715</v>
      </c>
      <c r="O117" s="10" t="s">
        <v>716</v>
      </c>
      <c r="Q117" s="10">
        <v>1</v>
      </c>
      <c r="R117" s="17"/>
      <c r="S117" s="17">
        <v>1</v>
      </c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DE117" s="10">
        <v>1</v>
      </c>
      <c r="EZ117" s="196"/>
      <c r="FA117" s="196"/>
      <c r="FB117" s="196">
        <v>1</v>
      </c>
      <c r="FC117" s="196"/>
      <c r="FD117" s="196"/>
    </row>
    <row r="118" spans="2:160">
      <c r="B118" s="99">
        <f t="shared" si="7"/>
        <v>3</v>
      </c>
      <c r="C118" s="99">
        <f t="shared" si="8"/>
        <v>3</v>
      </c>
      <c r="D118" s="99">
        <f t="shared" si="9"/>
        <v>3</v>
      </c>
      <c r="E118" s="99">
        <f t="shared" si="10"/>
        <v>3</v>
      </c>
      <c r="F118" s="99">
        <f t="shared" si="11"/>
        <v>3</v>
      </c>
      <c r="G118" s="99">
        <f t="shared" si="12"/>
        <v>3</v>
      </c>
      <c r="H118" s="200">
        <f ca="1">IF(AND(M118&gt;0,M118&lt;=STATS!$C$22),1,"")</f>
        <v>1</v>
      </c>
      <c r="J118" s="34">
        <v>117</v>
      </c>
      <c r="K118" s="212">
        <v>45.91262699</v>
      </c>
      <c r="L118" s="212">
        <v>-91.841579580000001</v>
      </c>
      <c r="M118" s="10">
        <v>3</v>
      </c>
      <c r="N118" s="10" t="s">
        <v>715</v>
      </c>
      <c r="O118" s="10" t="s">
        <v>716</v>
      </c>
      <c r="Q118" s="10">
        <v>2</v>
      </c>
      <c r="R118" s="17"/>
      <c r="S118" s="17" t="s">
        <v>717</v>
      </c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 t="s">
        <v>717</v>
      </c>
      <c r="AF118" s="36"/>
      <c r="AG118" s="36"/>
      <c r="AH118" s="36"/>
      <c r="AQ118" s="10">
        <v>1</v>
      </c>
      <c r="DE118" s="10">
        <v>1</v>
      </c>
      <c r="EX118" s="10">
        <v>1</v>
      </c>
      <c r="EZ118" s="196"/>
      <c r="FA118" s="196"/>
      <c r="FB118" s="196"/>
      <c r="FC118" s="196"/>
      <c r="FD118" s="196"/>
    </row>
    <row r="119" spans="2:160">
      <c r="B119" s="99">
        <f t="shared" si="7"/>
        <v>4</v>
      </c>
      <c r="C119" s="99">
        <f t="shared" si="8"/>
        <v>4</v>
      </c>
      <c r="D119" s="99">
        <f t="shared" si="9"/>
        <v>3</v>
      </c>
      <c r="E119" s="99">
        <f t="shared" si="10"/>
        <v>4</v>
      </c>
      <c r="F119" s="99">
        <f t="shared" si="11"/>
        <v>3</v>
      </c>
      <c r="G119" s="99">
        <f t="shared" si="12"/>
        <v>2.9</v>
      </c>
      <c r="H119" s="200">
        <f ca="1">IF(AND(M119&gt;0,M119&lt;=STATS!$C$22),1,"")</f>
        <v>1</v>
      </c>
      <c r="J119" s="34">
        <v>118</v>
      </c>
      <c r="K119" s="212">
        <v>45.912639239999997</v>
      </c>
      <c r="L119" s="212">
        <v>-91.84081922</v>
      </c>
      <c r="M119" s="10">
        <v>2.9</v>
      </c>
      <c r="N119" s="10" t="s">
        <v>715</v>
      </c>
      <c r="O119" s="10" t="s">
        <v>716</v>
      </c>
      <c r="Q119" s="10">
        <v>3</v>
      </c>
      <c r="R119" s="17"/>
      <c r="S119" s="17">
        <v>3</v>
      </c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BE119" s="10" t="s">
        <v>717</v>
      </c>
      <c r="CA119" s="10" t="s">
        <v>717</v>
      </c>
      <c r="DE119" s="10">
        <v>1</v>
      </c>
      <c r="ED119" s="10">
        <v>1</v>
      </c>
      <c r="EX119" s="10">
        <v>1</v>
      </c>
      <c r="EZ119" s="196"/>
      <c r="FA119" s="196"/>
      <c r="FB119" s="196"/>
      <c r="FC119" s="196"/>
      <c r="FD119" s="196"/>
    </row>
    <row r="120" spans="2:160">
      <c r="B120" s="99">
        <f t="shared" si="7"/>
        <v>1</v>
      </c>
      <c r="C120" s="99">
        <f t="shared" si="8"/>
        <v>1</v>
      </c>
      <c r="D120" s="99">
        <f t="shared" si="9"/>
        <v>1</v>
      </c>
      <c r="E120" s="99">
        <f t="shared" si="10"/>
        <v>1</v>
      </c>
      <c r="F120" s="99">
        <f t="shared" si="11"/>
        <v>1</v>
      </c>
      <c r="G120" s="99">
        <f t="shared" si="12"/>
        <v>1.3</v>
      </c>
      <c r="H120" s="200">
        <f ca="1">IF(AND(M120&gt;0,M120&lt;=STATS!$C$22),1,"")</f>
        <v>1</v>
      </c>
      <c r="J120" s="34">
        <v>119</v>
      </c>
      <c r="K120" s="212">
        <v>45.912651490000002</v>
      </c>
      <c r="L120" s="212">
        <v>-91.840058850000005</v>
      </c>
      <c r="M120" s="10">
        <v>1.3</v>
      </c>
      <c r="N120" s="10" t="s">
        <v>715</v>
      </c>
      <c r="O120" s="10" t="s">
        <v>716</v>
      </c>
      <c r="Q120" s="10">
        <v>1</v>
      </c>
      <c r="R120" s="17"/>
      <c r="S120" s="17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EX120" s="10">
        <v>1</v>
      </c>
      <c r="EZ120" s="196"/>
      <c r="FA120" s="196"/>
      <c r="FB120" s="196"/>
      <c r="FC120" s="196"/>
      <c r="FD120" s="196"/>
    </row>
    <row r="121" spans="2:160">
      <c r="B121" s="99">
        <f t="shared" si="7"/>
        <v>3</v>
      </c>
      <c r="C121" s="99">
        <f t="shared" si="8"/>
        <v>3</v>
      </c>
      <c r="D121" s="99">
        <f t="shared" si="9"/>
        <v>2</v>
      </c>
      <c r="E121" s="99">
        <f t="shared" si="10"/>
        <v>3</v>
      </c>
      <c r="F121" s="99">
        <f t="shared" si="11"/>
        <v>2</v>
      </c>
      <c r="G121" s="99">
        <f t="shared" si="12"/>
        <v>3</v>
      </c>
      <c r="H121" s="200">
        <f ca="1">IF(AND(M121&gt;0,M121&lt;=STATS!$C$22),1,"")</f>
        <v>1</v>
      </c>
      <c r="J121" s="34">
        <v>120</v>
      </c>
      <c r="K121" s="212">
        <v>45.912663739999999</v>
      </c>
      <c r="L121" s="212">
        <v>-91.839298479999997</v>
      </c>
      <c r="M121" s="10">
        <v>3</v>
      </c>
      <c r="N121" s="10" t="s">
        <v>715</v>
      </c>
      <c r="O121" s="10" t="s">
        <v>716</v>
      </c>
      <c r="Q121" s="10">
        <v>1</v>
      </c>
      <c r="R121" s="17"/>
      <c r="S121" s="17">
        <v>1</v>
      </c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Q121" s="10">
        <v>1</v>
      </c>
      <c r="EX121" s="10">
        <v>1</v>
      </c>
      <c r="EZ121" s="196"/>
      <c r="FA121" s="196"/>
      <c r="FB121" s="196"/>
      <c r="FC121" s="196"/>
      <c r="FD121" s="196"/>
    </row>
    <row r="122" spans="2:160">
      <c r="B122" s="99">
        <f t="shared" si="7"/>
        <v>0</v>
      </c>
      <c r="C122" s="99" t="str">
        <f t="shared" si="8"/>
        <v/>
      </c>
      <c r="D122" s="99" t="str">
        <f t="shared" si="9"/>
        <v/>
      </c>
      <c r="E122" s="99">
        <f t="shared" si="10"/>
        <v>0</v>
      </c>
      <c r="F122" s="99">
        <f t="shared" si="11"/>
        <v>0</v>
      </c>
      <c r="G122" s="99" t="str">
        <f t="shared" si="12"/>
        <v/>
      </c>
      <c r="H122" s="200">
        <f ca="1">IF(AND(M122&gt;0,M122&lt;=STATS!$C$22),1,"")</f>
        <v>1</v>
      </c>
      <c r="J122" s="34">
        <v>121</v>
      </c>
      <c r="K122" s="212">
        <v>45.912675980000003</v>
      </c>
      <c r="L122" s="212">
        <v>-91.838538119999996</v>
      </c>
      <c r="M122" s="10">
        <v>1.5</v>
      </c>
      <c r="N122" s="10" t="s">
        <v>715</v>
      </c>
      <c r="O122" s="10" t="s">
        <v>716</v>
      </c>
      <c r="R122" s="17"/>
      <c r="S122" s="17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EX122" s="10" t="s">
        <v>717</v>
      </c>
      <c r="EZ122" s="196"/>
      <c r="FA122" s="196"/>
      <c r="FB122" s="196">
        <v>1</v>
      </c>
      <c r="FC122" s="196"/>
      <c r="FD122" s="196"/>
    </row>
    <row r="123" spans="2:160">
      <c r="B123" s="99">
        <f t="shared" si="7"/>
        <v>0</v>
      </c>
      <c r="C123" s="99" t="str">
        <f t="shared" si="8"/>
        <v/>
      </c>
      <c r="D123" s="99" t="str">
        <f t="shared" si="9"/>
        <v/>
      </c>
      <c r="E123" s="99">
        <f t="shared" si="10"/>
        <v>0</v>
      </c>
      <c r="F123" s="99">
        <f t="shared" si="11"/>
        <v>0</v>
      </c>
      <c r="G123" s="99" t="str">
        <f t="shared" si="12"/>
        <v/>
      </c>
      <c r="H123" s="200">
        <f ca="1">IF(AND(M123&gt;0,M123&lt;=STATS!$C$22),1,"")</f>
        <v>1</v>
      </c>
      <c r="J123" s="34">
        <v>122</v>
      </c>
      <c r="K123" s="212">
        <v>45.91309639</v>
      </c>
      <c r="L123" s="212">
        <v>-91.845399</v>
      </c>
      <c r="M123" s="10">
        <v>8.3000000000000007</v>
      </c>
      <c r="N123" s="10" t="s">
        <v>715</v>
      </c>
      <c r="O123" s="10" t="s">
        <v>716</v>
      </c>
      <c r="R123" s="17"/>
      <c r="S123" s="17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EZ123" s="196"/>
      <c r="FA123" s="196"/>
      <c r="FB123" s="196"/>
      <c r="FC123" s="196"/>
      <c r="FD123" s="196"/>
    </row>
    <row r="124" spans="2:160">
      <c r="B124" s="99">
        <f t="shared" si="7"/>
        <v>2</v>
      </c>
      <c r="C124" s="99">
        <f t="shared" si="8"/>
        <v>2</v>
      </c>
      <c r="D124" s="99">
        <f t="shared" si="9"/>
        <v>2</v>
      </c>
      <c r="E124" s="99">
        <f t="shared" si="10"/>
        <v>2</v>
      </c>
      <c r="F124" s="99">
        <f t="shared" si="11"/>
        <v>2</v>
      </c>
      <c r="G124" s="99">
        <f t="shared" si="12"/>
        <v>4.5</v>
      </c>
      <c r="H124" s="200">
        <f ca="1">IF(AND(M124&gt;0,M124&lt;=STATS!$C$22),1,"")</f>
        <v>1</v>
      </c>
      <c r="J124" s="34">
        <v>123</v>
      </c>
      <c r="K124" s="212">
        <v>45.91310867</v>
      </c>
      <c r="L124" s="212">
        <v>-91.844638630000006</v>
      </c>
      <c r="M124" s="10">
        <v>4.5</v>
      </c>
      <c r="N124" s="10" t="s">
        <v>715</v>
      </c>
      <c r="O124" s="10" t="s">
        <v>716</v>
      </c>
      <c r="Q124" s="10">
        <v>1</v>
      </c>
      <c r="R124" s="17"/>
      <c r="S124" s="17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DE124" s="10">
        <v>1</v>
      </c>
      <c r="ES124" s="10">
        <v>1</v>
      </c>
      <c r="EZ124" s="196"/>
      <c r="FA124" s="196"/>
      <c r="FB124" s="196"/>
      <c r="FC124" s="196"/>
      <c r="FD124" s="196"/>
    </row>
    <row r="125" spans="2:160">
      <c r="B125" s="99">
        <f t="shared" si="7"/>
        <v>2</v>
      </c>
      <c r="C125" s="99">
        <f t="shared" si="8"/>
        <v>2</v>
      </c>
      <c r="D125" s="99">
        <f t="shared" si="9"/>
        <v>2</v>
      </c>
      <c r="E125" s="99">
        <f t="shared" si="10"/>
        <v>2</v>
      </c>
      <c r="F125" s="99">
        <f t="shared" si="11"/>
        <v>2</v>
      </c>
      <c r="G125" s="99">
        <f t="shared" si="12"/>
        <v>4</v>
      </c>
      <c r="H125" s="200">
        <f ca="1">IF(AND(M125&gt;0,M125&lt;=STATS!$C$22),1,"")</f>
        <v>1</v>
      </c>
      <c r="J125" s="34">
        <v>124</v>
      </c>
      <c r="K125" s="212">
        <v>45.91312095</v>
      </c>
      <c r="L125" s="212">
        <v>-91.843878259999997</v>
      </c>
      <c r="M125" s="10">
        <v>4</v>
      </c>
      <c r="N125" s="10" t="s">
        <v>715</v>
      </c>
      <c r="O125" s="10" t="s">
        <v>716</v>
      </c>
      <c r="Q125" s="10">
        <v>1</v>
      </c>
      <c r="R125" s="17"/>
      <c r="S125" s="17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>
        <v>1</v>
      </c>
      <c r="AF125" s="36"/>
      <c r="AG125" s="36"/>
      <c r="AH125" s="36"/>
      <c r="DE125" s="10">
        <v>1</v>
      </c>
      <c r="EZ125" s="196"/>
      <c r="FA125" s="196"/>
      <c r="FB125" s="196"/>
      <c r="FC125" s="196"/>
      <c r="FD125" s="196"/>
    </row>
    <row r="126" spans="2:160">
      <c r="B126" s="99">
        <f t="shared" si="7"/>
        <v>0</v>
      </c>
      <c r="C126" s="99" t="str">
        <f t="shared" si="8"/>
        <v/>
      </c>
      <c r="D126" s="99" t="str">
        <f t="shared" si="9"/>
        <v/>
      </c>
      <c r="E126" s="99">
        <f t="shared" si="10"/>
        <v>0</v>
      </c>
      <c r="F126" s="99">
        <f t="shared" si="11"/>
        <v>0</v>
      </c>
      <c r="G126" s="99" t="str">
        <f t="shared" si="12"/>
        <v/>
      </c>
      <c r="H126" s="200">
        <f ca="1">IF(AND(M126&gt;0,M126&lt;=STATS!$C$22),1,"")</f>
        <v>1</v>
      </c>
      <c r="J126" s="34">
        <v>125</v>
      </c>
      <c r="K126" s="212">
        <v>45.913133219999999</v>
      </c>
      <c r="L126" s="212">
        <v>-91.843117890000002</v>
      </c>
      <c r="M126" s="10">
        <v>4.2</v>
      </c>
      <c r="N126" s="10" t="s">
        <v>715</v>
      </c>
      <c r="O126" s="10" t="s">
        <v>716</v>
      </c>
      <c r="R126" s="17"/>
      <c r="S126" s="17" t="s">
        <v>717</v>
      </c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DE126" s="10" t="s">
        <v>717</v>
      </c>
      <c r="EZ126" s="196"/>
      <c r="FA126" s="196"/>
      <c r="FB126" s="196"/>
      <c r="FC126" s="196"/>
      <c r="FD126" s="196"/>
    </row>
    <row r="127" spans="2:160">
      <c r="B127" s="99">
        <f t="shared" si="7"/>
        <v>2</v>
      </c>
      <c r="C127" s="99">
        <f t="shared" si="8"/>
        <v>2</v>
      </c>
      <c r="D127" s="99">
        <f t="shared" si="9"/>
        <v>1</v>
      </c>
      <c r="E127" s="99">
        <f t="shared" si="10"/>
        <v>2</v>
      </c>
      <c r="F127" s="99">
        <f t="shared" si="11"/>
        <v>1</v>
      </c>
      <c r="G127" s="99">
        <f t="shared" si="12"/>
        <v>3.4</v>
      </c>
      <c r="H127" s="200">
        <f ca="1">IF(AND(M127&gt;0,M127&lt;=STATS!$C$22),1,"")</f>
        <v>1</v>
      </c>
      <c r="J127" s="34">
        <v>126</v>
      </c>
      <c r="K127" s="212">
        <v>45.913145479999997</v>
      </c>
      <c r="L127" s="212">
        <v>-91.842357519999993</v>
      </c>
      <c r="M127" s="10">
        <v>3.4</v>
      </c>
      <c r="N127" s="10" t="s">
        <v>715</v>
      </c>
      <c r="O127" s="10" t="s">
        <v>716</v>
      </c>
      <c r="Q127" s="10">
        <v>2</v>
      </c>
      <c r="R127" s="17"/>
      <c r="S127" s="17">
        <v>1</v>
      </c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 t="s">
        <v>717</v>
      </c>
      <c r="AF127" s="36"/>
      <c r="AG127" s="36"/>
      <c r="AH127" s="36"/>
      <c r="BO127" s="10" t="s">
        <v>717</v>
      </c>
      <c r="DE127" s="10">
        <v>1</v>
      </c>
      <c r="EX127" s="10" t="s">
        <v>717</v>
      </c>
      <c r="EZ127" s="196"/>
      <c r="FA127" s="196"/>
      <c r="FB127" s="196"/>
      <c r="FC127" s="196"/>
      <c r="FD127" s="196"/>
    </row>
    <row r="128" spans="2:160">
      <c r="B128" s="99">
        <f t="shared" si="7"/>
        <v>5</v>
      </c>
      <c r="C128" s="99">
        <f t="shared" si="8"/>
        <v>5</v>
      </c>
      <c r="D128" s="99">
        <f t="shared" si="9"/>
        <v>4</v>
      </c>
      <c r="E128" s="99">
        <f t="shared" si="10"/>
        <v>5</v>
      </c>
      <c r="F128" s="99">
        <f t="shared" si="11"/>
        <v>4</v>
      </c>
      <c r="G128" s="99">
        <f t="shared" si="12"/>
        <v>3</v>
      </c>
      <c r="H128" s="200">
        <f ca="1">IF(AND(M128&gt;0,M128&lt;=STATS!$C$22),1,"")</f>
        <v>1</v>
      </c>
      <c r="J128" s="34">
        <v>127</v>
      </c>
      <c r="K128" s="212">
        <v>45.913157740000003</v>
      </c>
      <c r="L128" s="212">
        <v>-91.841597140000005</v>
      </c>
      <c r="M128" s="10">
        <v>3</v>
      </c>
      <c r="N128" s="10" t="s">
        <v>715</v>
      </c>
      <c r="O128" s="10" t="s">
        <v>716</v>
      </c>
      <c r="Q128" s="10">
        <v>3</v>
      </c>
      <c r="R128" s="17"/>
      <c r="S128" s="17">
        <v>3</v>
      </c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>
        <v>1</v>
      </c>
      <c r="AF128" s="36"/>
      <c r="AG128" s="36"/>
      <c r="AH128" s="36"/>
      <c r="AQ128" s="10">
        <v>1</v>
      </c>
      <c r="BE128" s="10">
        <v>1</v>
      </c>
      <c r="ED128" s="10">
        <v>1</v>
      </c>
      <c r="EZ128" s="196"/>
      <c r="FA128" s="196"/>
      <c r="FB128" s="196"/>
      <c r="FC128" s="196"/>
      <c r="FD128" s="196"/>
    </row>
    <row r="129" spans="2:160">
      <c r="B129" s="99">
        <f t="shared" si="7"/>
        <v>6</v>
      </c>
      <c r="C129" s="99">
        <f t="shared" si="8"/>
        <v>6</v>
      </c>
      <c r="D129" s="99">
        <f t="shared" si="9"/>
        <v>5</v>
      </c>
      <c r="E129" s="99">
        <f t="shared" si="10"/>
        <v>6</v>
      </c>
      <c r="F129" s="99">
        <f t="shared" si="11"/>
        <v>5</v>
      </c>
      <c r="G129" s="99">
        <f t="shared" si="12"/>
        <v>3.2</v>
      </c>
      <c r="H129" s="200">
        <f ca="1">IF(AND(M129&gt;0,M129&lt;=STATS!$C$22),1,"")</f>
        <v>1</v>
      </c>
      <c r="J129" s="34">
        <v>128</v>
      </c>
      <c r="K129" s="212">
        <v>45.913170000000001</v>
      </c>
      <c r="L129" s="212">
        <v>-91.840836769999996</v>
      </c>
      <c r="M129" s="10">
        <v>3.2</v>
      </c>
      <c r="N129" s="10" t="s">
        <v>715</v>
      </c>
      <c r="O129" s="10" t="s">
        <v>716</v>
      </c>
      <c r="Q129" s="10">
        <v>3</v>
      </c>
      <c r="R129" s="17"/>
      <c r="S129" s="17">
        <v>2</v>
      </c>
      <c r="T129" s="36"/>
      <c r="U129" s="36"/>
      <c r="V129" s="36" t="s">
        <v>717</v>
      </c>
      <c r="W129" s="36"/>
      <c r="X129" s="36"/>
      <c r="Y129" s="36"/>
      <c r="Z129" s="36"/>
      <c r="AA129" s="36"/>
      <c r="AB129" s="36"/>
      <c r="AC129" s="36"/>
      <c r="AD129" s="36"/>
      <c r="AE129" s="36">
        <v>1</v>
      </c>
      <c r="AF129" s="36"/>
      <c r="AG129" s="36"/>
      <c r="AH129" s="36"/>
      <c r="AQ129" s="10">
        <v>1</v>
      </c>
      <c r="BE129" s="10">
        <v>1</v>
      </c>
      <c r="BO129" s="10">
        <v>1</v>
      </c>
      <c r="DE129" s="10">
        <v>1</v>
      </c>
      <c r="ED129" s="10" t="s">
        <v>717</v>
      </c>
      <c r="EZ129" s="196"/>
      <c r="FA129" s="196"/>
      <c r="FB129" s="196"/>
      <c r="FC129" s="196"/>
      <c r="FD129" s="196"/>
    </row>
    <row r="130" spans="2:160">
      <c r="B130" s="99">
        <f t="shared" ref="B130:B193" si="13">COUNT(R130:EY130,FE130:FM130)</f>
        <v>3</v>
      </c>
      <c r="C130" s="99">
        <f t="shared" ref="C130:C193" si="14">IF(COUNT(R130:EY130,FE130:FM130)&gt;0,COUNT(R130:EY130,FE130:FM130),"")</f>
        <v>3</v>
      </c>
      <c r="D130" s="99">
        <f t="shared" ref="D130:D193" si="15">IF(COUNT(T130:BJ130,BL130:BT130,BV130:CB130,CD130:EY130,FE130:FM130)&gt;0,COUNT(T130:BJ130,BL130:BT130,BV130:CB130,CD130:EY130,FE130:FM130),"")</f>
        <v>3</v>
      </c>
      <c r="E130" s="99">
        <f t="shared" ref="E130:E193" si="16">IF(H130=1,COUNT(R130:EY130,FE130:FM130),"")</f>
        <v>3</v>
      </c>
      <c r="F130" s="99">
        <f t="shared" ref="F130:F193" si="17">IF(H130=1,COUNT(T130:BJ130,BL130:BT130,BV130:CB130,CD130:EY130,FE130:FM130),"")</f>
        <v>3</v>
      </c>
      <c r="G130" s="99">
        <f t="shared" si="12"/>
        <v>2.5</v>
      </c>
      <c r="H130" s="200">
        <f ca="1">IF(AND(M130&gt;0,M130&lt;=STATS!$C$22),1,"")</f>
        <v>1</v>
      </c>
      <c r="J130" s="34">
        <v>129</v>
      </c>
      <c r="K130" s="212">
        <v>45.913182249999998</v>
      </c>
      <c r="L130" s="212">
        <v>-91.840076400000001</v>
      </c>
      <c r="M130" s="10">
        <v>2.5</v>
      </c>
      <c r="N130" s="10" t="s">
        <v>715</v>
      </c>
      <c r="O130" s="10" t="s">
        <v>716</v>
      </c>
      <c r="Q130" s="10">
        <v>1</v>
      </c>
      <c r="R130" s="17"/>
      <c r="S130" s="17" t="s">
        <v>717</v>
      </c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 t="s">
        <v>717</v>
      </c>
      <c r="AF130" s="36"/>
      <c r="AG130" s="36"/>
      <c r="AH130" s="36"/>
      <c r="CB130" s="10">
        <v>1</v>
      </c>
      <c r="DE130" s="10">
        <v>1</v>
      </c>
      <c r="EX130" s="10">
        <v>1</v>
      </c>
      <c r="EZ130" s="196"/>
      <c r="FA130" s="196"/>
      <c r="FB130" s="196"/>
      <c r="FC130" s="196"/>
      <c r="FD130" s="196"/>
    </row>
    <row r="131" spans="2:160">
      <c r="B131" s="99">
        <f t="shared" si="13"/>
        <v>3</v>
      </c>
      <c r="C131" s="99">
        <f t="shared" si="14"/>
        <v>3</v>
      </c>
      <c r="D131" s="99">
        <f t="shared" si="15"/>
        <v>2</v>
      </c>
      <c r="E131" s="99">
        <f t="shared" si="16"/>
        <v>3</v>
      </c>
      <c r="F131" s="99">
        <f t="shared" si="17"/>
        <v>2</v>
      </c>
      <c r="G131" s="99">
        <f t="shared" si="12"/>
        <v>3</v>
      </c>
      <c r="H131" s="200">
        <f ca="1">IF(AND(M131&gt;0,M131&lt;=STATS!$C$22),1,"")</f>
        <v>1</v>
      </c>
      <c r="J131" s="34">
        <v>130</v>
      </c>
      <c r="K131" s="212">
        <v>45.913194490000002</v>
      </c>
      <c r="L131" s="212">
        <v>-91.839316019999998</v>
      </c>
      <c r="M131" s="10">
        <v>3</v>
      </c>
      <c r="N131" s="10" t="s">
        <v>715</v>
      </c>
      <c r="O131" s="10" t="s">
        <v>716</v>
      </c>
      <c r="Q131" s="10">
        <v>3</v>
      </c>
      <c r="R131" s="17"/>
      <c r="S131" s="17">
        <v>3</v>
      </c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BE131" s="10" t="s">
        <v>717</v>
      </c>
      <c r="CB131" s="10">
        <v>1</v>
      </c>
      <c r="ED131" s="10">
        <v>1</v>
      </c>
      <c r="EZ131" s="196"/>
      <c r="FA131" s="196"/>
      <c r="FB131" s="196"/>
      <c r="FC131" s="196"/>
      <c r="FD131" s="196"/>
    </row>
    <row r="132" spans="2:160">
      <c r="B132" s="99">
        <f t="shared" si="13"/>
        <v>4</v>
      </c>
      <c r="C132" s="99">
        <f t="shared" si="14"/>
        <v>4</v>
      </c>
      <c r="D132" s="99">
        <f t="shared" si="15"/>
        <v>3</v>
      </c>
      <c r="E132" s="99">
        <f t="shared" si="16"/>
        <v>4</v>
      </c>
      <c r="F132" s="99">
        <f t="shared" si="17"/>
        <v>3</v>
      </c>
      <c r="G132" s="99">
        <f t="shared" si="12"/>
        <v>2</v>
      </c>
      <c r="H132" s="200">
        <f ca="1">IF(AND(M132&gt;0,M132&lt;=STATS!$C$22),1,"")</f>
        <v>1</v>
      </c>
      <c r="J132" s="34">
        <v>131</v>
      </c>
      <c r="K132" s="212">
        <v>45.913206729999999</v>
      </c>
      <c r="L132" s="212">
        <v>-91.838555650000004</v>
      </c>
      <c r="M132" s="10">
        <v>2</v>
      </c>
      <c r="N132" s="10" t="s">
        <v>715</v>
      </c>
      <c r="O132" s="10" t="s">
        <v>716</v>
      </c>
      <c r="Q132" s="10">
        <v>3</v>
      </c>
      <c r="R132" s="17"/>
      <c r="S132" s="17">
        <v>1</v>
      </c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>
        <v>2</v>
      </c>
      <c r="AF132" s="36"/>
      <c r="AG132" s="36"/>
      <c r="AH132" s="36"/>
      <c r="DE132" s="10">
        <v>1</v>
      </c>
      <c r="EX132" s="10">
        <v>1</v>
      </c>
      <c r="EZ132" s="196"/>
      <c r="FA132" s="196"/>
      <c r="FB132" s="196"/>
      <c r="FC132" s="196"/>
      <c r="FD132" s="196"/>
    </row>
    <row r="133" spans="2:160">
      <c r="B133" s="99">
        <f t="shared" si="13"/>
        <v>2</v>
      </c>
      <c r="C133" s="99">
        <f t="shared" si="14"/>
        <v>2</v>
      </c>
      <c r="D133" s="99">
        <f t="shared" si="15"/>
        <v>2</v>
      </c>
      <c r="E133" s="99">
        <f t="shared" si="16"/>
        <v>2</v>
      </c>
      <c r="F133" s="99">
        <f t="shared" si="17"/>
        <v>2</v>
      </c>
      <c r="G133" s="99">
        <f t="shared" si="12"/>
        <v>2.7</v>
      </c>
      <c r="H133" s="200">
        <f ca="1">IF(AND(M133&gt;0,M133&lt;=STATS!$C$22),1,"")</f>
        <v>1</v>
      </c>
      <c r="J133" s="34">
        <v>132</v>
      </c>
      <c r="K133" s="212">
        <v>45.913614860000003</v>
      </c>
      <c r="L133" s="212">
        <v>-91.846176979999996</v>
      </c>
      <c r="M133" s="10">
        <v>2.7</v>
      </c>
      <c r="N133" s="10" t="s">
        <v>715</v>
      </c>
      <c r="O133" s="10" t="s">
        <v>716</v>
      </c>
      <c r="Q133" s="10">
        <v>1</v>
      </c>
      <c r="R133" s="17"/>
      <c r="S133" s="17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BE133" s="10" t="s">
        <v>717</v>
      </c>
      <c r="BG133" s="10">
        <v>1</v>
      </c>
      <c r="BW133" s="10">
        <v>1</v>
      </c>
      <c r="ED133" s="10" t="s">
        <v>717</v>
      </c>
      <c r="EZ133" s="196"/>
      <c r="FA133" s="196"/>
      <c r="FB133" s="196">
        <v>1</v>
      </c>
      <c r="FC133" s="196"/>
      <c r="FD133" s="196"/>
    </row>
    <row r="134" spans="2:160">
      <c r="B134" s="99">
        <f t="shared" si="13"/>
        <v>3</v>
      </c>
      <c r="C134" s="99">
        <f t="shared" si="14"/>
        <v>3</v>
      </c>
      <c r="D134" s="99">
        <f t="shared" si="15"/>
        <v>3</v>
      </c>
      <c r="E134" s="99">
        <f t="shared" si="16"/>
        <v>3</v>
      </c>
      <c r="F134" s="99">
        <f t="shared" si="17"/>
        <v>3</v>
      </c>
      <c r="G134" s="99">
        <f t="shared" si="12"/>
        <v>5.0999999999999996</v>
      </c>
      <c r="H134" s="200">
        <f ca="1">IF(AND(M134&gt;0,M134&lt;=STATS!$C$22),1,"")</f>
        <v>1</v>
      </c>
      <c r="J134" s="34">
        <v>133</v>
      </c>
      <c r="K134" s="212">
        <v>45.913627140000003</v>
      </c>
      <c r="L134" s="212">
        <v>-91.845416599999993</v>
      </c>
      <c r="M134" s="10">
        <v>5.0999999999999996</v>
      </c>
      <c r="N134" s="10" t="s">
        <v>715</v>
      </c>
      <c r="O134" s="10" t="s">
        <v>716</v>
      </c>
      <c r="Q134" s="10">
        <v>1</v>
      </c>
      <c r="R134" s="17"/>
      <c r="S134" s="17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>
        <v>1</v>
      </c>
      <c r="AF134" s="36"/>
      <c r="AG134" s="36"/>
      <c r="AH134" s="36"/>
      <c r="DE134" s="10">
        <v>1</v>
      </c>
      <c r="EC134" s="10">
        <v>1</v>
      </c>
      <c r="EZ134" s="196"/>
      <c r="FA134" s="196"/>
      <c r="FB134" s="196"/>
      <c r="FC134" s="196"/>
      <c r="FD134" s="196"/>
    </row>
    <row r="135" spans="2:160">
      <c r="B135" s="99">
        <f t="shared" si="13"/>
        <v>2</v>
      </c>
      <c r="C135" s="99">
        <f t="shared" si="14"/>
        <v>2</v>
      </c>
      <c r="D135" s="99">
        <f t="shared" si="15"/>
        <v>1</v>
      </c>
      <c r="E135" s="99">
        <f t="shared" si="16"/>
        <v>2</v>
      </c>
      <c r="F135" s="99">
        <f t="shared" si="17"/>
        <v>1</v>
      </c>
      <c r="G135" s="99">
        <f t="shared" si="12"/>
        <v>4</v>
      </c>
      <c r="H135" s="200">
        <f ca="1">IF(AND(M135&gt;0,M135&lt;=STATS!$C$22),1,"")</f>
        <v>1</v>
      </c>
      <c r="J135" s="34">
        <v>134</v>
      </c>
      <c r="K135" s="212">
        <v>45.913639420000003</v>
      </c>
      <c r="L135" s="212">
        <v>-91.844656220000005</v>
      </c>
      <c r="M135" s="10">
        <v>4</v>
      </c>
      <c r="N135" s="10" t="s">
        <v>715</v>
      </c>
      <c r="O135" s="10" t="s">
        <v>716</v>
      </c>
      <c r="Q135" s="10">
        <v>2</v>
      </c>
      <c r="R135" s="17"/>
      <c r="S135" s="17">
        <v>1</v>
      </c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DE135" s="10">
        <v>2</v>
      </c>
      <c r="EZ135" s="196"/>
      <c r="FA135" s="196"/>
      <c r="FB135" s="196"/>
      <c r="FC135" s="196"/>
      <c r="FD135" s="196"/>
    </row>
    <row r="136" spans="2:160">
      <c r="B136" s="99">
        <f t="shared" si="13"/>
        <v>6</v>
      </c>
      <c r="C136" s="99">
        <f t="shared" si="14"/>
        <v>6</v>
      </c>
      <c r="D136" s="99">
        <f t="shared" si="15"/>
        <v>5</v>
      </c>
      <c r="E136" s="99">
        <f t="shared" si="16"/>
        <v>6</v>
      </c>
      <c r="F136" s="99">
        <f t="shared" si="17"/>
        <v>5</v>
      </c>
      <c r="G136" s="99">
        <f t="shared" si="12"/>
        <v>3.7</v>
      </c>
      <c r="H136" s="200">
        <f ca="1">IF(AND(M136&gt;0,M136&lt;=STATS!$C$22),1,"")</f>
        <v>1</v>
      </c>
      <c r="J136" s="34">
        <v>135</v>
      </c>
      <c r="K136" s="212">
        <v>45.913651700000003</v>
      </c>
      <c r="L136" s="212">
        <v>-91.843895840000002</v>
      </c>
      <c r="M136" s="10">
        <v>3.7</v>
      </c>
      <c r="N136" s="10" t="s">
        <v>715</v>
      </c>
      <c r="O136" s="10" t="s">
        <v>716</v>
      </c>
      <c r="Q136" s="10">
        <v>3</v>
      </c>
      <c r="R136" s="17"/>
      <c r="S136" s="17">
        <v>3</v>
      </c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>
        <v>1</v>
      </c>
      <c r="AF136" s="36"/>
      <c r="AG136" s="36"/>
      <c r="AH136" s="36"/>
      <c r="AQ136" s="10">
        <v>1</v>
      </c>
      <c r="BE136" s="10">
        <v>1</v>
      </c>
      <c r="DE136" s="10">
        <v>1</v>
      </c>
      <c r="ED136" s="10">
        <v>1</v>
      </c>
      <c r="EX136" s="10" t="s">
        <v>717</v>
      </c>
      <c r="EZ136" s="196"/>
      <c r="FA136" s="196"/>
      <c r="FB136" s="196"/>
      <c r="FC136" s="196"/>
      <c r="FD136" s="196"/>
    </row>
    <row r="137" spans="2:160">
      <c r="B137" s="99">
        <f t="shared" si="13"/>
        <v>2</v>
      </c>
      <c r="C137" s="99">
        <f t="shared" si="14"/>
        <v>2</v>
      </c>
      <c r="D137" s="99">
        <f t="shared" si="15"/>
        <v>2</v>
      </c>
      <c r="E137" s="99">
        <f t="shared" si="16"/>
        <v>2</v>
      </c>
      <c r="F137" s="99">
        <f t="shared" si="17"/>
        <v>2</v>
      </c>
      <c r="G137" s="99">
        <f t="shared" si="12"/>
        <v>3.3</v>
      </c>
      <c r="H137" s="200">
        <f ca="1">IF(AND(M137&gt;0,M137&lt;=STATS!$C$22),1,"")</f>
        <v>1</v>
      </c>
      <c r="J137" s="34">
        <v>136</v>
      </c>
      <c r="K137" s="212">
        <v>45.913663970000002</v>
      </c>
      <c r="L137" s="212">
        <v>-91.843135459999999</v>
      </c>
      <c r="M137" s="10">
        <v>3.3</v>
      </c>
      <c r="N137" s="10" t="s">
        <v>715</v>
      </c>
      <c r="O137" s="10" t="s">
        <v>716</v>
      </c>
      <c r="Q137" s="10">
        <v>1</v>
      </c>
      <c r="R137" s="17"/>
      <c r="S137" s="17" t="s">
        <v>717</v>
      </c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>
        <v>1</v>
      </c>
      <c r="AF137" s="36"/>
      <c r="AG137" s="36"/>
      <c r="AH137" s="36"/>
      <c r="BE137" s="10" t="s">
        <v>717</v>
      </c>
      <c r="BW137" s="10">
        <v>1</v>
      </c>
      <c r="DE137" s="10" t="s">
        <v>717</v>
      </c>
      <c r="ED137" s="10" t="s">
        <v>717</v>
      </c>
      <c r="EX137" s="10" t="s">
        <v>717</v>
      </c>
      <c r="EZ137" s="196"/>
      <c r="FA137" s="196"/>
      <c r="FB137" s="196"/>
      <c r="FC137" s="196"/>
      <c r="FD137" s="196"/>
    </row>
    <row r="138" spans="2:160">
      <c r="B138" s="99">
        <f t="shared" si="13"/>
        <v>1</v>
      </c>
      <c r="C138" s="99">
        <f t="shared" si="14"/>
        <v>1</v>
      </c>
      <c r="D138" s="99">
        <f t="shared" si="15"/>
        <v>1</v>
      </c>
      <c r="E138" s="99">
        <f t="shared" si="16"/>
        <v>1</v>
      </c>
      <c r="F138" s="99">
        <f t="shared" si="17"/>
        <v>1</v>
      </c>
      <c r="G138" s="99">
        <f t="shared" si="12"/>
        <v>3.2</v>
      </c>
      <c r="H138" s="200">
        <f ca="1">IF(AND(M138&gt;0,M138&lt;=STATS!$C$22),1,"")</f>
        <v>1</v>
      </c>
      <c r="J138" s="34">
        <v>137</v>
      </c>
      <c r="K138" s="212">
        <v>45.91367623</v>
      </c>
      <c r="L138" s="212">
        <v>-91.842375090000004</v>
      </c>
      <c r="M138" s="10">
        <v>3.2</v>
      </c>
      <c r="N138" s="10" t="s">
        <v>715</v>
      </c>
      <c r="O138" s="10" t="s">
        <v>716</v>
      </c>
      <c r="Q138" s="10">
        <v>1</v>
      </c>
      <c r="R138" s="17"/>
      <c r="S138" s="17" t="s">
        <v>717</v>
      </c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Q138" s="10">
        <v>1</v>
      </c>
      <c r="DE138" s="10" t="s">
        <v>717</v>
      </c>
      <c r="EX138" s="10" t="s">
        <v>717</v>
      </c>
      <c r="EZ138" s="196"/>
      <c r="FA138" s="196"/>
      <c r="FB138" s="196"/>
      <c r="FC138" s="196"/>
      <c r="FD138" s="196"/>
    </row>
    <row r="139" spans="2:160">
      <c r="B139" s="99">
        <f t="shared" si="13"/>
        <v>2</v>
      </c>
      <c r="C139" s="99">
        <f t="shared" si="14"/>
        <v>2</v>
      </c>
      <c r="D139" s="99">
        <f t="shared" si="15"/>
        <v>2</v>
      </c>
      <c r="E139" s="99">
        <f t="shared" si="16"/>
        <v>2</v>
      </c>
      <c r="F139" s="99">
        <f t="shared" si="17"/>
        <v>2</v>
      </c>
      <c r="G139" s="99">
        <f t="shared" si="12"/>
        <v>3.1</v>
      </c>
      <c r="H139" s="200">
        <f ca="1">IF(AND(M139&gt;0,M139&lt;=STATS!$C$22),1,"")</f>
        <v>1</v>
      </c>
      <c r="J139" s="34">
        <v>138</v>
      </c>
      <c r="K139" s="212">
        <v>45.913688499999999</v>
      </c>
      <c r="L139" s="212">
        <v>-91.841614710000002</v>
      </c>
      <c r="M139" s="10">
        <v>3.1</v>
      </c>
      <c r="N139" s="10" t="s">
        <v>715</v>
      </c>
      <c r="O139" s="10" t="s">
        <v>716</v>
      </c>
      <c r="Q139" s="10">
        <v>1</v>
      </c>
      <c r="R139" s="17"/>
      <c r="S139" s="17" t="s">
        <v>717</v>
      </c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 t="s">
        <v>717</v>
      </c>
      <c r="AF139" s="36"/>
      <c r="AG139" s="36"/>
      <c r="AH139" s="36"/>
      <c r="BE139" s="10" t="s">
        <v>717</v>
      </c>
      <c r="BO139" s="10">
        <v>1</v>
      </c>
      <c r="BW139" s="10">
        <v>1</v>
      </c>
      <c r="DE139" s="10" t="s">
        <v>717</v>
      </c>
      <c r="EZ139" s="196"/>
      <c r="FA139" s="196"/>
      <c r="FB139" s="196"/>
      <c r="FC139" s="196"/>
      <c r="FD139" s="196"/>
    </row>
    <row r="140" spans="2:160">
      <c r="B140" s="99">
        <f t="shared" si="13"/>
        <v>3</v>
      </c>
      <c r="C140" s="99">
        <f t="shared" si="14"/>
        <v>3</v>
      </c>
      <c r="D140" s="99">
        <f t="shared" si="15"/>
        <v>2</v>
      </c>
      <c r="E140" s="99">
        <f t="shared" si="16"/>
        <v>3</v>
      </c>
      <c r="F140" s="99">
        <f t="shared" si="17"/>
        <v>2</v>
      </c>
      <c r="G140" s="99">
        <f t="shared" si="12"/>
        <v>3.3</v>
      </c>
      <c r="H140" s="200">
        <f ca="1">IF(AND(M140&gt;0,M140&lt;=STATS!$C$22),1,"")</f>
        <v>1</v>
      </c>
      <c r="J140" s="34">
        <v>139</v>
      </c>
      <c r="K140" s="212">
        <v>45.913700749999997</v>
      </c>
      <c r="L140" s="212">
        <v>-91.840854329999999</v>
      </c>
      <c r="M140" s="10">
        <v>3.3</v>
      </c>
      <c r="N140" s="10" t="s">
        <v>715</v>
      </c>
      <c r="O140" s="10" t="s">
        <v>716</v>
      </c>
      <c r="Q140" s="10">
        <v>3</v>
      </c>
      <c r="R140" s="17"/>
      <c r="S140" s="17">
        <v>3</v>
      </c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Q140" s="10">
        <v>1</v>
      </c>
      <c r="BE140" s="10" t="s">
        <v>717</v>
      </c>
      <c r="DE140" s="10">
        <v>1</v>
      </c>
      <c r="ED140" s="10" t="s">
        <v>717</v>
      </c>
      <c r="EZ140" s="196"/>
      <c r="FA140" s="196"/>
      <c r="FB140" s="196"/>
      <c r="FC140" s="196"/>
      <c r="FD140" s="196"/>
    </row>
    <row r="141" spans="2:160">
      <c r="B141" s="99">
        <f t="shared" si="13"/>
        <v>2</v>
      </c>
      <c r="C141" s="99">
        <f t="shared" si="14"/>
        <v>2</v>
      </c>
      <c r="D141" s="99">
        <f t="shared" si="15"/>
        <v>2</v>
      </c>
      <c r="E141" s="99">
        <f t="shared" si="16"/>
        <v>2</v>
      </c>
      <c r="F141" s="99">
        <f t="shared" si="17"/>
        <v>2</v>
      </c>
      <c r="G141" s="99">
        <f t="shared" si="12"/>
        <v>1</v>
      </c>
      <c r="H141" s="200">
        <f ca="1">IF(AND(M141&gt;0,M141&lt;=STATS!$C$22),1,"")</f>
        <v>1</v>
      </c>
      <c r="J141" s="34">
        <v>140</v>
      </c>
      <c r="K141" s="212">
        <v>45.913713000000001</v>
      </c>
      <c r="L141" s="212">
        <v>-91.840093940000003</v>
      </c>
      <c r="M141" s="10">
        <v>1</v>
      </c>
      <c r="N141" s="10" t="s">
        <v>718</v>
      </c>
      <c r="O141" s="10" t="s">
        <v>716</v>
      </c>
      <c r="Q141" s="10">
        <v>1</v>
      </c>
      <c r="R141" s="17"/>
      <c r="S141" s="17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 t="s">
        <v>717</v>
      </c>
      <c r="AF141" s="36"/>
      <c r="AG141" s="36"/>
      <c r="AH141" s="36"/>
      <c r="AQ141" s="10">
        <v>1</v>
      </c>
      <c r="BE141" s="10" t="s">
        <v>717</v>
      </c>
      <c r="DE141" s="10">
        <v>1</v>
      </c>
      <c r="EC141" s="10" t="s">
        <v>717</v>
      </c>
      <c r="ED141" s="10" t="s">
        <v>717</v>
      </c>
      <c r="ES141" s="10" t="s">
        <v>717</v>
      </c>
      <c r="EX141" s="10" t="s">
        <v>717</v>
      </c>
      <c r="EZ141" s="196"/>
      <c r="FA141" s="196"/>
      <c r="FB141" s="196"/>
      <c r="FC141" s="196"/>
      <c r="FD141" s="196"/>
    </row>
    <row r="142" spans="2:160">
      <c r="B142" s="99">
        <f t="shared" si="13"/>
        <v>2</v>
      </c>
      <c r="C142" s="99">
        <f t="shared" si="14"/>
        <v>2</v>
      </c>
      <c r="D142" s="99">
        <f t="shared" si="15"/>
        <v>2</v>
      </c>
      <c r="E142" s="99">
        <f t="shared" si="16"/>
        <v>2</v>
      </c>
      <c r="F142" s="99">
        <f t="shared" si="17"/>
        <v>2</v>
      </c>
      <c r="G142" s="99">
        <f t="shared" si="12"/>
        <v>1.8</v>
      </c>
      <c r="H142" s="200">
        <f ca="1">IF(AND(M142&gt;0,M142&lt;=STATS!$C$22),1,"")</f>
        <v>1</v>
      </c>
      <c r="J142" s="34">
        <v>141</v>
      </c>
      <c r="K142" s="212">
        <v>45.914133319999998</v>
      </c>
      <c r="L142" s="212">
        <v>-91.846954969999999</v>
      </c>
      <c r="M142" s="10">
        <v>1.8</v>
      </c>
      <c r="N142" s="10" t="s">
        <v>718</v>
      </c>
      <c r="O142" s="10" t="s">
        <v>716</v>
      </c>
      <c r="Q142" s="10">
        <v>1</v>
      </c>
      <c r="R142" s="17"/>
      <c r="S142" s="17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 t="s">
        <v>717</v>
      </c>
      <c r="AF142" s="36"/>
      <c r="AG142" s="36"/>
      <c r="AH142" s="36"/>
      <c r="BG142" s="10">
        <v>1</v>
      </c>
      <c r="BW142" s="10">
        <v>1</v>
      </c>
      <c r="CZ142" s="10" t="s">
        <v>717</v>
      </c>
      <c r="DE142" s="10" t="s">
        <v>717</v>
      </c>
      <c r="ES142" s="10" t="s">
        <v>717</v>
      </c>
      <c r="EZ142" s="196"/>
      <c r="FA142" s="196"/>
      <c r="FB142" s="196"/>
      <c r="FC142" s="196"/>
      <c r="FD142" s="196"/>
    </row>
    <row r="143" spans="2:160">
      <c r="B143" s="99">
        <f t="shared" si="13"/>
        <v>0</v>
      </c>
      <c r="C143" s="99" t="str">
        <f t="shared" si="14"/>
        <v/>
      </c>
      <c r="D143" s="99" t="str">
        <f t="shared" si="15"/>
        <v/>
      </c>
      <c r="E143" s="99">
        <f t="shared" si="16"/>
        <v>0</v>
      </c>
      <c r="F143" s="99">
        <f t="shared" si="17"/>
        <v>0</v>
      </c>
      <c r="G143" s="99" t="str">
        <f t="shared" si="12"/>
        <v/>
      </c>
      <c r="H143" s="200">
        <f ca="1">IF(AND(M143&gt;0,M143&lt;=STATS!$C$22),1,"")</f>
        <v>1</v>
      </c>
      <c r="J143" s="34">
        <v>142</v>
      </c>
      <c r="K143" s="212">
        <v>45.914145609999998</v>
      </c>
      <c r="L143" s="212">
        <v>-91.846194580000002</v>
      </c>
      <c r="M143" s="10">
        <v>8</v>
      </c>
      <c r="N143" s="10" t="s">
        <v>715</v>
      </c>
      <c r="O143" s="10" t="s">
        <v>716</v>
      </c>
      <c r="R143" s="17"/>
      <c r="S143" s="17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EZ143" s="196"/>
      <c r="FA143" s="196"/>
      <c r="FB143" s="196"/>
      <c r="FC143" s="196"/>
      <c r="FD143" s="196"/>
    </row>
    <row r="144" spans="2:160">
      <c r="B144" s="99">
        <f t="shared" si="13"/>
        <v>3</v>
      </c>
      <c r="C144" s="99">
        <f t="shared" si="14"/>
        <v>3</v>
      </c>
      <c r="D144" s="99">
        <f t="shared" si="15"/>
        <v>3</v>
      </c>
      <c r="E144" s="99">
        <f t="shared" si="16"/>
        <v>3</v>
      </c>
      <c r="F144" s="99">
        <f t="shared" si="17"/>
        <v>3</v>
      </c>
      <c r="G144" s="99">
        <f t="shared" si="12"/>
        <v>4.7</v>
      </c>
      <c r="H144" s="200">
        <f ca="1">IF(AND(M144&gt;0,M144&lt;=STATS!$C$22),1,"")</f>
        <v>1</v>
      </c>
      <c r="J144" s="34">
        <v>143</v>
      </c>
      <c r="K144" s="212">
        <v>45.914157889999998</v>
      </c>
      <c r="L144" s="212">
        <v>-91.8454342</v>
      </c>
      <c r="M144" s="10">
        <v>4.7</v>
      </c>
      <c r="N144" s="10" t="s">
        <v>715</v>
      </c>
      <c r="O144" s="10" t="s">
        <v>716</v>
      </c>
      <c r="Q144" s="10">
        <v>1</v>
      </c>
      <c r="R144" s="17"/>
      <c r="S144" s="17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>
        <v>1</v>
      </c>
      <c r="AF144" s="36"/>
      <c r="AG144" s="36"/>
      <c r="AH144" s="36"/>
      <c r="BE144" s="10" t="s">
        <v>717</v>
      </c>
      <c r="BG144" s="10">
        <v>1</v>
      </c>
      <c r="CZ144" s="10" t="s">
        <v>717</v>
      </c>
      <c r="DE144" s="10">
        <v>1</v>
      </c>
      <c r="ED144" s="10" t="s">
        <v>717</v>
      </c>
      <c r="EZ144" s="196"/>
      <c r="FA144" s="196"/>
      <c r="FB144" s="196"/>
      <c r="FC144" s="196"/>
      <c r="FD144" s="196"/>
    </row>
    <row r="145" spans="2:160">
      <c r="B145" s="99">
        <f t="shared" si="13"/>
        <v>4</v>
      </c>
      <c r="C145" s="99">
        <f t="shared" si="14"/>
        <v>4</v>
      </c>
      <c r="D145" s="99">
        <f t="shared" si="15"/>
        <v>3</v>
      </c>
      <c r="E145" s="99">
        <f t="shared" si="16"/>
        <v>4</v>
      </c>
      <c r="F145" s="99">
        <f t="shared" si="17"/>
        <v>3</v>
      </c>
      <c r="G145" s="99">
        <f t="shared" si="12"/>
        <v>4.0999999999999996</v>
      </c>
      <c r="H145" s="200">
        <f ca="1">IF(AND(M145&gt;0,M145&lt;=STATS!$C$22),1,"")</f>
        <v>1</v>
      </c>
      <c r="J145" s="34">
        <v>144</v>
      </c>
      <c r="K145" s="212">
        <v>45.914170179999999</v>
      </c>
      <c r="L145" s="212">
        <v>-91.844673810000003</v>
      </c>
      <c r="M145" s="10">
        <v>4.0999999999999996</v>
      </c>
      <c r="N145" s="10" t="s">
        <v>715</v>
      </c>
      <c r="O145" s="10" t="s">
        <v>716</v>
      </c>
      <c r="Q145" s="10">
        <v>3</v>
      </c>
      <c r="R145" s="17"/>
      <c r="S145" s="17">
        <v>3</v>
      </c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BE145" s="10">
        <v>1</v>
      </c>
      <c r="DE145" s="10">
        <v>1</v>
      </c>
      <c r="ED145" s="10">
        <v>1</v>
      </c>
      <c r="EZ145" s="196"/>
      <c r="FA145" s="196"/>
      <c r="FB145" s="196"/>
      <c r="FC145" s="196"/>
      <c r="FD145" s="196"/>
    </row>
    <row r="146" spans="2:160">
      <c r="B146" s="99">
        <f t="shared" si="13"/>
        <v>5</v>
      </c>
      <c r="C146" s="99">
        <f t="shared" si="14"/>
        <v>5</v>
      </c>
      <c r="D146" s="99">
        <f t="shared" si="15"/>
        <v>4</v>
      </c>
      <c r="E146" s="99">
        <f t="shared" si="16"/>
        <v>5</v>
      </c>
      <c r="F146" s="99">
        <f t="shared" si="17"/>
        <v>4</v>
      </c>
      <c r="G146" s="99">
        <f t="shared" si="12"/>
        <v>3.9</v>
      </c>
      <c r="H146" s="200">
        <f ca="1">IF(AND(M146&gt;0,M146&lt;=STATS!$C$22),1,"")</f>
        <v>1</v>
      </c>
      <c r="J146" s="34">
        <v>145</v>
      </c>
      <c r="K146" s="212">
        <v>45.914182449999998</v>
      </c>
      <c r="L146" s="212">
        <v>-91.843913430000001</v>
      </c>
      <c r="M146" s="10">
        <v>3.9</v>
      </c>
      <c r="N146" s="10" t="s">
        <v>715</v>
      </c>
      <c r="O146" s="10" t="s">
        <v>716</v>
      </c>
      <c r="Q146" s="10">
        <v>2</v>
      </c>
      <c r="R146" s="17"/>
      <c r="S146" s="17">
        <v>1</v>
      </c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>
        <v>1</v>
      </c>
      <c r="AF146" s="36"/>
      <c r="AG146" s="36"/>
      <c r="AH146" s="36"/>
      <c r="BE146" s="10" t="s">
        <v>717</v>
      </c>
      <c r="BW146" s="10">
        <v>1</v>
      </c>
      <c r="DE146" s="10">
        <v>2</v>
      </c>
      <c r="ED146" s="10" t="s">
        <v>717</v>
      </c>
      <c r="ES146" s="10">
        <v>1</v>
      </c>
      <c r="EZ146" s="196"/>
      <c r="FA146" s="196"/>
      <c r="FB146" s="196"/>
      <c r="FC146" s="196"/>
      <c r="FD146" s="196"/>
    </row>
    <row r="147" spans="2:160">
      <c r="B147" s="99">
        <f t="shared" si="13"/>
        <v>0</v>
      </c>
      <c r="C147" s="99" t="str">
        <f t="shared" si="14"/>
        <v/>
      </c>
      <c r="D147" s="99" t="str">
        <f t="shared" si="15"/>
        <v/>
      </c>
      <c r="E147" s="99">
        <f t="shared" si="16"/>
        <v>0</v>
      </c>
      <c r="F147" s="99">
        <f t="shared" si="17"/>
        <v>0</v>
      </c>
      <c r="G147" s="99" t="str">
        <f t="shared" si="12"/>
        <v/>
      </c>
      <c r="H147" s="200">
        <f ca="1">IF(AND(M147&gt;0,M147&lt;=STATS!$C$22),1,"")</f>
        <v>1</v>
      </c>
      <c r="J147" s="34">
        <v>146</v>
      </c>
      <c r="K147" s="212">
        <v>45.914194719999998</v>
      </c>
      <c r="L147" s="212">
        <v>-91.843153040000004</v>
      </c>
      <c r="M147" s="10">
        <v>3.7</v>
      </c>
      <c r="N147" s="10" t="s">
        <v>715</v>
      </c>
      <c r="O147" s="10" t="s">
        <v>716</v>
      </c>
      <c r="R147" s="17"/>
      <c r="S147" s="17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 t="s">
        <v>717</v>
      </c>
      <c r="AF147" s="36"/>
      <c r="AG147" s="36"/>
      <c r="AH147" s="36"/>
      <c r="EZ147" s="196"/>
      <c r="FA147" s="196"/>
      <c r="FB147" s="196"/>
      <c r="FC147" s="196"/>
      <c r="FD147" s="196"/>
    </row>
    <row r="148" spans="2:160">
      <c r="B148" s="99">
        <f t="shared" si="13"/>
        <v>2</v>
      </c>
      <c r="C148" s="99">
        <f t="shared" si="14"/>
        <v>2</v>
      </c>
      <c r="D148" s="99">
        <f t="shared" si="15"/>
        <v>1</v>
      </c>
      <c r="E148" s="99">
        <f t="shared" si="16"/>
        <v>2</v>
      </c>
      <c r="F148" s="99">
        <f t="shared" si="17"/>
        <v>1</v>
      </c>
      <c r="G148" s="99">
        <f t="shared" si="12"/>
        <v>3.7</v>
      </c>
      <c r="H148" s="200">
        <f ca="1">IF(AND(M148&gt;0,M148&lt;=STATS!$C$22),1,"")</f>
        <v>1</v>
      </c>
      <c r="J148" s="34">
        <v>147</v>
      </c>
      <c r="K148" s="212">
        <v>45.914206989999997</v>
      </c>
      <c r="L148" s="212">
        <v>-91.842392649999994</v>
      </c>
      <c r="M148" s="10">
        <v>3.7</v>
      </c>
      <c r="N148" s="10" t="s">
        <v>715</v>
      </c>
      <c r="O148" s="10" t="s">
        <v>716</v>
      </c>
      <c r="Q148" s="10">
        <v>1</v>
      </c>
      <c r="R148" s="17"/>
      <c r="S148" s="17">
        <v>1</v>
      </c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DE148" s="10">
        <v>1</v>
      </c>
      <c r="EZ148" s="196"/>
      <c r="FA148" s="196"/>
      <c r="FB148" s="196"/>
      <c r="FC148" s="196"/>
      <c r="FD148" s="196"/>
    </row>
    <row r="149" spans="2:160">
      <c r="B149" s="99">
        <f t="shared" si="13"/>
        <v>2</v>
      </c>
      <c r="C149" s="99">
        <f t="shared" si="14"/>
        <v>2</v>
      </c>
      <c r="D149" s="99">
        <f t="shared" si="15"/>
        <v>1</v>
      </c>
      <c r="E149" s="99">
        <f t="shared" si="16"/>
        <v>2</v>
      </c>
      <c r="F149" s="99">
        <f t="shared" si="17"/>
        <v>1</v>
      </c>
      <c r="G149" s="99">
        <f t="shared" si="12"/>
        <v>3.2</v>
      </c>
      <c r="H149" s="200">
        <f ca="1">IF(AND(M149&gt;0,M149&lt;=STATS!$C$22),1,"")</f>
        <v>1</v>
      </c>
      <c r="J149" s="34">
        <v>148</v>
      </c>
      <c r="K149" s="212">
        <v>45.914219250000002</v>
      </c>
      <c r="L149" s="212">
        <v>-91.841632270000005</v>
      </c>
      <c r="M149" s="10">
        <v>3.2</v>
      </c>
      <c r="N149" s="10" t="s">
        <v>715</v>
      </c>
      <c r="O149" s="10" t="s">
        <v>716</v>
      </c>
      <c r="Q149" s="10">
        <v>2</v>
      </c>
      <c r="R149" s="17"/>
      <c r="S149" s="17">
        <v>1</v>
      </c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 t="s">
        <v>717</v>
      </c>
      <c r="AF149" s="36"/>
      <c r="AG149" s="36"/>
      <c r="AH149" s="36"/>
      <c r="AQ149" s="10">
        <v>1</v>
      </c>
      <c r="BE149" s="10" t="s">
        <v>717</v>
      </c>
      <c r="BO149" s="10" t="s">
        <v>717</v>
      </c>
      <c r="DE149" s="10" t="s">
        <v>717</v>
      </c>
      <c r="ED149" s="10" t="s">
        <v>717</v>
      </c>
      <c r="EZ149" s="196"/>
      <c r="FA149" s="196"/>
      <c r="FB149" s="196"/>
      <c r="FC149" s="196"/>
      <c r="FD149" s="196"/>
    </row>
    <row r="150" spans="2:160">
      <c r="B150" s="99">
        <f t="shared" si="13"/>
        <v>0</v>
      </c>
      <c r="C150" s="99" t="str">
        <f t="shared" si="14"/>
        <v/>
      </c>
      <c r="D150" s="99" t="str">
        <f t="shared" si="15"/>
        <v/>
      </c>
      <c r="E150" s="99">
        <f t="shared" si="16"/>
        <v>0</v>
      </c>
      <c r="F150" s="99">
        <f t="shared" si="17"/>
        <v>0</v>
      </c>
      <c r="G150" s="99" t="str">
        <f t="shared" si="12"/>
        <v/>
      </c>
      <c r="H150" s="200">
        <f ca="1">IF(AND(M150&gt;0,M150&lt;=STATS!$C$22),1,"")</f>
        <v>1</v>
      </c>
      <c r="J150" s="34">
        <v>149</v>
      </c>
      <c r="K150" s="212">
        <v>45.9142315</v>
      </c>
      <c r="L150" s="212">
        <v>-91.840871879999995</v>
      </c>
      <c r="M150" s="10">
        <v>5.2</v>
      </c>
      <c r="N150" s="10" t="s">
        <v>715</v>
      </c>
      <c r="O150" s="10" t="s">
        <v>716</v>
      </c>
      <c r="R150" s="17"/>
      <c r="S150" s="17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EZ150" s="196"/>
      <c r="FA150" s="196"/>
      <c r="FB150" s="196"/>
      <c r="FC150" s="196"/>
      <c r="FD150" s="196"/>
    </row>
    <row r="151" spans="2:160">
      <c r="B151" s="99">
        <f t="shared" si="13"/>
        <v>1</v>
      </c>
      <c r="C151" s="99">
        <f t="shared" si="14"/>
        <v>1</v>
      </c>
      <c r="D151" s="99">
        <f t="shared" si="15"/>
        <v>1</v>
      </c>
      <c r="E151" s="99">
        <f t="shared" si="16"/>
        <v>1</v>
      </c>
      <c r="F151" s="99">
        <f t="shared" si="17"/>
        <v>1</v>
      </c>
      <c r="G151" s="99">
        <f t="shared" si="12"/>
        <v>2.5</v>
      </c>
      <c r="H151" s="200">
        <f ca="1">IF(AND(M151&gt;0,M151&lt;=STATS!$C$22),1,"")</f>
        <v>1</v>
      </c>
      <c r="J151" s="34">
        <v>150</v>
      </c>
      <c r="K151" s="212">
        <v>45.914651769999999</v>
      </c>
      <c r="L151" s="212">
        <v>-91.847732969999996</v>
      </c>
      <c r="M151" s="10">
        <v>2.5</v>
      </c>
      <c r="N151" s="10" t="s">
        <v>715</v>
      </c>
      <c r="O151" s="10" t="s">
        <v>716</v>
      </c>
      <c r="Q151" s="10">
        <v>1</v>
      </c>
      <c r="R151" s="17"/>
      <c r="S151" s="17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DE151" s="10" t="s">
        <v>717</v>
      </c>
      <c r="ES151" s="10">
        <v>1</v>
      </c>
      <c r="EX151" s="10" t="s">
        <v>717</v>
      </c>
      <c r="EZ151" s="196"/>
      <c r="FA151" s="196"/>
      <c r="FB151" s="196"/>
      <c r="FC151" s="196"/>
      <c r="FD151" s="196"/>
    </row>
    <row r="152" spans="2:160">
      <c r="B152" s="99">
        <f t="shared" si="13"/>
        <v>0</v>
      </c>
      <c r="C152" s="99" t="str">
        <f t="shared" si="14"/>
        <v/>
      </c>
      <c r="D152" s="99" t="str">
        <f t="shared" si="15"/>
        <v/>
      </c>
      <c r="E152" s="99">
        <f t="shared" si="16"/>
        <v>0</v>
      </c>
      <c r="F152" s="99">
        <f t="shared" si="17"/>
        <v>0</v>
      </c>
      <c r="G152" s="99" t="str">
        <f t="shared" si="12"/>
        <v/>
      </c>
      <c r="H152" s="200">
        <f ca="1">IF(AND(M152&gt;0,M152&lt;=STATS!$C$22),1,"")</f>
        <v>1</v>
      </c>
      <c r="J152" s="34">
        <v>151</v>
      </c>
      <c r="K152" s="212">
        <v>45.914664070000001</v>
      </c>
      <c r="L152" s="212">
        <v>-91.846972579999999</v>
      </c>
      <c r="M152" s="10">
        <v>9.3000000000000007</v>
      </c>
      <c r="N152" s="10" t="s">
        <v>715</v>
      </c>
      <c r="O152" s="10" t="s">
        <v>716</v>
      </c>
      <c r="R152" s="17"/>
      <c r="S152" s="17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EZ152" s="196"/>
      <c r="FA152" s="196"/>
      <c r="FB152" s="196"/>
      <c r="FC152" s="196"/>
      <c r="FD152" s="196"/>
    </row>
    <row r="153" spans="2:160">
      <c r="B153" s="99">
        <f t="shared" si="13"/>
        <v>4</v>
      </c>
      <c r="C153" s="99">
        <f t="shared" si="14"/>
        <v>4</v>
      </c>
      <c r="D153" s="99">
        <f t="shared" si="15"/>
        <v>4</v>
      </c>
      <c r="E153" s="99">
        <f t="shared" si="16"/>
        <v>4</v>
      </c>
      <c r="F153" s="99">
        <f t="shared" si="17"/>
        <v>4</v>
      </c>
      <c r="G153" s="99">
        <f t="shared" si="12"/>
        <v>6.4</v>
      </c>
      <c r="H153" s="200">
        <f ca="1">IF(AND(M153&gt;0,M153&lt;=STATS!$C$22),1,"")</f>
        <v>1</v>
      </c>
      <c r="J153" s="34">
        <v>152</v>
      </c>
      <c r="K153" s="212">
        <v>45.914676360000001</v>
      </c>
      <c r="L153" s="212">
        <v>-91.846212190000003</v>
      </c>
      <c r="M153" s="10">
        <v>6.4</v>
      </c>
      <c r="N153" s="10" t="s">
        <v>715</v>
      </c>
      <c r="O153" s="10" t="s">
        <v>716</v>
      </c>
      <c r="Q153" s="10">
        <v>1</v>
      </c>
      <c r="R153" s="17"/>
      <c r="S153" s="17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>
        <v>1</v>
      </c>
      <c r="AF153" s="36"/>
      <c r="AG153" s="36"/>
      <c r="AH153" s="36"/>
      <c r="DE153" s="10">
        <v>1</v>
      </c>
      <c r="EC153" s="10">
        <v>1</v>
      </c>
      <c r="ES153" s="10">
        <v>1</v>
      </c>
      <c r="EZ153" s="196"/>
      <c r="FA153" s="196"/>
      <c r="FB153" s="196"/>
      <c r="FC153" s="196"/>
      <c r="FD153" s="196"/>
    </row>
    <row r="154" spans="2:160">
      <c r="B154" s="99">
        <f t="shared" si="13"/>
        <v>3</v>
      </c>
      <c r="C154" s="99">
        <f t="shared" si="14"/>
        <v>3</v>
      </c>
      <c r="D154" s="99">
        <f t="shared" si="15"/>
        <v>2</v>
      </c>
      <c r="E154" s="99">
        <f t="shared" si="16"/>
        <v>3</v>
      </c>
      <c r="F154" s="99">
        <f t="shared" si="17"/>
        <v>2</v>
      </c>
      <c r="G154" s="99">
        <f t="shared" ref="G154:G217" si="18">IF($B154&gt;=1,$M154,"")</f>
        <v>4.5</v>
      </c>
      <c r="H154" s="200">
        <f ca="1">IF(AND(M154&gt;0,M154&lt;=STATS!$C$22),1,"")</f>
        <v>1</v>
      </c>
      <c r="J154" s="34">
        <v>153</v>
      </c>
      <c r="K154" s="212">
        <v>45.914688650000002</v>
      </c>
      <c r="L154" s="212">
        <v>-91.845451800000006</v>
      </c>
      <c r="M154" s="10">
        <v>4.5</v>
      </c>
      <c r="N154" s="10" t="s">
        <v>715</v>
      </c>
      <c r="O154" s="10" t="s">
        <v>716</v>
      </c>
      <c r="Q154" s="10">
        <v>3</v>
      </c>
      <c r="R154" s="17"/>
      <c r="S154" s="17">
        <v>1</v>
      </c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BE154" s="10" t="s">
        <v>717</v>
      </c>
      <c r="BG154" s="10">
        <v>1</v>
      </c>
      <c r="DE154" s="10">
        <v>2</v>
      </c>
      <c r="ED154" s="10" t="s">
        <v>717</v>
      </c>
      <c r="EZ154" s="196"/>
      <c r="FA154" s="196"/>
      <c r="FB154" s="196"/>
      <c r="FC154" s="196"/>
      <c r="FD154" s="196"/>
    </row>
    <row r="155" spans="2:160">
      <c r="B155" s="99">
        <f t="shared" si="13"/>
        <v>3</v>
      </c>
      <c r="C155" s="99">
        <f t="shared" si="14"/>
        <v>3</v>
      </c>
      <c r="D155" s="99">
        <f t="shared" si="15"/>
        <v>2</v>
      </c>
      <c r="E155" s="99">
        <f t="shared" si="16"/>
        <v>3</v>
      </c>
      <c r="F155" s="99">
        <f t="shared" si="17"/>
        <v>2</v>
      </c>
      <c r="G155" s="99">
        <f t="shared" si="18"/>
        <v>4.0999999999999996</v>
      </c>
      <c r="H155" s="200">
        <f ca="1">IF(AND(M155&gt;0,M155&lt;=STATS!$C$22),1,"")</f>
        <v>1</v>
      </c>
      <c r="J155" s="34">
        <v>154</v>
      </c>
      <c r="K155" s="212">
        <v>45.914700930000002</v>
      </c>
      <c r="L155" s="212">
        <v>-91.844691400000002</v>
      </c>
      <c r="M155" s="10">
        <v>4.0999999999999996</v>
      </c>
      <c r="N155" s="10" t="s">
        <v>715</v>
      </c>
      <c r="O155" s="10" t="s">
        <v>716</v>
      </c>
      <c r="Q155" s="10">
        <v>3</v>
      </c>
      <c r="R155" s="17"/>
      <c r="S155" s="17">
        <v>3</v>
      </c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Q155" s="10">
        <v>1</v>
      </c>
      <c r="DE155" s="10">
        <v>1</v>
      </c>
      <c r="EZ155" s="196"/>
      <c r="FA155" s="196"/>
      <c r="FB155" s="196"/>
      <c r="FC155" s="196"/>
      <c r="FD155" s="196"/>
    </row>
    <row r="156" spans="2:160">
      <c r="B156" s="99">
        <f t="shared" si="13"/>
        <v>2</v>
      </c>
      <c r="C156" s="99">
        <f t="shared" si="14"/>
        <v>2</v>
      </c>
      <c r="D156" s="99">
        <f t="shared" si="15"/>
        <v>1</v>
      </c>
      <c r="E156" s="99">
        <f t="shared" si="16"/>
        <v>2</v>
      </c>
      <c r="F156" s="99">
        <f t="shared" si="17"/>
        <v>1</v>
      </c>
      <c r="G156" s="99">
        <f t="shared" si="18"/>
        <v>4.3</v>
      </c>
      <c r="H156" s="200">
        <f ca="1">IF(AND(M156&gt;0,M156&lt;=STATS!$C$22),1,"")</f>
        <v>1</v>
      </c>
      <c r="J156" s="34">
        <v>155</v>
      </c>
      <c r="K156" s="212">
        <v>45.914713200000001</v>
      </c>
      <c r="L156" s="212">
        <v>-91.843931010000006</v>
      </c>
      <c r="M156" s="10">
        <v>4.3</v>
      </c>
      <c r="N156" s="10" t="s">
        <v>715</v>
      </c>
      <c r="O156" s="10" t="s">
        <v>716</v>
      </c>
      <c r="Q156" s="10">
        <v>1</v>
      </c>
      <c r="R156" s="17"/>
      <c r="S156" s="17">
        <v>1</v>
      </c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BW156" s="10">
        <v>1</v>
      </c>
      <c r="EZ156" s="196"/>
      <c r="FA156" s="196"/>
      <c r="FB156" s="196"/>
      <c r="FC156" s="196"/>
      <c r="FD156" s="196"/>
    </row>
    <row r="157" spans="2:160">
      <c r="B157" s="99">
        <f t="shared" si="13"/>
        <v>1</v>
      </c>
      <c r="C157" s="99">
        <f t="shared" si="14"/>
        <v>1</v>
      </c>
      <c r="D157" s="99">
        <f t="shared" si="15"/>
        <v>1</v>
      </c>
      <c r="E157" s="99">
        <f t="shared" si="16"/>
        <v>1</v>
      </c>
      <c r="F157" s="99">
        <f t="shared" si="17"/>
        <v>1</v>
      </c>
      <c r="G157" s="99">
        <f t="shared" si="18"/>
        <v>3.9</v>
      </c>
      <c r="H157" s="200">
        <f ca="1">IF(AND(M157&gt;0,M157&lt;=STATS!$C$22),1,"")</f>
        <v>1</v>
      </c>
      <c r="J157" s="34">
        <v>156</v>
      </c>
      <c r="K157" s="212">
        <v>45.914725480000001</v>
      </c>
      <c r="L157" s="212">
        <v>-91.843170619999995</v>
      </c>
      <c r="M157" s="10">
        <v>3.9</v>
      </c>
      <c r="N157" s="10" t="s">
        <v>715</v>
      </c>
      <c r="O157" s="10" t="s">
        <v>716</v>
      </c>
      <c r="Q157" s="10">
        <v>2</v>
      </c>
      <c r="R157" s="17"/>
      <c r="S157" s="17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>
        <v>2</v>
      </c>
      <c r="AF157" s="36"/>
      <c r="AG157" s="36"/>
      <c r="AH157" s="36"/>
      <c r="EZ157" s="196"/>
      <c r="FA157" s="196"/>
      <c r="FB157" s="196"/>
      <c r="FC157" s="196"/>
      <c r="FD157" s="196"/>
    </row>
    <row r="158" spans="2:160">
      <c r="B158" s="99">
        <f t="shared" si="13"/>
        <v>3</v>
      </c>
      <c r="C158" s="99">
        <f t="shared" si="14"/>
        <v>3</v>
      </c>
      <c r="D158" s="99">
        <f t="shared" si="15"/>
        <v>3</v>
      </c>
      <c r="E158" s="99">
        <f t="shared" si="16"/>
        <v>3</v>
      </c>
      <c r="F158" s="99">
        <f t="shared" si="17"/>
        <v>3</v>
      </c>
      <c r="G158" s="99">
        <f t="shared" si="18"/>
        <v>3.6</v>
      </c>
      <c r="H158" s="200">
        <f ca="1">IF(AND(M158&gt;0,M158&lt;=STATS!$C$22),1,"")</f>
        <v>1</v>
      </c>
      <c r="J158" s="34">
        <v>157</v>
      </c>
      <c r="K158" s="212">
        <v>45.91473774</v>
      </c>
      <c r="L158" s="212">
        <v>-91.842410220000005</v>
      </c>
      <c r="M158" s="10">
        <v>3.6</v>
      </c>
      <c r="N158" s="10" t="s">
        <v>715</v>
      </c>
      <c r="O158" s="10" t="s">
        <v>716</v>
      </c>
      <c r="Q158" s="10">
        <v>1</v>
      </c>
      <c r="R158" s="17"/>
      <c r="S158" s="17" t="s">
        <v>717</v>
      </c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Q158" s="10">
        <v>1</v>
      </c>
      <c r="BW158" s="10">
        <v>1</v>
      </c>
      <c r="EC158" s="10">
        <v>1</v>
      </c>
      <c r="EZ158" s="196"/>
      <c r="FA158" s="196"/>
      <c r="FB158" s="196"/>
      <c r="FC158" s="196"/>
      <c r="FD158" s="196"/>
    </row>
    <row r="159" spans="2:160">
      <c r="B159" s="99">
        <f t="shared" si="13"/>
        <v>4</v>
      </c>
      <c r="C159" s="99">
        <f t="shared" si="14"/>
        <v>4</v>
      </c>
      <c r="D159" s="99">
        <f t="shared" si="15"/>
        <v>3</v>
      </c>
      <c r="E159" s="99">
        <f t="shared" si="16"/>
        <v>4</v>
      </c>
      <c r="F159" s="99">
        <f t="shared" si="17"/>
        <v>3</v>
      </c>
      <c r="G159" s="99">
        <f t="shared" si="18"/>
        <v>3.3</v>
      </c>
      <c r="H159" s="200">
        <f ca="1">IF(AND(M159&gt;0,M159&lt;=STATS!$C$22),1,"")</f>
        <v>1</v>
      </c>
      <c r="J159" s="34">
        <v>158</v>
      </c>
      <c r="K159" s="212">
        <v>45.914749999999998</v>
      </c>
      <c r="L159" s="212">
        <v>-91.841649829999994</v>
      </c>
      <c r="M159" s="10">
        <v>3.3</v>
      </c>
      <c r="N159" s="10" t="s">
        <v>715</v>
      </c>
      <c r="O159" s="10" t="s">
        <v>716</v>
      </c>
      <c r="Q159" s="10">
        <v>2</v>
      </c>
      <c r="R159" s="17"/>
      <c r="S159" s="17">
        <v>1</v>
      </c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 t="s">
        <v>717</v>
      </c>
      <c r="AF159" s="36"/>
      <c r="AG159" s="36"/>
      <c r="AH159" s="36"/>
      <c r="AQ159" s="10">
        <v>2</v>
      </c>
      <c r="BE159" s="10">
        <v>1</v>
      </c>
      <c r="ED159" s="10">
        <v>1</v>
      </c>
      <c r="EZ159" s="196"/>
      <c r="FA159" s="196"/>
      <c r="FB159" s="196"/>
      <c r="FC159" s="196"/>
      <c r="FD159" s="196"/>
    </row>
    <row r="160" spans="2:160">
      <c r="B160" s="99">
        <f t="shared" si="13"/>
        <v>4</v>
      </c>
      <c r="C160" s="99">
        <f t="shared" si="14"/>
        <v>4</v>
      </c>
      <c r="D160" s="99">
        <f t="shared" si="15"/>
        <v>4</v>
      </c>
      <c r="E160" s="99">
        <f t="shared" si="16"/>
        <v>4</v>
      </c>
      <c r="F160" s="99">
        <f t="shared" si="17"/>
        <v>4</v>
      </c>
      <c r="G160" s="99">
        <f t="shared" si="18"/>
        <v>3.7</v>
      </c>
      <c r="H160" s="200">
        <f ca="1">IF(AND(M160&gt;0,M160&lt;=STATS!$C$22),1,"")</f>
        <v>1</v>
      </c>
      <c r="J160" s="34">
        <v>159</v>
      </c>
      <c r="K160" s="212">
        <v>45.914762260000003</v>
      </c>
      <c r="L160" s="212">
        <v>-91.840889430000004</v>
      </c>
      <c r="M160" s="10">
        <v>3.7</v>
      </c>
      <c r="N160" s="10" t="s">
        <v>715</v>
      </c>
      <c r="O160" s="10" t="s">
        <v>716</v>
      </c>
      <c r="Q160" s="10">
        <v>3</v>
      </c>
      <c r="R160" s="17"/>
      <c r="S160" s="17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>
        <v>1</v>
      </c>
      <c r="AF160" s="36"/>
      <c r="AG160" s="36"/>
      <c r="AH160" s="36"/>
      <c r="AQ160" s="10">
        <v>3</v>
      </c>
      <c r="BE160" s="10" t="s">
        <v>717</v>
      </c>
      <c r="DE160" s="10">
        <v>1</v>
      </c>
      <c r="EC160" s="10">
        <v>1</v>
      </c>
      <c r="ED160" s="10" t="s">
        <v>717</v>
      </c>
      <c r="EZ160" s="196"/>
      <c r="FA160" s="196"/>
      <c r="FB160" s="196"/>
      <c r="FC160" s="196"/>
      <c r="FD160" s="196"/>
    </row>
    <row r="161" spans="2:160">
      <c r="B161" s="99">
        <f t="shared" si="13"/>
        <v>5</v>
      </c>
      <c r="C161" s="99">
        <f t="shared" si="14"/>
        <v>5</v>
      </c>
      <c r="D161" s="99">
        <f t="shared" si="15"/>
        <v>5</v>
      </c>
      <c r="E161" s="99">
        <f t="shared" si="16"/>
        <v>5</v>
      </c>
      <c r="F161" s="99">
        <f t="shared" si="17"/>
        <v>5</v>
      </c>
      <c r="G161" s="99">
        <f t="shared" si="18"/>
        <v>5.5</v>
      </c>
      <c r="H161" s="200">
        <f ca="1">IF(AND(M161&gt;0,M161&lt;=STATS!$C$22),1,"")</f>
        <v>1</v>
      </c>
      <c r="J161" s="34">
        <v>160</v>
      </c>
      <c r="K161" s="212">
        <v>45.915145600000002</v>
      </c>
      <c r="L161" s="212">
        <v>-91.850031779999995</v>
      </c>
      <c r="M161" s="10">
        <v>5.5</v>
      </c>
      <c r="N161" s="10" t="s">
        <v>715</v>
      </c>
      <c r="O161" s="10" t="s">
        <v>716</v>
      </c>
      <c r="Q161" s="10">
        <v>2</v>
      </c>
      <c r="R161" s="17"/>
      <c r="S161" s="17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>
        <v>1</v>
      </c>
      <c r="AF161" s="36"/>
      <c r="AG161" s="36"/>
      <c r="AH161" s="36"/>
      <c r="AQ161" s="10">
        <v>1</v>
      </c>
      <c r="BW161" s="10">
        <v>2</v>
      </c>
      <c r="DE161" s="10">
        <v>1</v>
      </c>
      <c r="EC161" s="10">
        <v>1</v>
      </c>
      <c r="EZ161" s="196"/>
      <c r="FA161" s="196"/>
      <c r="FB161" s="196"/>
      <c r="FC161" s="196"/>
      <c r="FD161" s="196"/>
    </row>
    <row r="162" spans="2:160">
      <c r="B162" s="99">
        <f t="shared" si="13"/>
        <v>3</v>
      </c>
      <c r="C162" s="99">
        <f t="shared" si="14"/>
        <v>3</v>
      </c>
      <c r="D162" s="99">
        <f t="shared" si="15"/>
        <v>3</v>
      </c>
      <c r="E162" s="99">
        <f t="shared" si="16"/>
        <v>3</v>
      </c>
      <c r="F162" s="99">
        <f t="shared" si="17"/>
        <v>3</v>
      </c>
      <c r="G162" s="99">
        <f t="shared" si="18"/>
        <v>3.9</v>
      </c>
      <c r="H162" s="200">
        <f ca="1">IF(AND(M162&gt;0,M162&lt;=STATS!$C$22),1,"")</f>
        <v>1</v>
      </c>
      <c r="J162" s="34">
        <v>161</v>
      </c>
      <c r="K162" s="212">
        <v>45.915157919999999</v>
      </c>
      <c r="L162" s="212">
        <v>-91.849271389999998</v>
      </c>
      <c r="M162" s="10">
        <v>3.9</v>
      </c>
      <c r="N162" s="10" t="s">
        <v>715</v>
      </c>
      <c r="O162" s="10" t="s">
        <v>716</v>
      </c>
      <c r="Q162" s="10">
        <v>1</v>
      </c>
      <c r="R162" s="17"/>
      <c r="S162" s="17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>
        <v>1</v>
      </c>
      <c r="AF162" s="36"/>
      <c r="AG162" s="36"/>
      <c r="AH162" s="36"/>
      <c r="AQ162" s="10">
        <v>1</v>
      </c>
      <c r="BE162" s="10" t="s">
        <v>717</v>
      </c>
      <c r="BG162" s="10">
        <v>1</v>
      </c>
      <c r="DE162" s="10" t="s">
        <v>717</v>
      </c>
      <c r="ED162" s="10" t="s">
        <v>717</v>
      </c>
      <c r="EZ162" s="196"/>
      <c r="FA162" s="196"/>
      <c r="FB162" s="196"/>
      <c r="FC162" s="196"/>
      <c r="FD162" s="196"/>
    </row>
    <row r="163" spans="2:160">
      <c r="B163" s="99">
        <f t="shared" si="13"/>
        <v>2</v>
      </c>
      <c r="C163" s="99">
        <f t="shared" si="14"/>
        <v>2</v>
      </c>
      <c r="D163" s="99">
        <f t="shared" si="15"/>
        <v>2</v>
      </c>
      <c r="E163" s="99">
        <f t="shared" si="16"/>
        <v>2</v>
      </c>
      <c r="F163" s="99">
        <f t="shared" si="17"/>
        <v>2</v>
      </c>
      <c r="G163" s="99">
        <f t="shared" si="18"/>
        <v>4.4000000000000004</v>
      </c>
      <c r="H163" s="200">
        <f ca="1">IF(AND(M163&gt;0,M163&lt;=STATS!$C$22),1,"")</f>
        <v>1</v>
      </c>
      <c r="J163" s="34">
        <v>162</v>
      </c>
      <c r="K163" s="212">
        <v>45.91517022</v>
      </c>
      <c r="L163" s="212">
        <v>-91.848510989999994</v>
      </c>
      <c r="M163" s="10">
        <v>4.4000000000000004</v>
      </c>
      <c r="N163" s="10" t="s">
        <v>715</v>
      </c>
      <c r="O163" s="10" t="s">
        <v>716</v>
      </c>
      <c r="Q163" s="10">
        <v>1</v>
      </c>
      <c r="R163" s="17"/>
      <c r="S163" s="17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 t="s">
        <v>717</v>
      </c>
      <c r="AF163" s="36"/>
      <c r="AG163" s="36"/>
      <c r="AH163" s="36"/>
      <c r="DE163" s="10">
        <v>1</v>
      </c>
      <c r="ES163" s="10">
        <v>1</v>
      </c>
      <c r="EZ163" s="196"/>
      <c r="FA163" s="196"/>
      <c r="FB163" s="196"/>
      <c r="FC163" s="196"/>
      <c r="FD163" s="196"/>
    </row>
    <row r="164" spans="2:160">
      <c r="B164" s="99">
        <f t="shared" si="13"/>
        <v>0</v>
      </c>
      <c r="C164" s="99" t="str">
        <f t="shared" si="14"/>
        <v/>
      </c>
      <c r="D164" s="99" t="str">
        <f t="shared" si="15"/>
        <v/>
      </c>
      <c r="E164" s="99" t="str">
        <f t="shared" si="16"/>
        <v/>
      </c>
      <c r="F164" s="99" t="str">
        <f t="shared" si="17"/>
        <v/>
      </c>
      <c r="G164" s="99" t="str">
        <f t="shared" si="18"/>
        <v/>
      </c>
      <c r="H164" s="200" t="str">
        <f ca="1">IF(AND(M164&gt;0,M164&lt;=STATS!$C$22),1,"")</f>
        <v/>
      </c>
      <c r="J164" s="34">
        <v>163</v>
      </c>
      <c r="K164" s="212">
        <v>45.915182520000002</v>
      </c>
      <c r="L164" s="212">
        <v>-91.847750590000004</v>
      </c>
      <c r="M164" s="10">
        <v>9.4</v>
      </c>
      <c r="N164" s="10" t="s">
        <v>715</v>
      </c>
      <c r="O164" s="10" t="s">
        <v>716</v>
      </c>
      <c r="R164" s="17"/>
      <c r="S164" s="17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EZ164" s="196"/>
      <c r="FA164" s="196"/>
      <c r="FB164" s="196"/>
      <c r="FC164" s="196"/>
      <c r="FD164" s="196"/>
    </row>
    <row r="165" spans="2:160">
      <c r="B165" s="99">
        <f t="shared" si="13"/>
        <v>3</v>
      </c>
      <c r="C165" s="99">
        <f t="shared" si="14"/>
        <v>3</v>
      </c>
      <c r="D165" s="99">
        <f t="shared" si="15"/>
        <v>3</v>
      </c>
      <c r="E165" s="99">
        <f t="shared" si="16"/>
        <v>3</v>
      </c>
      <c r="F165" s="99">
        <f t="shared" si="17"/>
        <v>3</v>
      </c>
      <c r="G165" s="99">
        <f t="shared" si="18"/>
        <v>6.3</v>
      </c>
      <c r="H165" s="200">
        <f ca="1">IF(AND(M165&gt;0,M165&lt;=STATS!$C$22),1,"")</f>
        <v>1</v>
      </c>
      <c r="J165" s="34">
        <v>164</v>
      </c>
      <c r="K165" s="212">
        <v>45.915194820000004</v>
      </c>
      <c r="L165" s="212">
        <v>-91.84699019</v>
      </c>
      <c r="M165" s="10">
        <v>6.3</v>
      </c>
      <c r="N165" s="10" t="s">
        <v>715</v>
      </c>
      <c r="O165" s="10" t="s">
        <v>716</v>
      </c>
      <c r="Q165" s="10">
        <v>1</v>
      </c>
      <c r="R165" s="17"/>
      <c r="S165" s="17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BG165" s="10">
        <v>1</v>
      </c>
      <c r="DE165" s="10">
        <v>1</v>
      </c>
      <c r="ES165" s="10">
        <v>1</v>
      </c>
      <c r="EZ165" s="196"/>
      <c r="FA165" s="196"/>
      <c r="FB165" s="196"/>
      <c r="FC165" s="196"/>
      <c r="FD165" s="196"/>
    </row>
    <row r="166" spans="2:160">
      <c r="B166" s="99">
        <f t="shared" si="13"/>
        <v>5</v>
      </c>
      <c r="C166" s="99">
        <f t="shared" si="14"/>
        <v>5</v>
      </c>
      <c r="D166" s="99">
        <f t="shared" si="15"/>
        <v>4</v>
      </c>
      <c r="E166" s="99">
        <f t="shared" si="16"/>
        <v>5</v>
      </c>
      <c r="F166" s="99">
        <f t="shared" si="17"/>
        <v>4</v>
      </c>
      <c r="G166" s="99">
        <f t="shared" si="18"/>
        <v>4.9000000000000004</v>
      </c>
      <c r="H166" s="200">
        <f ca="1">IF(AND(M166&gt;0,M166&lt;=STATS!$C$22),1,"")</f>
        <v>1</v>
      </c>
      <c r="J166" s="34">
        <v>165</v>
      </c>
      <c r="K166" s="212">
        <v>45.915207109999997</v>
      </c>
      <c r="L166" s="212">
        <v>-91.846229789999995</v>
      </c>
      <c r="M166" s="10">
        <v>4.9000000000000004</v>
      </c>
      <c r="N166" s="10" t="s">
        <v>715</v>
      </c>
      <c r="O166" s="10" t="s">
        <v>716</v>
      </c>
      <c r="Q166" s="10">
        <v>3</v>
      </c>
      <c r="R166" s="17"/>
      <c r="S166" s="17">
        <v>1</v>
      </c>
      <c r="T166" s="36"/>
      <c r="U166" s="36"/>
      <c r="V166" s="36">
        <v>1</v>
      </c>
      <c r="W166" s="36"/>
      <c r="X166" s="36"/>
      <c r="Y166" s="36"/>
      <c r="Z166" s="36"/>
      <c r="AA166" s="36"/>
      <c r="AB166" s="36"/>
      <c r="AC166" s="36"/>
      <c r="AD166" s="36"/>
      <c r="AE166" s="36">
        <v>1</v>
      </c>
      <c r="AF166" s="36"/>
      <c r="AG166" s="36"/>
      <c r="AH166" s="36"/>
      <c r="BG166" s="10">
        <v>1</v>
      </c>
      <c r="DE166" s="10">
        <v>2</v>
      </c>
      <c r="EZ166" s="196"/>
      <c r="FA166" s="196"/>
      <c r="FB166" s="196"/>
      <c r="FC166" s="196"/>
      <c r="FD166" s="196"/>
    </row>
    <row r="167" spans="2:160">
      <c r="B167" s="99">
        <f t="shared" si="13"/>
        <v>4</v>
      </c>
      <c r="C167" s="99">
        <f t="shared" si="14"/>
        <v>4</v>
      </c>
      <c r="D167" s="99">
        <f t="shared" si="15"/>
        <v>4</v>
      </c>
      <c r="E167" s="99">
        <f t="shared" si="16"/>
        <v>4</v>
      </c>
      <c r="F167" s="99">
        <f t="shared" si="17"/>
        <v>4</v>
      </c>
      <c r="G167" s="99">
        <f t="shared" si="18"/>
        <v>4.3</v>
      </c>
      <c r="H167" s="200">
        <f ca="1">IF(AND(M167&gt;0,M167&lt;=STATS!$C$22),1,"")</f>
        <v>1</v>
      </c>
      <c r="J167" s="34">
        <v>166</v>
      </c>
      <c r="K167" s="212">
        <v>45.915219399999998</v>
      </c>
      <c r="L167" s="212">
        <v>-91.845469399999999</v>
      </c>
      <c r="M167" s="10">
        <v>4.3</v>
      </c>
      <c r="N167" s="10" t="s">
        <v>715</v>
      </c>
      <c r="O167" s="10" t="s">
        <v>716</v>
      </c>
      <c r="Q167" s="10">
        <v>3</v>
      </c>
      <c r="R167" s="17"/>
      <c r="S167" s="17" t="s">
        <v>717</v>
      </c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>
        <v>2</v>
      </c>
      <c r="AF167" s="36"/>
      <c r="AG167" s="36"/>
      <c r="AH167" s="36"/>
      <c r="AQ167" s="10">
        <v>2</v>
      </c>
      <c r="AW167" s="10">
        <v>1</v>
      </c>
      <c r="CZ167" s="10">
        <v>1</v>
      </c>
      <c r="EZ167" s="196"/>
      <c r="FA167" s="196"/>
      <c r="FB167" s="196"/>
      <c r="FC167" s="196"/>
      <c r="FD167" s="196"/>
    </row>
    <row r="168" spans="2:160">
      <c r="B168" s="99">
        <f t="shared" si="13"/>
        <v>3</v>
      </c>
      <c r="C168" s="99">
        <f t="shared" si="14"/>
        <v>3</v>
      </c>
      <c r="D168" s="99">
        <f t="shared" si="15"/>
        <v>2</v>
      </c>
      <c r="E168" s="99">
        <f t="shared" si="16"/>
        <v>3</v>
      </c>
      <c r="F168" s="99">
        <f t="shared" si="17"/>
        <v>2</v>
      </c>
      <c r="G168" s="99">
        <f t="shared" si="18"/>
        <v>4.7</v>
      </c>
      <c r="H168" s="200">
        <f ca="1">IF(AND(M168&gt;0,M168&lt;=STATS!$C$22),1,"")</f>
        <v>1</v>
      </c>
      <c r="J168" s="34">
        <v>167</v>
      </c>
      <c r="K168" s="212">
        <v>45.915231679999998</v>
      </c>
      <c r="L168" s="212">
        <v>-91.844708999999995</v>
      </c>
      <c r="M168" s="10">
        <v>4.7</v>
      </c>
      <c r="N168" s="10" t="s">
        <v>715</v>
      </c>
      <c r="O168" s="10" t="s">
        <v>716</v>
      </c>
      <c r="Q168" s="10">
        <v>2</v>
      </c>
      <c r="R168" s="17"/>
      <c r="S168" s="17">
        <v>2</v>
      </c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>
        <v>1</v>
      </c>
      <c r="AF168" s="36"/>
      <c r="AG168" s="36"/>
      <c r="AH168" s="36"/>
      <c r="AW168" s="10">
        <v>1</v>
      </c>
      <c r="EX168" s="10" t="s">
        <v>717</v>
      </c>
      <c r="EZ168" s="196"/>
      <c r="FA168" s="196"/>
      <c r="FB168" s="196"/>
      <c r="FC168" s="196"/>
      <c r="FD168" s="196"/>
    </row>
    <row r="169" spans="2:160">
      <c r="B169" s="99">
        <f t="shared" si="13"/>
        <v>1</v>
      </c>
      <c r="C169" s="99">
        <f t="shared" si="14"/>
        <v>1</v>
      </c>
      <c r="D169" s="99" t="str">
        <f t="shared" si="15"/>
        <v/>
      </c>
      <c r="E169" s="99">
        <f t="shared" si="16"/>
        <v>1</v>
      </c>
      <c r="F169" s="99">
        <f t="shared" si="17"/>
        <v>0</v>
      </c>
      <c r="G169" s="99">
        <f t="shared" si="18"/>
        <v>4.2</v>
      </c>
      <c r="H169" s="200">
        <f ca="1">IF(AND(M169&gt;0,M169&lt;=STATS!$C$22),1,"")</f>
        <v>1</v>
      </c>
      <c r="J169" s="34">
        <v>168</v>
      </c>
      <c r="K169" s="212">
        <v>45.915243959999998</v>
      </c>
      <c r="L169" s="212">
        <v>-91.843948600000004</v>
      </c>
      <c r="M169" s="10">
        <v>4.2</v>
      </c>
      <c r="N169" s="10" t="s">
        <v>715</v>
      </c>
      <c r="O169" s="10" t="s">
        <v>716</v>
      </c>
      <c r="Q169" s="10">
        <v>3</v>
      </c>
      <c r="R169" s="17"/>
      <c r="S169" s="17">
        <v>3</v>
      </c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 t="s">
        <v>717</v>
      </c>
      <c r="AF169" s="36"/>
      <c r="AG169" s="36"/>
      <c r="AH169" s="36"/>
      <c r="BE169" s="10" t="s">
        <v>717</v>
      </c>
      <c r="ED169" s="10" t="s">
        <v>717</v>
      </c>
      <c r="EZ169" s="196"/>
      <c r="FA169" s="196"/>
      <c r="FB169" s="196"/>
      <c r="FC169" s="196"/>
      <c r="FD169" s="196"/>
    </row>
    <row r="170" spans="2:160">
      <c r="B170" s="99">
        <f t="shared" si="13"/>
        <v>0</v>
      </c>
      <c r="C170" s="99" t="str">
        <f t="shared" si="14"/>
        <v/>
      </c>
      <c r="D170" s="99" t="str">
        <f t="shared" si="15"/>
        <v/>
      </c>
      <c r="E170" s="99">
        <f t="shared" si="16"/>
        <v>0</v>
      </c>
      <c r="F170" s="99">
        <f t="shared" si="17"/>
        <v>0</v>
      </c>
      <c r="G170" s="99" t="str">
        <f t="shared" si="18"/>
        <v/>
      </c>
      <c r="H170" s="200">
        <f ca="1">IF(AND(M170&gt;0,M170&lt;=STATS!$C$22),1,"")</f>
        <v>1</v>
      </c>
      <c r="J170" s="34">
        <v>169</v>
      </c>
      <c r="K170" s="212">
        <v>45.915256229999997</v>
      </c>
      <c r="L170" s="212">
        <v>-91.843188190000006</v>
      </c>
      <c r="M170" s="10">
        <v>4.0999999999999996</v>
      </c>
      <c r="N170" s="10" t="s">
        <v>715</v>
      </c>
      <c r="O170" s="10" t="s">
        <v>716</v>
      </c>
      <c r="R170" s="17"/>
      <c r="S170" s="17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EZ170" s="196"/>
      <c r="FA170" s="196"/>
      <c r="FB170" s="196"/>
      <c r="FC170" s="196"/>
      <c r="FD170" s="196"/>
    </row>
    <row r="171" spans="2:160">
      <c r="B171" s="99">
        <f t="shared" si="13"/>
        <v>0</v>
      </c>
      <c r="C171" s="99" t="str">
        <f t="shared" si="14"/>
        <v/>
      </c>
      <c r="D171" s="99" t="str">
        <f t="shared" si="15"/>
        <v/>
      </c>
      <c r="E171" s="99">
        <f t="shared" si="16"/>
        <v>0</v>
      </c>
      <c r="F171" s="99">
        <f t="shared" si="17"/>
        <v>0</v>
      </c>
      <c r="G171" s="99" t="str">
        <f t="shared" si="18"/>
        <v/>
      </c>
      <c r="H171" s="200">
        <f ca="1">IF(AND(M171&gt;0,M171&lt;=STATS!$C$22),1,"")</f>
        <v>1</v>
      </c>
      <c r="J171" s="34">
        <v>170</v>
      </c>
      <c r="K171" s="212">
        <v>45.915268490000003</v>
      </c>
      <c r="L171" s="212">
        <v>-91.842427790000002</v>
      </c>
      <c r="M171" s="10">
        <v>3.8</v>
      </c>
      <c r="N171" s="10" t="s">
        <v>715</v>
      </c>
      <c r="O171" s="10" t="s">
        <v>716</v>
      </c>
      <c r="R171" s="17"/>
      <c r="S171" s="17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EX171" s="10" t="s">
        <v>717</v>
      </c>
      <c r="EZ171" s="196"/>
      <c r="FA171" s="196"/>
      <c r="FB171" s="196"/>
      <c r="FC171" s="196"/>
      <c r="FD171" s="196"/>
    </row>
    <row r="172" spans="2:160">
      <c r="B172" s="99">
        <f t="shared" si="13"/>
        <v>3</v>
      </c>
      <c r="C172" s="99">
        <f t="shared" si="14"/>
        <v>3</v>
      </c>
      <c r="D172" s="99">
        <f t="shared" si="15"/>
        <v>3</v>
      </c>
      <c r="E172" s="99">
        <f t="shared" si="16"/>
        <v>3</v>
      </c>
      <c r="F172" s="99">
        <f t="shared" si="17"/>
        <v>3</v>
      </c>
      <c r="G172" s="99">
        <f t="shared" si="18"/>
        <v>3.5</v>
      </c>
      <c r="H172" s="200">
        <f ca="1">IF(AND(M172&gt;0,M172&lt;=STATS!$C$22),1,"")</f>
        <v>1</v>
      </c>
      <c r="J172" s="34">
        <v>171</v>
      </c>
      <c r="K172" s="212">
        <v>45.915280760000002</v>
      </c>
      <c r="L172" s="212">
        <v>-91.841667389999998</v>
      </c>
      <c r="M172" s="10">
        <v>3.5</v>
      </c>
      <c r="N172" s="10" t="s">
        <v>715</v>
      </c>
      <c r="O172" s="10" t="s">
        <v>716</v>
      </c>
      <c r="Q172" s="10">
        <v>1</v>
      </c>
      <c r="R172" s="17"/>
      <c r="S172" s="17" t="s">
        <v>717</v>
      </c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 t="s">
        <v>717</v>
      </c>
      <c r="AF172" s="36"/>
      <c r="AG172" s="36"/>
      <c r="AH172" s="36"/>
      <c r="AQ172" s="10">
        <v>1</v>
      </c>
      <c r="AW172" s="10">
        <v>1</v>
      </c>
      <c r="DE172" s="10">
        <v>1</v>
      </c>
      <c r="EZ172" s="196"/>
      <c r="FA172" s="196"/>
      <c r="FB172" s="196"/>
      <c r="FC172" s="196"/>
      <c r="FD172" s="196"/>
    </row>
    <row r="173" spans="2:160">
      <c r="B173" s="99">
        <f t="shared" si="13"/>
        <v>0</v>
      </c>
      <c r="C173" s="99" t="str">
        <f t="shared" si="14"/>
        <v/>
      </c>
      <c r="D173" s="99" t="str">
        <f t="shared" si="15"/>
        <v/>
      </c>
      <c r="E173" s="99">
        <f t="shared" si="16"/>
        <v>0</v>
      </c>
      <c r="F173" s="99">
        <f t="shared" si="17"/>
        <v>0</v>
      </c>
      <c r="G173" s="99" t="str">
        <f t="shared" si="18"/>
        <v/>
      </c>
      <c r="H173" s="200">
        <f ca="1">IF(AND(M173&gt;0,M173&lt;=STATS!$C$22),1,"")</f>
        <v>1</v>
      </c>
      <c r="J173" s="34">
        <v>172</v>
      </c>
      <c r="K173" s="212">
        <v>45.915664040000003</v>
      </c>
      <c r="L173" s="212">
        <v>-91.850809830000003</v>
      </c>
      <c r="M173" s="10">
        <v>6.7</v>
      </c>
      <c r="N173" s="10" t="s">
        <v>715</v>
      </c>
      <c r="O173" s="10" t="s">
        <v>716</v>
      </c>
      <c r="R173" s="17"/>
      <c r="S173" s="17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EZ173" s="196"/>
      <c r="FA173" s="196"/>
      <c r="FB173" s="196"/>
      <c r="FC173" s="196"/>
      <c r="FD173" s="196"/>
    </row>
    <row r="174" spans="2:160">
      <c r="B174" s="99">
        <f t="shared" si="13"/>
        <v>3</v>
      </c>
      <c r="C174" s="99">
        <f t="shared" si="14"/>
        <v>3</v>
      </c>
      <c r="D174" s="99">
        <f t="shared" si="15"/>
        <v>3</v>
      </c>
      <c r="E174" s="99">
        <f t="shared" si="16"/>
        <v>3</v>
      </c>
      <c r="F174" s="99">
        <f t="shared" si="17"/>
        <v>3</v>
      </c>
      <c r="G174" s="99">
        <f t="shared" si="18"/>
        <v>4.5</v>
      </c>
      <c r="H174" s="200">
        <f ca="1">IF(AND(M174&gt;0,M174&lt;=STATS!$C$22),1,"")</f>
        <v>1</v>
      </c>
      <c r="J174" s="34">
        <v>173</v>
      </c>
      <c r="K174" s="212">
        <v>45.915676359999999</v>
      </c>
      <c r="L174" s="212">
        <v>-91.850049429999999</v>
      </c>
      <c r="M174" s="10">
        <v>4.5</v>
      </c>
      <c r="N174" s="10" t="s">
        <v>715</v>
      </c>
      <c r="O174" s="10" t="s">
        <v>716</v>
      </c>
      <c r="Q174" s="10">
        <v>1</v>
      </c>
      <c r="R174" s="17"/>
      <c r="S174" s="17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 t="s">
        <v>717</v>
      </c>
      <c r="AF174" s="36"/>
      <c r="AG174" s="36"/>
      <c r="AH174" s="36"/>
      <c r="BE174" s="10" t="s">
        <v>717</v>
      </c>
      <c r="BW174" s="10">
        <v>1</v>
      </c>
      <c r="DE174" s="10">
        <v>1</v>
      </c>
      <c r="ED174" s="10" t="s">
        <v>717</v>
      </c>
      <c r="ES174" s="10">
        <v>1</v>
      </c>
      <c r="EZ174" s="196"/>
      <c r="FA174" s="196"/>
      <c r="FB174" s="196"/>
      <c r="FC174" s="196"/>
      <c r="FD174" s="196"/>
    </row>
    <row r="175" spans="2:160">
      <c r="B175" s="99">
        <f t="shared" si="13"/>
        <v>0</v>
      </c>
      <c r="C175" s="99" t="str">
        <f t="shared" si="14"/>
        <v/>
      </c>
      <c r="D175" s="99" t="str">
        <f t="shared" si="15"/>
        <v/>
      </c>
      <c r="E175" s="99">
        <f t="shared" si="16"/>
        <v>0</v>
      </c>
      <c r="F175" s="99">
        <f t="shared" si="17"/>
        <v>0</v>
      </c>
      <c r="G175" s="99" t="str">
        <f t="shared" si="18"/>
        <v/>
      </c>
      <c r="H175" s="200">
        <f ca="1">IF(AND(M175&gt;0,M175&lt;=STATS!$C$22),1,"")</f>
        <v>1</v>
      </c>
      <c r="J175" s="34">
        <v>174</v>
      </c>
      <c r="K175" s="212">
        <v>45.915688670000002</v>
      </c>
      <c r="L175" s="212">
        <v>-91.849289020000001</v>
      </c>
      <c r="M175" s="10">
        <v>6.5</v>
      </c>
      <c r="N175" s="10" t="s">
        <v>715</v>
      </c>
      <c r="O175" s="10" t="s">
        <v>716</v>
      </c>
      <c r="R175" s="17"/>
      <c r="S175" s="17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EZ175" s="196"/>
      <c r="FA175" s="196"/>
      <c r="FB175" s="196"/>
      <c r="FC175" s="196"/>
      <c r="FD175" s="196"/>
    </row>
    <row r="176" spans="2:160">
      <c r="B176" s="99">
        <f t="shared" si="13"/>
        <v>2</v>
      </c>
      <c r="C176" s="99">
        <f t="shared" si="14"/>
        <v>2</v>
      </c>
      <c r="D176" s="99">
        <f t="shared" si="15"/>
        <v>2</v>
      </c>
      <c r="E176" s="99">
        <f t="shared" si="16"/>
        <v>2</v>
      </c>
      <c r="F176" s="99">
        <f t="shared" si="17"/>
        <v>2</v>
      </c>
      <c r="G176" s="99">
        <f t="shared" si="18"/>
        <v>6.2</v>
      </c>
      <c r="H176" s="200">
        <f ca="1">IF(AND(M176&gt;0,M176&lt;=STATS!$C$22),1,"")</f>
        <v>1</v>
      </c>
      <c r="J176" s="34">
        <v>175</v>
      </c>
      <c r="K176" s="212">
        <v>45.915700970000003</v>
      </c>
      <c r="L176" s="212">
        <v>-91.848528619999996</v>
      </c>
      <c r="M176" s="10">
        <v>6.2</v>
      </c>
      <c r="N176" s="10" t="s">
        <v>715</v>
      </c>
      <c r="O176" s="10" t="s">
        <v>716</v>
      </c>
      <c r="Q176" s="10">
        <v>1</v>
      </c>
      <c r="R176" s="17"/>
      <c r="S176" s="17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DE176" s="10">
        <v>1</v>
      </c>
      <c r="ES176" s="10">
        <v>1</v>
      </c>
      <c r="EZ176" s="196"/>
      <c r="FA176" s="196"/>
      <c r="FB176" s="196"/>
      <c r="FC176" s="196"/>
      <c r="FD176" s="196"/>
    </row>
    <row r="177" spans="2:160">
      <c r="B177" s="99">
        <f t="shared" si="13"/>
        <v>3</v>
      </c>
      <c r="C177" s="99">
        <f t="shared" si="14"/>
        <v>3</v>
      </c>
      <c r="D177" s="99">
        <f t="shared" si="15"/>
        <v>3</v>
      </c>
      <c r="E177" s="99">
        <f t="shared" si="16"/>
        <v>3</v>
      </c>
      <c r="F177" s="99">
        <f t="shared" si="17"/>
        <v>3</v>
      </c>
      <c r="G177" s="99">
        <f t="shared" si="18"/>
        <v>5</v>
      </c>
      <c r="H177" s="200">
        <f ca="1">IF(AND(M177&gt;0,M177&lt;=STATS!$C$22),1,"")</f>
        <v>1</v>
      </c>
      <c r="J177" s="34">
        <v>176</v>
      </c>
      <c r="K177" s="212">
        <v>45.915713279999999</v>
      </c>
      <c r="L177" s="212">
        <v>-91.847768209999998</v>
      </c>
      <c r="M177" s="10">
        <v>5</v>
      </c>
      <c r="N177" s="10" t="s">
        <v>715</v>
      </c>
      <c r="O177" s="10" t="s">
        <v>716</v>
      </c>
      <c r="Q177" s="10">
        <v>2</v>
      </c>
      <c r="R177" s="17"/>
      <c r="S177" s="17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BG177" s="10">
        <v>1</v>
      </c>
      <c r="CZ177" s="10" t="s">
        <v>717</v>
      </c>
      <c r="DE177" s="10">
        <v>1</v>
      </c>
      <c r="ES177" s="10">
        <v>1</v>
      </c>
      <c r="EZ177" s="196"/>
      <c r="FA177" s="196"/>
      <c r="FB177" s="196"/>
      <c r="FC177" s="196"/>
      <c r="FD177" s="196"/>
    </row>
    <row r="178" spans="2:160">
      <c r="B178" s="99">
        <f t="shared" si="13"/>
        <v>3</v>
      </c>
      <c r="C178" s="99">
        <f t="shared" si="14"/>
        <v>3</v>
      </c>
      <c r="D178" s="99">
        <f t="shared" si="15"/>
        <v>3</v>
      </c>
      <c r="E178" s="99">
        <f t="shared" si="16"/>
        <v>3</v>
      </c>
      <c r="F178" s="99">
        <f t="shared" si="17"/>
        <v>3</v>
      </c>
      <c r="G178" s="99">
        <f t="shared" si="18"/>
        <v>5.2</v>
      </c>
      <c r="H178" s="200">
        <f ca="1">IF(AND(M178&gt;0,M178&lt;=STATS!$C$22),1,"")</f>
        <v>1</v>
      </c>
      <c r="J178" s="34">
        <v>177</v>
      </c>
      <c r="K178" s="212">
        <v>45.915725569999999</v>
      </c>
      <c r="L178" s="212">
        <v>-91.847007809999994</v>
      </c>
      <c r="M178" s="10">
        <v>5.2</v>
      </c>
      <c r="N178" s="10" t="s">
        <v>715</v>
      </c>
      <c r="O178" s="10" t="s">
        <v>716</v>
      </c>
      <c r="Q178" s="10">
        <v>1</v>
      </c>
      <c r="R178" s="17"/>
      <c r="S178" s="17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BW178" s="10">
        <v>1</v>
      </c>
      <c r="DE178" s="10">
        <v>1</v>
      </c>
      <c r="ES178" s="10">
        <v>1</v>
      </c>
      <c r="EZ178" s="196"/>
      <c r="FA178" s="196"/>
      <c r="FB178" s="196"/>
      <c r="FC178" s="196"/>
      <c r="FD178" s="196"/>
    </row>
    <row r="179" spans="2:160">
      <c r="B179" s="99">
        <f t="shared" si="13"/>
        <v>2</v>
      </c>
      <c r="C179" s="99">
        <f t="shared" si="14"/>
        <v>2</v>
      </c>
      <c r="D179" s="99">
        <f t="shared" si="15"/>
        <v>2</v>
      </c>
      <c r="E179" s="99">
        <f t="shared" si="16"/>
        <v>2</v>
      </c>
      <c r="F179" s="99">
        <f t="shared" si="17"/>
        <v>2</v>
      </c>
      <c r="G179" s="99">
        <f t="shared" si="18"/>
        <v>5.2</v>
      </c>
      <c r="H179" s="200">
        <f ca="1">IF(AND(M179&gt;0,M179&lt;=STATS!$C$22),1,"")</f>
        <v>1</v>
      </c>
      <c r="J179" s="34">
        <v>178</v>
      </c>
      <c r="K179" s="212">
        <v>45.91573786</v>
      </c>
      <c r="L179" s="212">
        <v>-91.846247399999996</v>
      </c>
      <c r="M179" s="10">
        <v>5.2</v>
      </c>
      <c r="N179" s="10" t="s">
        <v>715</v>
      </c>
      <c r="O179" s="10" t="s">
        <v>716</v>
      </c>
      <c r="Q179" s="10">
        <v>1</v>
      </c>
      <c r="R179" s="17"/>
      <c r="S179" s="17" t="s">
        <v>717</v>
      </c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BW179" s="10">
        <v>1</v>
      </c>
      <c r="DE179" s="10">
        <v>1</v>
      </c>
      <c r="EZ179" s="196"/>
      <c r="FA179" s="196"/>
      <c r="FB179" s="196"/>
      <c r="FC179" s="196"/>
      <c r="FD179" s="196"/>
    </row>
    <row r="180" spans="2:160">
      <c r="B180" s="99">
        <f t="shared" si="13"/>
        <v>3</v>
      </c>
      <c r="C180" s="99">
        <f t="shared" si="14"/>
        <v>3</v>
      </c>
      <c r="D180" s="99">
        <f t="shared" si="15"/>
        <v>3</v>
      </c>
      <c r="E180" s="99">
        <f t="shared" si="16"/>
        <v>3</v>
      </c>
      <c r="F180" s="99">
        <f t="shared" si="17"/>
        <v>3</v>
      </c>
      <c r="G180" s="99">
        <f t="shared" si="18"/>
        <v>4.5</v>
      </c>
      <c r="H180" s="200">
        <f ca="1">IF(AND(M180&gt;0,M180&lt;=STATS!$C$22),1,"")</f>
        <v>1</v>
      </c>
      <c r="J180" s="34">
        <v>179</v>
      </c>
      <c r="K180" s="212">
        <v>45.915750150000001</v>
      </c>
      <c r="L180" s="212">
        <v>-91.845486989999998</v>
      </c>
      <c r="M180" s="10">
        <v>4.5</v>
      </c>
      <c r="N180" s="10" t="s">
        <v>715</v>
      </c>
      <c r="O180" s="10" t="s">
        <v>716</v>
      </c>
      <c r="Q180" s="10">
        <v>1</v>
      </c>
      <c r="R180" s="17"/>
      <c r="S180" s="17" t="s">
        <v>717</v>
      </c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>
        <v>1</v>
      </c>
      <c r="AF180" s="36"/>
      <c r="AG180" s="36"/>
      <c r="AH180" s="36"/>
      <c r="BW180" s="10">
        <v>1</v>
      </c>
      <c r="DE180" s="10">
        <v>1</v>
      </c>
      <c r="EZ180" s="196"/>
      <c r="FA180" s="196"/>
      <c r="FB180" s="196"/>
      <c r="FC180" s="196"/>
      <c r="FD180" s="196"/>
    </row>
    <row r="181" spans="2:160">
      <c r="B181" s="99">
        <f t="shared" si="13"/>
        <v>1</v>
      </c>
      <c r="C181" s="99">
        <f t="shared" si="14"/>
        <v>1</v>
      </c>
      <c r="D181" s="99">
        <f t="shared" si="15"/>
        <v>1</v>
      </c>
      <c r="E181" s="99">
        <f t="shared" si="16"/>
        <v>1</v>
      </c>
      <c r="F181" s="99">
        <f t="shared" si="17"/>
        <v>1</v>
      </c>
      <c r="G181" s="99">
        <f t="shared" si="18"/>
        <v>4.5999999999999996</v>
      </c>
      <c r="H181" s="200">
        <f ca="1">IF(AND(M181&gt;0,M181&lt;=STATS!$C$22),1,"")</f>
        <v>1</v>
      </c>
      <c r="J181" s="34">
        <v>180</v>
      </c>
      <c r="K181" s="212">
        <v>45.915762430000001</v>
      </c>
      <c r="L181" s="212">
        <v>-91.844726589999993</v>
      </c>
      <c r="M181" s="10">
        <v>4.5999999999999996</v>
      </c>
      <c r="N181" s="10" t="s">
        <v>715</v>
      </c>
      <c r="O181" s="10" t="s">
        <v>716</v>
      </c>
      <c r="Q181" s="10">
        <v>1</v>
      </c>
      <c r="R181" s="17"/>
      <c r="S181" s="17" t="s">
        <v>717</v>
      </c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>
        <v>1</v>
      </c>
      <c r="AF181" s="36"/>
      <c r="AG181" s="36"/>
      <c r="AH181" s="36"/>
      <c r="EZ181" s="196"/>
      <c r="FA181" s="196"/>
      <c r="FB181" s="196"/>
      <c r="FC181" s="196"/>
      <c r="FD181" s="196"/>
    </row>
    <row r="182" spans="2:160">
      <c r="B182" s="99">
        <f t="shared" si="13"/>
        <v>1</v>
      </c>
      <c r="C182" s="99">
        <f t="shared" si="14"/>
        <v>1</v>
      </c>
      <c r="D182" s="99">
        <f t="shared" si="15"/>
        <v>1</v>
      </c>
      <c r="E182" s="99">
        <f t="shared" si="16"/>
        <v>1</v>
      </c>
      <c r="F182" s="99">
        <f t="shared" si="17"/>
        <v>1</v>
      </c>
      <c r="G182" s="99">
        <f t="shared" si="18"/>
        <v>4.0999999999999996</v>
      </c>
      <c r="H182" s="200">
        <f ca="1">IF(AND(M182&gt;0,M182&lt;=STATS!$C$22),1,"")</f>
        <v>1</v>
      </c>
      <c r="J182" s="34">
        <v>181</v>
      </c>
      <c r="K182" s="212">
        <v>45.915774710000001</v>
      </c>
      <c r="L182" s="212">
        <v>-91.843966179999995</v>
      </c>
      <c r="M182" s="10">
        <v>4.0999999999999996</v>
      </c>
      <c r="N182" s="10" t="s">
        <v>715</v>
      </c>
      <c r="O182" s="10" t="s">
        <v>716</v>
      </c>
      <c r="Q182" s="10">
        <v>1</v>
      </c>
      <c r="R182" s="17"/>
      <c r="S182" s="17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Q182" s="10">
        <v>1</v>
      </c>
      <c r="DE182" s="10" t="s">
        <v>717</v>
      </c>
      <c r="EC182" s="10" t="s">
        <v>717</v>
      </c>
      <c r="EZ182" s="196"/>
      <c r="FA182" s="196"/>
      <c r="FB182" s="196"/>
      <c r="FC182" s="196"/>
      <c r="FD182" s="196"/>
    </row>
    <row r="183" spans="2:160">
      <c r="B183" s="99">
        <f t="shared" si="13"/>
        <v>2</v>
      </c>
      <c r="C183" s="99">
        <f t="shared" si="14"/>
        <v>2</v>
      </c>
      <c r="D183" s="99">
        <f t="shared" si="15"/>
        <v>2</v>
      </c>
      <c r="E183" s="99">
        <f t="shared" si="16"/>
        <v>2</v>
      </c>
      <c r="F183" s="99">
        <f t="shared" si="17"/>
        <v>2</v>
      </c>
      <c r="G183" s="99">
        <f t="shared" si="18"/>
        <v>3.8</v>
      </c>
      <c r="H183" s="200">
        <f ca="1">IF(AND(M183&gt;0,M183&lt;=STATS!$C$22),1,"")</f>
        <v>1</v>
      </c>
      <c r="J183" s="34">
        <v>182</v>
      </c>
      <c r="K183" s="212">
        <v>45.91578698</v>
      </c>
      <c r="L183" s="212">
        <v>-91.843205769999997</v>
      </c>
      <c r="M183" s="10">
        <v>3.8</v>
      </c>
      <c r="N183" s="10" t="s">
        <v>715</v>
      </c>
      <c r="O183" s="10" t="s">
        <v>716</v>
      </c>
      <c r="Q183" s="10">
        <v>1</v>
      </c>
      <c r="R183" s="17"/>
      <c r="S183" s="17" t="s">
        <v>717</v>
      </c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>
        <v>1</v>
      </c>
      <c r="AF183" s="36"/>
      <c r="AG183" s="36"/>
      <c r="AH183" s="36"/>
      <c r="BW183" s="10">
        <v>1</v>
      </c>
      <c r="EZ183" s="196"/>
      <c r="FA183" s="196"/>
      <c r="FB183" s="196"/>
      <c r="FC183" s="196"/>
      <c r="FD183" s="196"/>
    </row>
    <row r="184" spans="2:160">
      <c r="B184" s="99">
        <f t="shared" si="13"/>
        <v>2</v>
      </c>
      <c r="C184" s="99">
        <f t="shared" si="14"/>
        <v>2</v>
      </c>
      <c r="D184" s="99">
        <f t="shared" si="15"/>
        <v>1</v>
      </c>
      <c r="E184" s="99">
        <f t="shared" si="16"/>
        <v>2</v>
      </c>
      <c r="F184" s="99">
        <f t="shared" si="17"/>
        <v>1</v>
      </c>
      <c r="G184" s="99">
        <f t="shared" si="18"/>
        <v>3.6</v>
      </c>
      <c r="H184" s="200">
        <f ca="1">IF(AND(M184&gt;0,M184&lt;=STATS!$C$22),1,"")</f>
        <v>1</v>
      </c>
      <c r="J184" s="34">
        <v>183</v>
      </c>
      <c r="K184" s="212">
        <v>45.915799249999999</v>
      </c>
      <c r="L184" s="212">
        <v>-91.842445359999999</v>
      </c>
      <c r="M184" s="10">
        <v>3.6</v>
      </c>
      <c r="N184" s="10" t="s">
        <v>715</v>
      </c>
      <c r="O184" s="10" t="s">
        <v>716</v>
      </c>
      <c r="Q184" s="10">
        <v>2</v>
      </c>
      <c r="R184" s="17"/>
      <c r="S184" s="17">
        <v>2</v>
      </c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EX184" s="10">
        <v>1</v>
      </c>
      <c r="EZ184" s="196"/>
      <c r="FA184" s="196"/>
      <c r="FB184" s="196"/>
      <c r="FC184" s="196"/>
      <c r="FD184" s="196"/>
    </row>
    <row r="185" spans="2:160">
      <c r="B185" s="99">
        <f t="shared" si="13"/>
        <v>1</v>
      </c>
      <c r="C185" s="99">
        <f t="shared" si="14"/>
        <v>1</v>
      </c>
      <c r="D185" s="99">
        <f t="shared" si="15"/>
        <v>1</v>
      </c>
      <c r="E185" s="99">
        <f t="shared" si="16"/>
        <v>1</v>
      </c>
      <c r="F185" s="99">
        <f t="shared" si="17"/>
        <v>1</v>
      </c>
      <c r="G185" s="99">
        <f t="shared" si="18"/>
        <v>2.8</v>
      </c>
      <c r="H185" s="200">
        <f ca="1">IF(AND(M185&gt;0,M185&lt;=STATS!$C$22),1,"")</f>
        <v>1</v>
      </c>
      <c r="J185" s="34">
        <v>184</v>
      </c>
      <c r="K185" s="212">
        <v>45.915811509999997</v>
      </c>
      <c r="L185" s="212">
        <v>-91.841684950000001</v>
      </c>
      <c r="M185" s="10">
        <v>2.8</v>
      </c>
      <c r="N185" s="10" t="s">
        <v>715</v>
      </c>
      <c r="O185" s="10" t="s">
        <v>716</v>
      </c>
      <c r="Q185" s="10">
        <v>1</v>
      </c>
      <c r="R185" s="17"/>
      <c r="S185" s="17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>
        <v>1</v>
      </c>
      <c r="AF185" s="36"/>
      <c r="AG185" s="36"/>
      <c r="AH185" s="36"/>
      <c r="BE185" s="10" t="s">
        <v>717</v>
      </c>
      <c r="DE185" s="10" t="s">
        <v>717</v>
      </c>
      <c r="ED185" s="10" t="s">
        <v>717</v>
      </c>
      <c r="EZ185" s="196"/>
      <c r="FA185" s="196"/>
      <c r="FB185" s="196"/>
      <c r="FC185" s="196"/>
      <c r="FD185" s="196"/>
    </row>
    <row r="186" spans="2:160">
      <c r="B186" s="99">
        <f t="shared" si="13"/>
        <v>0</v>
      </c>
      <c r="C186" s="99" t="str">
        <f t="shared" si="14"/>
        <v/>
      </c>
      <c r="D186" s="99" t="str">
        <f t="shared" si="15"/>
        <v/>
      </c>
      <c r="E186" s="99">
        <f t="shared" si="16"/>
        <v>0</v>
      </c>
      <c r="F186" s="99">
        <f t="shared" si="17"/>
        <v>0</v>
      </c>
      <c r="G186" s="99" t="str">
        <f t="shared" si="18"/>
        <v/>
      </c>
      <c r="H186" s="200">
        <f ca="1">IF(AND(M186&gt;0,M186&lt;=STATS!$C$22),1,"")</f>
        <v>1</v>
      </c>
      <c r="J186" s="34">
        <v>185</v>
      </c>
      <c r="K186" s="212">
        <v>45.916194789999999</v>
      </c>
      <c r="L186" s="212">
        <v>-91.850827480000007</v>
      </c>
      <c r="M186" s="10">
        <v>7.5</v>
      </c>
      <c r="N186" s="10" t="s">
        <v>715</v>
      </c>
      <c r="O186" s="10" t="s">
        <v>716</v>
      </c>
      <c r="R186" s="17"/>
      <c r="S186" s="17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EZ186" s="196"/>
      <c r="FA186" s="196"/>
      <c r="FB186" s="196"/>
      <c r="FC186" s="196"/>
      <c r="FD186" s="196"/>
    </row>
    <row r="187" spans="2:160">
      <c r="B187" s="99">
        <f t="shared" si="13"/>
        <v>0</v>
      </c>
      <c r="C187" s="99" t="str">
        <f t="shared" si="14"/>
        <v/>
      </c>
      <c r="D187" s="99" t="str">
        <f t="shared" si="15"/>
        <v/>
      </c>
      <c r="E187" s="99">
        <f t="shared" si="16"/>
        <v>0</v>
      </c>
      <c r="F187" s="99">
        <f t="shared" si="17"/>
        <v>0</v>
      </c>
      <c r="G187" s="99" t="str">
        <f t="shared" si="18"/>
        <v/>
      </c>
      <c r="H187" s="200">
        <f ca="1">IF(AND(M187&gt;0,M187&lt;=STATS!$C$22),1,"")</f>
        <v>1</v>
      </c>
      <c r="J187" s="34">
        <v>186</v>
      </c>
      <c r="K187" s="212">
        <v>45.916207110000002</v>
      </c>
      <c r="L187" s="212">
        <v>-91.850067069999994</v>
      </c>
      <c r="M187" s="10">
        <v>8.6999999999999993</v>
      </c>
      <c r="N187" s="10" t="s">
        <v>715</v>
      </c>
      <c r="O187" s="10" t="s">
        <v>716</v>
      </c>
      <c r="R187" s="17"/>
      <c r="S187" s="17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EZ187" s="196"/>
      <c r="FA187" s="196"/>
      <c r="FB187" s="196"/>
      <c r="FC187" s="196"/>
      <c r="FD187" s="196"/>
    </row>
    <row r="188" spans="2:160">
      <c r="B188" s="99">
        <f t="shared" si="13"/>
        <v>1</v>
      </c>
      <c r="C188" s="99">
        <f t="shared" si="14"/>
        <v>1</v>
      </c>
      <c r="D188" s="99">
        <f t="shared" si="15"/>
        <v>1</v>
      </c>
      <c r="E188" s="99">
        <f t="shared" si="16"/>
        <v>1</v>
      </c>
      <c r="F188" s="99">
        <f t="shared" si="17"/>
        <v>1</v>
      </c>
      <c r="G188" s="99">
        <f t="shared" si="18"/>
        <v>6.6</v>
      </c>
      <c r="H188" s="200">
        <f ca="1">IF(AND(M188&gt;0,M188&lt;=STATS!$C$22),1,"")</f>
        <v>1</v>
      </c>
      <c r="J188" s="34">
        <v>187</v>
      </c>
      <c r="K188" s="212">
        <v>45.916219419999997</v>
      </c>
      <c r="L188" s="212">
        <v>-91.849306659999996</v>
      </c>
      <c r="M188" s="10">
        <v>6.6</v>
      </c>
      <c r="N188" s="10" t="s">
        <v>715</v>
      </c>
      <c r="O188" s="10" t="s">
        <v>716</v>
      </c>
      <c r="Q188" s="10">
        <v>1</v>
      </c>
      <c r="R188" s="17"/>
      <c r="S188" s="17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>
        <v>1</v>
      </c>
      <c r="AF188" s="36"/>
      <c r="AG188" s="36"/>
      <c r="AH188" s="36"/>
      <c r="EZ188" s="196"/>
      <c r="FA188" s="196"/>
      <c r="FB188" s="196"/>
      <c r="FC188" s="196"/>
      <c r="FD188" s="196"/>
    </row>
    <row r="189" spans="2:160">
      <c r="B189" s="99">
        <f t="shared" si="13"/>
        <v>2</v>
      </c>
      <c r="C189" s="99">
        <f t="shared" si="14"/>
        <v>2</v>
      </c>
      <c r="D189" s="99">
        <f t="shared" si="15"/>
        <v>2</v>
      </c>
      <c r="E189" s="99">
        <f t="shared" si="16"/>
        <v>2</v>
      </c>
      <c r="F189" s="99">
        <f t="shared" si="17"/>
        <v>2</v>
      </c>
      <c r="G189" s="99">
        <f t="shared" si="18"/>
        <v>6.1</v>
      </c>
      <c r="H189" s="200">
        <f ca="1">IF(AND(M189&gt;0,M189&lt;=STATS!$C$22),1,"")</f>
        <v>1</v>
      </c>
      <c r="J189" s="34">
        <v>188</v>
      </c>
      <c r="K189" s="212">
        <v>45.91623173</v>
      </c>
      <c r="L189" s="212">
        <v>-91.848546249999998</v>
      </c>
      <c r="M189" s="10">
        <v>6.1</v>
      </c>
      <c r="N189" s="10" t="s">
        <v>715</v>
      </c>
      <c r="O189" s="10" t="s">
        <v>716</v>
      </c>
      <c r="Q189" s="10">
        <v>1</v>
      </c>
      <c r="R189" s="17"/>
      <c r="S189" s="17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DE189" s="10">
        <v>1</v>
      </c>
      <c r="ES189" s="10">
        <v>1</v>
      </c>
      <c r="EZ189" s="196"/>
      <c r="FA189" s="196"/>
      <c r="FB189" s="196"/>
      <c r="FC189" s="196"/>
      <c r="FD189" s="196"/>
    </row>
    <row r="190" spans="2:160">
      <c r="B190" s="99">
        <f t="shared" si="13"/>
        <v>3</v>
      </c>
      <c r="C190" s="99">
        <f t="shared" si="14"/>
        <v>3</v>
      </c>
      <c r="D190" s="99">
        <f t="shared" si="15"/>
        <v>3</v>
      </c>
      <c r="E190" s="99">
        <f t="shared" si="16"/>
        <v>3</v>
      </c>
      <c r="F190" s="99">
        <f t="shared" si="17"/>
        <v>3</v>
      </c>
      <c r="G190" s="99">
        <f t="shared" si="18"/>
        <v>5.4</v>
      </c>
      <c r="H190" s="200">
        <f ca="1">IF(AND(M190&gt;0,M190&lt;=STATS!$C$22),1,"")</f>
        <v>1</v>
      </c>
      <c r="J190" s="34">
        <v>189</v>
      </c>
      <c r="K190" s="212">
        <v>45.916244030000001</v>
      </c>
      <c r="L190" s="212">
        <v>-91.847785830000007</v>
      </c>
      <c r="M190" s="10">
        <v>5.4</v>
      </c>
      <c r="N190" s="10" t="s">
        <v>715</v>
      </c>
      <c r="O190" s="10" t="s">
        <v>716</v>
      </c>
      <c r="Q190" s="10">
        <v>1</v>
      </c>
      <c r="R190" s="17"/>
      <c r="S190" s="17" t="s">
        <v>717</v>
      </c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Q190" s="10">
        <v>1</v>
      </c>
      <c r="BW190" s="10">
        <v>1</v>
      </c>
      <c r="DE190" s="10" t="s">
        <v>717</v>
      </c>
      <c r="ES190" s="10">
        <v>1</v>
      </c>
      <c r="EZ190" s="196"/>
      <c r="FA190" s="196"/>
      <c r="FB190" s="196"/>
      <c r="FC190" s="196"/>
      <c r="FD190" s="196"/>
    </row>
    <row r="191" spans="2:160">
      <c r="B191" s="99">
        <f t="shared" si="13"/>
        <v>4</v>
      </c>
      <c r="C191" s="99">
        <f t="shared" si="14"/>
        <v>4</v>
      </c>
      <c r="D191" s="99">
        <f t="shared" si="15"/>
        <v>3</v>
      </c>
      <c r="E191" s="99">
        <f t="shared" si="16"/>
        <v>4</v>
      </c>
      <c r="F191" s="99">
        <f t="shared" si="17"/>
        <v>3</v>
      </c>
      <c r="G191" s="99">
        <f t="shared" si="18"/>
        <v>4.9000000000000004</v>
      </c>
      <c r="H191" s="200">
        <f ca="1">IF(AND(M191&gt;0,M191&lt;=STATS!$C$22),1,"")</f>
        <v>1</v>
      </c>
      <c r="J191" s="34">
        <v>190</v>
      </c>
      <c r="K191" s="212">
        <v>45.916256320000002</v>
      </c>
      <c r="L191" s="212">
        <v>-91.847025419999994</v>
      </c>
      <c r="M191" s="10">
        <v>4.9000000000000004</v>
      </c>
      <c r="N191" s="10" t="s">
        <v>715</v>
      </c>
      <c r="O191" s="10" t="s">
        <v>716</v>
      </c>
      <c r="Q191" s="10">
        <v>2</v>
      </c>
      <c r="R191" s="17"/>
      <c r="S191" s="17">
        <v>1</v>
      </c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>
        <v>1</v>
      </c>
      <c r="AF191" s="36"/>
      <c r="AG191" s="36"/>
      <c r="AH191" s="36"/>
      <c r="AQ191" s="10">
        <v>1</v>
      </c>
      <c r="CZ191" s="10" t="s">
        <v>717</v>
      </c>
      <c r="DE191" s="10">
        <v>1</v>
      </c>
      <c r="EZ191" s="196"/>
      <c r="FA191" s="196"/>
      <c r="FB191" s="196"/>
      <c r="FC191" s="196"/>
      <c r="FD191" s="196"/>
    </row>
    <row r="192" spans="2:160">
      <c r="B192" s="99">
        <f t="shared" si="13"/>
        <v>6</v>
      </c>
      <c r="C192" s="99">
        <f t="shared" si="14"/>
        <v>6</v>
      </c>
      <c r="D192" s="99">
        <f t="shared" si="15"/>
        <v>6</v>
      </c>
      <c r="E192" s="99">
        <f t="shared" si="16"/>
        <v>6</v>
      </c>
      <c r="F192" s="99">
        <f t="shared" si="17"/>
        <v>6</v>
      </c>
      <c r="G192" s="99">
        <f t="shared" si="18"/>
        <v>5.6</v>
      </c>
      <c r="H192" s="200">
        <f ca="1">IF(AND(M192&gt;0,M192&lt;=STATS!$C$22),1,"")</f>
        <v>1</v>
      </c>
      <c r="J192" s="34">
        <v>191</v>
      </c>
      <c r="K192" s="212">
        <v>45.916268619999997</v>
      </c>
      <c r="L192" s="212">
        <v>-91.846265009999996</v>
      </c>
      <c r="M192" s="10">
        <v>5.6</v>
      </c>
      <c r="N192" s="10" t="s">
        <v>715</v>
      </c>
      <c r="O192" s="10" t="s">
        <v>716</v>
      </c>
      <c r="Q192" s="10">
        <v>1</v>
      </c>
      <c r="R192" s="17"/>
      <c r="S192" s="17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>
        <v>1</v>
      </c>
      <c r="AF192" s="36"/>
      <c r="AG192" s="36"/>
      <c r="AH192" s="36"/>
      <c r="BW192" s="10">
        <v>1</v>
      </c>
      <c r="CZ192" s="10">
        <v>1</v>
      </c>
      <c r="DE192" s="10">
        <v>1</v>
      </c>
      <c r="EC192" s="10">
        <v>1</v>
      </c>
      <c r="ES192" s="10">
        <v>1</v>
      </c>
      <c r="EZ192" s="196"/>
      <c r="FA192" s="196"/>
      <c r="FB192" s="196"/>
      <c r="FC192" s="196"/>
      <c r="FD192" s="196"/>
    </row>
    <row r="193" spans="2:160">
      <c r="B193" s="99">
        <f t="shared" si="13"/>
        <v>2</v>
      </c>
      <c r="C193" s="99">
        <f t="shared" si="14"/>
        <v>2</v>
      </c>
      <c r="D193" s="99">
        <f t="shared" si="15"/>
        <v>2</v>
      </c>
      <c r="E193" s="99">
        <f t="shared" si="16"/>
        <v>2</v>
      </c>
      <c r="F193" s="99">
        <f t="shared" si="17"/>
        <v>2</v>
      </c>
      <c r="G193" s="99">
        <f t="shared" si="18"/>
        <v>4.9000000000000004</v>
      </c>
      <c r="H193" s="200">
        <f ca="1">IF(AND(M193&gt;0,M193&lt;=STATS!$C$22),1,"")</f>
        <v>1</v>
      </c>
      <c r="J193" s="34">
        <v>192</v>
      </c>
      <c r="K193" s="212">
        <v>45.916280899999997</v>
      </c>
      <c r="L193" s="212">
        <v>-91.845504590000004</v>
      </c>
      <c r="M193" s="10">
        <v>4.9000000000000004</v>
      </c>
      <c r="N193" s="10" t="s">
        <v>715</v>
      </c>
      <c r="O193" s="10" t="s">
        <v>716</v>
      </c>
      <c r="Q193" s="10">
        <v>1</v>
      </c>
      <c r="R193" s="17"/>
      <c r="S193" s="17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>
        <v>1</v>
      </c>
      <c r="AF193" s="36"/>
      <c r="AG193" s="36"/>
      <c r="AH193" s="36"/>
      <c r="BW193" s="10">
        <v>1</v>
      </c>
      <c r="EX193" s="10" t="s">
        <v>717</v>
      </c>
      <c r="EZ193" s="196"/>
      <c r="FA193" s="196"/>
      <c r="FB193" s="196"/>
      <c r="FC193" s="196"/>
      <c r="FD193" s="196"/>
    </row>
    <row r="194" spans="2:160">
      <c r="B194" s="99">
        <f t="shared" ref="B194:B257" si="19">COUNT(R194:EY194,FE194:FM194)</f>
        <v>3</v>
      </c>
      <c r="C194" s="99">
        <f t="shared" ref="C194:C257" si="20">IF(COUNT(R194:EY194,FE194:FM194)&gt;0,COUNT(R194:EY194,FE194:FM194),"")</f>
        <v>3</v>
      </c>
      <c r="D194" s="99">
        <f t="shared" ref="D194:D257" si="21">IF(COUNT(T194:BJ194,BL194:BT194,BV194:CB194,CD194:EY194,FE194:FM194)&gt;0,COUNT(T194:BJ194,BL194:BT194,BV194:CB194,CD194:EY194,FE194:FM194),"")</f>
        <v>3</v>
      </c>
      <c r="E194" s="99">
        <f t="shared" ref="E194:E257" si="22">IF(H194=1,COUNT(R194:EY194,FE194:FM194),"")</f>
        <v>3</v>
      </c>
      <c r="F194" s="99">
        <f t="shared" ref="F194:F257" si="23">IF(H194=1,COUNT(T194:BJ194,BL194:BT194,BV194:CB194,CD194:EY194,FE194:FM194),"")</f>
        <v>3</v>
      </c>
      <c r="G194" s="99">
        <f t="shared" si="18"/>
        <v>4.5999999999999996</v>
      </c>
      <c r="H194" s="200">
        <f ca="1">IF(AND(M194&gt;0,M194&lt;=STATS!$C$22),1,"")</f>
        <v>1</v>
      </c>
      <c r="J194" s="34">
        <v>193</v>
      </c>
      <c r="K194" s="212">
        <v>45.916293189999998</v>
      </c>
      <c r="L194" s="212">
        <v>-91.844744180000006</v>
      </c>
      <c r="M194" s="10">
        <v>4.5999999999999996</v>
      </c>
      <c r="N194" s="10" t="s">
        <v>715</v>
      </c>
      <c r="O194" s="10" t="s">
        <v>716</v>
      </c>
      <c r="Q194" s="10">
        <v>1</v>
      </c>
      <c r="R194" s="17"/>
      <c r="S194" s="17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>
        <v>1</v>
      </c>
      <c r="AF194" s="36"/>
      <c r="AG194" s="36"/>
      <c r="AH194" s="36"/>
      <c r="BG194" s="10">
        <v>1</v>
      </c>
      <c r="BW194" s="10">
        <v>1</v>
      </c>
      <c r="EZ194" s="196"/>
      <c r="FA194" s="196"/>
      <c r="FB194" s="196"/>
      <c r="FC194" s="196"/>
      <c r="FD194" s="196"/>
    </row>
    <row r="195" spans="2:160">
      <c r="B195" s="99">
        <f t="shared" si="19"/>
        <v>1</v>
      </c>
      <c r="C195" s="99">
        <f t="shared" si="20"/>
        <v>1</v>
      </c>
      <c r="D195" s="99">
        <f t="shared" si="21"/>
        <v>1</v>
      </c>
      <c r="E195" s="99">
        <f t="shared" si="22"/>
        <v>1</v>
      </c>
      <c r="F195" s="99">
        <f t="shared" si="23"/>
        <v>1</v>
      </c>
      <c r="G195" s="99">
        <f t="shared" si="18"/>
        <v>4.0999999999999996</v>
      </c>
      <c r="H195" s="200">
        <f ca="1">IF(AND(M195&gt;0,M195&lt;=STATS!$C$22),1,"")</f>
        <v>1</v>
      </c>
      <c r="J195" s="34">
        <v>194</v>
      </c>
      <c r="K195" s="212">
        <v>45.916305459999997</v>
      </c>
      <c r="L195" s="212">
        <v>-91.843983769999994</v>
      </c>
      <c r="M195" s="10">
        <v>4.0999999999999996</v>
      </c>
      <c r="N195" s="10" t="s">
        <v>715</v>
      </c>
      <c r="O195" s="10" t="s">
        <v>716</v>
      </c>
      <c r="Q195" s="10">
        <v>3</v>
      </c>
      <c r="R195" s="17"/>
      <c r="S195" s="17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>
        <v>3</v>
      </c>
      <c r="AF195" s="36"/>
      <c r="AG195" s="36"/>
      <c r="AH195" s="36"/>
      <c r="EZ195" s="196"/>
      <c r="FA195" s="196"/>
      <c r="FB195" s="196"/>
      <c r="FC195" s="196"/>
      <c r="FD195" s="196"/>
    </row>
    <row r="196" spans="2:160">
      <c r="B196" s="99">
        <f t="shared" si="19"/>
        <v>2</v>
      </c>
      <c r="C196" s="99">
        <f t="shared" si="20"/>
        <v>2</v>
      </c>
      <c r="D196" s="99">
        <f t="shared" si="21"/>
        <v>1</v>
      </c>
      <c r="E196" s="99">
        <f t="shared" si="22"/>
        <v>2</v>
      </c>
      <c r="F196" s="99">
        <f t="shared" si="23"/>
        <v>1</v>
      </c>
      <c r="G196" s="99">
        <f t="shared" si="18"/>
        <v>3.9</v>
      </c>
      <c r="H196" s="200">
        <f ca="1">IF(AND(M196&gt;0,M196&lt;=STATS!$C$22),1,"")</f>
        <v>1</v>
      </c>
      <c r="J196" s="34">
        <v>195</v>
      </c>
      <c r="K196" s="212">
        <v>45.916317730000003</v>
      </c>
      <c r="L196" s="212">
        <v>-91.843223350000002</v>
      </c>
      <c r="M196" s="10">
        <v>3.9</v>
      </c>
      <c r="N196" s="10" t="s">
        <v>715</v>
      </c>
      <c r="O196" s="10" t="s">
        <v>716</v>
      </c>
      <c r="Q196" s="10">
        <v>1</v>
      </c>
      <c r="R196" s="17"/>
      <c r="S196" s="17">
        <v>1</v>
      </c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 t="s">
        <v>717</v>
      </c>
      <c r="AF196" s="36"/>
      <c r="AG196" s="36"/>
      <c r="AH196" s="36"/>
      <c r="AW196" s="10">
        <v>1</v>
      </c>
      <c r="DE196" s="10" t="s">
        <v>717</v>
      </c>
      <c r="EZ196" s="196"/>
      <c r="FA196" s="196"/>
      <c r="FB196" s="196"/>
      <c r="FC196" s="196"/>
      <c r="FD196" s="196"/>
    </row>
    <row r="197" spans="2:160">
      <c r="B197" s="99">
        <f t="shared" si="19"/>
        <v>0</v>
      </c>
      <c r="C197" s="99" t="str">
        <f t="shared" si="20"/>
        <v/>
      </c>
      <c r="D197" s="99" t="str">
        <f t="shared" si="21"/>
        <v/>
      </c>
      <c r="E197" s="99" t="str">
        <f t="shared" si="22"/>
        <v/>
      </c>
      <c r="F197" s="99" t="str">
        <f t="shared" si="23"/>
        <v/>
      </c>
      <c r="G197" s="99" t="str">
        <f t="shared" si="18"/>
        <v/>
      </c>
      <c r="H197" s="200" t="str">
        <f ca="1">IF(AND(M197&gt;0,M197&lt;=STATS!$C$22),1,"")</f>
        <v/>
      </c>
      <c r="J197" s="34">
        <v>196</v>
      </c>
      <c r="K197" s="212">
        <v>45.916713219999998</v>
      </c>
      <c r="L197" s="212">
        <v>-91.851605550000002</v>
      </c>
      <c r="P197" s="10" t="s">
        <v>733</v>
      </c>
      <c r="R197" s="17"/>
      <c r="S197" s="17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EZ197" s="196"/>
      <c r="FA197" s="196"/>
      <c r="FB197" s="196"/>
      <c r="FC197" s="196"/>
      <c r="FD197" s="196"/>
    </row>
    <row r="198" spans="2:160">
      <c r="B198" s="99">
        <f t="shared" si="19"/>
        <v>2</v>
      </c>
      <c r="C198" s="99">
        <f t="shared" si="20"/>
        <v>2</v>
      </c>
      <c r="D198" s="99">
        <f t="shared" si="21"/>
        <v>2</v>
      </c>
      <c r="E198" s="99">
        <f t="shared" si="22"/>
        <v>2</v>
      </c>
      <c r="F198" s="99">
        <f t="shared" si="23"/>
        <v>2</v>
      </c>
      <c r="G198" s="99">
        <f t="shared" si="18"/>
        <v>6.5</v>
      </c>
      <c r="H198" s="200">
        <f ca="1">IF(AND(M198&gt;0,M198&lt;=STATS!$C$22),1,"")</f>
        <v>1</v>
      </c>
      <c r="J198" s="34">
        <v>197</v>
      </c>
      <c r="K198" s="212">
        <v>45.916725540000002</v>
      </c>
      <c r="L198" s="212">
        <v>-91.850845129999996</v>
      </c>
      <c r="M198" s="10">
        <v>6.5</v>
      </c>
      <c r="N198" s="10" t="s">
        <v>719</v>
      </c>
      <c r="O198" s="10" t="s">
        <v>716</v>
      </c>
      <c r="Q198" s="10">
        <v>1</v>
      </c>
      <c r="R198" s="17"/>
      <c r="S198" s="17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W198" s="10">
        <v>1</v>
      </c>
      <c r="DE198" s="10">
        <v>1</v>
      </c>
      <c r="EZ198" s="196"/>
      <c r="FA198" s="196"/>
      <c r="FB198" s="196"/>
      <c r="FC198" s="196"/>
      <c r="FD198" s="196"/>
    </row>
    <row r="199" spans="2:160">
      <c r="B199" s="99">
        <f t="shared" si="19"/>
        <v>0</v>
      </c>
      <c r="C199" s="99" t="str">
        <f t="shared" si="20"/>
        <v/>
      </c>
      <c r="D199" s="99" t="str">
        <f t="shared" si="21"/>
        <v/>
      </c>
      <c r="E199" s="99">
        <f t="shared" si="22"/>
        <v>0</v>
      </c>
      <c r="F199" s="99">
        <f t="shared" si="23"/>
        <v>0</v>
      </c>
      <c r="G199" s="99" t="str">
        <f t="shared" si="18"/>
        <v/>
      </c>
      <c r="H199" s="200">
        <f ca="1">IF(AND(M199&gt;0,M199&lt;=STATS!$C$22),1,"")</f>
        <v>1</v>
      </c>
      <c r="J199" s="34">
        <v>198</v>
      </c>
      <c r="K199" s="212">
        <v>45.916737859999998</v>
      </c>
      <c r="L199" s="212">
        <v>-91.850084710000004</v>
      </c>
      <c r="M199" s="10">
        <v>6.1</v>
      </c>
      <c r="N199" s="10" t="s">
        <v>715</v>
      </c>
      <c r="O199" s="10" t="s">
        <v>716</v>
      </c>
      <c r="R199" s="17"/>
      <c r="S199" s="17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EZ199" s="196"/>
      <c r="FA199" s="196"/>
      <c r="FB199" s="196"/>
      <c r="FC199" s="196"/>
      <c r="FD199" s="196"/>
    </row>
    <row r="200" spans="2:160">
      <c r="B200" s="99">
        <f t="shared" si="19"/>
        <v>0</v>
      </c>
      <c r="C200" s="99" t="str">
        <f t="shared" si="20"/>
        <v/>
      </c>
      <c r="D200" s="99" t="str">
        <f t="shared" si="21"/>
        <v/>
      </c>
      <c r="E200" s="99">
        <f t="shared" si="22"/>
        <v>0</v>
      </c>
      <c r="F200" s="99">
        <f t="shared" si="23"/>
        <v>0</v>
      </c>
      <c r="G200" s="99" t="str">
        <f t="shared" si="18"/>
        <v/>
      </c>
      <c r="H200" s="200">
        <f ca="1">IF(AND(M200&gt;0,M200&lt;=STATS!$C$22),1,"")</f>
        <v>1</v>
      </c>
      <c r="J200" s="34">
        <v>199</v>
      </c>
      <c r="K200" s="212">
        <v>45.91675017</v>
      </c>
      <c r="L200" s="212">
        <v>-91.849324289999998</v>
      </c>
      <c r="M200" s="10">
        <v>2.6</v>
      </c>
      <c r="N200" s="10" t="s">
        <v>718</v>
      </c>
      <c r="O200" s="10" t="s">
        <v>716</v>
      </c>
      <c r="R200" s="17"/>
      <c r="S200" s="17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 t="s">
        <v>717</v>
      </c>
      <c r="AF200" s="36"/>
      <c r="AG200" s="36"/>
      <c r="AH200" s="36"/>
      <c r="CB200" s="10" t="s">
        <v>717</v>
      </c>
      <c r="DE200" s="10" t="s">
        <v>717</v>
      </c>
      <c r="EZ200" s="196"/>
      <c r="FA200" s="196"/>
      <c r="FB200" s="196"/>
      <c r="FC200" s="196"/>
      <c r="FD200" s="196"/>
    </row>
    <row r="201" spans="2:160">
      <c r="B201" s="99">
        <f t="shared" si="19"/>
        <v>2</v>
      </c>
      <c r="C201" s="99">
        <f t="shared" si="20"/>
        <v>2</v>
      </c>
      <c r="D201" s="99">
        <f t="shared" si="21"/>
        <v>2</v>
      </c>
      <c r="E201" s="99">
        <f t="shared" si="22"/>
        <v>2</v>
      </c>
      <c r="F201" s="99">
        <f t="shared" si="23"/>
        <v>2</v>
      </c>
      <c r="G201" s="99">
        <f t="shared" si="18"/>
        <v>3.7</v>
      </c>
      <c r="H201" s="200">
        <f ca="1">IF(AND(M201&gt;0,M201&lt;=STATS!$C$22),1,"")</f>
        <v>1</v>
      </c>
      <c r="J201" s="34">
        <v>200</v>
      </c>
      <c r="K201" s="212">
        <v>45.916762480000003</v>
      </c>
      <c r="L201" s="212">
        <v>-91.84856388</v>
      </c>
      <c r="M201" s="10">
        <v>3.7</v>
      </c>
      <c r="N201" s="10" t="s">
        <v>718</v>
      </c>
      <c r="O201" s="10" t="s">
        <v>716</v>
      </c>
      <c r="Q201" s="10">
        <v>1</v>
      </c>
      <c r="R201" s="17"/>
      <c r="S201" s="17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>
        <v>1</v>
      </c>
      <c r="AF201" s="36"/>
      <c r="AG201" s="36"/>
      <c r="AH201" s="36"/>
      <c r="DE201" s="10">
        <v>1</v>
      </c>
      <c r="EZ201" s="196"/>
      <c r="FA201" s="196"/>
      <c r="FB201" s="196"/>
      <c r="FC201" s="196"/>
      <c r="FD201" s="196"/>
    </row>
    <row r="202" spans="2:160">
      <c r="B202" s="99">
        <f t="shared" si="19"/>
        <v>6</v>
      </c>
      <c r="C202" s="99">
        <f t="shared" si="20"/>
        <v>6</v>
      </c>
      <c r="D202" s="99">
        <f t="shared" si="21"/>
        <v>6</v>
      </c>
      <c r="E202" s="99">
        <f t="shared" si="22"/>
        <v>6</v>
      </c>
      <c r="F202" s="99">
        <f t="shared" si="23"/>
        <v>6</v>
      </c>
      <c r="G202" s="99">
        <f t="shared" si="18"/>
        <v>4.8</v>
      </c>
      <c r="H202" s="200">
        <f ca="1">IF(AND(M202&gt;0,M202&lt;=STATS!$C$22),1,"")</f>
        <v>1</v>
      </c>
      <c r="J202" s="34">
        <v>201</v>
      </c>
      <c r="K202" s="212">
        <v>45.916774779999997</v>
      </c>
      <c r="L202" s="212">
        <v>-91.847803459999994</v>
      </c>
      <c r="M202" s="10">
        <v>4.8</v>
      </c>
      <c r="N202" s="10" t="s">
        <v>715</v>
      </c>
      <c r="O202" s="10" t="s">
        <v>716</v>
      </c>
      <c r="Q202" s="10">
        <v>1</v>
      </c>
      <c r="R202" s="17"/>
      <c r="S202" s="17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>
        <v>1</v>
      </c>
      <c r="AF202" s="36"/>
      <c r="AG202" s="36"/>
      <c r="AH202" s="36"/>
      <c r="AQ202" s="10">
        <v>1</v>
      </c>
      <c r="BG202" s="10">
        <v>1</v>
      </c>
      <c r="BW202" s="10">
        <v>1</v>
      </c>
      <c r="DE202" s="10">
        <v>1</v>
      </c>
      <c r="ES202" s="10">
        <v>1</v>
      </c>
      <c r="EZ202" s="196"/>
      <c r="FA202" s="196"/>
      <c r="FB202" s="196"/>
      <c r="FC202" s="196"/>
      <c r="FD202" s="196"/>
    </row>
    <row r="203" spans="2:160">
      <c r="B203" s="99">
        <f t="shared" si="19"/>
        <v>1</v>
      </c>
      <c r="C203" s="99">
        <f t="shared" si="20"/>
        <v>1</v>
      </c>
      <c r="D203" s="99">
        <f t="shared" si="21"/>
        <v>1</v>
      </c>
      <c r="E203" s="99">
        <f t="shared" si="22"/>
        <v>1</v>
      </c>
      <c r="F203" s="99">
        <f t="shared" si="23"/>
        <v>1</v>
      </c>
      <c r="G203" s="99">
        <f t="shared" si="18"/>
        <v>4.8</v>
      </c>
      <c r="H203" s="200">
        <f ca="1">IF(AND(M203&gt;0,M203&lt;=STATS!$C$22),1,"")</f>
        <v>1</v>
      </c>
      <c r="J203" s="34">
        <v>202</v>
      </c>
      <c r="K203" s="212">
        <v>45.916787079999999</v>
      </c>
      <c r="L203" s="212">
        <v>-91.847043040000003</v>
      </c>
      <c r="M203" s="10">
        <v>4.8</v>
      </c>
      <c r="N203" s="10" t="s">
        <v>715</v>
      </c>
      <c r="O203" s="10" t="s">
        <v>716</v>
      </c>
      <c r="Q203" s="10">
        <v>1</v>
      </c>
      <c r="R203" s="17"/>
      <c r="S203" s="17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 t="s">
        <v>717</v>
      </c>
      <c r="AF203" s="36"/>
      <c r="AG203" s="36"/>
      <c r="AH203" s="36"/>
      <c r="DE203" s="10">
        <v>1</v>
      </c>
      <c r="EZ203" s="196"/>
      <c r="FA203" s="196"/>
      <c r="FB203" s="196"/>
      <c r="FC203" s="196"/>
      <c r="FD203" s="196"/>
    </row>
    <row r="204" spans="2:160">
      <c r="B204" s="99">
        <f t="shared" si="19"/>
        <v>4</v>
      </c>
      <c r="C204" s="99">
        <f t="shared" si="20"/>
        <v>4</v>
      </c>
      <c r="D204" s="99">
        <f t="shared" si="21"/>
        <v>4</v>
      </c>
      <c r="E204" s="99">
        <f t="shared" si="22"/>
        <v>4</v>
      </c>
      <c r="F204" s="99">
        <f t="shared" si="23"/>
        <v>4</v>
      </c>
      <c r="G204" s="99">
        <f t="shared" si="18"/>
        <v>4.5999999999999996</v>
      </c>
      <c r="H204" s="200">
        <f ca="1">IF(AND(M204&gt;0,M204&lt;=STATS!$C$22),1,"")</f>
        <v>1</v>
      </c>
      <c r="J204" s="34">
        <v>203</v>
      </c>
      <c r="K204" s="212">
        <v>45.91679937</v>
      </c>
      <c r="L204" s="212">
        <v>-91.846282619999997</v>
      </c>
      <c r="M204" s="10">
        <v>4.5999999999999996</v>
      </c>
      <c r="N204" s="10" t="s">
        <v>715</v>
      </c>
      <c r="O204" s="10" t="s">
        <v>716</v>
      </c>
      <c r="Q204" s="10">
        <v>2</v>
      </c>
      <c r="R204" s="17"/>
      <c r="S204" s="17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>
        <v>1</v>
      </c>
      <c r="AF204" s="36"/>
      <c r="AG204" s="36"/>
      <c r="AH204" s="36"/>
      <c r="AQ204" s="10">
        <v>1</v>
      </c>
      <c r="CZ204" s="10">
        <v>1</v>
      </c>
      <c r="ES204" s="10">
        <v>1</v>
      </c>
      <c r="EZ204" s="196"/>
      <c r="FA204" s="196"/>
      <c r="FB204" s="196"/>
      <c r="FC204" s="196"/>
      <c r="FD204" s="196"/>
    </row>
    <row r="205" spans="2:160">
      <c r="B205" s="99">
        <f t="shared" si="19"/>
        <v>2</v>
      </c>
      <c r="C205" s="99">
        <f t="shared" si="20"/>
        <v>2</v>
      </c>
      <c r="D205" s="99">
        <f t="shared" si="21"/>
        <v>1</v>
      </c>
      <c r="E205" s="99">
        <f t="shared" si="22"/>
        <v>2</v>
      </c>
      <c r="F205" s="99">
        <f t="shared" si="23"/>
        <v>1</v>
      </c>
      <c r="G205" s="99">
        <f t="shared" si="18"/>
        <v>4.9000000000000004</v>
      </c>
      <c r="H205" s="200">
        <f ca="1">IF(AND(M205&gt;0,M205&lt;=STATS!$C$22),1,"")</f>
        <v>1</v>
      </c>
      <c r="J205" s="34">
        <v>204</v>
      </c>
      <c r="K205" s="212">
        <v>45.91681166</v>
      </c>
      <c r="L205" s="212">
        <v>-91.845522189999997</v>
      </c>
      <c r="M205" s="10">
        <v>4.9000000000000004</v>
      </c>
      <c r="N205" s="10" t="s">
        <v>715</v>
      </c>
      <c r="O205" s="10" t="s">
        <v>716</v>
      </c>
      <c r="Q205" s="10">
        <v>2</v>
      </c>
      <c r="R205" s="17"/>
      <c r="S205" s="17">
        <v>1</v>
      </c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>
        <v>2</v>
      </c>
      <c r="AF205" s="36"/>
      <c r="AG205" s="36"/>
      <c r="AH205" s="36"/>
      <c r="BE205" s="10" t="s">
        <v>717</v>
      </c>
      <c r="ED205" s="10" t="s">
        <v>717</v>
      </c>
      <c r="EZ205" s="196"/>
      <c r="FA205" s="196"/>
      <c r="FB205" s="196"/>
      <c r="FC205" s="196"/>
      <c r="FD205" s="196"/>
    </row>
    <row r="206" spans="2:160">
      <c r="B206" s="99">
        <f t="shared" si="19"/>
        <v>3</v>
      </c>
      <c r="C206" s="99">
        <f t="shared" si="20"/>
        <v>3</v>
      </c>
      <c r="D206" s="99">
        <f t="shared" si="21"/>
        <v>3</v>
      </c>
      <c r="E206" s="99">
        <f t="shared" si="22"/>
        <v>3</v>
      </c>
      <c r="F206" s="99">
        <f t="shared" si="23"/>
        <v>3</v>
      </c>
      <c r="G206" s="99">
        <f t="shared" si="18"/>
        <v>4</v>
      </c>
      <c r="H206" s="200">
        <f ca="1">IF(AND(M206&gt;0,M206&lt;=STATS!$C$22),1,"")</f>
        <v>1</v>
      </c>
      <c r="J206" s="34">
        <v>205</v>
      </c>
      <c r="K206" s="212">
        <v>45.91682394</v>
      </c>
      <c r="L206" s="212">
        <v>-91.844761770000005</v>
      </c>
      <c r="M206" s="10">
        <v>4</v>
      </c>
      <c r="N206" s="10" t="s">
        <v>715</v>
      </c>
      <c r="O206" s="10" t="s">
        <v>716</v>
      </c>
      <c r="Q206" s="10">
        <v>3</v>
      </c>
      <c r="R206" s="17"/>
      <c r="S206" s="17" t="s">
        <v>717</v>
      </c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>
        <v>3</v>
      </c>
      <c r="AF206" s="36"/>
      <c r="AG206" s="36"/>
      <c r="AH206" s="36"/>
      <c r="AQ206" s="10">
        <v>1</v>
      </c>
      <c r="BG206" s="10">
        <v>1</v>
      </c>
      <c r="DE206" s="10" t="s">
        <v>717</v>
      </c>
      <c r="EZ206" s="196"/>
      <c r="FA206" s="196"/>
      <c r="FB206" s="196"/>
      <c r="FC206" s="196"/>
      <c r="FD206" s="196"/>
    </row>
    <row r="207" spans="2:160">
      <c r="B207" s="99">
        <f t="shared" si="19"/>
        <v>5</v>
      </c>
      <c r="C207" s="99">
        <f t="shared" si="20"/>
        <v>5</v>
      </c>
      <c r="D207" s="99">
        <f t="shared" si="21"/>
        <v>5</v>
      </c>
      <c r="E207" s="99">
        <f t="shared" si="22"/>
        <v>5</v>
      </c>
      <c r="F207" s="99">
        <f t="shared" si="23"/>
        <v>5</v>
      </c>
      <c r="G207" s="99">
        <f t="shared" si="18"/>
        <v>3.1</v>
      </c>
      <c r="H207" s="200">
        <f ca="1">IF(AND(M207&gt;0,M207&lt;=STATS!$C$22),1,"")</f>
        <v>1</v>
      </c>
      <c r="J207" s="34">
        <v>206</v>
      </c>
      <c r="K207" s="212">
        <v>45.91683622</v>
      </c>
      <c r="L207" s="212">
        <v>-91.844001349999999</v>
      </c>
      <c r="M207" s="10">
        <v>3.1</v>
      </c>
      <c r="N207" s="10" t="s">
        <v>719</v>
      </c>
      <c r="O207" s="10" t="s">
        <v>716</v>
      </c>
      <c r="Q207" s="10">
        <v>1</v>
      </c>
      <c r="R207" s="17"/>
      <c r="S207" s="17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Q207" s="10">
        <v>1</v>
      </c>
      <c r="BG207" s="10">
        <v>1</v>
      </c>
      <c r="BW207" s="10">
        <v>1</v>
      </c>
      <c r="DE207" s="10">
        <v>1</v>
      </c>
      <c r="ES207" s="10">
        <v>1</v>
      </c>
      <c r="EZ207" s="196"/>
      <c r="FA207" s="196"/>
      <c r="FB207" s="196"/>
      <c r="FC207" s="196"/>
      <c r="FD207" s="196"/>
    </row>
    <row r="208" spans="2:160">
      <c r="B208" s="99">
        <f t="shared" si="19"/>
        <v>0</v>
      </c>
      <c r="C208" s="99" t="str">
        <f t="shared" si="20"/>
        <v/>
      </c>
      <c r="D208" s="99" t="str">
        <f t="shared" si="21"/>
        <v/>
      </c>
      <c r="E208" s="99" t="str">
        <f t="shared" si="22"/>
        <v/>
      </c>
      <c r="F208" s="99" t="str">
        <f t="shared" si="23"/>
        <v/>
      </c>
      <c r="G208" s="99" t="str">
        <f t="shared" si="18"/>
        <v/>
      </c>
      <c r="H208" s="200" t="str">
        <f ca="1">IF(AND(M208&gt;0,M208&lt;=STATS!$C$22),1,"")</f>
        <v/>
      </c>
      <c r="J208" s="34">
        <v>207</v>
      </c>
      <c r="K208" s="212">
        <v>45.917231639999997</v>
      </c>
      <c r="L208" s="212">
        <v>-91.852383630000006</v>
      </c>
      <c r="P208" s="10" t="s">
        <v>733</v>
      </c>
      <c r="R208" s="17"/>
      <c r="S208" s="17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EZ208" s="196"/>
      <c r="FA208" s="196"/>
      <c r="FB208" s="196"/>
      <c r="FC208" s="196"/>
      <c r="FD208" s="196"/>
    </row>
    <row r="209" spans="2:160">
      <c r="B209" s="99">
        <f t="shared" si="19"/>
        <v>1</v>
      </c>
      <c r="C209" s="99">
        <f t="shared" si="20"/>
        <v>1</v>
      </c>
      <c r="D209" s="99">
        <f t="shared" si="21"/>
        <v>1</v>
      </c>
      <c r="E209" s="99">
        <f t="shared" si="22"/>
        <v>1</v>
      </c>
      <c r="F209" s="99">
        <f t="shared" si="23"/>
        <v>1</v>
      </c>
      <c r="G209" s="99">
        <f t="shared" si="18"/>
        <v>6.4</v>
      </c>
      <c r="H209" s="200">
        <f ca="1">IF(AND(M209&gt;0,M209&lt;=STATS!$C$22),1,"")</f>
        <v>1</v>
      </c>
      <c r="J209" s="34">
        <v>208</v>
      </c>
      <c r="K209" s="212">
        <v>45.917243970000001</v>
      </c>
      <c r="L209" s="212">
        <v>-91.85162321</v>
      </c>
      <c r="M209" s="10">
        <v>6.4</v>
      </c>
      <c r="N209" s="10" t="s">
        <v>715</v>
      </c>
      <c r="O209" s="10" t="s">
        <v>716</v>
      </c>
      <c r="Q209" s="10">
        <v>1</v>
      </c>
      <c r="R209" s="17"/>
      <c r="S209" s="17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ES209" s="10">
        <v>1</v>
      </c>
      <c r="EZ209" s="196"/>
      <c r="FA209" s="196"/>
      <c r="FB209" s="196"/>
      <c r="FC209" s="196"/>
      <c r="FD209" s="196"/>
    </row>
    <row r="210" spans="2:160">
      <c r="B210" s="99">
        <f t="shared" si="19"/>
        <v>2</v>
      </c>
      <c r="C210" s="99">
        <f t="shared" si="20"/>
        <v>2</v>
      </c>
      <c r="D210" s="99">
        <f t="shared" si="21"/>
        <v>2</v>
      </c>
      <c r="E210" s="99">
        <f t="shared" si="22"/>
        <v>2</v>
      </c>
      <c r="F210" s="99">
        <f t="shared" si="23"/>
        <v>2</v>
      </c>
      <c r="G210" s="99">
        <f t="shared" si="18"/>
        <v>7.1</v>
      </c>
      <c r="H210" s="200">
        <f ca="1">IF(AND(M210&gt;0,M210&lt;=STATS!$C$22),1,"")</f>
        <v>1</v>
      </c>
      <c r="J210" s="34">
        <v>209</v>
      </c>
      <c r="K210" s="212">
        <v>45.917256289999997</v>
      </c>
      <c r="L210" s="212">
        <v>-91.85086278</v>
      </c>
      <c r="M210" s="10">
        <v>7.1</v>
      </c>
      <c r="N210" s="10" t="s">
        <v>718</v>
      </c>
      <c r="O210" s="10" t="s">
        <v>716</v>
      </c>
      <c r="Q210" s="10">
        <v>1</v>
      </c>
      <c r="R210" s="17"/>
      <c r="S210" s="17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DE210" s="10">
        <v>1</v>
      </c>
      <c r="ES210" s="10">
        <v>1</v>
      </c>
      <c r="EZ210" s="196"/>
      <c r="FA210" s="196"/>
      <c r="FB210" s="196"/>
      <c r="FC210" s="196"/>
      <c r="FD210" s="196"/>
    </row>
    <row r="211" spans="2:160">
      <c r="B211" s="99">
        <f t="shared" si="19"/>
        <v>1</v>
      </c>
      <c r="C211" s="99">
        <f t="shared" si="20"/>
        <v>1</v>
      </c>
      <c r="D211" s="99">
        <f t="shared" si="21"/>
        <v>1</v>
      </c>
      <c r="E211" s="99">
        <f t="shared" si="22"/>
        <v>1</v>
      </c>
      <c r="F211" s="99">
        <f t="shared" si="23"/>
        <v>1</v>
      </c>
      <c r="G211" s="99">
        <f t="shared" si="18"/>
        <v>3.3</v>
      </c>
      <c r="H211" s="200">
        <f ca="1">IF(AND(M211&gt;0,M211&lt;=STATS!$C$22),1,"")</f>
        <v>1</v>
      </c>
      <c r="J211" s="34">
        <v>210</v>
      </c>
      <c r="K211" s="212">
        <v>45.917268610000001</v>
      </c>
      <c r="L211" s="212">
        <v>-91.850102359999994</v>
      </c>
      <c r="M211" s="10">
        <v>3.3</v>
      </c>
      <c r="N211" s="10" t="s">
        <v>715</v>
      </c>
      <c r="O211" s="10" t="s">
        <v>716</v>
      </c>
      <c r="Q211" s="10">
        <v>1</v>
      </c>
      <c r="R211" s="17"/>
      <c r="S211" s="17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BE211" s="10" t="s">
        <v>717</v>
      </c>
      <c r="CB211" s="10" t="s">
        <v>717</v>
      </c>
      <c r="ED211" s="10" t="s">
        <v>717</v>
      </c>
      <c r="EX211" s="10">
        <v>1</v>
      </c>
      <c r="EZ211" s="196"/>
      <c r="FA211" s="196"/>
      <c r="FB211" s="196"/>
      <c r="FC211" s="196"/>
      <c r="FD211" s="196"/>
    </row>
    <row r="212" spans="2:160">
      <c r="B212" s="99">
        <f t="shared" si="19"/>
        <v>2</v>
      </c>
      <c r="C212" s="99">
        <f t="shared" si="20"/>
        <v>2</v>
      </c>
      <c r="D212" s="99">
        <f t="shared" si="21"/>
        <v>2</v>
      </c>
      <c r="E212" s="99">
        <f t="shared" si="22"/>
        <v>2</v>
      </c>
      <c r="F212" s="99">
        <f t="shared" si="23"/>
        <v>2</v>
      </c>
      <c r="G212" s="99">
        <f t="shared" si="18"/>
        <v>4.2</v>
      </c>
      <c r="H212" s="200">
        <f ca="1">IF(AND(M212&gt;0,M212&lt;=STATS!$C$22),1,"")</f>
        <v>1</v>
      </c>
      <c r="J212" s="34">
        <v>211</v>
      </c>
      <c r="K212" s="212">
        <v>45.91730553</v>
      </c>
      <c r="L212" s="212">
        <v>-91.847821080000003</v>
      </c>
      <c r="M212" s="10">
        <v>4.2</v>
      </c>
      <c r="N212" s="10" t="s">
        <v>715</v>
      </c>
      <c r="O212" s="10" t="s">
        <v>716</v>
      </c>
      <c r="Q212" s="10">
        <v>1</v>
      </c>
      <c r="R212" s="17"/>
      <c r="S212" s="17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>
        <v>1</v>
      </c>
      <c r="AF212" s="36"/>
      <c r="AG212" s="36"/>
      <c r="AH212" s="36"/>
      <c r="AQ212" s="10">
        <v>1</v>
      </c>
      <c r="DE212" s="10" t="s">
        <v>717</v>
      </c>
      <c r="EZ212" s="196"/>
      <c r="FA212" s="196"/>
      <c r="FB212" s="196"/>
      <c r="FC212" s="196"/>
      <c r="FD212" s="196"/>
    </row>
    <row r="213" spans="2:160">
      <c r="B213" s="99">
        <f t="shared" si="19"/>
        <v>2</v>
      </c>
      <c r="C213" s="99">
        <f t="shared" si="20"/>
        <v>2</v>
      </c>
      <c r="D213" s="99">
        <f t="shared" si="21"/>
        <v>2</v>
      </c>
      <c r="E213" s="99">
        <f t="shared" si="22"/>
        <v>2</v>
      </c>
      <c r="F213" s="99">
        <f t="shared" si="23"/>
        <v>2</v>
      </c>
      <c r="G213" s="99">
        <f t="shared" si="18"/>
        <v>4.5</v>
      </c>
      <c r="H213" s="200">
        <f ca="1">IF(AND(M213&gt;0,M213&lt;=STATS!$C$22),1,"")</f>
        <v>1</v>
      </c>
      <c r="J213" s="34">
        <v>212</v>
      </c>
      <c r="K213" s="212">
        <v>45.917317830000002</v>
      </c>
      <c r="L213" s="212">
        <v>-91.847060650000003</v>
      </c>
      <c r="M213" s="10">
        <v>4.5</v>
      </c>
      <c r="N213" s="10" t="s">
        <v>715</v>
      </c>
      <c r="O213" s="10" t="s">
        <v>716</v>
      </c>
      <c r="Q213" s="10">
        <v>2</v>
      </c>
      <c r="R213" s="17"/>
      <c r="S213" s="17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>
        <v>1</v>
      </c>
      <c r="AF213" s="36"/>
      <c r="AG213" s="36"/>
      <c r="AH213" s="36"/>
      <c r="AQ213" s="10">
        <v>2</v>
      </c>
      <c r="EZ213" s="196"/>
      <c r="FA213" s="196"/>
      <c r="FB213" s="196"/>
      <c r="FC213" s="196"/>
      <c r="FD213" s="196"/>
    </row>
    <row r="214" spans="2:160">
      <c r="B214" s="99">
        <f t="shared" si="19"/>
        <v>2</v>
      </c>
      <c r="C214" s="99">
        <f t="shared" si="20"/>
        <v>2</v>
      </c>
      <c r="D214" s="99">
        <f t="shared" si="21"/>
        <v>2</v>
      </c>
      <c r="E214" s="99">
        <f t="shared" si="22"/>
        <v>2</v>
      </c>
      <c r="F214" s="99">
        <f t="shared" si="23"/>
        <v>2</v>
      </c>
      <c r="G214" s="99">
        <f t="shared" si="18"/>
        <v>4.5</v>
      </c>
      <c r="H214" s="200">
        <f ca="1">IF(AND(M214&gt;0,M214&lt;=STATS!$C$22),1,"")</f>
        <v>1</v>
      </c>
      <c r="J214" s="34">
        <v>213</v>
      </c>
      <c r="K214" s="212">
        <v>45.917330120000003</v>
      </c>
      <c r="L214" s="212">
        <v>-91.846300220000003</v>
      </c>
      <c r="M214" s="10">
        <v>4.5</v>
      </c>
      <c r="N214" s="10" t="s">
        <v>715</v>
      </c>
      <c r="O214" s="10" t="s">
        <v>716</v>
      </c>
      <c r="Q214" s="10">
        <v>1</v>
      </c>
      <c r="R214" s="17"/>
      <c r="S214" s="17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>
        <v>1</v>
      </c>
      <c r="AF214" s="36"/>
      <c r="AG214" s="36"/>
      <c r="AH214" s="36"/>
      <c r="BW214" s="10">
        <v>1</v>
      </c>
      <c r="DE214" s="10" t="s">
        <v>717</v>
      </c>
      <c r="EZ214" s="196"/>
      <c r="FA214" s="196"/>
      <c r="FB214" s="196"/>
      <c r="FC214" s="196"/>
      <c r="FD214" s="196"/>
    </row>
    <row r="215" spans="2:160">
      <c r="B215" s="99">
        <f t="shared" si="19"/>
        <v>3</v>
      </c>
      <c r="C215" s="99">
        <f t="shared" si="20"/>
        <v>3</v>
      </c>
      <c r="D215" s="99">
        <f t="shared" si="21"/>
        <v>3</v>
      </c>
      <c r="E215" s="99">
        <f t="shared" si="22"/>
        <v>3</v>
      </c>
      <c r="F215" s="99">
        <f t="shared" si="23"/>
        <v>3</v>
      </c>
      <c r="G215" s="99">
        <f t="shared" si="18"/>
        <v>4.5999999999999996</v>
      </c>
      <c r="H215" s="200">
        <f ca="1">IF(AND(M215&gt;0,M215&lt;=STATS!$C$22),1,"")</f>
        <v>1</v>
      </c>
      <c r="J215" s="34">
        <v>214</v>
      </c>
      <c r="K215" s="212">
        <v>45.917342410000003</v>
      </c>
      <c r="L215" s="212">
        <v>-91.845539799999997</v>
      </c>
      <c r="M215" s="10">
        <v>4.5999999999999996</v>
      </c>
      <c r="N215" s="10" t="s">
        <v>718</v>
      </c>
      <c r="O215" s="10" t="s">
        <v>716</v>
      </c>
      <c r="Q215" s="10">
        <v>1</v>
      </c>
      <c r="R215" s="17"/>
      <c r="S215" s="17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>
        <v>1</v>
      </c>
      <c r="AF215" s="36"/>
      <c r="AG215" s="36"/>
      <c r="AH215" s="36"/>
      <c r="AQ215" s="10">
        <v>1</v>
      </c>
      <c r="BW215" s="10">
        <v>1</v>
      </c>
      <c r="EZ215" s="196"/>
      <c r="FA215" s="196"/>
      <c r="FB215" s="196"/>
      <c r="FC215" s="196"/>
      <c r="FD215" s="196"/>
    </row>
    <row r="216" spans="2:160">
      <c r="B216" s="99">
        <f t="shared" si="19"/>
        <v>0</v>
      </c>
      <c r="C216" s="99" t="str">
        <f t="shared" si="20"/>
        <v/>
      </c>
      <c r="D216" s="99" t="str">
        <f t="shared" si="21"/>
        <v/>
      </c>
      <c r="E216" s="99" t="str">
        <f t="shared" si="22"/>
        <v/>
      </c>
      <c r="F216" s="99" t="str">
        <f t="shared" si="23"/>
        <v/>
      </c>
      <c r="G216" s="99" t="str">
        <f t="shared" si="18"/>
        <v/>
      </c>
      <c r="H216" s="200" t="str">
        <f ca="1">IF(AND(M216&gt;0,M216&lt;=STATS!$C$22),1,"")</f>
        <v/>
      </c>
      <c r="J216" s="34">
        <v>215</v>
      </c>
      <c r="K216" s="212">
        <v>45.91776239</v>
      </c>
      <c r="L216" s="212">
        <v>-91.852401299999997</v>
      </c>
      <c r="P216" s="10" t="s">
        <v>733</v>
      </c>
      <c r="R216" s="17"/>
      <c r="S216" s="17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EZ216" s="196"/>
      <c r="FA216" s="196"/>
      <c r="FB216" s="196"/>
      <c r="FC216" s="196"/>
      <c r="FD216" s="196"/>
    </row>
    <row r="217" spans="2:160">
      <c r="B217" s="99">
        <f t="shared" si="19"/>
        <v>1</v>
      </c>
      <c r="C217" s="99">
        <f t="shared" si="20"/>
        <v>1</v>
      </c>
      <c r="D217" s="99">
        <f t="shared" si="21"/>
        <v>1</v>
      </c>
      <c r="E217" s="99">
        <f t="shared" si="22"/>
        <v>1</v>
      </c>
      <c r="F217" s="99">
        <f t="shared" si="23"/>
        <v>1</v>
      </c>
      <c r="G217" s="99">
        <f t="shared" si="18"/>
        <v>6.7</v>
      </c>
      <c r="H217" s="200">
        <f ca="1">IF(AND(M217&gt;0,M217&lt;=STATS!$C$22),1,"")</f>
        <v>1</v>
      </c>
      <c r="J217" s="34">
        <v>216</v>
      </c>
      <c r="K217" s="212">
        <v>45.917774719999997</v>
      </c>
      <c r="L217" s="212">
        <v>-91.851640869999997</v>
      </c>
      <c r="M217" s="10">
        <v>6.7</v>
      </c>
      <c r="N217" s="10" t="s">
        <v>718</v>
      </c>
      <c r="O217" s="10" t="s">
        <v>716</v>
      </c>
      <c r="Q217" s="10">
        <v>1</v>
      </c>
      <c r="R217" s="17"/>
      <c r="S217" s="17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ES217" s="10">
        <v>1</v>
      </c>
      <c r="EZ217" s="196"/>
      <c r="FA217" s="196"/>
      <c r="FB217" s="196"/>
      <c r="FC217" s="196"/>
      <c r="FD217" s="196"/>
    </row>
    <row r="218" spans="2:160">
      <c r="B218" s="99">
        <f t="shared" si="19"/>
        <v>2</v>
      </c>
      <c r="C218" s="99">
        <f t="shared" si="20"/>
        <v>2</v>
      </c>
      <c r="D218" s="99">
        <f t="shared" si="21"/>
        <v>2</v>
      </c>
      <c r="E218" s="99">
        <f t="shared" si="22"/>
        <v>2</v>
      </c>
      <c r="F218" s="99">
        <f t="shared" si="23"/>
        <v>2</v>
      </c>
      <c r="G218" s="99">
        <f t="shared" ref="G218:G281" si="24">IF($B218&gt;=1,$M218,"")</f>
        <v>3.1</v>
      </c>
      <c r="H218" s="200">
        <f ca="1">IF(AND(M218&gt;0,M218&lt;=STATS!$C$22),1,"")</f>
        <v>1</v>
      </c>
      <c r="J218" s="34">
        <v>217</v>
      </c>
      <c r="K218" s="212">
        <v>45.917848579999998</v>
      </c>
      <c r="L218" s="212">
        <v>-91.847078269999997</v>
      </c>
      <c r="M218" s="10">
        <v>3.1</v>
      </c>
      <c r="N218" s="10" t="s">
        <v>719</v>
      </c>
      <c r="O218" s="10" t="s">
        <v>716</v>
      </c>
      <c r="Q218" s="10">
        <v>1</v>
      </c>
      <c r="R218" s="17"/>
      <c r="S218" s="17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>
        <v>1</v>
      </c>
      <c r="AF218" s="36"/>
      <c r="AG218" s="36"/>
      <c r="AH218" s="36"/>
      <c r="DE218" s="10">
        <v>1</v>
      </c>
      <c r="EZ218" s="196"/>
      <c r="FA218" s="196"/>
      <c r="FB218" s="196"/>
      <c r="FC218" s="196"/>
      <c r="FD218" s="196"/>
    </row>
    <row r="219" spans="2:160">
      <c r="B219" s="99">
        <f t="shared" si="19"/>
        <v>4</v>
      </c>
      <c r="C219" s="99">
        <f t="shared" si="20"/>
        <v>4</v>
      </c>
      <c r="D219" s="99">
        <f t="shared" si="21"/>
        <v>4</v>
      </c>
      <c r="E219" s="99">
        <f t="shared" si="22"/>
        <v>4</v>
      </c>
      <c r="F219" s="99">
        <f t="shared" si="23"/>
        <v>4</v>
      </c>
      <c r="G219" s="99">
        <f t="shared" si="24"/>
        <v>3.7</v>
      </c>
      <c r="H219" s="200">
        <f ca="1">IF(AND(M219&gt;0,M219&lt;=STATS!$C$22),1,"")</f>
        <v>1</v>
      </c>
      <c r="J219" s="34">
        <v>218</v>
      </c>
      <c r="K219" s="212">
        <v>45.917860869999998</v>
      </c>
      <c r="L219" s="212">
        <v>-91.846317830000004</v>
      </c>
      <c r="M219" s="10">
        <v>3.7</v>
      </c>
      <c r="N219" s="10" t="s">
        <v>715</v>
      </c>
      <c r="O219" s="10" t="s">
        <v>716</v>
      </c>
      <c r="Q219" s="10">
        <v>3</v>
      </c>
      <c r="R219" s="17"/>
      <c r="S219" s="17" t="s">
        <v>717</v>
      </c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>
        <v>3</v>
      </c>
      <c r="AF219" s="36"/>
      <c r="AG219" s="36"/>
      <c r="AH219" s="36"/>
      <c r="AQ219" s="10">
        <v>1</v>
      </c>
      <c r="AW219" s="10">
        <v>1</v>
      </c>
      <c r="BE219" s="10" t="s">
        <v>717</v>
      </c>
      <c r="BW219" s="10">
        <v>1</v>
      </c>
      <c r="DE219" s="10" t="s">
        <v>717</v>
      </c>
      <c r="ED219" s="10" t="s">
        <v>717</v>
      </c>
      <c r="EZ219" s="196"/>
      <c r="FA219" s="196"/>
      <c r="FB219" s="196"/>
      <c r="FC219" s="196"/>
      <c r="FD219" s="196"/>
    </row>
    <row r="220" spans="2:160">
      <c r="B220" s="99">
        <f t="shared" si="19"/>
        <v>2</v>
      </c>
      <c r="C220" s="99">
        <f t="shared" si="20"/>
        <v>2</v>
      </c>
      <c r="D220" s="99">
        <f t="shared" si="21"/>
        <v>2</v>
      </c>
      <c r="E220" s="99">
        <f t="shared" si="22"/>
        <v>2</v>
      </c>
      <c r="F220" s="99">
        <f t="shared" si="23"/>
        <v>2</v>
      </c>
      <c r="G220" s="99">
        <f t="shared" si="24"/>
        <v>1.5</v>
      </c>
      <c r="H220" s="200">
        <f ca="1">IF(AND(M220&gt;0,M220&lt;=STATS!$C$22),1,"")</f>
        <v>1</v>
      </c>
      <c r="J220" s="34">
        <v>219</v>
      </c>
      <c r="K220" s="212">
        <v>45.918293140000003</v>
      </c>
      <c r="L220" s="212">
        <v>-91.852418959999994</v>
      </c>
      <c r="M220" s="10">
        <v>1.5</v>
      </c>
      <c r="N220" s="10" t="s">
        <v>718</v>
      </c>
      <c r="O220" s="10" t="s">
        <v>716</v>
      </c>
      <c r="Q220" s="10">
        <v>1</v>
      </c>
      <c r="R220" s="17"/>
      <c r="S220" s="17"/>
      <c r="T220" s="36"/>
      <c r="U220" s="36"/>
      <c r="V220" s="36">
        <v>1</v>
      </c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BE220" s="10" t="s">
        <v>717</v>
      </c>
      <c r="DE220" s="10">
        <v>1</v>
      </c>
      <c r="ED220" s="10" t="s">
        <v>717</v>
      </c>
      <c r="EZ220" s="196"/>
      <c r="FA220" s="196"/>
      <c r="FB220" s="196"/>
      <c r="FC220" s="196"/>
      <c r="FD220" s="196"/>
    </row>
    <row r="221" spans="2:160">
      <c r="B221" s="99">
        <f t="shared" si="19"/>
        <v>3</v>
      </c>
      <c r="C221" s="99">
        <f t="shared" si="20"/>
        <v>3</v>
      </c>
      <c r="D221" s="99">
        <f t="shared" si="21"/>
        <v>3</v>
      </c>
      <c r="E221" s="99">
        <f t="shared" si="22"/>
        <v>3</v>
      </c>
      <c r="F221" s="99">
        <f t="shared" si="23"/>
        <v>3</v>
      </c>
      <c r="G221" s="99">
        <f t="shared" si="24"/>
        <v>7.5</v>
      </c>
      <c r="H221" s="200">
        <f ca="1">IF(AND(M221&gt;0,M221&lt;=STATS!$C$22),1,"")</f>
        <v>1</v>
      </c>
      <c r="J221" s="34">
        <v>220</v>
      </c>
      <c r="K221" s="212">
        <v>45.91830547</v>
      </c>
      <c r="L221" s="212">
        <v>-91.851658529999995</v>
      </c>
      <c r="M221" s="10">
        <v>7.5</v>
      </c>
      <c r="N221" s="10" t="s">
        <v>718</v>
      </c>
      <c r="O221" s="10" t="s">
        <v>716</v>
      </c>
      <c r="Q221" s="10">
        <v>1</v>
      </c>
      <c r="R221" s="17"/>
      <c r="S221" s="17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>
        <v>1</v>
      </c>
      <c r="AF221" s="36"/>
      <c r="AG221" s="36"/>
      <c r="AH221" s="36"/>
      <c r="BG221" s="10">
        <v>1</v>
      </c>
      <c r="DE221" s="10">
        <v>1</v>
      </c>
      <c r="EZ221" s="196"/>
      <c r="FA221" s="196"/>
      <c r="FB221" s="196"/>
      <c r="FC221" s="196"/>
      <c r="FD221" s="196"/>
    </row>
    <row r="222" spans="2:160">
      <c r="B222" s="99">
        <f t="shared" si="19"/>
        <v>1</v>
      </c>
      <c r="C222" s="99">
        <f t="shared" si="20"/>
        <v>1</v>
      </c>
      <c r="D222" s="99">
        <f t="shared" si="21"/>
        <v>1</v>
      </c>
      <c r="E222" s="99">
        <f t="shared" si="22"/>
        <v>1</v>
      </c>
      <c r="F222" s="99">
        <f t="shared" si="23"/>
        <v>1</v>
      </c>
      <c r="G222" s="99">
        <f t="shared" si="24"/>
        <v>5.5</v>
      </c>
      <c r="H222" s="200">
        <f ca="1">IF(AND(M222&gt;0,M222&lt;=STATS!$C$22),1,"")</f>
        <v>1</v>
      </c>
      <c r="J222" s="34">
        <v>221</v>
      </c>
      <c r="K222" s="212">
        <v>45.918823889999999</v>
      </c>
      <c r="L222" s="212">
        <v>-91.85243663</v>
      </c>
      <c r="M222" s="10">
        <v>5.5</v>
      </c>
      <c r="N222" s="10" t="s">
        <v>715</v>
      </c>
      <c r="O222" s="10" t="s">
        <v>716</v>
      </c>
      <c r="Q222" s="10">
        <v>1</v>
      </c>
      <c r="R222" s="17"/>
      <c r="S222" s="17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BE222" s="10" t="s">
        <v>717</v>
      </c>
      <c r="ED222" s="10" t="s">
        <v>717</v>
      </c>
      <c r="ES222" s="10">
        <v>1</v>
      </c>
      <c r="EZ222" s="196"/>
      <c r="FA222" s="196"/>
      <c r="FB222" s="196"/>
      <c r="FC222" s="196"/>
      <c r="FD222" s="196"/>
    </row>
    <row r="223" spans="2:160">
      <c r="B223" s="99">
        <f t="shared" si="19"/>
        <v>1</v>
      </c>
      <c r="C223" s="99">
        <f t="shared" si="20"/>
        <v>1</v>
      </c>
      <c r="D223" s="99">
        <f t="shared" si="21"/>
        <v>1</v>
      </c>
      <c r="E223" s="99">
        <f t="shared" si="22"/>
        <v>1</v>
      </c>
      <c r="F223" s="99">
        <f t="shared" si="23"/>
        <v>1</v>
      </c>
      <c r="G223" s="99">
        <f t="shared" si="24"/>
        <v>1.8</v>
      </c>
      <c r="H223" s="200">
        <f ca="1">IF(AND(M223&gt;0,M223&lt;=STATS!$C$22),1,"")</f>
        <v>1</v>
      </c>
      <c r="J223" s="34">
        <v>222</v>
      </c>
      <c r="K223" s="212">
        <v>45.918836220000003</v>
      </c>
      <c r="L223" s="212">
        <v>-91.851676190000006</v>
      </c>
      <c r="M223" s="10">
        <v>1.8</v>
      </c>
      <c r="N223" s="10" t="s">
        <v>718</v>
      </c>
      <c r="O223" s="10" t="s">
        <v>716</v>
      </c>
      <c r="Q223" s="10">
        <v>1</v>
      </c>
      <c r="R223" s="17"/>
      <c r="S223" s="17"/>
      <c r="T223" s="36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  <c r="BE223" s="10" t="s">
        <v>717</v>
      </c>
      <c r="ED223" s="10" t="s">
        <v>717</v>
      </c>
      <c r="ES223" s="10">
        <v>1</v>
      </c>
      <c r="EZ223" s="196"/>
      <c r="FA223" s="196"/>
      <c r="FB223" s="196"/>
      <c r="FC223" s="196"/>
      <c r="FD223" s="196"/>
    </row>
    <row r="224" spans="2:160">
      <c r="B224" s="99">
        <f t="shared" si="19"/>
        <v>0</v>
      </c>
      <c r="C224" s="99" t="str">
        <f t="shared" si="20"/>
        <v/>
      </c>
      <c r="D224" s="99" t="str">
        <f t="shared" si="21"/>
        <v/>
      </c>
      <c r="E224" s="99" t="str">
        <f t="shared" si="22"/>
        <v/>
      </c>
      <c r="F224" s="99" t="str">
        <f t="shared" si="23"/>
        <v/>
      </c>
      <c r="G224" s="99" t="str">
        <f t="shared" si="24"/>
        <v/>
      </c>
      <c r="H224" s="200" t="str">
        <f ca="1">IF(AND(M224&gt;0,M224&lt;=STATS!$C$22),1,"")</f>
        <v/>
      </c>
      <c r="J224" s="34">
        <v>223</v>
      </c>
      <c r="K224" s="212">
        <v>45.919354640000002</v>
      </c>
      <c r="L224" s="212">
        <v>-91.852454300000005</v>
      </c>
      <c r="P224" s="10" t="s">
        <v>733</v>
      </c>
      <c r="R224" s="17"/>
      <c r="S224" s="17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EZ224" s="196"/>
      <c r="FA224" s="196"/>
      <c r="FB224" s="196"/>
      <c r="FC224" s="196"/>
      <c r="FD224" s="196"/>
    </row>
    <row r="225" spans="2:160">
      <c r="B225" s="99">
        <f t="shared" si="19"/>
        <v>0</v>
      </c>
      <c r="C225" s="99" t="str">
        <f t="shared" si="20"/>
        <v/>
      </c>
      <c r="D225" s="99" t="str">
        <f t="shared" si="21"/>
        <v/>
      </c>
      <c r="E225" s="99">
        <f t="shared" si="22"/>
        <v>0</v>
      </c>
      <c r="F225" s="99">
        <f t="shared" si="23"/>
        <v>0</v>
      </c>
      <c r="G225" s="99" t="str">
        <f t="shared" si="24"/>
        <v/>
      </c>
      <c r="H225" s="200">
        <f ca="1">IF(AND(M225&gt;0,M225&lt;=STATS!$C$22),1,"")</f>
        <v>1</v>
      </c>
      <c r="J225" s="34">
        <v>224</v>
      </c>
      <c r="K225" s="212">
        <v>45.919836019999998</v>
      </c>
      <c r="L225" s="212">
        <v>-91.855513799999997</v>
      </c>
      <c r="M225" s="10">
        <v>5</v>
      </c>
      <c r="N225" s="10" t="s">
        <v>718</v>
      </c>
      <c r="O225" s="10" t="s">
        <v>716</v>
      </c>
      <c r="R225" s="17"/>
      <c r="S225" s="17"/>
      <c r="T225" s="36"/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  <c r="EZ225" s="196"/>
      <c r="FA225" s="196"/>
      <c r="FB225" s="196"/>
      <c r="FC225" s="196"/>
      <c r="FD225" s="196"/>
    </row>
    <row r="226" spans="2:160">
      <c r="B226" s="99">
        <f t="shared" si="19"/>
        <v>1</v>
      </c>
      <c r="C226" s="99">
        <f t="shared" si="20"/>
        <v>1</v>
      </c>
      <c r="D226" s="99">
        <f t="shared" si="21"/>
        <v>1</v>
      </c>
      <c r="E226" s="99">
        <f t="shared" si="22"/>
        <v>1</v>
      </c>
      <c r="F226" s="99">
        <f t="shared" si="23"/>
        <v>1</v>
      </c>
      <c r="G226" s="99">
        <f t="shared" si="24"/>
        <v>4.9000000000000004</v>
      </c>
      <c r="H226" s="200">
        <f ca="1">IF(AND(M226&gt;0,M226&lt;=STATS!$C$22),1,"")</f>
        <v>1</v>
      </c>
      <c r="J226" s="34">
        <v>225</v>
      </c>
      <c r="K226" s="212">
        <v>45.919848369999997</v>
      </c>
      <c r="L226" s="212">
        <v>-91.854753349999996</v>
      </c>
      <c r="M226" s="10">
        <v>4.9000000000000004</v>
      </c>
      <c r="N226" s="10" t="s">
        <v>715</v>
      </c>
      <c r="O226" s="10" t="s">
        <v>716</v>
      </c>
      <c r="Q226" s="10">
        <v>1</v>
      </c>
      <c r="R226" s="17"/>
      <c r="S226" s="17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ES226" s="10">
        <v>1</v>
      </c>
      <c r="EZ226" s="196"/>
      <c r="FA226" s="196"/>
      <c r="FB226" s="196"/>
      <c r="FC226" s="196"/>
      <c r="FD226" s="196"/>
    </row>
    <row r="227" spans="2:160">
      <c r="B227" s="99">
        <f t="shared" si="19"/>
        <v>2</v>
      </c>
      <c r="C227" s="99">
        <f t="shared" si="20"/>
        <v>2</v>
      </c>
      <c r="D227" s="99">
        <f t="shared" si="21"/>
        <v>2</v>
      </c>
      <c r="E227" s="99">
        <f t="shared" si="22"/>
        <v>2</v>
      </c>
      <c r="F227" s="99">
        <f t="shared" si="23"/>
        <v>2</v>
      </c>
      <c r="G227" s="99">
        <f t="shared" si="24"/>
        <v>4</v>
      </c>
      <c r="H227" s="200">
        <f ca="1">IF(AND(M227&gt;0,M227&lt;=STATS!$C$22),1,"")</f>
        <v>1</v>
      </c>
      <c r="J227" s="34">
        <v>226</v>
      </c>
      <c r="K227" s="212">
        <v>45.919860720000003</v>
      </c>
      <c r="L227" s="212">
        <v>-91.853992890000001</v>
      </c>
      <c r="M227" s="10">
        <v>4</v>
      </c>
      <c r="N227" s="10" t="s">
        <v>718</v>
      </c>
      <c r="O227" s="10" t="s">
        <v>716</v>
      </c>
      <c r="Q227" s="10">
        <v>1</v>
      </c>
      <c r="R227" s="17"/>
      <c r="S227" s="17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  <c r="AW227" s="10">
        <v>1</v>
      </c>
      <c r="DE227" s="10">
        <v>1</v>
      </c>
      <c r="EX227" s="10" t="s">
        <v>717</v>
      </c>
      <c r="EZ227" s="196"/>
      <c r="FA227" s="196"/>
      <c r="FB227" s="196"/>
      <c r="FC227" s="196"/>
      <c r="FD227" s="196"/>
    </row>
    <row r="228" spans="2:160">
      <c r="B228" s="99">
        <f t="shared" si="19"/>
        <v>1</v>
      </c>
      <c r="C228" s="99">
        <f t="shared" si="20"/>
        <v>1</v>
      </c>
      <c r="D228" s="99">
        <f t="shared" si="21"/>
        <v>1</v>
      </c>
      <c r="E228" s="99">
        <f t="shared" si="22"/>
        <v>1</v>
      </c>
      <c r="F228" s="99">
        <f t="shared" si="23"/>
        <v>1</v>
      </c>
      <c r="G228" s="99">
        <f t="shared" si="24"/>
        <v>5.4</v>
      </c>
      <c r="H228" s="200">
        <f ca="1">IF(AND(M228&gt;0,M228&lt;=STATS!$C$22),1,"")</f>
        <v>1</v>
      </c>
      <c r="J228" s="34">
        <v>227</v>
      </c>
      <c r="K228" s="212">
        <v>45.91987306</v>
      </c>
      <c r="L228" s="212">
        <v>-91.853232430000006</v>
      </c>
      <c r="M228" s="10">
        <v>5.4</v>
      </c>
      <c r="N228" s="10" t="s">
        <v>718</v>
      </c>
      <c r="O228" s="10" t="s">
        <v>716</v>
      </c>
      <c r="Q228" s="10">
        <v>1</v>
      </c>
      <c r="R228" s="17"/>
      <c r="S228" s="17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  <c r="ES228" s="10">
        <v>1</v>
      </c>
      <c r="EZ228" s="196"/>
      <c r="FA228" s="196"/>
      <c r="FB228" s="196"/>
      <c r="FC228" s="196"/>
      <c r="FD228" s="196"/>
    </row>
    <row r="229" spans="2:160">
      <c r="B229" s="99">
        <f t="shared" si="19"/>
        <v>0</v>
      </c>
      <c r="C229" s="99" t="str">
        <f t="shared" si="20"/>
        <v/>
      </c>
      <c r="D229" s="99" t="str">
        <f t="shared" si="21"/>
        <v/>
      </c>
      <c r="E229" s="99" t="str">
        <f t="shared" si="22"/>
        <v/>
      </c>
      <c r="F229" s="99" t="str">
        <f t="shared" si="23"/>
        <v/>
      </c>
      <c r="G229" s="99" t="str">
        <f t="shared" si="24"/>
        <v/>
      </c>
      <c r="H229" s="200" t="str">
        <f ca="1">IF(AND(M229&gt;0,M229&lt;=STATS!$C$22),1,"")</f>
        <v/>
      </c>
      <c r="J229" s="34">
        <v>228</v>
      </c>
      <c r="K229" s="212">
        <v>45.919885389999997</v>
      </c>
      <c r="L229" s="212">
        <v>-91.852471969999996</v>
      </c>
      <c r="P229" s="10" t="s">
        <v>733</v>
      </c>
      <c r="R229" s="17"/>
      <c r="S229" s="17"/>
      <c r="T229" s="36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  <c r="EZ229" s="196"/>
      <c r="FA229" s="196"/>
      <c r="FB229" s="196"/>
      <c r="FC229" s="196"/>
      <c r="FD229" s="196"/>
    </row>
    <row r="230" spans="2:160">
      <c r="B230" s="99">
        <f t="shared" si="19"/>
        <v>0</v>
      </c>
      <c r="C230" s="99" t="str">
        <f t="shared" si="20"/>
        <v/>
      </c>
      <c r="D230" s="99" t="str">
        <f t="shared" si="21"/>
        <v/>
      </c>
      <c r="E230" s="99" t="str">
        <f t="shared" si="22"/>
        <v/>
      </c>
      <c r="F230" s="99" t="str">
        <f t="shared" si="23"/>
        <v/>
      </c>
      <c r="G230" s="99" t="str">
        <f t="shared" si="24"/>
        <v/>
      </c>
      <c r="H230" s="200" t="str">
        <f ca="1">IF(AND(M230&gt;0,M230&lt;=STATS!$C$22),1,"")</f>
        <v/>
      </c>
      <c r="J230" s="34">
        <v>229</v>
      </c>
      <c r="K230" s="212">
        <v>45.920304950000002</v>
      </c>
      <c r="L230" s="212">
        <v>-91.859333820000003</v>
      </c>
      <c r="P230" s="10" t="s">
        <v>733</v>
      </c>
      <c r="R230" s="17"/>
      <c r="S230" s="17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6"/>
      <c r="EZ230" s="196"/>
      <c r="FA230" s="196"/>
      <c r="FB230" s="196"/>
      <c r="FC230" s="196"/>
      <c r="FD230" s="196"/>
    </row>
    <row r="231" spans="2:160">
      <c r="B231" s="99">
        <f t="shared" si="19"/>
        <v>0</v>
      </c>
      <c r="C231" s="99" t="str">
        <f t="shared" si="20"/>
        <v/>
      </c>
      <c r="D231" s="99" t="str">
        <f t="shared" si="21"/>
        <v/>
      </c>
      <c r="E231" s="99" t="str">
        <f t="shared" si="22"/>
        <v/>
      </c>
      <c r="F231" s="99" t="str">
        <f t="shared" si="23"/>
        <v/>
      </c>
      <c r="G231" s="99" t="str">
        <f t="shared" si="24"/>
        <v/>
      </c>
      <c r="H231" s="200" t="str">
        <f ca="1">IF(AND(M231&gt;0,M231&lt;=STATS!$C$22),1,"")</f>
        <v/>
      </c>
      <c r="J231" s="34">
        <v>230</v>
      </c>
      <c r="K231" s="212">
        <v>45.920317320000002</v>
      </c>
      <c r="L231" s="212">
        <v>-91.858573359999994</v>
      </c>
      <c r="P231" s="10" t="s">
        <v>733</v>
      </c>
      <c r="R231" s="17"/>
      <c r="S231" s="17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  <c r="EZ231" s="196"/>
      <c r="FA231" s="196"/>
      <c r="FB231" s="196"/>
      <c r="FC231" s="196"/>
      <c r="FD231" s="196"/>
    </row>
    <row r="232" spans="2:160">
      <c r="B232" s="99">
        <f t="shared" si="19"/>
        <v>0</v>
      </c>
      <c r="C232" s="99" t="str">
        <f t="shared" si="20"/>
        <v/>
      </c>
      <c r="D232" s="99" t="str">
        <f t="shared" si="21"/>
        <v/>
      </c>
      <c r="E232" s="99" t="str">
        <f t="shared" si="22"/>
        <v/>
      </c>
      <c r="F232" s="99" t="str">
        <f t="shared" si="23"/>
        <v/>
      </c>
      <c r="G232" s="99" t="str">
        <f t="shared" si="24"/>
        <v/>
      </c>
      <c r="H232" s="200" t="str">
        <f ca="1">IF(AND(M232&gt;0,M232&lt;=STATS!$C$22),1,"")</f>
        <v/>
      </c>
      <c r="J232" s="34">
        <v>231</v>
      </c>
      <c r="K232" s="212">
        <v>45.920329690000003</v>
      </c>
      <c r="L232" s="212">
        <v>-91.857812899999999</v>
      </c>
      <c r="P232" s="10" t="s">
        <v>733</v>
      </c>
      <c r="R232" s="17"/>
      <c r="S232" s="17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  <c r="EZ232" s="196"/>
      <c r="FA232" s="196"/>
      <c r="FB232" s="196"/>
      <c r="FC232" s="196"/>
      <c r="FD232" s="196"/>
    </row>
    <row r="233" spans="2:160">
      <c r="B233" s="99">
        <f t="shared" si="19"/>
        <v>0</v>
      </c>
      <c r="C233" s="99" t="str">
        <f t="shared" si="20"/>
        <v/>
      </c>
      <c r="D233" s="99" t="str">
        <f t="shared" si="21"/>
        <v/>
      </c>
      <c r="E233" s="99" t="str">
        <f t="shared" si="22"/>
        <v/>
      </c>
      <c r="F233" s="99" t="str">
        <f t="shared" si="23"/>
        <v/>
      </c>
      <c r="G233" s="99" t="str">
        <f t="shared" si="24"/>
        <v/>
      </c>
      <c r="H233" s="200" t="str">
        <f ca="1">IF(AND(M233&gt;0,M233&lt;=STATS!$C$22),1,"")</f>
        <v/>
      </c>
      <c r="J233" s="34">
        <v>232</v>
      </c>
      <c r="K233" s="212">
        <v>45.920342060000003</v>
      </c>
      <c r="L233" s="212">
        <v>-91.857052429999996</v>
      </c>
      <c r="P233" s="10" t="s">
        <v>733</v>
      </c>
      <c r="R233" s="17"/>
      <c r="S233" s="17"/>
      <c r="T233" s="36"/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EZ233" s="196"/>
      <c r="FA233" s="196"/>
      <c r="FB233" s="196"/>
      <c r="FC233" s="196"/>
      <c r="FD233" s="196"/>
    </row>
    <row r="234" spans="2:160">
      <c r="B234" s="99">
        <f t="shared" si="19"/>
        <v>0</v>
      </c>
      <c r="C234" s="99" t="str">
        <f t="shared" si="20"/>
        <v/>
      </c>
      <c r="D234" s="99" t="str">
        <f t="shared" si="21"/>
        <v/>
      </c>
      <c r="E234" s="99" t="str">
        <f t="shared" si="22"/>
        <v/>
      </c>
      <c r="F234" s="99" t="str">
        <f t="shared" si="23"/>
        <v/>
      </c>
      <c r="G234" s="99" t="str">
        <f t="shared" si="24"/>
        <v/>
      </c>
      <c r="H234" s="200" t="str">
        <f ca="1">IF(AND(M234&gt;0,M234&lt;=STATS!$C$22),1,"")</f>
        <v/>
      </c>
      <c r="J234" s="34">
        <v>233</v>
      </c>
      <c r="K234" s="212">
        <v>45.920354420000002</v>
      </c>
      <c r="L234" s="212">
        <v>-91.856291970000001</v>
      </c>
      <c r="P234" s="10" t="s">
        <v>733</v>
      </c>
      <c r="R234" s="17"/>
      <c r="S234" s="17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EZ234" s="196"/>
      <c r="FA234" s="196"/>
      <c r="FB234" s="196"/>
      <c r="FC234" s="196"/>
      <c r="FD234" s="196"/>
    </row>
    <row r="235" spans="2:160">
      <c r="B235" s="99">
        <f t="shared" si="19"/>
        <v>0</v>
      </c>
      <c r="C235" s="99" t="str">
        <f t="shared" si="20"/>
        <v/>
      </c>
      <c r="D235" s="99" t="str">
        <f t="shared" si="21"/>
        <v/>
      </c>
      <c r="E235" s="99" t="str">
        <f t="shared" si="22"/>
        <v/>
      </c>
      <c r="F235" s="99" t="str">
        <f t="shared" si="23"/>
        <v/>
      </c>
      <c r="G235" s="99" t="str">
        <f t="shared" si="24"/>
        <v/>
      </c>
      <c r="H235" s="200" t="str">
        <f ca="1">IF(AND(M235&gt;0,M235&lt;=STATS!$C$22),1,"")</f>
        <v/>
      </c>
      <c r="J235" s="34">
        <v>234</v>
      </c>
      <c r="K235" s="212">
        <v>45.920366770000001</v>
      </c>
      <c r="L235" s="212">
        <v>-91.855531499999998</v>
      </c>
      <c r="P235" s="10" t="s">
        <v>733</v>
      </c>
      <c r="R235" s="17"/>
      <c r="S235" s="17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EZ235" s="196"/>
      <c r="FA235" s="196"/>
      <c r="FB235" s="196"/>
      <c r="FC235" s="196"/>
      <c r="FD235" s="196"/>
    </row>
    <row r="236" spans="2:160">
      <c r="B236" s="99">
        <f t="shared" si="19"/>
        <v>0</v>
      </c>
      <c r="C236" s="99" t="str">
        <f t="shared" si="20"/>
        <v/>
      </c>
      <c r="D236" s="99" t="str">
        <f t="shared" si="21"/>
        <v/>
      </c>
      <c r="E236" s="99" t="str">
        <f t="shared" si="22"/>
        <v/>
      </c>
      <c r="F236" s="99" t="str">
        <f t="shared" si="23"/>
        <v/>
      </c>
      <c r="G236" s="99" t="str">
        <f t="shared" si="24"/>
        <v/>
      </c>
      <c r="H236" s="200" t="str">
        <f ca="1">IF(AND(M236&gt;0,M236&lt;=STATS!$C$22),1,"")</f>
        <v/>
      </c>
      <c r="J236" s="34">
        <v>235</v>
      </c>
      <c r="K236" s="212">
        <v>45.92037912</v>
      </c>
      <c r="L236" s="212">
        <v>-91.854771040000003</v>
      </c>
      <c r="P236" s="10" t="s">
        <v>733</v>
      </c>
      <c r="R236" s="17"/>
      <c r="S236" s="17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  <c r="EZ236" s="196"/>
      <c r="FA236" s="196"/>
      <c r="FB236" s="196"/>
      <c r="FC236" s="196"/>
      <c r="FD236" s="196"/>
    </row>
    <row r="237" spans="2:160">
      <c r="B237" s="99">
        <f t="shared" si="19"/>
        <v>0</v>
      </c>
      <c r="C237" s="99" t="str">
        <f t="shared" si="20"/>
        <v/>
      </c>
      <c r="D237" s="99" t="str">
        <f t="shared" si="21"/>
        <v/>
      </c>
      <c r="E237" s="99" t="str">
        <f t="shared" si="22"/>
        <v/>
      </c>
      <c r="F237" s="99" t="str">
        <f t="shared" si="23"/>
        <v/>
      </c>
      <c r="G237" s="99" t="str">
        <f t="shared" si="24"/>
        <v/>
      </c>
      <c r="H237" s="200" t="str">
        <f ca="1">IF(AND(M237&gt;0,M237&lt;=STATS!$C$22),1,"")</f>
        <v/>
      </c>
      <c r="J237" s="34">
        <v>236</v>
      </c>
      <c r="K237" s="212">
        <v>45.920391469999998</v>
      </c>
      <c r="L237" s="212">
        <v>-91.85401057</v>
      </c>
      <c r="P237" s="10" t="s">
        <v>733</v>
      </c>
      <c r="R237" s="17"/>
      <c r="S237" s="17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  <c r="EZ237" s="196"/>
      <c r="FA237" s="196"/>
      <c r="FB237" s="196"/>
      <c r="FC237" s="196"/>
      <c r="FD237" s="196"/>
    </row>
    <row r="238" spans="2:160">
      <c r="B238" s="99">
        <f t="shared" si="19"/>
        <v>0</v>
      </c>
      <c r="C238" s="99" t="str">
        <f t="shared" si="20"/>
        <v/>
      </c>
      <c r="D238" s="99" t="str">
        <f t="shared" si="21"/>
        <v/>
      </c>
      <c r="E238" s="99" t="str">
        <f t="shared" si="22"/>
        <v/>
      </c>
      <c r="F238" s="99" t="str">
        <f t="shared" si="23"/>
        <v/>
      </c>
      <c r="G238" s="99" t="str">
        <f t="shared" si="24"/>
        <v/>
      </c>
      <c r="H238" s="200" t="str">
        <f ca="1">IF(AND(M238&gt;0,M238&lt;=STATS!$C$22),1,"")</f>
        <v/>
      </c>
      <c r="J238" s="34">
        <v>237</v>
      </c>
      <c r="K238" s="212">
        <v>45.920403800000003</v>
      </c>
      <c r="L238" s="212">
        <v>-91.853250099999997</v>
      </c>
      <c r="P238" s="10" t="s">
        <v>733</v>
      </c>
      <c r="R238" s="17"/>
      <c r="S238" s="17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  <c r="EZ238" s="196"/>
      <c r="FA238" s="196"/>
      <c r="FB238" s="196"/>
      <c r="FC238" s="196"/>
      <c r="FD238" s="196"/>
    </row>
    <row r="239" spans="2:160">
      <c r="B239" s="99">
        <f t="shared" si="19"/>
        <v>3</v>
      </c>
      <c r="C239" s="99">
        <f t="shared" si="20"/>
        <v>3</v>
      </c>
      <c r="D239" s="99">
        <f t="shared" si="21"/>
        <v>3</v>
      </c>
      <c r="E239" s="99">
        <f t="shared" si="22"/>
        <v>3</v>
      </c>
      <c r="F239" s="99">
        <f t="shared" si="23"/>
        <v>3</v>
      </c>
      <c r="G239" s="99">
        <f t="shared" si="24"/>
        <v>7.6</v>
      </c>
      <c r="H239" s="200">
        <f ca="1">IF(AND(M239&gt;0,M239&lt;=STATS!$C$22),1,"")</f>
        <v>1</v>
      </c>
      <c r="J239" s="34">
        <v>238</v>
      </c>
      <c r="K239" s="212">
        <v>45.920823319999997</v>
      </c>
      <c r="L239" s="212">
        <v>-91.860112029999996</v>
      </c>
      <c r="M239" s="10">
        <v>7.6</v>
      </c>
      <c r="N239" s="10" t="s">
        <v>715</v>
      </c>
      <c r="O239" s="10" t="s">
        <v>716</v>
      </c>
      <c r="Q239" s="10">
        <v>1</v>
      </c>
      <c r="R239" s="17"/>
      <c r="S239" s="17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>
        <v>1</v>
      </c>
      <c r="AF239" s="36"/>
      <c r="AG239" s="36"/>
      <c r="AH239" s="36"/>
      <c r="BW239" s="10">
        <v>1</v>
      </c>
      <c r="DE239" s="10">
        <v>1</v>
      </c>
      <c r="EZ239" s="196"/>
      <c r="FA239" s="196"/>
      <c r="FB239" s="196"/>
      <c r="FC239" s="196"/>
      <c r="FD239" s="196"/>
    </row>
    <row r="240" spans="2:160">
      <c r="B240" s="99">
        <f t="shared" si="19"/>
        <v>0</v>
      </c>
      <c r="C240" s="99" t="str">
        <f t="shared" si="20"/>
        <v/>
      </c>
      <c r="D240" s="99" t="str">
        <f t="shared" si="21"/>
        <v/>
      </c>
      <c r="E240" s="99" t="str">
        <f t="shared" si="22"/>
        <v/>
      </c>
      <c r="F240" s="99" t="str">
        <f t="shared" si="23"/>
        <v/>
      </c>
      <c r="G240" s="99" t="str">
        <f t="shared" si="24"/>
        <v/>
      </c>
      <c r="H240" s="200" t="str">
        <f ca="1">IF(AND(M240&gt;0,M240&lt;=STATS!$C$22),1,"")</f>
        <v/>
      </c>
      <c r="J240" s="34">
        <v>239</v>
      </c>
      <c r="K240" s="212">
        <v>45.920835699999998</v>
      </c>
      <c r="L240" s="212">
        <v>-91.859351559999993</v>
      </c>
      <c r="P240" s="10" t="s">
        <v>733</v>
      </c>
      <c r="R240" s="17"/>
      <c r="S240" s="17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EZ240" s="196"/>
      <c r="FA240" s="196"/>
      <c r="FB240" s="196"/>
      <c r="FC240" s="196"/>
      <c r="FD240" s="196"/>
    </row>
    <row r="241" spans="2:160">
      <c r="B241" s="99">
        <f t="shared" si="19"/>
        <v>1</v>
      </c>
      <c r="C241" s="99">
        <f t="shared" si="20"/>
        <v>1</v>
      </c>
      <c r="D241" s="99">
        <f t="shared" si="21"/>
        <v>1</v>
      </c>
      <c r="E241" s="99">
        <f t="shared" si="22"/>
        <v>1</v>
      </c>
      <c r="F241" s="99">
        <f t="shared" si="23"/>
        <v>1</v>
      </c>
      <c r="G241" s="99">
        <f t="shared" si="24"/>
        <v>8</v>
      </c>
      <c r="H241" s="200">
        <f ca="1">IF(AND(M241&gt;0,M241&lt;=STATS!$C$22),1,"")</f>
        <v>1</v>
      </c>
      <c r="J241" s="34">
        <v>240</v>
      </c>
      <c r="K241" s="212">
        <v>45.920848069999998</v>
      </c>
      <c r="L241" s="212">
        <v>-91.858591090000004</v>
      </c>
      <c r="M241" s="10">
        <v>8</v>
      </c>
      <c r="N241" s="10" t="s">
        <v>715</v>
      </c>
      <c r="O241" s="10" t="s">
        <v>716</v>
      </c>
      <c r="Q241" s="10">
        <v>1</v>
      </c>
      <c r="R241" s="17"/>
      <c r="S241" s="17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DE241" s="10">
        <v>1</v>
      </c>
      <c r="EZ241" s="196"/>
      <c r="FA241" s="196"/>
      <c r="FB241" s="196"/>
      <c r="FC241" s="196"/>
      <c r="FD241" s="196"/>
    </row>
    <row r="242" spans="2:160">
      <c r="B242" s="99">
        <f t="shared" si="19"/>
        <v>4</v>
      </c>
      <c r="C242" s="99">
        <f t="shared" si="20"/>
        <v>4</v>
      </c>
      <c r="D242" s="99">
        <f t="shared" si="21"/>
        <v>4</v>
      </c>
      <c r="E242" s="99">
        <f t="shared" si="22"/>
        <v>4</v>
      </c>
      <c r="F242" s="99">
        <f t="shared" si="23"/>
        <v>4</v>
      </c>
      <c r="G242" s="99">
        <f t="shared" si="24"/>
        <v>6.2</v>
      </c>
      <c r="H242" s="200">
        <f ca="1">IF(AND(M242&gt;0,M242&lt;=STATS!$C$22),1,"")</f>
        <v>1</v>
      </c>
      <c r="J242" s="34">
        <v>241</v>
      </c>
      <c r="K242" s="212">
        <v>45.920860439999998</v>
      </c>
      <c r="L242" s="212">
        <v>-91.857830620000001</v>
      </c>
      <c r="M242" s="10">
        <v>6.2</v>
      </c>
      <c r="N242" s="10" t="s">
        <v>715</v>
      </c>
      <c r="O242" s="10" t="s">
        <v>716</v>
      </c>
      <c r="Q242" s="10">
        <v>2</v>
      </c>
      <c r="R242" s="17"/>
      <c r="S242" s="17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>
        <v>2</v>
      </c>
      <c r="AF242" s="36"/>
      <c r="AG242" s="36"/>
      <c r="AH242" s="36"/>
      <c r="BW242" s="10">
        <v>2</v>
      </c>
      <c r="DE242" s="10">
        <v>1</v>
      </c>
      <c r="ER242" s="10">
        <v>1</v>
      </c>
      <c r="EZ242" s="196"/>
      <c r="FA242" s="196"/>
      <c r="FB242" s="196"/>
      <c r="FC242" s="196"/>
      <c r="FD242" s="196"/>
    </row>
    <row r="243" spans="2:160">
      <c r="B243" s="99">
        <f t="shared" si="19"/>
        <v>2</v>
      </c>
      <c r="C243" s="99">
        <f t="shared" si="20"/>
        <v>2</v>
      </c>
      <c r="D243" s="99">
        <f t="shared" si="21"/>
        <v>2</v>
      </c>
      <c r="E243" s="99">
        <f t="shared" si="22"/>
        <v>2</v>
      </c>
      <c r="F243" s="99">
        <f t="shared" si="23"/>
        <v>2</v>
      </c>
      <c r="G243" s="99">
        <f t="shared" si="24"/>
        <v>2</v>
      </c>
      <c r="H243" s="200">
        <f ca="1">IF(AND(M243&gt;0,M243&lt;=STATS!$C$22),1,"")</f>
        <v>1</v>
      </c>
      <c r="J243" s="34">
        <v>242</v>
      </c>
      <c r="K243" s="212">
        <v>45.920872809999999</v>
      </c>
      <c r="L243" s="212">
        <v>-91.857070149999998</v>
      </c>
      <c r="M243" s="10">
        <v>2</v>
      </c>
      <c r="N243" s="10" t="s">
        <v>718</v>
      </c>
      <c r="O243" s="10" t="s">
        <v>716</v>
      </c>
      <c r="Q243" s="10">
        <v>3</v>
      </c>
      <c r="R243" s="17"/>
      <c r="S243" s="17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>
        <v>3</v>
      </c>
      <c r="AF243" s="36"/>
      <c r="AG243" s="36"/>
      <c r="AH243" s="36"/>
      <c r="BE243" s="10" t="s">
        <v>717</v>
      </c>
      <c r="CB243" s="10" t="s">
        <v>717</v>
      </c>
      <c r="EC243" s="10">
        <v>1</v>
      </c>
      <c r="ED243" s="10" t="s">
        <v>717</v>
      </c>
      <c r="EZ243" s="196"/>
      <c r="FA243" s="196"/>
      <c r="FB243" s="196"/>
      <c r="FC243" s="196"/>
      <c r="FD243" s="196"/>
    </row>
    <row r="244" spans="2:160">
      <c r="B244" s="99">
        <f t="shared" si="19"/>
        <v>0</v>
      </c>
      <c r="C244" s="99" t="str">
        <f t="shared" si="20"/>
        <v/>
      </c>
      <c r="D244" s="99" t="str">
        <f t="shared" si="21"/>
        <v/>
      </c>
      <c r="E244" s="99" t="str">
        <f t="shared" si="22"/>
        <v/>
      </c>
      <c r="F244" s="99" t="str">
        <f t="shared" si="23"/>
        <v/>
      </c>
      <c r="G244" s="99" t="str">
        <f t="shared" si="24"/>
        <v/>
      </c>
      <c r="H244" s="200" t="str">
        <f ca="1">IF(AND(M244&gt;0,M244&lt;=STATS!$C$22),1,"")</f>
        <v/>
      </c>
      <c r="J244" s="34">
        <v>243</v>
      </c>
      <c r="K244" s="212">
        <v>45.92136644</v>
      </c>
      <c r="L244" s="212">
        <v>-91.859369290000004</v>
      </c>
      <c r="P244" s="10" t="s">
        <v>733</v>
      </c>
      <c r="R244" s="17"/>
      <c r="S244" s="17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EZ244" s="196"/>
      <c r="FA244" s="196"/>
      <c r="FB244" s="196"/>
      <c r="FC244" s="196"/>
      <c r="FD244" s="196"/>
    </row>
    <row r="245" spans="2:160">
      <c r="B245" s="99">
        <f t="shared" si="19"/>
        <v>3</v>
      </c>
      <c r="C245" s="99">
        <f t="shared" si="20"/>
        <v>3</v>
      </c>
      <c r="D245" s="99">
        <f t="shared" si="21"/>
        <v>3</v>
      </c>
      <c r="E245" s="99">
        <f t="shared" si="22"/>
        <v>3</v>
      </c>
      <c r="F245" s="99">
        <f t="shared" si="23"/>
        <v>3</v>
      </c>
      <c r="G245" s="99">
        <f t="shared" si="24"/>
        <v>4.8</v>
      </c>
      <c r="H245" s="200">
        <f ca="1">IF(AND(M245&gt;0,M245&lt;=STATS!$C$22),1,"")</f>
        <v>1</v>
      </c>
      <c r="J245" s="34">
        <v>244</v>
      </c>
      <c r="K245" s="212">
        <v>45.921378820000001</v>
      </c>
      <c r="L245" s="212">
        <v>-91.858608820000001</v>
      </c>
      <c r="M245" s="10">
        <v>4.8</v>
      </c>
      <c r="N245" s="10" t="s">
        <v>715</v>
      </c>
      <c r="O245" s="10" t="s">
        <v>716</v>
      </c>
      <c r="Q245" s="10">
        <v>3</v>
      </c>
      <c r="R245" s="17"/>
      <c r="S245" s="17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>
        <v>3</v>
      </c>
      <c r="AF245" s="36"/>
      <c r="AG245" s="36"/>
      <c r="AH245" s="36"/>
      <c r="BG245" s="10">
        <v>1</v>
      </c>
      <c r="CB245" s="10" t="s">
        <v>717</v>
      </c>
      <c r="DE245" s="10">
        <v>1</v>
      </c>
      <c r="EZ245" s="196"/>
      <c r="FA245" s="196"/>
      <c r="FB245" s="196"/>
      <c r="FC245" s="196"/>
      <c r="FD245" s="196"/>
    </row>
    <row r="246" spans="2:160">
      <c r="B246" s="99">
        <f t="shared" si="19"/>
        <v>2</v>
      </c>
      <c r="C246" s="99">
        <f t="shared" si="20"/>
        <v>2</v>
      </c>
      <c r="D246" s="99">
        <f t="shared" si="21"/>
        <v>2</v>
      </c>
      <c r="E246" s="99">
        <f t="shared" si="22"/>
        <v>2</v>
      </c>
      <c r="F246" s="99">
        <f t="shared" si="23"/>
        <v>2</v>
      </c>
      <c r="G246" s="99">
        <f t="shared" si="24"/>
        <v>1.8</v>
      </c>
      <c r="H246" s="200">
        <f ca="1">IF(AND(M246&gt;0,M246&lt;=STATS!$C$22),1,"")</f>
        <v>1</v>
      </c>
      <c r="J246" s="34">
        <v>245</v>
      </c>
      <c r="K246" s="212">
        <v>45.921391190000001</v>
      </c>
      <c r="L246" s="212">
        <v>-91.857848340000004</v>
      </c>
      <c r="M246" s="10">
        <v>1.8</v>
      </c>
      <c r="N246" s="10" t="s">
        <v>715</v>
      </c>
      <c r="O246" s="10" t="s">
        <v>716</v>
      </c>
      <c r="Q246" s="10">
        <v>2</v>
      </c>
      <c r="R246" s="17"/>
      <c r="S246" s="17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>
        <v>2</v>
      </c>
      <c r="AF246" s="36"/>
      <c r="AG246" s="36"/>
      <c r="AH246" s="36"/>
      <c r="BG246" s="10">
        <v>2</v>
      </c>
      <c r="CB246" s="10" t="s">
        <v>717</v>
      </c>
      <c r="CZ246" s="10" t="s">
        <v>717</v>
      </c>
      <c r="EZ246" s="196"/>
      <c r="FA246" s="196"/>
      <c r="FB246" s="196"/>
      <c r="FC246" s="196"/>
      <c r="FD246" s="196"/>
    </row>
    <row r="247" spans="2:160">
      <c r="B247" s="99">
        <f t="shared" si="19"/>
        <v>4</v>
      </c>
      <c r="C247" s="99">
        <f t="shared" si="20"/>
        <v>4</v>
      </c>
      <c r="D247" s="99">
        <f t="shared" si="21"/>
        <v>4</v>
      </c>
      <c r="E247" s="99">
        <f t="shared" si="22"/>
        <v>4</v>
      </c>
      <c r="F247" s="99">
        <f t="shared" si="23"/>
        <v>4</v>
      </c>
      <c r="G247" s="99">
        <f t="shared" si="24"/>
        <v>3.6</v>
      </c>
      <c r="H247" s="200">
        <f ca="1">IF(AND(M247&gt;0,M247&lt;=STATS!$C$22),1,"")</f>
        <v>1</v>
      </c>
      <c r="J247" s="34">
        <v>246</v>
      </c>
      <c r="K247" s="212">
        <v>45.921636139999997</v>
      </c>
      <c r="L247" s="212">
        <v>-91.875357100000002</v>
      </c>
      <c r="M247" s="10">
        <v>3.6</v>
      </c>
      <c r="N247" s="10" t="s">
        <v>718</v>
      </c>
      <c r="O247" s="10" t="s">
        <v>716</v>
      </c>
      <c r="Q247" s="10">
        <v>2</v>
      </c>
      <c r="R247" s="17"/>
      <c r="S247" s="17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>
        <v>1</v>
      </c>
      <c r="AF247" s="36"/>
      <c r="AG247" s="36"/>
      <c r="AH247" s="36"/>
      <c r="CZ247" s="10">
        <v>1</v>
      </c>
      <c r="DE247" s="10">
        <v>2</v>
      </c>
      <c r="ES247" s="10">
        <v>1</v>
      </c>
      <c r="EX247" s="10" t="s">
        <v>717</v>
      </c>
      <c r="EZ247" s="196"/>
      <c r="FA247" s="196"/>
      <c r="FB247" s="196"/>
      <c r="FC247" s="196"/>
      <c r="FD247" s="196"/>
    </row>
    <row r="248" spans="2:160">
      <c r="B248" s="99">
        <f t="shared" si="19"/>
        <v>0</v>
      </c>
      <c r="C248" s="99" t="str">
        <f t="shared" si="20"/>
        <v/>
      </c>
      <c r="D248" s="99" t="str">
        <f t="shared" si="21"/>
        <v/>
      </c>
      <c r="E248" s="99">
        <f t="shared" si="22"/>
        <v>0</v>
      </c>
      <c r="F248" s="99">
        <f t="shared" si="23"/>
        <v>0</v>
      </c>
      <c r="G248" s="99" t="str">
        <f t="shared" si="24"/>
        <v/>
      </c>
      <c r="H248" s="200">
        <f ca="1">IF(AND(M248&gt;0,M248&lt;=STATS!$C$22),1,"")</f>
        <v>1</v>
      </c>
      <c r="J248" s="34">
        <v>247</v>
      </c>
      <c r="K248" s="212">
        <v>45.921648619999999</v>
      </c>
      <c r="L248" s="212">
        <v>-91.874596620000005</v>
      </c>
      <c r="M248" s="10">
        <v>1.8</v>
      </c>
      <c r="N248" s="10" t="s">
        <v>718</v>
      </c>
      <c r="O248" s="10" t="s">
        <v>716</v>
      </c>
      <c r="R248" s="17"/>
      <c r="S248" s="17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 t="s">
        <v>717</v>
      </c>
      <c r="AF248" s="36"/>
      <c r="AG248" s="36"/>
      <c r="AH248" s="36"/>
      <c r="CZ248" s="10" t="s">
        <v>717</v>
      </c>
      <c r="DE248" s="10" t="s">
        <v>717</v>
      </c>
      <c r="EC248" s="10" t="s">
        <v>717</v>
      </c>
      <c r="ES248" s="10" t="s">
        <v>717</v>
      </c>
      <c r="EZ248" s="196"/>
      <c r="FA248" s="196"/>
      <c r="FB248" s="196"/>
      <c r="FC248" s="196"/>
      <c r="FD248" s="196"/>
    </row>
    <row r="249" spans="2:160">
      <c r="B249" s="99">
        <f t="shared" si="19"/>
        <v>1</v>
      </c>
      <c r="C249" s="99">
        <f t="shared" si="20"/>
        <v>1</v>
      </c>
      <c r="D249" s="99">
        <f t="shared" si="21"/>
        <v>1</v>
      </c>
      <c r="E249" s="99">
        <f t="shared" si="22"/>
        <v>1</v>
      </c>
      <c r="F249" s="99">
        <f t="shared" si="23"/>
        <v>1</v>
      </c>
      <c r="G249" s="99">
        <f t="shared" si="24"/>
        <v>1.5</v>
      </c>
      <c r="H249" s="200">
        <f ca="1">IF(AND(M249&gt;0,M249&lt;=STATS!$C$22),1,"")</f>
        <v>1</v>
      </c>
      <c r="J249" s="34">
        <v>248</v>
      </c>
      <c r="K249" s="212">
        <v>45.921686029999996</v>
      </c>
      <c r="L249" s="212">
        <v>-91.872315200000003</v>
      </c>
      <c r="M249" s="10">
        <v>1.5</v>
      </c>
      <c r="N249" s="10" t="s">
        <v>715</v>
      </c>
      <c r="O249" s="10" t="s">
        <v>716</v>
      </c>
      <c r="Q249" s="10">
        <v>1</v>
      </c>
      <c r="R249" s="17"/>
      <c r="S249" s="17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  <c r="BE249" s="10" t="s">
        <v>717</v>
      </c>
      <c r="BO249" s="10">
        <v>1</v>
      </c>
      <c r="CB249" s="10" t="s">
        <v>717</v>
      </c>
      <c r="DE249" s="10" t="s">
        <v>717</v>
      </c>
      <c r="EC249" s="10" t="s">
        <v>717</v>
      </c>
      <c r="ED249" s="10" t="s">
        <v>717</v>
      </c>
      <c r="EZ249" s="196"/>
      <c r="FA249" s="196"/>
      <c r="FB249" s="196"/>
      <c r="FC249" s="196"/>
      <c r="FD249" s="196"/>
    </row>
    <row r="250" spans="2:160">
      <c r="B250" s="99">
        <f t="shared" si="19"/>
        <v>0</v>
      </c>
      <c r="C250" s="99" t="str">
        <f t="shared" si="20"/>
        <v/>
      </c>
      <c r="D250" s="99" t="str">
        <f t="shared" si="21"/>
        <v/>
      </c>
      <c r="E250" s="99">
        <f t="shared" si="22"/>
        <v>0</v>
      </c>
      <c r="F250" s="99">
        <f t="shared" si="23"/>
        <v>0</v>
      </c>
      <c r="G250" s="99" t="str">
        <f t="shared" si="24"/>
        <v/>
      </c>
      <c r="H250" s="200">
        <f ca="1">IF(AND(M250&gt;0,M250&lt;=STATS!$C$22),1,"")</f>
        <v>1</v>
      </c>
      <c r="J250" s="34">
        <v>249</v>
      </c>
      <c r="K250" s="212">
        <v>45.921748289999996</v>
      </c>
      <c r="L250" s="212">
        <v>-91.868512809999999</v>
      </c>
      <c r="M250" s="10">
        <v>7.1</v>
      </c>
      <c r="N250" s="10" t="s">
        <v>718</v>
      </c>
      <c r="O250" s="10" t="s">
        <v>716</v>
      </c>
      <c r="R250" s="17"/>
      <c r="S250" s="17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EZ250" s="196"/>
      <c r="FA250" s="196"/>
      <c r="FB250" s="196"/>
      <c r="FC250" s="196"/>
      <c r="FD250" s="196"/>
    </row>
    <row r="251" spans="2:160">
      <c r="B251" s="99">
        <f t="shared" si="19"/>
        <v>0</v>
      </c>
      <c r="C251" s="99" t="str">
        <f t="shared" si="20"/>
        <v/>
      </c>
      <c r="D251" s="99" t="str">
        <f t="shared" si="21"/>
        <v/>
      </c>
      <c r="E251" s="99" t="str">
        <f t="shared" si="22"/>
        <v/>
      </c>
      <c r="F251" s="99" t="str">
        <f t="shared" si="23"/>
        <v/>
      </c>
      <c r="G251" s="99" t="str">
        <f t="shared" si="24"/>
        <v/>
      </c>
      <c r="H251" s="200" t="str">
        <f ca="1">IF(AND(M251&gt;0,M251&lt;=STATS!$C$22),1,"")</f>
        <v/>
      </c>
      <c r="J251" s="34">
        <v>250</v>
      </c>
      <c r="K251" s="212">
        <v>45.921760730000003</v>
      </c>
      <c r="L251" s="212">
        <v>-91.867752330000002</v>
      </c>
      <c r="P251" s="10" t="s">
        <v>733</v>
      </c>
      <c r="R251" s="17"/>
      <c r="S251" s="17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EZ251" s="196"/>
      <c r="FA251" s="196"/>
      <c r="FB251" s="196"/>
      <c r="FC251" s="196"/>
      <c r="FD251" s="196"/>
    </row>
    <row r="252" spans="2:160">
      <c r="B252" s="99">
        <f t="shared" si="19"/>
        <v>2</v>
      </c>
      <c r="C252" s="99">
        <f t="shared" si="20"/>
        <v>2</v>
      </c>
      <c r="D252" s="99">
        <f t="shared" si="21"/>
        <v>2</v>
      </c>
      <c r="E252" s="99">
        <f t="shared" si="22"/>
        <v>2</v>
      </c>
      <c r="F252" s="99">
        <f t="shared" si="23"/>
        <v>2</v>
      </c>
      <c r="G252" s="99">
        <f t="shared" si="24"/>
        <v>6.2</v>
      </c>
      <c r="H252" s="200">
        <f ca="1">IF(AND(M252&gt;0,M252&lt;=STATS!$C$22),1,"")</f>
        <v>1</v>
      </c>
      <c r="J252" s="34">
        <v>251</v>
      </c>
      <c r="K252" s="212">
        <v>45.921773160000001</v>
      </c>
      <c r="L252" s="212">
        <v>-91.866991850000005</v>
      </c>
      <c r="M252" s="10">
        <v>6.2</v>
      </c>
      <c r="N252" s="10" t="s">
        <v>719</v>
      </c>
      <c r="O252" s="10" t="s">
        <v>716</v>
      </c>
      <c r="Q252" s="10">
        <v>2</v>
      </c>
      <c r="R252" s="17"/>
      <c r="S252" s="17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>
        <v>2</v>
      </c>
      <c r="AF252" s="36"/>
      <c r="AG252" s="36"/>
      <c r="AH252" s="36"/>
      <c r="DE252" s="10">
        <v>1</v>
      </c>
      <c r="EZ252" s="196"/>
      <c r="FA252" s="196"/>
      <c r="FB252" s="196"/>
      <c r="FC252" s="196"/>
      <c r="FD252" s="196"/>
    </row>
    <row r="253" spans="2:160">
      <c r="B253" s="99">
        <f t="shared" si="19"/>
        <v>4</v>
      </c>
      <c r="C253" s="99">
        <f t="shared" si="20"/>
        <v>4</v>
      </c>
      <c r="D253" s="99">
        <f t="shared" si="21"/>
        <v>3</v>
      </c>
      <c r="E253" s="99">
        <f t="shared" si="22"/>
        <v>4</v>
      </c>
      <c r="F253" s="99">
        <f t="shared" si="23"/>
        <v>3</v>
      </c>
      <c r="G253" s="99">
        <f t="shared" si="24"/>
        <v>2.8</v>
      </c>
      <c r="H253" s="200">
        <f ca="1">IF(AND(M253&gt;0,M253&lt;=STATS!$C$22),1,"")</f>
        <v>1</v>
      </c>
      <c r="J253" s="34">
        <v>252</v>
      </c>
      <c r="K253" s="212">
        <v>45.921785579999998</v>
      </c>
      <c r="L253" s="212">
        <v>-91.866231369999994</v>
      </c>
      <c r="M253" s="10">
        <v>2.8</v>
      </c>
      <c r="N253" s="10" t="s">
        <v>715</v>
      </c>
      <c r="O253" s="10" t="s">
        <v>716</v>
      </c>
      <c r="Q253" s="10">
        <v>3</v>
      </c>
      <c r="R253" s="17"/>
      <c r="S253" s="17">
        <v>1</v>
      </c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>
        <v>3</v>
      </c>
      <c r="AF253" s="36"/>
      <c r="AG253" s="36"/>
      <c r="AH253" s="36"/>
      <c r="BE253" s="10" t="s">
        <v>717</v>
      </c>
      <c r="CB253" s="10" t="s">
        <v>717</v>
      </c>
      <c r="DE253" s="10">
        <v>1</v>
      </c>
      <c r="ED253" s="10" t="s">
        <v>717</v>
      </c>
      <c r="ES253" s="10">
        <v>1</v>
      </c>
      <c r="EZ253" s="196"/>
      <c r="FA253" s="196"/>
      <c r="FB253" s="196"/>
      <c r="FC253" s="196"/>
      <c r="FD253" s="196"/>
    </row>
    <row r="254" spans="2:160">
      <c r="B254" s="99">
        <f t="shared" si="19"/>
        <v>0</v>
      </c>
      <c r="C254" s="99" t="str">
        <f t="shared" si="20"/>
        <v/>
      </c>
      <c r="D254" s="99" t="str">
        <f t="shared" si="21"/>
        <v/>
      </c>
      <c r="E254" s="99" t="str">
        <f t="shared" si="22"/>
        <v/>
      </c>
      <c r="F254" s="99" t="str">
        <f t="shared" si="23"/>
        <v/>
      </c>
      <c r="G254" s="99" t="str">
        <f t="shared" si="24"/>
        <v/>
      </c>
      <c r="H254" s="200" t="str">
        <f ca="1">IF(AND(M254&gt;0,M254&lt;=STATS!$C$22),1,"")</f>
        <v/>
      </c>
      <c r="J254" s="34">
        <v>253</v>
      </c>
      <c r="K254" s="212">
        <v>45.921897190000003</v>
      </c>
      <c r="L254" s="212">
        <v>-91.859387029999994</v>
      </c>
      <c r="P254" s="10" t="s">
        <v>733</v>
      </c>
      <c r="R254" s="17"/>
      <c r="S254" s="17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EZ254" s="196"/>
      <c r="FA254" s="196"/>
      <c r="FB254" s="196"/>
      <c r="FC254" s="196"/>
      <c r="FD254" s="196"/>
    </row>
    <row r="255" spans="2:160">
      <c r="B255" s="99">
        <f t="shared" si="19"/>
        <v>2</v>
      </c>
      <c r="C255" s="99">
        <f t="shared" si="20"/>
        <v>2</v>
      </c>
      <c r="D255" s="99">
        <f t="shared" si="21"/>
        <v>2</v>
      </c>
      <c r="E255" s="99">
        <f t="shared" si="22"/>
        <v>2</v>
      </c>
      <c r="F255" s="99">
        <f t="shared" si="23"/>
        <v>2</v>
      </c>
      <c r="G255" s="99">
        <f t="shared" si="24"/>
        <v>5.7</v>
      </c>
      <c r="H255" s="200">
        <f ca="1">IF(AND(M255&gt;0,M255&lt;=STATS!$C$22),1,"")</f>
        <v>1</v>
      </c>
      <c r="J255" s="34">
        <v>254</v>
      </c>
      <c r="K255" s="212">
        <v>45.922154390000003</v>
      </c>
      <c r="L255" s="212">
        <v>-91.876135469999994</v>
      </c>
      <c r="M255" s="10">
        <v>5.7</v>
      </c>
      <c r="N255" s="10" t="s">
        <v>718</v>
      </c>
      <c r="O255" s="10" t="s">
        <v>716</v>
      </c>
      <c r="Q255" s="10">
        <v>1</v>
      </c>
      <c r="R255" s="17"/>
      <c r="S255" s="17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>
        <v>1</v>
      </c>
      <c r="AF255" s="36"/>
      <c r="AG255" s="36"/>
      <c r="AH255" s="36"/>
      <c r="ES255" s="10">
        <v>1</v>
      </c>
      <c r="EZ255" s="196"/>
      <c r="FA255" s="196"/>
      <c r="FB255" s="196"/>
      <c r="FC255" s="196"/>
      <c r="FD255" s="196"/>
    </row>
    <row r="256" spans="2:160">
      <c r="B256" s="99">
        <f t="shared" si="19"/>
        <v>0</v>
      </c>
      <c r="C256" s="99" t="str">
        <f t="shared" si="20"/>
        <v/>
      </c>
      <c r="D256" s="99" t="str">
        <f t="shared" si="21"/>
        <v/>
      </c>
      <c r="E256" s="99" t="str">
        <f t="shared" si="22"/>
        <v/>
      </c>
      <c r="F256" s="99" t="str">
        <f t="shared" si="23"/>
        <v/>
      </c>
      <c r="G256" s="99" t="str">
        <f t="shared" si="24"/>
        <v/>
      </c>
      <c r="H256" s="200" t="str">
        <f ca="1">IF(AND(M256&gt;0,M256&lt;=STATS!$C$22),1,"")</f>
        <v/>
      </c>
      <c r="J256" s="34">
        <v>255</v>
      </c>
      <c r="K256" s="212">
        <v>45.922166879999999</v>
      </c>
      <c r="L256" s="212">
        <v>-91.875374989999997</v>
      </c>
      <c r="P256" s="10" t="s">
        <v>733</v>
      </c>
      <c r="R256" s="17"/>
      <c r="S256" s="17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  <c r="EZ256" s="196"/>
      <c r="FA256" s="196"/>
      <c r="FB256" s="196"/>
      <c r="FC256" s="196"/>
      <c r="FD256" s="196"/>
    </row>
    <row r="257" spans="2:160">
      <c r="B257" s="99">
        <f t="shared" si="19"/>
        <v>4</v>
      </c>
      <c r="C257" s="99">
        <f t="shared" si="20"/>
        <v>4</v>
      </c>
      <c r="D257" s="99">
        <f t="shared" si="21"/>
        <v>4</v>
      </c>
      <c r="E257" s="99">
        <f t="shared" si="22"/>
        <v>4</v>
      </c>
      <c r="F257" s="99">
        <f t="shared" si="23"/>
        <v>4</v>
      </c>
      <c r="G257" s="99">
        <f t="shared" si="24"/>
        <v>6.1</v>
      </c>
      <c r="H257" s="200">
        <f ca="1">IF(AND(M257&gt;0,M257&lt;=STATS!$C$22),1,"")</f>
        <v>1</v>
      </c>
      <c r="J257" s="34">
        <v>256</v>
      </c>
      <c r="K257" s="212">
        <v>45.922179360000001</v>
      </c>
      <c r="L257" s="212">
        <v>-91.874614500000007</v>
      </c>
      <c r="M257" s="10">
        <v>6.1</v>
      </c>
      <c r="N257" s="10" t="s">
        <v>715</v>
      </c>
      <c r="O257" s="10" t="s">
        <v>716</v>
      </c>
      <c r="Q257" s="10">
        <v>2</v>
      </c>
      <c r="R257" s="17"/>
      <c r="S257" s="17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>
        <v>1</v>
      </c>
      <c r="AF257" s="36"/>
      <c r="AG257" s="36"/>
      <c r="AH257" s="36"/>
      <c r="AQ257" s="10">
        <v>1</v>
      </c>
      <c r="CZ257" s="10">
        <v>1</v>
      </c>
      <c r="DE257" s="10">
        <v>1</v>
      </c>
      <c r="EZ257" s="196"/>
      <c r="FA257" s="196"/>
      <c r="FB257" s="196"/>
      <c r="FC257" s="196"/>
      <c r="FD257" s="196"/>
    </row>
    <row r="258" spans="2:160">
      <c r="B258" s="99">
        <f t="shared" ref="B258:B321" si="25">COUNT(R258:EY258,FE258:FM258)</f>
        <v>0</v>
      </c>
      <c r="C258" s="99" t="str">
        <f t="shared" ref="C258:C321" si="26">IF(COUNT(R258:EY258,FE258:FM258)&gt;0,COUNT(R258:EY258,FE258:FM258),"")</f>
        <v/>
      </c>
      <c r="D258" s="99" t="str">
        <f t="shared" ref="D258:D321" si="27">IF(COUNT(T258:BJ258,BL258:BT258,BV258:CB258,CD258:EY258,FE258:FM258)&gt;0,COUNT(T258:BJ258,BL258:BT258,BV258:CB258,CD258:EY258,FE258:FM258),"")</f>
        <v/>
      </c>
      <c r="E258" s="99">
        <f t="shared" ref="E258:E321" si="28">IF(H258=1,COUNT(R258:EY258,FE258:FM258),"")</f>
        <v>0</v>
      </c>
      <c r="F258" s="99">
        <f t="shared" ref="F258:F321" si="29">IF(H258=1,COUNT(T258:BJ258,BL258:BT258,BV258:CB258,CD258:EY258,FE258:FM258),"")</f>
        <v>0</v>
      </c>
      <c r="G258" s="99" t="str">
        <f t="shared" si="24"/>
        <v/>
      </c>
      <c r="H258" s="200">
        <f ca="1">IF(AND(M258&gt;0,M258&lt;=STATS!$C$22),1,"")</f>
        <v>1</v>
      </c>
      <c r="J258" s="34">
        <v>257</v>
      </c>
      <c r="K258" s="212">
        <v>45.922191840000004</v>
      </c>
      <c r="L258" s="212">
        <v>-91.873854019999996</v>
      </c>
      <c r="M258" s="10">
        <v>8.5</v>
      </c>
      <c r="N258" s="10" t="s">
        <v>715</v>
      </c>
      <c r="O258" s="10" t="s">
        <v>716</v>
      </c>
      <c r="R258" s="17"/>
      <c r="S258" s="17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EZ258" s="196"/>
      <c r="FA258" s="196"/>
      <c r="FB258" s="196"/>
      <c r="FC258" s="196"/>
      <c r="FD258" s="196"/>
    </row>
    <row r="259" spans="2:160">
      <c r="B259" s="99">
        <f t="shared" si="25"/>
        <v>5</v>
      </c>
      <c r="C259" s="99">
        <f t="shared" si="26"/>
        <v>5</v>
      </c>
      <c r="D259" s="99">
        <f t="shared" si="27"/>
        <v>5</v>
      </c>
      <c r="E259" s="99">
        <f t="shared" si="28"/>
        <v>5</v>
      </c>
      <c r="F259" s="99">
        <f t="shared" si="29"/>
        <v>5</v>
      </c>
      <c r="G259" s="99">
        <f t="shared" si="24"/>
        <v>4.5</v>
      </c>
      <c r="H259" s="200">
        <f ca="1">IF(AND(M259&gt;0,M259&lt;=STATS!$C$22),1,"")</f>
        <v>1</v>
      </c>
      <c r="J259" s="34">
        <v>258</v>
      </c>
      <c r="K259" s="212">
        <v>45.922204309999998</v>
      </c>
      <c r="L259" s="212">
        <v>-91.873093539999999</v>
      </c>
      <c r="M259" s="10">
        <v>4.5</v>
      </c>
      <c r="N259" s="10" t="s">
        <v>715</v>
      </c>
      <c r="O259" s="10" t="s">
        <v>716</v>
      </c>
      <c r="Q259" s="10">
        <v>2</v>
      </c>
      <c r="R259" s="17"/>
      <c r="S259" s="17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>
        <v>2</v>
      </c>
      <c r="AF259" s="36"/>
      <c r="AG259" s="36"/>
      <c r="AH259" s="36"/>
      <c r="AQ259" s="10">
        <v>1</v>
      </c>
      <c r="CZ259" s="10">
        <v>1</v>
      </c>
      <c r="DE259" s="10">
        <v>2</v>
      </c>
      <c r="ES259" s="10">
        <v>1</v>
      </c>
      <c r="EZ259" s="196"/>
      <c r="FA259" s="196"/>
      <c r="FB259" s="196"/>
      <c r="FC259" s="196"/>
      <c r="FD259" s="196"/>
    </row>
    <row r="260" spans="2:160">
      <c r="B260" s="99">
        <f t="shared" si="25"/>
        <v>3</v>
      </c>
      <c r="C260" s="99">
        <f t="shared" si="26"/>
        <v>3</v>
      </c>
      <c r="D260" s="99">
        <f t="shared" si="27"/>
        <v>3</v>
      </c>
      <c r="E260" s="99">
        <f t="shared" si="28"/>
        <v>3</v>
      </c>
      <c r="F260" s="99">
        <f t="shared" si="29"/>
        <v>3</v>
      </c>
      <c r="G260" s="99">
        <f t="shared" si="24"/>
        <v>3.1</v>
      </c>
      <c r="H260" s="200">
        <f ca="1">IF(AND(M260&gt;0,M260&lt;=STATS!$C$22),1,"")</f>
        <v>1</v>
      </c>
      <c r="J260" s="34">
        <v>259</v>
      </c>
      <c r="K260" s="212">
        <v>45.922216779999999</v>
      </c>
      <c r="L260" s="212">
        <v>-91.872333060000003</v>
      </c>
      <c r="M260" s="10">
        <v>3.1</v>
      </c>
      <c r="N260" s="10" t="s">
        <v>718</v>
      </c>
      <c r="O260" s="10" t="s">
        <v>716</v>
      </c>
      <c r="Q260" s="10">
        <v>1</v>
      </c>
      <c r="R260" s="17"/>
      <c r="S260" s="17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>
        <v>1</v>
      </c>
      <c r="AF260" s="36"/>
      <c r="AG260" s="36"/>
      <c r="AH260" s="36"/>
      <c r="BE260" s="10" t="s">
        <v>717</v>
      </c>
      <c r="CB260" s="10" t="s">
        <v>717</v>
      </c>
      <c r="CY260" s="10">
        <v>1</v>
      </c>
      <c r="ED260" s="10" t="s">
        <v>717</v>
      </c>
      <c r="ES260" s="10">
        <v>1</v>
      </c>
      <c r="EZ260" s="196"/>
      <c r="FA260" s="196"/>
      <c r="FB260" s="196"/>
      <c r="FC260" s="196"/>
      <c r="FD260" s="196"/>
    </row>
    <row r="261" spans="2:160">
      <c r="B261" s="99">
        <f t="shared" si="25"/>
        <v>0</v>
      </c>
      <c r="C261" s="99" t="str">
        <f t="shared" si="26"/>
        <v/>
      </c>
      <c r="D261" s="99" t="str">
        <f t="shared" si="27"/>
        <v/>
      </c>
      <c r="E261" s="99" t="str">
        <f t="shared" si="28"/>
        <v/>
      </c>
      <c r="F261" s="99" t="str">
        <f t="shared" si="29"/>
        <v/>
      </c>
      <c r="G261" s="99" t="str">
        <f t="shared" si="24"/>
        <v/>
      </c>
      <c r="H261" s="200" t="str">
        <f ca="1">IF(AND(M261&gt;0,M261&lt;=STATS!$C$22),1,"")</f>
        <v/>
      </c>
      <c r="J261" s="34">
        <v>260</v>
      </c>
      <c r="K261" s="212">
        <v>45.922279039999999</v>
      </c>
      <c r="L261" s="212">
        <v>-91.868530629999995</v>
      </c>
      <c r="P261" s="10" t="s">
        <v>733</v>
      </c>
      <c r="R261" s="17"/>
      <c r="S261" s="17"/>
      <c r="T261" s="36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6"/>
      <c r="AH261" s="36"/>
      <c r="EZ261" s="196"/>
      <c r="FA261" s="196"/>
      <c r="FB261" s="196"/>
      <c r="FC261" s="196"/>
      <c r="FD261" s="196"/>
    </row>
    <row r="262" spans="2:160">
      <c r="B262" s="99">
        <f t="shared" si="25"/>
        <v>1</v>
      </c>
      <c r="C262" s="99">
        <f t="shared" si="26"/>
        <v>1</v>
      </c>
      <c r="D262" s="99">
        <f t="shared" si="27"/>
        <v>1</v>
      </c>
      <c r="E262" s="99">
        <f t="shared" si="28"/>
        <v>1</v>
      </c>
      <c r="F262" s="99">
        <f t="shared" si="29"/>
        <v>1</v>
      </c>
      <c r="G262" s="99">
        <f t="shared" si="24"/>
        <v>6.8</v>
      </c>
      <c r="H262" s="200">
        <f ca="1">IF(AND(M262&gt;0,M262&lt;=STATS!$C$22),1,"")</f>
        <v>1</v>
      </c>
      <c r="J262" s="34">
        <v>261</v>
      </c>
      <c r="K262" s="212">
        <v>45.922291469999998</v>
      </c>
      <c r="L262" s="212">
        <v>-91.867770149999998</v>
      </c>
      <c r="M262" s="10">
        <v>6.8</v>
      </c>
      <c r="N262" s="10" t="s">
        <v>718</v>
      </c>
      <c r="O262" s="10" t="s">
        <v>716</v>
      </c>
      <c r="Q262" s="10">
        <v>1</v>
      </c>
      <c r="R262" s="17"/>
      <c r="S262" s="17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>
        <v>1</v>
      </c>
      <c r="AF262" s="36"/>
      <c r="AG262" s="36"/>
      <c r="AH262" s="36"/>
      <c r="DE262" s="10" t="s">
        <v>717</v>
      </c>
      <c r="EZ262" s="196"/>
      <c r="FA262" s="196"/>
      <c r="FB262" s="196"/>
      <c r="FC262" s="196"/>
      <c r="FD262" s="196"/>
    </row>
    <row r="263" spans="2:160">
      <c r="B263" s="99">
        <f t="shared" si="25"/>
        <v>0</v>
      </c>
      <c r="C263" s="99" t="str">
        <f t="shared" si="26"/>
        <v/>
      </c>
      <c r="D263" s="99" t="str">
        <f t="shared" si="27"/>
        <v/>
      </c>
      <c r="E263" s="99" t="str">
        <f t="shared" si="28"/>
        <v/>
      </c>
      <c r="F263" s="99" t="str">
        <f t="shared" si="29"/>
        <v/>
      </c>
      <c r="G263" s="99" t="str">
        <f t="shared" si="24"/>
        <v/>
      </c>
      <c r="H263" s="200" t="str">
        <f ca="1">IF(AND(M263&gt;0,M263&lt;=STATS!$C$22),1,"")</f>
        <v/>
      </c>
      <c r="J263" s="34">
        <v>262</v>
      </c>
      <c r="K263" s="212">
        <v>45.922303900000003</v>
      </c>
      <c r="L263" s="212">
        <v>-91.867009659999994</v>
      </c>
      <c r="P263" s="10" t="s">
        <v>733</v>
      </c>
      <c r="R263" s="17"/>
      <c r="S263" s="17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  <c r="EZ263" s="196"/>
      <c r="FA263" s="196"/>
      <c r="FB263" s="196"/>
      <c r="FC263" s="196"/>
      <c r="FD263" s="196"/>
    </row>
    <row r="264" spans="2:160">
      <c r="B264" s="99">
        <f t="shared" si="25"/>
        <v>0</v>
      </c>
      <c r="C264" s="99" t="str">
        <f t="shared" si="26"/>
        <v/>
      </c>
      <c r="D264" s="99" t="str">
        <f t="shared" si="27"/>
        <v/>
      </c>
      <c r="E264" s="99" t="str">
        <f t="shared" si="28"/>
        <v/>
      </c>
      <c r="F264" s="99" t="str">
        <f t="shared" si="29"/>
        <v/>
      </c>
      <c r="G264" s="99" t="str">
        <f t="shared" si="24"/>
        <v/>
      </c>
      <c r="H264" s="200" t="str">
        <f ca="1">IF(AND(M264&gt;0,M264&lt;=STATS!$C$22),1,"")</f>
        <v/>
      </c>
      <c r="J264" s="34">
        <v>263</v>
      </c>
      <c r="K264" s="212">
        <v>45.922316330000001</v>
      </c>
      <c r="L264" s="212">
        <v>-91.866249170000003</v>
      </c>
      <c r="P264" s="10" t="s">
        <v>733</v>
      </c>
      <c r="R264" s="17"/>
      <c r="S264" s="17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F264" s="36"/>
      <c r="AG264" s="36"/>
      <c r="AH264" s="36"/>
      <c r="EZ264" s="196"/>
      <c r="FA264" s="196"/>
      <c r="FB264" s="196"/>
      <c r="FC264" s="196"/>
      <c r="FD264" s="196"/>
    </row>
    <row r="265" spans="2:160">
      <c r="B265" s="99">
        <f t="shared" si="25"/>
        <v>2</v>
      </c>
      <c r="C265" s="99">
        <f t="shared" si="26"/>
        <v>2</v>
      </c>
      <c r="D265" s="99">
        <f t="shared" si="27"/>
        <v>2</v>
      </c>
      <c r="E265" s="99">
        <f t="shared" si="28"/>
        <v>2</v>
      </c>
      <c r="F265" s="99">
        <f t="shared" si="29"/>
        <v>2</v>
      </c>
      <c r="G265" s="99">
        <f t="shared" si="24"/>
        <v>5.7</v>
      </c>
      <c r="H265" s="200">
        <f ca="1">IF(AND(M265&gt;0,M265&lt;=STATS!$C$22),1,"")</f>
        <v>1</v>
      </c>
      <c r="J265" s="34">
        <v>264</v>
      </c>
      <c r="K265" s="212">
        <v>45.922427939999999</v>
      </c>
      <c r="L265" s="212">
        <v>-91.859404769999998</v>
      </c>
      <c r="M265" s="10">
        <v>5.7</v>
      </c>
      <c r="N265" s="10" t="s">
        <v>718</v>
      </c>
      <c r="O265" s="10" t="s">
        <v>716</v>
      </c>
      <c r="Q265" s="10">
        <v>1</v>
      </c>
      <c r="R265" s="17"/>
      <c r="S265" s="17"/>
      <c r="T265" s="36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>
        <v>1</v>
      </c>
      <c r="AF265" s="36"/>
      <c r="AG265" s="36"/>
      <c r="AH265" s="36"/>
      <c r="ES265" s="10">
        <v>1</v>
      </c>
      <c r="EZ265" s="196"/>
      <c r="FA265" s="196"/>
      <c r="FB265" s="196"/>
      <c r="FC265" s="196"/>
      <c r="FD265" s="196"/>
    </row>
    <row r="266" spans="2:160">
      <c r="B266" s="99">
        <f t="shared" si="25"/>
        <v>4</v>
      </c>
      <c r="C266" s="99">
        <f t="shared" si="26"/>
        <v>4</v>
      </c>
      <c r="D266" s="99">
        <f t="shared" si="27"/>
        <v>4</v>
      </c>
      <c r="E266" s="99">
        <f t="shared" si="28"/>
        <v>4</v>
      </c>
      <c r="F266" s="99">
        <f t="shared" si="29"/>
        <v>4</v>
      </c>
      <c r="G266" s="99">
        <f t="shared" si="24"/>
        <v>6.2</v>
      </c>
      <c r="H266" s="200">
        <f ca="1">IF(AND(M266&gt;0,M266&lt;=STATS!$C$22),1,"")</f>
        <v>1</v>
      </c>
      <c r="J266" s="34">
        <v>265</v>
      </c>
      <c r="K266" s="212">
        <v>45.922672640000002</v>
      </c>
      <c r="L266" s="212">
        <v>-91.876913849999994</v>
      </c>
      <c r="M266" s="10">
        <v>6.2</v>
      </c>
      <c r="N266" s="10" t="s">
        <v>718</v>
      </c>
      <c r="O266" s="10" t="s">
        <v>716</v>
      </c>
      <c r="Q266" s="10">
        <v>1</v>
      </c>
      <c r="R266" s="17"/>
      <c r="S266" s="17"/>
      <c r="T266" s="36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>
        <v>1</v>
      </c>
      <c r="AF266" s="36"/>
      <c r="AG266" s="36"/>
      <c r="AH266" s="36"/>
      <c r="CZ266" s="10">
        <v>1</v>
      </c>
      <c r="DE266" s="10">
        <v>1</v>
      </c>
      <c r="ES266" s="10">
        <v>1</v>
      </c>
      <c r="EZ266" s="196"/>
      <c r="FA266" s="196"/>
      <c r="FB266" s="196"/>
      <c r="FC266" s="196"/>
      <c r="FD266" s="196"/>
    </row>
    <row r="267" spans="2:160">
      <c r="B267" s="99">
        <f t="shared" si="25"/>
        <v>0</v>
      </c>
      <c r="C267" s="99" t="str">
        <f t="shared" si="26"/>
        <v/>
      </c>
      <c r="D267" s="99" t="str">
        <f t="shared" si="27"/>
        <v/>
      </c>
      <c r="E267" s="99" t="str">
        <f t="shared" si="28"/>
        <v/>
      </c>
      <c r="F267" s="99" t="str">
        <f t="shared" si="29"/>
        <v/>
      </c>
      <c r="G267" s="99" t="str">
        <f t="shared" si="24"/>
        <v/>
      </c>
      <c r="H267" s="200" t="str">
        <f ca="1">IF(AND(M267&gt;0,M267&lt;=STATS!$C$22),1,"")</f>
        <v/>
      </c>
      <c r="J267" s="34">
        <v>266</v>
      </c>
      <c r="K267" s="212">
        <v>45.922685139999999</v>
      </c>
      <c r="L267" s="212">
        <v>-91.876153360000004</v>
      </c>
      <c r="M267" s="10">
        <v>9.6</v>
      </c>
      <c r="N267" s="10" t="s">
        <v>715</v>
      </c>
      <c r="O267" s="10" t="s">
        <v>716</v>
      </c>
      <c r="R267" s="17"/>
      <c r="S267" s="17"/>
      <c r="T267" s="36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F267" s="36"/>
      <c r="AG267" s="36"/>
      <c r="AH267" s="36"/>
      <c r="EZ267" s="196"/>
      <c r="FA267" s="196"/>
      <c r="FB267" s="196"/>
      <c r="FC267" s="196"/>
      <c r="FD267" s="196"/>
    </row>
    <row r="268" spans="2:160">
      <c r="B268" s="99">
        <f t="shared" si="25"/>
        <v>6</v>
      </c>
      <c r="C268" s="99">
        <f t="shared" si="26"/>
        <v>6</v>
      </c>
      <c r="D268" s="99">
        <f t="shared" si="27"/>
        <v>6</v>
      </c>
      <c r="E268" s="99">
        <f t="shared" si="28"/>
        <v>6</v>
      </c>
      <c r="F268" s="99">
        <f t="shared" si="29"/>
        <v>6</v>
      </c>
      <c r="G268" s="99">
        <f t="shared" si="24"/>
        <v>3</v>
      </c>
      <c r="H268" s="200">
        <f ca="1">IF(AND(M268&gt;0,M268&lt;=STATS!$C$22),1,"")</f>
        <v>1</v>
      </c>
      <c r="J268" s="34">
        <v>267</v>
      </c>
      <c r="K268" s="212">
        <v>45.922697620000001</v>
      </c>
      <c r="L268" s="212">
        <v>-91.875392869999999</v>
      </c>
      <c r="M268" s="10">
        <v>3</v>
      </c>
      <c r="N268" s="10" t="s">
        <v>718</v>
      </c>
      <c r="O268" s="10" t="s">
        <v>716</v>
      </c>
      <c r="Q268" s="10">
        <v>1</v>
      </c>
      <c r="R268" s="17"/>
      <c r="S268" s="17"/>
      <c r="T268" s="36"/>
      <c r="U268" s="36"/>
      <c r="V268" s="36">
        <v>1</v>
      </c>
      <c r="W268" s="36"/>
      <c r="X268" s="36"/>
      <c r="Y268" s="36"/>
      <c r="Z268" s="36"/>
      <c r="AA268" s="36"/>
      <c r="AB268" s="36"/>
      <c r="AC268" s="36"/>
      <c r="AD268" s="36"/>
      <c r="AE268" s="36">
        <v>1</v>
      </c>
      <c r="AF268" s="36"/>
      <c r="AG268" s="36"/>
      <c r="AH268" s="36"/>
      <c r="AQ268" s="10">
        <v>1</v>
      </c>
      <c r="CZ268" s="10">
        <v>1</v>
      </c>
      <c r="DE268" s="10">
        <v>1</v>
      </c>
      <c r="ES268" s="10">
        <v>1</v>
      </c>
      <c r="EZ268" s="196"/>
      <c r="FA268" s="196"/>
      <c r="FB268" s="196"/>
      <c r="FC268" s="196"/>
      <c r="FD268" s="196"/>
    </row>
    <row r="269" spans="2:160">
      <c r="B269" s="99">
        <f t="shared" si="25"/>
        <v>0</v>
      </c>
      <c r="C269" s="99" t="str">
        <f t="shared" si="26"/>
        <v/>
      </c>
      <c r="D269" s="99" t="str">
        <f t="shared" si="27"/>
        <v/>
      </c>
      <c r="E269" s="99" t="str">
        <f t="shared" si="28"/>
        <v/>
      </c>
      <c r="F269" s="99" t="str">
        <f t="shared" si="29"/>
        <v/>
      </c>
      <c r="G269" s="99" t="str">
        <f t="shared" si="24"/>
        <v/>
      </c>
      <c r="H269" s="200" t="str">
        <f ca="1">IF(AND(M269&gt;0,M269&lt;=STATS!$C$22),1,"")</f>
        <v/>
      </c>
      <c r="J269" s="34">
        <v>268</v>
      </c>
      <c r="K269" s="212">
        <v>45.922710109999997</v>
      </c>
      <c r="L269" s="212">
        <v>-91.874632390000002</v>
      </c>
      <c r="P269" s="10" t="s">
        <v>733</v>
      </c>
      <c r="R269" s="17"/>
      <c r="S269" s="17"/>
      <c r="T269" s="36"/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36"/>
      <c r="AF269" s="36"/>
      <c r="AG269" s="36"/>
      <c r="AH269" s="36"/>
      <c r="EZ269" s="196"/>
      <c r="FA269" s="196"/>
      <c r="FB269" s="196"/>
      <c r="FC269" s="196"/>
      <c r="FD269" s="196"/>
    </row>
    <row r="270" spans="2:160">
      <c r="B270" s="99">
        <f t="shared" si="25"/>
        <v>0</v>
      </c>
      <c r="C270" s="99" t="str">
        <f t="shared" si="26"/>
        <v/>
      </c>
      <c r="D270" s="99" t="str">
        <f t="shared" si="27"/>
        <v/>
      </c>
      <c r="E270" s="99" t="str">
        <f t="shared" si="28"/>
        <v/>
      </c>
      <c r="F270" s="99" t="str">
        <f t="shared" si="29"/>
        <v/>
      </c>
      <c r="G270" s="99" t="str">
        <f t="shared" si="24"/>
        <v/>
      </c>
      <c r="H270" s="200" t="str">
        <f ca="1">IF(AND(M270&gt;0,M270&lt;=STATS!$C$22),1,"")</f>
        <v/>
      </c>
      <c r="J270" s="34">
        <v>269</v>
      </c>
      <c r="K270" s="212">
        <v>45.922722579999999</v>
      </c>
      <c r="L270" s="212">
        <v>-91.873871899999997</v>
      </c>
      <c r="P270" s="10" t="s">
        <v>733</v>
      </c>
      <c r="R270" s="17"/>
      <c r="S270" s="17"/>
      <c r="T270" s="36"/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36"/>
      <c r="AF270" s="36"/>
      <c r="AG270" s="36"/>
      <c r="AH270" s="36"/>
      <c r="EZ270" s="196"/>
      <c r="FA270" s="196"/>
      <c r="FB270" s="196"/>
      <c r="FC270" s="196"/>
      <c r="FD270" s="196"/>
    </row>
    <row r="271" spans="2:160">
      <c r="B271" s="99">
        <f t="shared" si="25"/>
        <v>2</v>
      </c>
      <c r="C271" s="99">
        <f t="shared" si="26"/>
        <v>2</v>
      </c>
      <c r="D271" s="99">
        <f t="shared" si="27"/>
        <v>2</v>
      </c>
      <c r="E271" s="99">
        <f t="shared" si="28"/>
        <v>2</v>
      </c>
      <c r="F271" s="99">
        <f t="shared" si="29"/>
        <v>2</v>
      </c>
      <c r="G271" s="99">
        <f t="shared" si="24"/>
        <v>9.3000000000000007</v>
      </c>
      <c r="H271" s="200">
        <f ca="1">IF(AND(M271&gt;0,M271&lt;=STATS!$C$22),1,"")</f>
        <v>1</v>
      </c>
      <c r="J271" s="34">
        <v>270</v>
      </c>
      <c r="K271" s="212">
        <v>45.92273505</v>
      </c>
      <c r="L271" s="212">
        <v>-91.873111410000007</v>
      </c>
      <c r="M271" s="10">
        <v>9.3000000000000007</v>
      </c>
      <c r="N271" s="10" t="s">
        <v>715</v>
      </c>
      <c r="O271" s="10" t="s">
        <v>716</v>
      </c>
      <c r="Q271" s="10">
        <v>1</v>
      </c>
      <c r="R271" s="17"/>
      <c r="S271" s="17"/>
      <c r="T271" s="36"/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>
        <v>1</v>
      </c>
      <c r="AF271" s="36"/>
      <c r="AG271" s="36"/>
      <c r="AH271" s="36"/>
      <c r="AW271" s="10">
        <v>1</v>
      </c>
      <c r="EZ271" s="196"/>
      <c r="FA271" s="196"/>
      <c r="FB271" s="196"/>
      <c r="FC271" s="196"/>
      <c r="FD271" s="196"/>
    </row>
    <row r="272" spans="2:160">
      <c r="B272" s="99">
        <f t="shared" si="25"/>
        <v>0</v>
      </c>
      <c r="C272" s="99" t="str">
        <f t="shared" si="26"/>
        <v/>
      </c>
      <c r="D272" s="99" t="str">
        <f t="shared" si="27"/>
        <v/>
      </c>
      <c r="E272" s="99" t="str">
        <f t="shared" si="28"/>
        <v/>
      </c>
      <c r="F272" s="99" t="str">
        <f t="shared" si="29"/>
        <v/>
      </c>
      <c r="G272" s="99" t="str">
        <f t="shared" si="24"/>
        <v/>
      </c>
      <c r="H272" s="200" t="str">
        <f ca="1">IF(AND(M272&gt;0,M272&lt;=STATS!$C$22),1,"")</f>
        <v/>
      </c>
      <c r="J272" s="34">
        <v>271</v>
      </c>
      <c r="K272" s="212">
        <v>45.922797340000002</v>
      </c>
      <c r="L272" s="212">
        <v>-91.869308950000004</v>
      </c>
      <c r="P272" s="10" t="s">
        <v>733</v>
      </c>
      <c r="R272" s="17"/>
      <c r="S272" s="17"/>
      <c r="T272" s="36"/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36"/>
      <c r="AF272" s="36"/>
      <c r="AG272" s="36"/>
      <c r="AH272" s="36"/>
      <c r="EZ272" s="196"/>
      <c r="FA272" s="196"/>
      <c r="FB272" s="196"/>
      <c r="FC272" s="196"/>
      <c r="FD272" s="196"/>
    </row>
    <row r="273" spans="2:160">
      <c r="B273" s="99">
        <f t="shared" si="25"/>
        <v>1</v>
      </c>
      <c r="C273" s="99">
        <f t="shared" si="26"/>
        <v>1</v>
      </c>
      <c r="D273" s="99">
        <f t="shared" si="27"/>
        <v>1</v>
      </c>
      <c r="E273" s="99">
        <f t="shared" si="28"/>
        <v>1</v>
      </c>
      <c r="F273" s="99">
        <f t="shared" si="29"/>
        <v>1</v>
      </c>
      <c r="G273" s="99">
        <f t="shared" si="24"/>
        <v>8.5</v>
      </c>
      <c r="H273" s="200">
        <f ca="1">IF(AND(M273&gt;0,M273&lt;=STATS!$C$22),1,"")</f>
        <v>1</v>
      </c>
      <c r="J273" s="34">
        <v>272</v>
      </c>
      <c r="K273" s="212">
        <v>45.922809780000001</v>
      </c>
      <c r="L273" s="212">
        <v>-91.86854846</v>
      </c>
      <c r="M273" s="10">
        <v>8.5</v>
      </c>
      <c r="N273" s="10" t="s">
        <v>715</v>
      </c>
      <c r="O273" s="10" t="s">
        <v>716</v>
      </c>
      <c r="Q273" s="10">
        <v>1</v>
      </c>
      <c r="R273" s="17"/>
      <c r="S273" s="17"/>
      <c r="T273" s="36"/>
      <c r="U273" s="36"/>
      <c r="V273" s="36"/>
      <c r="W273" s="36"/>
      <c r="X273" s="36"/>
      <c r="Y273" s="36"/>
      <c r="Z273" s="36"/>
      <c r="AA273" s="36"/>
      <c r="AB273" s="36"/>
      <c r="AC273" s="36"/>
      <c r="AD273" s="36"/>
      <c r="AE273" s="36">
        <v>1</v>
      </c>
      <c r="AF273" s="36"/>
      <c r="AG273" s="36"/>
      <c r="AH273" s="36"/>
      <c r="EZ273" s="196"/>
      <c r="FA273" s="196"/>
      <c r="FB273" s="196"/>
      <c r="FC273" s="196"/>
      <c r="FD273" s="196"/>
    </row>
    <row r="274" spans="2:160">
      <c r="B274" s="99">
        <f t="shared" si="25"/>
        <v>1</v>
      </c>
      <c r="C274" s="99">
        <f t="shared" si="26"/>
        <v>1</v>
      </c>
      <c r="D274" s="99">
        <f t="shared" si="27"/>
        <v>1</v>
      </c>
      <c r="E274" s="99">
        <f t="shared" si="28"/>
        <v>1</v>
      </c>
      <c r="F274" s="99">
        <f t="shared" si="29"/>
        <v>1</v>
      </c>
      <c r="G274" s="99">
        <f t="shared" si="24"/>
        <v>9</v>
      </c>
      <c r="H274" s="200">
        <f ca="1">IF(AND(M274&gt;0,M274&lt;=STATS!$C$22),1,"")</f>
        <v>1</v>
      </c>
      <c r="J274" s="34">
        <v>273</v>
      </c>
      <c r="K274" s="212">
        <v>45.92282222</v>
      </c>
      <c r="L274" s="212">
        <v>-91.867787960000001</v>
      </c>
      <c r="M274" s="10">
        <v>9</v>
      </c>
      <c r="N274" s="10" t="s">
        <v>715</v>
      </c>
      <c r="O274" s="10" t="s">
        <v>716</v>
      </c>
      <c r="Q274" s="10">
        <v>1</v>
      </c>
      <c r="R274" s="17"/>
      <c r="S274" s="17"/>
      <c r="T274" s="36"/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36"/>
      <c r="AF274" s="36"/>
      <c r="AG274" s="36"/>
      <c r="AH274" s="36"/>
      <c r="BW274" s="10">
        <v>1</v>
      </c>
      <c r="EZ274" s="196"/>
      <c r="FA274" s="196"/>
      <c r="FB274" s="196"/>
      <c r="FC274" s="196"/>
      <c r="FD274" s="196"/>
    </row>
    <row r="275" spans="2:160">
      <c r="B275" s="99">
        <f t="shared" si="25"/>
        <v>0</v>
      </c>
      <c r="C275" s="99" t="str">
        <f t="shared" si="26"/>
        <v/>
      </c>
      <c r="D275" s="99" t="str">
        <f t="shared" si="27"/>
        <v/>
      </c>
      <c r="E275" s="99" t="str">
        <f t="shared" si="28"/>
        <v/>
      </c>
      <c r="F275" s="99" t="str">
        <f t="shared" si="29"/>
        <v/>
      </c>
      <c r="G275" s="99" t="str">
        <f t="shared" si="24"/>
        <v/>
      </c>
      <c r="H275" s="200" t="str">
        <f ca="1">IF(AND(M275&gt;0,M275&lt;=STATS!$C$22),1,"")</f>
        <v/>
      </c>
      <c r="J275" s="34">
        <v>274</v>
      </c>
      <c r="K275" s="212">
        <v>45.922847079999997</v>
      </c>
      <c r="L275" s="212">
        <v>-91.866266969999998</v>
      </c>
      <c r="P275" s="10" t="s">
        <v>733</v>
      </c>
      <c r="R275" s="17"/>
      <c r="S275" s="17"/>
      <c r="T275" s="36"/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F275" s="36"/>
      <c r="AG275" s="36"/>
      <c r="AH275" s="36"/>
      <c r="EZ275" s="196"/>
      <c r="FA275" s="196"/>
      <c r="FB275" s="196"/>
      <c r="FC275" s="196"/>
      <c r="FD275" s="196"/>
    </row>
    <row r="276" spans="2:160">
      <c r="B276" s="99">
        <f t="shared" si="25"/>
        <v>0</v>
      </c>
      <c r="C276" s="99" t="str">
        <f t="shared" si="26"/>
        <v/>
      </c>
      <c r="D276" s="99" t="str">
        <f t="shared" si="27"/>
        <v/>
      </c>
      <c r="E276" s="99">
        <f t="shared" si="28"/>
        <v>0</v>
      </c>
      <c r="F276" s="99">
        <f t="shared" si="29"/>
        <v>0</v>
      </c>
      <c r="G276" s="99" t="str">
        <f t="shared" si="24"/>
        <v/>
      </c>
      <c r="H276" s="200">
        <f ca="1">IF(AND(M276&gt;0,M276&lt;=STATS!$C$22),1,"")</f>
        <v>1</v>
      </c>
      <c r="J276" s="34">
        <v>275</v>
      </c>
      <c r="K276" s="212">
        <v>45.922859500000001</v>
      </c>
      <c r="L276" s="212">
        <v>-91.865506479999993</v>
      </c>
      <c r="M276" s="10">
        <v>8</v>
      </c>
      <c r="N276" s="10" t="s">
        <v>718</v>
      </c>
      <c r="O276" s="10" t="s">
        <v>716</v>
      </c>
      <c r="R276" s="17"/>
      <c r="S276" s="17"/>
      <c r="T276" s="36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F276" s="36"/>
      <c r="AG276" s="36"/>
      <c r="AH276" s="36"/>
      <c r="EZ276" s="196"/>
      <c r="FA276" s="196"/>
      <c r="FB276" s="196"/>
      <c r="FC276" s="196"/>
      <c r="FD276" s="196"/>
    </row>
    <row r="277" spans="2:160">
      <c r="B277" s="99">
        <f t="shared" si="25"/>
        <v>0</v>
      </c>
      <c r="C277" s="99" t="str">
        <f t="shared" si="26"/>
        <v/>
      </c>
      <c r="D277" s="99" t="str">
        <f t="shared" si="27"/>
        <v/>
      </c>
      <c r="E277" s="99" t="str">
        <f t="shared" si="28"/>
        <v/>
      </c>
      <c r="F277" s="99" t="str">
        <f t="shared" si="29"/>
        <v/>
      </c>
      <c r="G277" s="99" t="str">
        <f t="shared" si="24"/>
        <v/>
      </c>
      <c r="H277" s="200" t="str">
        <f ca="1">IF(AND(M277&gt;0,M277&lt;=STATS!$C$22),1,"")</f>
        <v/>
      </c>
      <c r="J277" s="34">
        <v>276</v>
      </c>
      <c r="K277" s="212">
        <v>45.922958690000002</v>
      </c>
      <c r="L277" s="212">
        <v>-91.859422499999994</v>
      </c>
      <c r="P277" s="10" t="s">
        <v>733</v>
      </c>
      <c r="R277" s="17"/>
      <c r="S277" s="17"/>
      <c r="T277" s="36"/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6"/>
      <c r="AH277" s="36"/>
      <c r="EZ277" s="196"/>
      <c r="FA277" s="196"/>
      <c r="FB277" s="196"/>
      <c r="FC277" s="196"/>
      <c r="FD277" s="196"/>
    </row>
    <row r="278" spans="2:160">
      <c r="B278" s="99">
        <f t="shared" si="25"/>
        <v>0</v>
      </c>
      <c r="C278" s="99" t="str">
        <f t="shared" si="26"/>
        <v/>
      </c>
      <c r="D278" s="99" t="str">
        <f t="shared" si="27"/>
        <v/>
      </c>
      <c r="E278" s="99" t="str">
        <f t="shared" si="28"/>
        <v/>
      </c>
      <c r="F278" s="99" t="str">
        <f t="shared" si="29"/>
        <v/>
      </c>
      <c r="G278" s="99" t="str">
        <f t="shared" si="24"/>
        <v/>
      </c>
      <c r="H278" s="200" t="str">
        <f ca="1">IF(AND(M278&gt;0,M278&lt;=STATS!$C$22),1,"")</f>
        <v/>
      </c>
      <c r="J278" s="34">
        <v>277</v>
      </c>
      <c r="K278" s="212">
        <v>45.923203389999998</v>
      </c>
      <c r="L278" s="212">
        <v>-91.876931749999997</v>
      </c>
      <c r="P278" s="10" t="s">
        <v>733</v>
      </c>
      <c r="R278" s="17"/>
      <c r="S278" s="17"/>
      <c r="T278" s="36"/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F278" s="36"/>
      <c r="AG278" s="36"/>
      <c r="AH278" s="36"/>
      <c r="EZ278" s="196"/>
      <c r="FA278" s="196"/>
      <c r="FB278" s="196"/>
      <c r="FC278" s="196"/>
      <c r="FD278" s="196"/>
    </row>
    <row r="279" spans="2:160">
      <c r="B279" s="99">
        <f t="shared" si="25"/>
        <v>0</v>
      </c>
      <c r="C279" s="99" t="str">
        <f t="shared" si="26"/>
        <v/>
      </c>
      <c r="D279" s="99" t="str">
        <f t="shared" si="27"/>
        <v/>
      </c>
      <c r="E279" s="99" t="str">
        <f t="shared" si="28"/>
        <v/>
      </c>
      <c r="F279" s="99" t="str">
        <f t="shared" si="29"/>
        <v/>
      </c>
      <c r="G279" s="99" t="str">
        <f t="shared" si="24"/>
        <v/>
      </c>
      <c r="H279" s="200" t="str">
        <f ca="1">IF(AND(M279&gt;0,M279&lt;=STATS!$C$22),1,"")</f>
        <v/>
      </c>
      <c r="J279" s="34">
        <v>278</v>
      </c>
      <c r="K279" s="212">
        <v>45.923215880000001</v>
      </c>
      <c r="L279" s="212">
        <v>-91.876171260000007</v>
      </c>
      <c r="P279" s="10" t="s">
        <v>733</v>
      </c>
      <c r="R279" s="17"/>
      <c r="S279" s="17"/>
      <c r="T279" s="36"/>
      <c r="U279" s="36"/>
      <c r="V279" s="36"/>
      <c r="W279" s="36"/>
      <c r="X279" s="36"/>
      <c r="Y279" s="36"/>
      <c r="Z279" s="36"/>
      <c r="AA279" s="36"/>
      <c r="AB279" s="36"/>
      <c r="AC279" s="36"/>
      <c r="AD279" s="36"/>
      <c r="AE279" s="36"/>
      <c r="AF279" s="36"/>
      <c r="AG279" s="36"/>
      <c r="AH279" s="36"/>
      <c r="EZ279" s="196"/>
      <c r="FA279" s="196"/>
      <c r="FB279" s="196"/>
      <c r="FC279" s="196"/>
      <c r="FD279" s="196"/>
    </row>
    <row r="280" spans="2:160">
      <c r="B280" s="99">
        <f t="shared" si="25"/>
        <v>0</v>
      </c>
      <c r="C280" s="99" t="str">
        <f t="shared" si="26"/>
        <v/>
      </c>
      <c r="D280" s="99" t="str">
        <f t="shared" si="27"/>
        <v/>
      </c>
      <c r="E280" s="99" t="str">
        <f t="shared" si="28"/>
        <v/>
      </c>
      <c r="F280" s="99" t="str">
        <f t="shared" si="29"/>
        <v/>
      </c>
      <c r="G280" s="99" t="str">
        <f t="shared" si="24"/>
        <v/>
      </c>
      <c r="H280" s="200" t="str">
        <f ca="1">IF(AND(M280&gt;0,M280&lt;=STATS!$C$22),1,"")</f>
        <v/>
      </c>
      <c r="J280" s="34">
        <v>279</v>
      </c>
      <c r="K280" s="212">
        <v>45.923228369999997</v>
      </c>
      <c r="L280" s="212">
        <v>-91.875410759999994</v>
      </c>
      <c r="P280" s="10" t="s">
        <v>733</v>
      </c>
      <c r="R280" s="17"/>
      <c r="S280" s="17"/>
      <c r="T280" s="36"/>
      <c r="U280" s="36"/>
      <c r="V280" s="36"/>
      <c r="W280" s="36"/>
      <c r="X280" s="36"/>
      <c r="Y280" s="36"/>
      <c r="Z280" s="36"/>
      <c r="AA280" s="36"/>
      <c r="AB280" s="36"/>
      <c r="AC280" s="36"/>
      <c r="AD280" s="36"/>
      <c r="AE280" s="36"/>
      <c r="AF280" s="36"/>
      <c r="AG280" s="36"/>
      <c r="AH280" s="36"/>
      <c r="EZ280" s="196"/>
      <c r="FA280" s="196"/>
      <c r="FB280" s="196"/>
      <c r="FC280" s="196"/>
      <c r="FD280" s="196"/>
    </row>
    <row r="281" spans="2:160">
      <c r="B281" s="99">
        <f t="shared" si="25"/>
        <v>0</v>
      </c>
      <c r="C281" s="99" t="str">
        <f t="shared" si="26"/>
        <v/>
      </c>
      <c r="D281" s="99" t="str">
        <f t="shared" si="27"/>
        <v/>
      </c>
      <c r="E281" s="99" t="str">
        <f t="shared" si="28"/>
        <v/>
      </c>
      <c r="F281" s="99" t="str">
        <f t="shared" si="29"/>
        <v/>
      </c>
      <c r="G281" s="99" t="str">
        <f t="shared" si="24"/>
        <v/>
      </c>
      <c r="H281" s="200" t="str">
        <f ca="1">IF(AND(M281&gt;0,M281&lt;=STATS!$C$22),1,"")</f>
        <v/>
      </c>
      <c r="J281" s="34">
        <v>280</v>
      </c>
      <c r="K281" s="212">
        <v>45.923240849999999</v>
      </c>
      <c r="L281" s="212">
        <v>-91.874650270000004</v>
      </c>
      <c r="P281" s="10" t="s">
        <v>733</v>
      </c>
      <c r="R281" s="17"/>
      <c r="S281" s="17"/>
      <c r="T281" s="36"/>
      <c r="U281" s="36"/>
      <c r="V281" s="36"/>
      <c r="W281" s="36"/>
      <c r="X281" s="36"/>
      <c r="Y281" s="36"/>
      <c r="Z281" s="36"/>
      <c r="AA281" s="36"/>
      <c r="AB281" s="36"/>
      <c r="AC281" s="36"/>
      <c r="AD281" s="36"/>
      <c r="AE281" s="36"/>
      <c r="AF281" s="36"/>
      <c r="AG281" s="36"/>
      <c r="AH281" s="36"/>
      <c r="EZ281" s="196"/>
      <c r="FA281" s="196"/>
      <c r="FB281" s="196"/>
      <c r="FC281" s="196"/>
      <c r="FD281" s="196"/>
    </row>
    <row r="282" spans="2:160">
      <c r="B282" s="99">
        <f t="shared" si="25"/>
        <v>0</v>
      </c>
      <c r="C282" s="99" t="str">
        <f t="shared" si="26"/>
        <v/>
      </c>
      <c r="D282" s="99" t="str">
        <f t="shared" si="27"/>
        <v/>
      </c>
      <c r="E282" s="99" t="str">
        <f t="shared" si="28"/>
        <v/>
      </c>
      <c r="F282" s="99" t="str">
        <f t="shared" si="29"/>
        <v/>
      </c>
      <c r="G282" s="99" t="str">
        <f t="shared" ref="G282:G345" si="30">IF($B282&gt;=1,$M282,"")</f>
        <v/>
      </c>
      <c r="H282" s="200" t="str">
        <f ca="1">IF(AND(M282&gt;0,M282&lt;=STATS!$C$22),1,"")</f>
        <v/>
      </c>
      <c r="J282" s="34">
        <v>281</v>
      </c>
      <c r="K282" s="212">
        <v>45.923253330000001</v>
      </c>
      <c r="L282" s="212">
        <v>-91.873889770000005</v>
      </c>
      <c r="P282" s="10" t="s">
        <v>733</v>
      </c>
      <c r="R282" s="17"/>
      <c r="S282" s="17"/>
      <c r="T282" s="36"/>
      <c r="U282" s="36"/>
      <c r="V282" s="36"/>
      <c r="W282" s="36"/>
      <c r="X282" s="36"/>
      <c r="Y282" s="36"/>
      <c r="Z282" s="36"/>
      <c r="AA282" s="36"/>
      <c r="AB282" s="36"/>
      <c r="AC282" s="36"/>
      <c r="AD282" s="36"/>
      <c r="AE282" s="36"/>
      <c r="AF282" s="36"/>
      <c r="AG282" s="36"/>
      <c r="AH282" s="36"/>
      <c r="EZ282" s="196"/>
      <c r="FA282" s="196"/>
      <c r="FB282" s="196"/>
      <c r="FC282" s="196"/>
      <c r="FD282" s="196"/>
    </row>
    <row r="283" spans="2:160">
      <c r="B283" s="99">
        <f t="shared" si="25"/>
        <v>0</v>
      </c>
      <c r="C283" s="99" t="str">
        <f t="shared" si="26"/>
        <v/>
      </c>
      <c r="D283" s="99" t="str">
        <f t="shared" si="27"/>
        <v/>
      </c>
      <c r="E283" s="99">
        <f t="shared" si="28"/>
        <v>0</v>
      </c>
      <c r="F283" s="99">
        <f t="shared" si="29"/>
        <v>0</v>
      </c>
      <c r="G283" s="99" t="str">
        <f t="shared" si="30"/>
        <v/>
      </c>
      <c r="H283" s="200">
        <f ca="1">IF(AND(M283&gt;0,M283&lt;=STATS!$C$22),1,"")</f>
        <v>1</v>
      </c>
      <c r="J283" s="34">
        <v>282</v>
      </c>
      <c r="K283" s="212">
        <v>45.923265800000003</v>
      </c>
      <c r="L283" s="212">
        <v>-91.873129270000007</v>
      </c>
      <c r="M283" s="10">
        <v>2</v>
      </c>
      <c r="N283" s="10" t="s">
        <v>718</v>
      </c>
      <c r="O283" s="10" t="s">
        <v>716</v>
      </c>
      <c r="R283" s="17"/>
      <c r="S283" s="17"/>
      <c r="T283" s="36"/>
      <c r="U283" s="36"/>
      <c r="V283" s="36"/>
      <c r="W283" s="36"/>
      <c r="X283" s="36"/>
      <c r="Y283" s="36"/>
      <c r="Z283" s="36"/>
      <c r="AA283" s="36"/>
      <c r="AB283" s="36"/>
      <c r="AC283" s="36"/>
      <c r="AD283" s="36"/>
      <c r="AE283" s="36"/>
      <c r="AF283" s="36"/>
      <c r="AG283" s="36"/>
      <c r="AH283" s="36"/>
      <c r="DE283" s="10" t="s">
        <v>717</v>
      </c>
      <c r="ES283" s="10" t="s">
        <v>717</v>
      </c>
      <c r="EZ283" s="196"/>
      <c r="FA283" s="196"/>
      <c r="FB283" s="196"/>
      <c r="FC283" s="196"/>
      <c r="FD283" s="196"/>
    </row>
    <row r="284" spans="2:160">
      <c r="B284" s="99">
        <f t="shared" si="25"/>
        <v>1</v>
      </c>
      <c r="C284" s="99">
        <f t="shared" si="26"/>
        <v>1</v>
      </c>
      <c r="D284" s="99">
        <f t="shared" si="27"/>
        <v>1</v>
      </c>
      <c r="E284" s="99">
        <f t="shared" si="28"/>
        <v>1</v>
      </c>
      <c r="F284" s="99">
        <f t="shared" si="29"/>
        <v>1</v>
      </c>
      <c r="G284" s="99">
        <f t="shared" si="30"/>
        <v>1.9</v>
      </c>
      <c r="H284" s="200">
        <f ca="1">IF(AND(M284&gt;0,M284&lt;=STATS!$C$22),1,"")</f>
        <v>1</v>
      </c>
      <c r="J284" s="34">
        <v>283</v>
      </c>
      <c r="K284" s="212">
        <v>45.923315639999998</v>
      </c>
      <c r="L284" s="212">
        <v>-91.870087280000007</v>
      </c>
      <c r="M284" s="10">
        <v>1.9</v>
      </c>
      <c r="N284" s="10" t="s">
        <v>718</v>
      </c>
      <c r="O284" s="10" t="s">
        <v>716</v>
      </c>
      <c r="Q284" s="10">
        <v>1</v>
      </c>
      <c r="R284" s="17"/>
      <c r="S284" s="17"/>
      <c r="T284" s="36"/>
      <c r="U284" s="36"/>
      <c r="V284" s="36"/>
      <c r="W284" s="36"/>
      <c r="X284" s="36"/>
      <c r="Y284" s="36"/>
      <c r="Z284" s="36"/>
      <c r="AA284" s="36"/>
      <c r="AB284" s="36"/>
      <c r="AC284" s="36"/>
      <c r="AD284" s="36"/>
      <c r="AE284" s="36"/>
      <c r="AF284" s="36"/>
      <c r="AG284" s="36"/>
      <c r="AH284" s="36"/>
      <c r="AW284" s="10">
        <v>1</v>
      </c>
      <c r="BE284" s="10" t="s">
        <v>717</v>
      </c>
      <c r="EZ284" s="196"/>
      <c r="FA284" s="196"/>
      <c r="FB284" s="196"/>
      <c r="FC284" s="196"/>
      <c r="FD284" s="196"/>
    </row>
    <row r="285" spans="2:160">
      <c r="B285" s="99">
        <f t="shared" si="25"/>
        <v>0</v>
      </c>
      <c r="C285" s="99" t="str">
        <f t="shared" si="26"/>
        <v/>
      </c>
      <c r="D285" s="99" t="str">
        <f t="shared" si="27"/>
        <v/>
      </c>
      <c r="E285" s="99" t="str">
        <f t="shared" si="28"/>
        <v/>
      </c>
      <c r="F285" s="99" t="str">
        <f t="shared" si="29"/>
        <v/>
      </c>
      <c r="G285" s="99" t="str">
        <f t="shared" si="30"/>
        <v/>
      </c>
      <c r="H285" s="200" t="str">
        <f ca="1">IF(AND(M285&gt;0,M285&lt;=STATS!$C$22),1,"")</f>
        <v/>
      </c>
      <c r="J285" s="34">
        <v>284</v>
      </c>
      <c r="K285" s="212">
        <v>45.923328079999997</v>
      </c>
      <c r="L285" s="212">
        <v>-91.869326779999994</v>
      </c>
      <c r="P285" s="10" t="s">
        <v>733</v>
      </c>
      <c r="R285" s="17"/>
      <c r="S285" s="17"/>
      <c r="T285" s="36"/>
      <c r="U285" s="36"/>
      <c r="V285" s="36"/>
      <c r="W285" s="36"/>
      <c r="X285" s="36"/>
      <c r="Y285" s="36"/>
      <c r="Z285" s="36"/>
      <c r="AA285" s="36"/>
      <c r="AB285" s="36"/>
      <c r="AC285" s="36"/>
      <c r="AD285" s="36"/>
      <c r="AE285" s="36"/>
      <c r="AF285" s="36"/>
      <c r="AG285" s="36"/>
      <c r="AH285" s="36"/>
      <c r="EZ285" s="196"/>
      <c r="FA285" s="196"/>
      <c r="FB285" s="196"/>
      <c r="FC285" s="196"/>
      <c r="FD285" s="196"/>
    </row>
    <row r="286" spans="2:160">
      <c r="B286" s="99">
        <f t="shared" si="25"/>
        <v>0</v>
      </c>
      <c r="C286" s="99" t="str">
        <f t="shared" si="26"/>
        <v/>
      </c>
      <c r="D286" s="99" t="str">
        <f t="shared" si="27"/>
        <v/>
      </c>
      <c r="E286" s="99" t="str">
        <f t="shared" si="28"/>
        <v/>
      </c>
      <c r="F286" s="99" t="str">
        <f t="shared" si="29"/>
        <v/>
      </c>
      <c r="G286" s="99" t="str">
        <f t="shared" si="30"/>
        <v/>
      </c>
      <c r="H286" s="200" t="str">
        <f ca="1">IF(AND(M286&gt;0,M286&lt;=STATS!$C$22),1,"")</f>
        <v/>
      </c>
      <c r="J286" s="34">
        <v>285</v>
      </c>
      <c r="K286" s="212">
        <v>45.923340529999997</v>
      </c>
      <c r="L286" s="212">
        <v>-91.868566279999996</v>
      </c>
      <c r="P286" s="10" t="s">
        <v>733</v>
      </c>
      <c r="R286" s="17"/>
      <c r="S286" s="17"/>
      <c r="T286" s="36"/>
      <c r="U286" s="36"/>
      <c r="V286" s="36"/>
      <c r="W286" s="36"/>
      <c r="X286" s="36"/>
      <c r="Y286" s="36"/>
      <c r="Z286" s="36"/>
      <c r="AA286" s="36"/>
      <c r="AB286" s="36"/>
      <c r="AC286" s="36"/>
      <c r="AD286" s="36"/>
      <c r="AE286" s="36"/>
      <c r="AF286" s="36"/>
      <c r="AG286" s="36"/>
      <c r="AH286" s="36"/>
      <c r="EZ286" s="196"/>
      <c r="FA286" s="196"/>
      <c r="FB286" s="196"/>
      <c r="FC286" s="196"/>
      <c r="FD286" s="196"/>
    </row>
    <row r="287" spans="2:160">
      <c r="B287" s="99">
        <f t="shared" si="25"/>
        <v>1</v>
      </c>
      <c r="C287" s="99">
        <f t="shared" si="26"/>
        <v>1</v>
      </c>
      <c r="D287" s="99">
        <f t="shared" si="27"/>
        <v>1</v>
      </c>
      <c r="E287" s="99">
        <f t="shared" si="28"/>
        <v>1</v>
      </c>
      <c r="F287" s="99">
        <f t="shared" si="29"/>
        <v>1</v>
      </c>
      <c r="G287" s="99">
        <f t="shared" si="30"/>
        <v>6.7</v>
      </c>
      <c r="H287" s="200">
        <f ca="1">IF(AND(M287&gt;0,M287&lt;=STATS!$C$22),1,"")</f>
        <v>1</v>
      </c>
      <c r="J287" s="34">
        <v>286</v>
      </c>
      <c r="K287" s="212">
        <v>45.923390240000003</v>
      </c>
      <c r="L287" s="212">
        <v>-91.865524269999995</v>
      </c>
      <c r="M287" s="10">
        <v>6.7</v>
      </c>
      <c r="N287" s="10" t="s">
        <v>715</v>
      </c>
      <c r="O287" s="10" t="s">
        <v>716</v>
      </c>
      <c r="Q287" s="10">
        <v>1</v>
      </c>
      <c r="R287" s="17"/>
      <c r="S287" s="17"/>
      <c r="T287" s="36"/>
      <c r="U287" s="36"/>
      <c r="V287" s="36"/>
      <c r="W287" s="36"/>
      <c r="X287" s="36"/>
      <c r="Y287" s="36"/>
      <c r="Z287" s="36"/>
      <c r="AA287" s="36"/>
      <c r="AB287" s="36"/>
      <c r="AC287" s="36"/>
      <c r="AD287" s="36"/>
      <c r="AE287" s="36"/>
      <c r="AF287" s="36"/>
      <c r="AG287" s="36"/>
      <c r="AH287" s="36"/>
      <c r="DE287" s="10">
        <v>1</v>
      </c>
      <c r="EZ287" s="196"/>
      <c r="FA287" s="196"/>
      <c r="FB287" s="196"/>
      <c r="FC287" s="196"/>
      <c r="FD287" s="196"/>
    </row>
    <row r="288" spans="2:160">
      <c r="B288" s="99">
        <f t="shared" si="25"/>
        <v>0</v>
      </c>
      <c r="C288" s="99" t="str">
        <f t="shared" si="26"/>
        <v/>
      </c>
      <c r="D288" s="99" t="str">
        <f t="shared" si="27"/>
        <v/>
      </c>
      <c r="E288" s="99" t="str">
        <f t="shared" si="28"/>
        <v/>
      </c>
      <c r="F288" s="99" t="str">
        <f t="shared" si="29"/>
        <v/>
      </c>
      <c r="G288" s="99" t="str">
        <f t="shared" si="30"/>
        <v/>
      </c>
      <c r="H288" s="200" t="str">
        <f ca="1">IF(AND(M288&gt;0,M288&lt;=STATS!$C$22),1,"")</f>
        <v/>
      </c>
      <c r="J288" s="34">
        <v>287</v>
      </c>
      <c r="K288" s="212">
        <v>45.923489429999997</v>
      </c>
      <c r="L288" s="212">
        <v>-91.859440239999998</v>
      </c>
      <c r="P288" s="10" t="s">
        <v>733</v>
      </c>
      <c r="R288" s="17"/>
      <c r="S288" s="17"/>
      <c r="T288" s="36"/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F288" s="36"/>
      <c r="AG288" s="36"/>
      <c r="AH288" s="36"/>
      <c r="EZ288" s="196"/>
      <c r="FA288" s="196"/>
      <c r="FB288" s="196"/>
      <c r="FC288" s="196"/>
      <c r="FD288" s="196"/>
    </row>
    <row r="289" spans="2:160">
      <c r="B289" s="99">
        <f t="shared" si="25"/>
        <v>0</v>
      </c>
      <c r="C289" s="99" t="str">
        <f t="shared" si="26"/>
        <v/>
      </c>
      <c r="D289" s="99" t="str">
        <f t="shared" si="27"/>
        <v/>
      </c>
      <c r="E289" s="99" t="str">
        <f t="shared" si="28"/>
        <v/>
      </c>
      <c r="F289" s="99" t="str">
        <f t="shared" si="29"/>
        <v/>
      </c>
      <c r="G289" s="99" t="str">
        <f t="shared" si="30"/>
        <v/>
      </c>
      <c r="H289" s="200" t="str">
        <f ca="1">IF(AND(M289&gt;0,M289&lt;=STATS!$C$22),1,"")</f>
        <v/>
      </c>
      <c r="J289" s="34">
        <v>288</v>
      </c>
      <c r="K289" s="212">
        <v>45.92373413</v>
      </c>
      <c r="L289" s="212">
        <v>-91.876949659999994</v>
      </c>
      <c r="M289" s="10">
        <v>9.5</v>
      </c>
      <c r="N289" s="10" t="s">
        <v>718</v>
      </c>
      <c r="O289" s="10" t="s">
        <v>716</v>
      </c>
      <c r="R289" s="17"/>
      <c r="S289" s="17"/>
      <c r="T289" s="36"/>
      <c r="U289" s="36"/>
      <c r="V289" s="36"/>
      <c r="W289" s="36"/>
      <c r="X289" s="36"/>
      <c r="Y289" s="36"/>
      <c r="Z289" s="36"/>
      <c r="AA289" s="36"/>
      <c r="AB289" s="36"/>
      <c r="AC289" s="36"/>
      <c r="AD289" s="36"/>
      <c r="AE289" s="36"/>
      <c r="AF289" s="36"/>
      <c r="AG289" s="36"/>
      <c r="AH289" s="36"/>
      <c r="EZ289" s="196"/>
      <c r="FA289" s="196"/>
      <c r="FB289" s="196"/>
      <c r="FC289" s="196"/>
      <c r="FD289" s="196"/>
    </row>
    <row r="290" spans="2:160">
      <c r="B290" s="99">
        <f t="shared" si="25"/>
        <v>0</v>
      </c>
      <c r="C290" s="99" t="str">
        <f t="shared" si="26"/>
        <v/>
      </c>
      <c r="D290" s="99" t="str">
        <f t="shared" si="27"/>
        <v/>
      </c>
      <c r="E290" s="99" t="str">
        <f t="shared" si="28"/>
        <v/>
      </c>
      <c r="F290" s="99" t="str">
        <f t="shared" si="29"/>
        <v/>
      </c>
      <c r="G290" s="99" t="str">
        <f t="shared" si="30"/>
        <v/>
      </c>
      <c r="H290" s="200" t="str">
        <f ca="1">IF(AND(M290&gt;0,M290&lt;=STATS!$C$22),1,"")</f>
        <v/>
      </c>
      <c r="J290" s="34">
        <v>289</v>
      </c>
      <c r="K290" s="212">
        <v>45.923746620000003</v>
      </c>
      <c r="L290" s="212">
        <v>-91.876189159999996</v>
      </c>
      <c r="P290" s="10" t="s">
        <v>733</v>
      </c>
      <c r="R290" s="17"/>
      <c r="S290" s="17"/>
      <c r="T290" s="36"/>
      <c r="U290" s="36"/>
      <c r="V290" s="36"/>
      <c r="W290" s="36"/>
      <c r="X290" s="36"/>
      <c r="Y290" s="36"/>
      <c r="Z290" s="36"/>
      <c r="AA290" s="36"/>
      <c r="AB290" s="36"/>
      <c r="AC290" s="36"/>
      <c r="AD290" s="36"/>
      <c r="AE290" s="36"/>
      <c r="AF290" s="36"/>
      <c r="AG290" s="36"/>
      <c r="AH290" s="36"/>
      <c r="EZ290" s="196"/>
      <c r="FA290" s="196"/>
      <c r="FB290" s="196"/>
      <c r="FC290" s="196"/>
      <c r="FD290" s="196"/>
    </row>
    <row r="291" spans="2:160">
      <c r="B291" s="99">
        <f t="shared" si="25"/>
        <v>0</v>
      </c>
      <c r="C291" s="99" t="str">
        <f t="shared" si="26"/>
        <v/>
      </c>
      <c r="D291" s="99" t="str">
        <f t="shared" si="27"/>
        <v/>
      </c>
      <c r="E291" s="99" t="str">
        <f t="shared" si="28"/>
        <v/>
      </c>
      <c r="F291" s="99" t="str">
        <f t="shared" si="29"/>
        <v/>
      </c>
      <c r="G291" s="99" t="str">
        <f t="shared" si="30"/>
        <v/>
      </c>
      <c r="H291" s="200" t="str">
        <f ca="1">IF(AND(M291&gt;0,M291&lt;=STATS!$C$22),1,"")</f>
        <v/>
      </c>
      <c r="J291" s="34">
        <v>290</v>
      </c>
      <c r="K291" s="212">
        <v>45.923759109999999</v>
      </c>
      <c r="L291" s="212">
        <v>-91.875428650000003</v>
      </c>
      <c r="P291" s="10" t="s">
        <v>733</v>
      </c>
      <c r="R291" s="17"/>
      <c r="S291" s="17"/>
      <c r="T291" s="36"/>
      <c r="U291" s="36"/>
      <c r="V291" s="36"/>
      <c r="W291" s="36"/>
      <c r="X291" s="36"/>
      <c r="Y291" s="36"/>
      <c r="Z291" s="36"/>
      <c r="AA291" s="36"/>
      <c r="AB291" s="36"/>
      <c r="AC291" s="36"/>
      <c r="AD291" s="36"/>
      <c r="AE291" s="36"/>
      <c r="AF291" s="36"/>
      <c r="AG291" s="36"/>
      <c r="AH291" s="36"/>
      <c r="EZ291" s="196"/>
      <c r="FA291" s="196"/>
      <c r="FB291" s="196"/>
      <c r="FC291" s="196"/>
      <c r="FD291" s="196"/>
    </row>
    <row r="292" spans="2:160">
      <c r="B292" s="99">
        <f t="shared" si="25"/>
        <v>0</v>
      </c>
      <c r="C292" s="99" t="str">
        <f t="shared" si="26"/>
        <v/>
      </c>
      <c r="D292" s="99" t="str">
        <f t="shared" si="27"/>
        <v/>
      </c>
      <c r="E292" s="99" t="str">
        <f t="shared" si="28"/>
        <v/>
      </c>
      <c r="F292" s="99" t="str">
        <f t="shared" si="29"/>
        <v/>
      </c>
      <c r="G292" s="99" t="str">
        <f t="shared" si="30"/>
        <v/>
      </c>
      <c r="H292" s="200" t="str">
        <f ca="1">IF(AND(M292&gt;0,M292&lt;=STATS!$C$22),1,"")</f>
        <v/>
      </c>
      <c r="J292" s="34">
        <v>291</v>
      </c>
      <c r="K292" s="212">
        <v>45.923771590000001</v>
      </c>
      <c r="L292" s="212">
        <v>-91.874668150000005</v>
      </c>
      <c r="P292" s="10" t="s">
        <v>733</v>
      </c>
      <c r="R292" s="17"/>
      <c r="S292" s="17"/>
      <c r="T292" s="36"/>
      <c r="U292" s="36"/>
      <c r="V292" s="36"/>
      <c r="W292" s="36"/>
      <c r="X292" s="36"/>
      <c r="Y292" s="36"/>
      <c r="Z292" s="36"/>
      <c r="AA292" s="36"/>
      <c r="AB292" s="36"/>
      <c r="AC292" s="36"/>
      <c r="AD292" s="36"/>
      <c r="AE292" s="36"/>
      <c r="AF292" s="36"/>
      <c r="AG292" s="36"/>
      <c r="AH292" s="36"/>
      <c r="EZ292" s="196"/>
      <c r="FA292" s="196"/>
      <c r="FB292" s="196"/>
      <c r="FC292" s="196"/>
      <c r="FD292" s="196"/>
    </row>
    <row r="293" spans="2:160">
      <c r="B293" s="99">
        <f t="shared" si="25"/>
        <v>0</v>
      </c>
      <c r="C293" s="99" t="str">
        <f t="shared" si="26"/>
        <v/>
      </c>
      <c r="D293" s="99" t="str">
        <f t="shared" si="27"/>
        <v/>
      </c>
      <c r="E293" s="99" t="str">
        <f t="shared" si="28"/>
        <v/>
      </c>
      <c r="F293" s="99" t="str">
        <f t="shared" si="29"/>
        <v/>
      </c>
      <c r="G293" s="99" t="str">
        <f t="shared" si="30"/>
        <v/>
      </c>
      <c r="H293" s="200" t="str">
        <f ca="1">IF(AND(M293&gt;0,M293&lt;=STATS!$C$22),1,"")</f>
        <v/>
      </c>
      <c r="J293" s="34">
        <v>292</v>
      </c>
      <c r="K293" s="212">
        <v>45.923784070000004</v>
      </c>
      <c r="L293" s="212">
        <v>-91.873907650000007</v>
      </c>
      <c r="P293" s="10" t="s">
        <v>733</v>
      </c>
      <c r="R293" s="17"/>
      <c r="S293" s="17"/>
      <c r="T293" s="36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F293" s="36"/>
      <c r="AG293" s="36"/>
      <c r="AH293" s="36"/>
      <c r="EZ293" s="196"/>
      <c r="FA293" s="196"/>
      <c r="FB293" s="196"/>
      <c r="FC293" s="196"/>
      <c r="FD293" s="196"/>
    </row>
    <row r="294" spans="2:160">
      <c r="B294" s="99">
        <f t="shared" si="25"/>
        <v>1</v>
      </c>
      <c r="C294" s="99">
        <f t="shared" si="26"/>
        <v>1</v>
      </c>
      <c r="D294" s="99">
        <f t="shared" si="27"/>
        <v>1</v>
      </c>
      <c r="E294" s="99">
        <f t="shared" si="28"/>
        <v>1</v>
      </c>
      <c r="F294" s="99">
        <f t="shared" si="29"/>
        <v>1</v>
      </c>
      <c r="G294" s="99">
        <f t="shared" si="30"/>
        <v>2.1</v>
      </c>
      <c r="H294" s="200">
        <f ca="1">IF(AND(M294&gt;0,M294&lt;=STATS!$C$22),1,"")</f>
        <v>1</v>
      </c>
      <c r="J294" s="34">
        <v>293</v>
      </c>
      <c r="K294" s="212">
        <v>45.923796539999998</v>
      </c>
      <c r="L294" s="212">
        <v>-91.87314714</v>
      </c>
      <c r="M294" s="10">
        <v>2.1</v>
      </c>
      <c r="N294" s="10" t="s">
        <v>718</v>
      </c>
      <c r="O294" s="10" t="s">
        <v>716</v>
      </c>
      <c r="Q294" s="10">
        <v>1</v>
      </c>
      <c r="R294" s="17"/>
      <c r="S294" s="17"/>
      <c r="T294" s="36"/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F294" s="36"/>
      <c r="AG294" s="36"/>
      <c r="AH294" s="36"/>
      <c r="DE294" s="10" t="s">
        <v>717</v>
      </c>
      <c r="ES294" s="10">
        <v>1</v>
      </c>
      <c r="EZ294" s="196"/>
      <c r="FA294" s="196"/>
      <c r="FB294" s="196"/>
      <c r="FC294" s="196"/>
      <c r="FD294" s="196"/>
    </row>
    <row r="295" spans="2:160">
      <c r="B295" s="99">
        <f t="shared" si="25"/>
        <v>0</v>
      </c>
      <c r="C295" s="99" t="str">
        <f t="shared" si="26"/>
        <v/>
      </c>
      <c r="D295" s="99" t="str">
        <f t="shared" si="27"/>
        <v/>
      </c>
      <c r="E295" s="99">
        <f t="shared" si="28"/>
        <v>0</v>
      </c>
      <c r="F295" s="99">
        <f t="shared" si="29"/>
        <v>0</v>
      </c>
      <c r="G295" s="99" t="str">
        <f t="shared" si="30"/>
        <v/>
      </c>
      <c r="H295" s="200">
        <f ca="1">IF(AND(M295&gt;0,M295&lt;=STATS!$C$22),1,"")</f>
        <v>1</v>
      </c>
      <c r="J295" s="34">
        <v>294</v>
      </c>
      <c r="K295" s="212">
        <v>45.92382147</v>
      </c>
      <c r="L295" s="212">
        <v>-91.871626129999996</v>
      </c>
      <c r="M295" s="10">
        <v>8.9</v>
      </c>
      <c r="N295" s="10" t="s">
        <v>715</v>
      </c>
      <c r="O295" s="10" t="s">
        <v>716</v>
      </c>
      <c r="R295" s="17"/>
      <c r="S295" s="17"/>
      <c r="T295" s="36"/>
      <c r="U295" s="36"/>
      <c r="V295" s="36"/>
      <c r="W295" s="36"/>
      <c r="X295" s="36"/>
      <c r="Y295" s="36"/>
      <c r="Z295" s="36"/>
      <c r="AA295" s="36"/>
      <c r="AB295" s="36"/>
      <c r="AC295" s="36"/>
      <c r="AD295" s="36"/>
      <c r="AE295" s="36"/>
      <c r="AF295" s="36"/>
      <c r="AG295" s="36"/>
      <c r="AH295" s="36"/>
      <c r="EZ295" s="196"/>
      <c r="FA295" s="196"/>
      <c r="FB295" s="196"/>
      <c r="FC295" s="196"/>
      <c r="FD295" s="196"/>
    </row>
    <row r="296" spans="2:160">
      <c r="B296" s="99">
        <f t="shared" si="25"/>
        <v>0</v>
      </c>
      <c r="C296" s="99" t="str">
        <f t="shared" si="26"/>
        <v/>
      </c>
      <c r="D296" s="99" t="str">
        <f t="shared" si="27"/>
        <v/>
      </c>
      <c r="E296" s="99" t="str">
        <f t="shared" si="28"/>
        <v/>
      </c>
      <c r="F296" s="99" t="str">
        <f t="shared" si="29"/>
        <v/>
      </c>
      <c r="G296" s="99" t="str">
        <f t="shared" si="30"/>
        <v/>
      </c>
      <c r="H296" s="200" t="str">
        <f ca="1">IF(AND(M296&gt;0,M296&lt;=STATS!$C$22),1,"")</f>
        <v/>
      </c>
      <c r="J296" s="34">
        <v>295</v>
      </c>
      <c r="K296" s="212">
        <v>45.923833930000001</v>
      </c>
      <c r="L296" s="212">
        <v>-91.870865629999997</v>
      </c>
      <c r="P296" s="10" t="s">
        <v>733</v>
      </c>
      <c r="R296" s="17"/>
      <c r="S296" s="17"/>
      <c r="T296" s="36"/>
      <c r="U296" s="36"/>
      <c r="V296" s="36"/>
      <c r="W296" s="36"/>
      <c r="X296" s="36"/>
      <c r="Y296" s="36"/>
      <c r="Z296" s="36"/>
      <c r="AA296" s="36"/>
      <c r="AB296" s="36"/>
      <c r="AC296" s="36"/>
      <c r="AD296" s="36"/>
      <c r="AE296" s="36"/>
      <c r="AF296" s="36"/>
      <c r="AG296" s="36"/>
      <c r="AH296" s="36"/>
      <c r="EZ296" s="196"/>
      <c r="FA296" s="196"/>
      <c r="FB296" s="196"/>
      <c r="FC296" s="196"/>
      <c r="FD296" s="196"/>
    </row>
    <row r="297" spans="2:160">
      <c r="B297" s="99">
        <f t="shared" si="25"/>
        <v>0</v>
      </c>
      <c r="C297" s="99" t="str">
        <f t="shared" si="26"/>
        <v/>
      </c>
      <c r="D297" s="99" t="str">
        <f t="shared" si="27"/>
        <v/>
      </c>
      <c r="E297" s="99" t="str">
        <f t="shared" si="28"/>
        <v/>
      </c>
      <c r="F297" s="99" t="str">
        <f t="shared" si="29"/>
        <v/>
      </c>
      <c r="G297" s="99" t="str">
        <f t="shared" si="30"/>
        <v/>
      </c>
      <c r="H297" s="200" t="str">
        <f ca="1">IF(AND(M297&gt;0,M297&lt;=STATS!$C$22),1,"")</f>
        <v/>
      </c>
      <c r="J297" s="34">
        <v>296</v>
      </c>
      <c r="K297" s="212">
        <v>45.923846380000001</v>
      </c>
      <c r="L297" s="212">
        <v>-91.870105120000005</v>
      </c>
      <c r="P297" s="10" t="s">
        <v>733</v>
      </c>
      <c r="R297" s="17"/>
      <c r="S297" s="17"/>
      <c r="T297" s="36"/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36"/>
      <c r="AF297" s="36"/>
      <c r="AG297" s="36"/>
      <c r="AH297" s="36"/>
      <c r="EZ297" s="196"/>
      <c r="FA297" s="196"/>
      <c r="FB297" s="196"/>
      <c r="FC297" s="196"/>
      <c r="FD297" s="196"/>
    </row>
    <row r="298" spans="2:160">
      <c r="B298" s="99">
        <f t="shared" si="25"/>
        <v>0</v>
      </c>
      <c r="C298" s="99" t="str">
        <f t="shared" si="26"/>
        <v/>
      </c>
      <c r="D298" s="99" t="str">
        <f t="shared" si="27"/>
        <v/>
      </c>
      <c r="E298" s="99" t="str">
        <f t="shared" si="28"/>
        <v/>
      </c>
      <c r="F298" s="99" t="str">
        <f t="shared" si="29"/>
        <v/>
      </c>
      <c r="G298" s="99" t="str">
        <f t="shared" si="30"/>
        <v/>
      </c>
      <c r="H298" s="200" t="str">
        <f ca="1">IF(AND(M298&gt;0,M298&lt;=STATS!$C$22),1,"")</f>
        <v/>
      </c>
      <c r="J298" s="34">
        <v>297</v>
      </c>
      <c r="K298" s="212">
        <v>45.92385883</v>
      </c>
      <c r="L298" s="212">
        <v>-91.869344609999999</v>
      </c>
      <c r="P298" s="10" t="s">
        <v>733</v>
      </c>
      <c r="R298" s="17"/>
      <c r="S298" s="17"/>
      <c r="T298" s="36"/>
      <c r="U298" s="36"/>
      <c r="V298" s="36"/>
      <c r="W298" s="36"/>
      <c r="X298" s="36"/>
      <c r="Y298" s="36"/>
      <c r="Z298" s="36"/>
      <c r="AA298" s="36"/>
      <c r="AB298" s="36"/>
      <c r="AC298" s="36"/>
      <c r="AD298" s="36"/>
      <c r="AE298" s="36"/>
      <c r="AF298" s="36"/>
      <c r="AG298" s="36"/>
      <c r="AH298" s="36"/>
      <c r="EZ298" s="196"/>
      <c r="FA298" s="196"/>
      <c r="FB298" s="196"/>
      <c r="FC298" s="196"/>
      <c r="FD298" s="196"/>
    </row>
    <row r="299" spans="2:160">
      <c r="B299" s="99">
        <f t="shared" si="25"/>
        <v>0</v>
      </c>
      <c r="C299" s="99" t="str">
        <f t="shared" si="26"/>
        <v/>
      </c>
      <c r="D299" s="99" t="str">
        <f t="shared" si="27"/>
        <v/>
      </c>
      <c r="E299" s="99" t="str">
        <f t="shared" si="28"/>
        <v/>
      </c>
      <c r="F299" s="99" t="str">
        <f t="shared" si="29"/>
        <v/>
      </c>
      <c r="G299" s="99" t="str">
        <f t="shared" si="30"/>
        <v/>
      </c>
      <c r="H299" s="200" t="str">
        <f ca="1">IF(AND(M299&gt;0,M299&lt;=STATS!$C$22),1,"")</f>
        <v/>
      </c>
      <c r="J299" s="34">
        <v>298</v>
      </c>
      <c r="K299" s="212">
        <v>45.923871269999999</v>
      </c>
      <c r="L299" s="212">
        <v>-91.868584100000007</v>
      </c>
      <c r="P299" s="10" t="s">
        <v>733</v>
      </c>
      <c r="R299" s="17"/>
      <c r="S299" s="17"/>
      <c r="T299" s="36"/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36"/>
      <c r="AF299" s="36"/>
      <c r="AG299" s="36"/>
      <c r="AH299" s="36"/>
      <c r="EZ299" s="196"/>
      <c r="FA299" s="196"/>
      <c r="FB299" s="196"/>
      <c r="FC299" s="196"/>
      <c r="FD299" s="196"/>
    </row>
    <row r="300" spans="2:160">
      <c r="B300" s="99">
        <f t="shared" si="25"/>
        <v>0</v>
      </c>
      <c r="C300" s="99" t="str">
        <f t="shared" si="26"/>
        <v/>
      </c>
      <c r="D300" s="99" t="str">
        <f t="shared" si="27"/>
        <v/>
      </c>
      <c r="E300" s="99" t="str">
        <f t="shared" si="28"/>
        <v/>
      </c>
      <c r="F300" s="99" t="str">
        <f t="shared" si="29"/>
        <v/>
      </c>
      <c r="G300" s="99" t="str">
        <f t="shared" si="30"/>
        <v/>
      </c>
      <c r="H300" s="200" t="str">
        <f ca="1">IF(AND(M300&gt;0,M300&lt;=STATS!$C$22),1,"")</f>
        <v/>
      </c>
      <c r="J300" s="34">
        <v>299</v>
      </c>
      <c r="K300" s="212">
        <v>45.923920989999999</v>
      </c>
      <c r="L300" s="212">
        <v>-91.865542070000004</v>
      </c>
      <c r="M300" s="10">
        <v>10</v>
      </c>
      <c r="N300" s="10" t="s">
        <v>719</v>
      </c>
      <c r="O300" s="10" t="s">
        <v>716</v>
      </c>
      <c r="R300" s="17"/>
      <c r="S300" s="17"/>
      <c r="T300" s="36"/>
      <c r="U300" s="36"/>
      <c r="V300" s="36"/>
      <c r="W300" s="36"/>
      <c r="X300" s="36"/>
      <c r="Y300" s="36"/>
      <c r="Z300" s="36"/>
      <c r="AA300" s="36"/>
      <c r="AB300" s="36"/>
      <c r="AC300" s="36"/>
      <c r="AD300" s="36"/>
      <c r="AE300" s="36"/>
      <c r="AF300" s="36"/>
      <c r="AG300" s="36"/>
      <c r="AH300" s="36"/>
      <c r="EZ300" s="196"/>
      <c r="FA300" s="196"/>
      <c r="FB300" s="196"/>
      <c r="FC300" s="196"/>
      <c r="FD300" s="196"/>
    </row>
    <row r="301" spans="2:160">
      <c r="B301" s="99">
        <f t="shared" si="25"/>
        <v>3</v>
      </c>
      <c r="C301" s="99">
        <f t="shared" si="26"/>
        <v>3</v>
      </c>
      <c r="D301" s="99">
        <f t="shared" si="27"/>
        <v>3</v>
      </c>
      <c r="E301" s="99">
        <f t="shared" si="28"/>
        <v>3</v>
      </c>
      <c r="F301" s="99">
        <f t="shared" si="29"/>
        <v>3</v>
      </c>
      <c r="G301" s="99">
        <f t="shared" si="30"/>
        <v>5.7</v>
      </c>
      <c r="H301" s="200">
        <f ca="1">IF(AND(M301&gt;0,M301&lt;=STATS!$C$22),1,"")</f>
        <v>1</v>
      </c>
      <c r="J301" s="34">
        <v>300</v>
      </c>
      <c r="K301" s="212">
        <v>45.923933400000003</v>
      </c>
      <c r="L301" s="212">
        <v>-91.864781559999997</v>
      </c>
      <c r="M301" s="10">
        <v>5.7</v>
      </c>
      <c r="N301" s="10" t="s">
        <v>715</v>
      </c>
      <c r="O301" s="10" t="s">
        <v>716</v>
      </c>
      <c r="Q301" s="10">
        <v>1</v>
      </c>
      <c r="R301" s="17"/>
      <c r="S301" s="17"/>
      <c r="T301" s="36"/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>
        <v>1</v>
      </c>
      <c r="AF301" s="36"/>
      <c r="AG301" s="36"/>
      <c r="AH301" s="36"/>
      <c r="BE301" s="10" t="s">
        <v>717</v>
      </c>
      <c r="BG301" s="10">
        <v>1</v>
      </c>
      <c r="DE301" s="10">
        <v>1</v>
      </c>
      <c r="ED301" s="10" t="s">
        <v>717</v>
      </c>
      <c r="EZ301" s="196"/>
      <c r="FA301" s="196"/>
      <c r="FB301" s="196"/>
      <c r="FC301" s="196"/>
      <c r="FD301" s="196"/>
    </row>
    <row r="302" spans="2:160">
      <c r="B302" s="99">
        <f t="shared" si="25"/>
        <v>1</v>
      </c>
      <c r="C302" s="99">
        <f t="shared" si="26"/>
        <v>1</v>
      </c>
      <c r="D302" s="99">
        <f t="shared" si="27"/>
        <v>1</v>
      </c>
      <c r="E302" s="99">
        <f t="shared" si="28"/>
        <v>1</v>
      </c>
      <c r="F302" s="99">
        <f t="shared" si="29"/>
        <v>1</v>
      </c>
      <c r="G302" s="99">
        <f t="shared" si="30"/>
        <v>4</v>
      </c>
      <c r="H302" s="200">
        <f ca="1">IF(AND(M302&gt;0,M302&lt;=STATS!$C$22),1,"")</f>
        <v>1</v>
      </c>
      <c r="J302" s="34">
        <v>301</v>
      </c>
      <c r="K302" s="212">
        <v>45.923995410000003</v>
      </c>
      <c r="L302" s="212">
        <v>-91.860979</v>
      </c>
      <c r="M302" s="10">
        <v>4</v>
      </c>
      <c r="N302" s="10" t="s">
        <v>719</v>
      </c>
      <c r="O302" s="10" t="s">
        <v>716</v>
      </c>
      <c r="Q302" s="10">
        <v>1</v>
      </c>
      <c r="R302" s="17"/>
      <c r="S302" s="17"/>
      <c r="T302" s="36"/>
      <c r="U302" s="36"/>
      <c r="V302" s="36"/>
      <c r="W302" s="36"/>
      <c r="X302" s="36"/>
      <c r="Y302" s="36"/>
      <c r="Z302" s="36"/>
      <c r="AA302" s="36"/>
      <c r="AB302" s="36"/>
      <c r="AC302" s="36"/>
      <c r="AD302" s="36"/>
      <c r="AE302" s="36"/>
      <c r="AF302" s="36"/>
      <c r="AG302" s="36"/>
      <c r="AH302" s="36"/>
      <c r="DE302" s="10">
        <v>1</v>
      </c>
      <c r="EZ302" s="196"/>
      <c r="FA302" s="196"/>
      <c r="FB302" s="196"/>
      <c r="FC302" s="196"/>
      <c r="FD302" s="196"/>
    </row>
    <row r="303" spans="2:160">
      <c r="B303" s="99">
        <f t="shared" si="25"/>
        <v>0</v>
      </c>
      <c r="C303" s="99" t="str">
        <f t="shared" si="26"/>
        <v/>
      </c>
      <c r="D303" s="99" t="str">
        <f t="shared" si="27"/>
        <v/>
      </c>
      <c r="E303" s="99" t="str">
        <f t="shared" si="28"/>
        <v/>
      </c>
      <c r="F303" s="99" t="str">
        <f t="shared" si="29"/>
        <v/>
      </c>
      <c r="G303" s="99" t="str">
        <f t="shared" si="30"/>
        <v/>
      </c>
      <c r="H303" s="200" t="str">
        <f ca="1">IF(AND(M303&gt;0,M303&lt;=STATS!$C$22),1,"")</f>
        <v/>
      </c>
      <c r="J303" s="34">
        <v>302</v>
      </c>
      <c r="K303" s="212">
        <v>45.924007799999998</v>
      </c>
      <c r="L303" s="212">
        <v>-91.860218489999994</v>
      </c>
      <c r="P303" s="10" t="s">
        <v>733</v>
      </c>
      <c r="R303" s="17"/>
      <c r="S303" s="17"/>
      <c r="T303" s="36"/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F303" s="36"/>
      <c r="AG303" s="36"/>
      <c r="AH303" s="36"/>
      <c r="EZ303" s="196"/>
      <c r="FA303" s="196"/>
      <c r="FB303" s="196"/>
      <c r="FC303" s="196"/>
      <c r="FD303" s="196"/>
    </row>
    <row r="304" spans="2:160">
      <c r="B304" s="99">
        <f t="shared" si="25"/>
        <v>7</v>
      </c>
      <c r="C304" s="99">
        <f t="shared" si="26"/>
        <v>7</v>
      </c>
      <c r="D304" s="99">
        <f t="shared" si="27"/>
        <v>7</v>
      </c>
      <c r="E304" s="99">
        <f t="shared" si="28"/>
        <v>7</v>
      </c>
      <c r="F304" s="99">
        <f t="shared" si="29"/>
        <v>7</v>
      </c>
      <c r="G304" s="99">
        <f t="shared" si="30"/>
        <v>0.9</v>
      </c>
      <c r="H304" s="200">
        <f ca="1">IF(AND(M304&gt;0,M304&lt;=STATS!$C$22),1,"")</f>
        <v>1</v>
      </c>
      <c r="J304" s="34">
        <v>303</v>
      </c>
      <c r="K304" s="212">
        <v>45.924264870000002</v>
      </c>
      <c r="L304" s="212">
        <v>-91.876967559999997</v>
      </c>
      <c r="M304" s="10">
        <v>0.9</v>
      </c>
      <c r="N304" s="10" t="s">
        <v>718</v>
      </c>
      <c r="O304" s="10" t="s">
        <v>716</v>
      </c>
      <c r="Q304" s="10">
        <v>1</v>
      </c>
      <c r="R304" s="17"/>
      <c r="S304" s="17"/>
      <c r="T304" s="36"/>
      <c r="U304" s="36"/>
      <c r="V304" s="36">
        <v>1</v>
      </c>
      <c r="W304" s="36"/>
      <c r="X304" s="36"/>
      <c r="Y304" s="36"/>
      <c r="Z304" s="36"/>
      <c r="AA304" s="36"/>
      <c r="AB304" s="36"/>
      <c r="AC304" s="36"/>
      <c r="AD304" s="36"/>
      <c r="AE304" s="36">
        <v>1</v>
      </c>
      <c r="AF304" s="36"/>
      <c r="AG304" s="36"/>
      <c r="AH304" s="36"/>
      <c r="BE304" s="10" t="s">
        <v>717</v>
      </c>
      <c r="BG304" s="10">
        <v>1</v>
      </c>
      <c r="CY304" s="10">
        <v>1</v>
      </c>
      <c r="DE304" s="10">
        <v>1</v>
      </c>
      <c r="EC304" s="10">
        <v>1</v>
      </c>
      <c r="ED304" s="10" t="s">
        <v>717</v>
      </c>
      <c r="ES304" s="10">
        <v>1</v>
      </c>
      <c r="EZ304" s="196"/>
      <c r="FA304" s="196"/>
      <c r="FB304" s="196"/>
      <c r="FC304" s="196"/>
      <c r="FD304" s="196"/>
    </row>
    <row r="305" spans="2:160">
      <c r="B305" s="99">
        <f t="shared" si="25"/>
        <v>2</v>
      </c>
      <c r="C305" s="99">
        <f t="shared" si="26"/>
        <v>2</v>
      </c>
      <c r="D305" s="99">
        <f t="shared" si="27"/>
        <v>2</v>
      </c>
      <c r="E305" s="99">
        <f t="shared" si="28"/>
        <v>2</v>
      </c>
      <c r="F305" s="99">
        <f t="shared" si="29"/>
        <v>2</v>
      </c>
      <c r="G305" s="99">
        <f t="shared" si="30"/>
        <v>7</v>
      </c>
      <c r="H305" s="200">
        <f ca="1">IF(AND(M305&gt;0,M305&lt;=STATS!$C$22),1,"")</f>
        <v>1</v>
      </c>
      <c r="J305" s="34">
        <v>304</v>
      </c>
      <c r="K305" s="212">
        <v>45.924277359999998</v>
      </c>
      <c r="L305" s="212">
        <v>-91.876207050000005</v>
      </c>
      <c r="M305" s="10">
        <v>7</v>
      </c>
      <c r="N305" s="10" t="s">
        <v>718</v>
      </c>
      <c r="O305" s="10" t="s">
        <v>716</v>
      </c>
      <c r="Q305" s="10">
        <v>1</v>
      </c>
      <c r="R305" s="17"/>
      <c r="S305" s="17"/>
      <c r="T305" s="36"/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6">
        <v>1</v>
      </c>
      <c r="AF305" s="36"/>
      <c r="AG305" s="36"/>
      <c r="AH305" s="36"/>
      <c r="DE305" s="10">
        <v>1</v>
      </c>
      <c r="EZ305" s="196"/>
      <c r="FA305" s="196"/>
      <c r="FB305" s="196"/>
      <c r="FC305" s="196"/>
      <c r="FD305" s="196"/>
    </row>
    <row r="306" spans="2:160">
      <c r="B306" s="99">
        <f t="shared" si="25"/>
        <v>0</v>
      </c>
      <c r="C306" s="99" t="str">
        <f t="shared" si="26"/>
        <v/>
      </c>
      <c r="D306" s="99" t="str">
        <f t="shared" si="27"/>
        <v/>
      </c>
      <c r="E306" s="99" t="str">
        <f t="shared" si="28"/>
        <v/>
      </c>
      <c r="F306" s="99" t="str">
        <f t="shared" si="29"/>
        <v/>
      </c>
      <c r="G306" s="99" t="str">
        <f t="shared" si="30"/>
        <v/>
      </c>
      <c r="H306" s="200" t="str">
        <f ca="1">IF(AND(M306&gt;0,M306&lt;=STATS!$C$22),1,"")</f>
        <v/>
      </c>
      <c r="J306" s="34">
        <v>305</v>
      </c>
      <c r="K306" s="212">
        <v>45.924289850000001</v>
      </c>
      <c r="L306" s="212">
        <v>-91.875446539999999</v>
      </c>
      <c r="P306" s="10" t="s">
        <v>733</v>
      </c>
      <c r="R306" s="17"/>
      <c r="S306" s="17"/>
      <c r="T306" s="36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F306" s="36"/>
      <c r="AG306" s="36"/>
      <c r="AH306" s="36"/>
      <c r="EZ306" s="196"/>
      <c r="FA306" s="196"/>
      <c r="FB306" s="196"/>
      <c r="FC306" s="196"/>
      <c r="FD306" s="196"/>
    </row>
    <row r="307" spans="2:160">
      <c r="B307" s="99">
        <f t="shared" si="25"/>
        <v>0</v>
      </c>
      <c r="C307" s="99" t="str">
        <f t="shared" si="26"/>
        <v/>
      </c>
      <c r="D307" s="99" t="str">
        <f t="shared" si="27"/>
        <v/>
      </c>
      <c r="E307" s="99" t="str">
        <f t="shared" si="28"/>
        <v/>
      </c>
      <c r="F307" s="99" t="str">
        <f t="shared" si="29"/>
        <v/>
      </c>
      <c r="G307" s="99" t="str">
        <f t="shared" si="30"/>
        <v/>
      </c>
      <c r="H307" s="200" t="str">
        <f ca="1">IF(AND(M307&gt;0,M307&lt;=STATS!$C$22),1,"")</f>
        <v/>
      </c>
      <c r="J307" s="34">
        <v>306</v>
      </c>
      <c r="K307" s="212">
        <v>45.924302330000003</v>
      </c>
      <c r="L307" s="212">
        <v>-91.874686030000007</v>
      </c>
      <c r="P307" s="10" t="s">
        <v>733</v>
      </c>
      <c r="R307" s="17"/>
      <c r="S307" s="17"/>
      <c r="T307" s="36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F307" s="36"/>
      <c r="AG307" s="36"/>
      <c r="AH307" s="36"/>
      <c r="EZ307" s="196"/>
      <c r="FA307" s="196"/>
      <c r="FB307" s="196"/>
      <c r="FC307" s="196"/>
      <c r="FD307" s="196"/>
    </row>
    <row r="308" spans="2:160">
      <c r="B308" s="99">
        <f t="shared" si="25"/>
        <v>0</v>
      </c>
      <c r="C308" s="99" t="str">
        <f t="shared" si="26"/>
        <v/>
      </c>
      <c r="D308" s="99" t="str">
        <f t="shared" si="27"/>
        <v/>
      </c>
      <c r="E308" s="99" t="str">
        <f t="shared" si="28"/>
        <v/>
      </c>
      <c r="F308" s="99" t="str">
        <f t="shared" si="29"/>
        <v/>
      </c>
      <c r="G308" s="99" t="str">
        <f t="shared" si="30"/>
        <v/>
      </c>
      <c r="H308" s="200" t="str">
        <f ca="1">IF(AND(M308&gt;0,M308&lt;=STATS!$C$22),1,"")</f>
        <v/>
      </c>
      <c r="J308" s="34">
        <v>307</v>
      </c>
      <c r="K308" s="212">
        <v>45.924314809999998</v>
      </c>
      <c r="L308" s="212">
        <v>-91.87392552</v>
      </c>
      <c r="P308" s="10" t="s">
        <v>733</v>
      </c>
      <c r="R308" s="17"/>
      <c r="S308" s="17"/>
      <c r="T308" s="36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6"/>
      <c r="AF308" s="36"/>
      <c r="AG308" s="36"/>
      <c r="AH308" s="36"/>
      <c r="EZ308" s="196"/>
      <c r="FA308" s="196"/>
      <c r="FB308" s="196"/>
      <c r="FC308" s="196"/>
      <c r="FD308" s="196"/>
    </row>
    <row r="309" spans="2:160">
      <c r="B309" s="99">
        <f t="shared" si="25"/>
        <v>0</v>
      </c>
      <c r="C309" s="99" t="str">
        <f t="shared" si="26"/>
        <v/>
      </c>
      <c r="D309" s="99" t="str">
        <f t="shared" si="27"/>
        <v/>
      </c>
      <c r="E309" s="99">
        <f t="shared" si="28"/>
        <v>0</v>
      </c>
      <c r="F309" s="99">
        <f t="shared" si="29"/>
        <v>0</v>
      </c>
      <c r="G309" s="99" t="str">
        <f t="shared" si="30"/>
        <v/>
      </c>
      <c r="H309" s="200">
        <f ca="1">IF(AND(M309&gt;0,M309&lt;=STATS!$C$22),1,"")</f>
        <v>1</v>
      </c>
      <c r="J309" s="34">
        <v>308</v>
      </c>
      <c r="K309" s="212">
        <v>45.92432728</v>
      </c>
      <c r="L309" s="212">
        <v>-91.873165009999994</v>
      </c>
      <c r="M309" s="10">
        <v>2.2999999999999998</v>
      </c>
      <c r="N309" s="10" t="s">
        <v>719</v>
      </c>
      <c r="O309" s="10" t="s">
        <v>716</v>
      </c>
      <c r="R309" s="17"/>
      <c r="S309" s="17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6"/>
      <c r="AF309" s="36"/>
      <c r="AG309" s="36"/>
      <c r="AH309" s="36"/>
      <c r="DE309" s="10" t="s">
        <v>717</v>
      </c>
      <c r="ES309" s="10" t="s">
        <v>717</v>
      </c>
      <c r="EZ309" s="196"/>
      <c r="FA309" s="196"/>
      <c r="FB309" s="196"/>
      <c r="FC309" s="196"/>
      <c r="FD309" s="196"/>
    </row>
    <row r="310" spans="2:160">
      <c r="B310" s="99">
        <f t="shared" si="25"/>
        <v>0</v>
      </c>
      <c r="C310" s="99" t="str">
        <f t="shared" si="26"/>
        <v/>
      </c>
      <c r="D310" s="99" t="str">
        <f t="shared" si="27"/>
        <v/>
      </c>
      <c r="E310" s="99" t="str">
        <f t="shared" si="28"/>
        <v/>
      </c>
      <c r="F310" s="99" t="str">
        <f t="shared" si="29"/>
        <v/>
      </c>
      <c r="G310" s="99" t="str">
        <f t="shared" si="30"/>
        <v/>
      </c>
      <c r="H310" s="200" t="str">
        <f ca="1">IF(AND(M310&gt;0,M310&lt;=STATS!$C$22),1,"")</f>
        <v/>
      </c>
      <c r="J310" s="34">
        <v>309</v>
      </c>
      <c r="K310" s="212">
        <v>45.924339750000001</v>
      </c>
      <c r="L310" s="212">
        <v>-91.872404500000002</v>
      </c>
      <c r="P310" s="10" t="s">
        <v>733</v>
      </c>
      <c r="R310" s="17"/>
      <c r="S310" s="17"/>
      <c r="T310" s="36"/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6"/>
      <c r="AF310" s="36"/>
      <c r="AG310" s="36"/>
      <c r="AH310" s="36"/>
      <c r="EZ310" s="196"/>
      <c r="FA310" s="196"/>
      <c r="FB310" s="196"/>
      <c r="FC310" s="196"/>
      <c r="FD310" s="196"/>
    </row>
    <row r="311" spans="2:160">
      <c r="B311" s="99">
        <f t="shared" si="25"/>
        <v>0</v>
      </c>
      <c r="C311" s="99" t="str">
        <f t="shared" si="26"/>
        <v/>
      </c>
      <c r="D311" s="99" t="str">
        <f t="shared" si="27"/>
        <v/>
      </c>
      <c r="E311" s="99" t="str">
        <f t="shared" si="28"/>
        <v/>
      </c>
      <c r="F311" s="99" t="str">
        <f t="shared" si="29"/>
        <v/>
      </c>
      <c r="G311" s="99" t="str">
        <f t="shared" si="30"/>
        <v/>
      </c>
      <c r="H311" s="200" t="str">
        <f ca="1">IF(AND(M311&gt;0,M311&lt;=STATS!$C$22),1,"")</f>
        <v/>
      </c>
      <c r="J311" s="34">
        <v>310</v>
      </c>
      <c r="K311" s="212">
        <v>45.924352210000002</v>
      </c>
      <c r="L311" s="212">
        <v>-91.871643989999995</v>
      </c>
      <c r="P311" s="10" t="s">
        <v>733</v>
      </c>
      <c r="R311" s="17"/>
      <c r="S311" s="17"/>
      <c r="T311" s="36"/>
      <c r="U311" s="36"/>
      <c r="V311" s="36"/>
      <c r="W311" s="36"/>
      <c r="X311" s="36"/>
      <c r="Y311" s="36"/>
      <c r="Z311" s="36"/>
      <c r="AA311" s="36"/>
      <c r="AB311" s="36"/>
      <c r="AC311" s="36"/>
      <c r="AD311" s="36"/>
      <c r="AE311" s="36"/>
      <c r="AF311" s="36"/>
      <c r="AG311" s="36"/>
      <c r="AH311" s="36"/>
      <c r="EZ311" s="196"/>
      <c r="FA311" s="196"/>
      <c r="FB311" s="196"/>
      <c r="FC311" s="196"/>
      <c r="FD311" s="196"/>
    </row>
    <row r="312" spans="2:160">
      <c r="B312" s="99">
        <f t="shared" si="25"/>
        <v>0</v>
      </c>
      <c r="C312" s="99" t="str">
        <f t="shared" si="26"/>
        <v/>
      </c>
      <c r="D312" s="99" t="str">
        <f t="shared" si="27"/>
        <v/>
      </c>
      <c r="E312" s="99" t="str">
        <f t="shared" si="28"/>
        <v/>
      </c>
      <c r="F312" s="99" t="str">
        <f t="shared" si="29"/>
        <v/>
      </c>
      <c r="G312" s="99" t="str">
        <f t="shared" si="30"/>
        <v/>
      </c>
      <c r="H312" s="200" t="str">
        <f ca="1">IF(AND(M312&gt;0,M312&lt;=STATS!$C$22),1,"")</f>
        <v/>
      </c>
      <c r="J312" s="34">
        <v>311</v>
      </c>
      <c r="K312" s="212">
        <v>45.924364670000003</v>
      </c>
      <c r="L312" s="212">
        <v>-91.870883469999995</v>
      </c>
      <c r="P312" s="10" t="s">
        <v>733</v>
      </c>
      <c r="R312" s="17"/>
      <c r="S312" s="17"/>
      <c r="T312" s="36"/>
      <c r="U312" s="36"/>
      <c r="V312" s="36"/>
      <c r="W312" s="36"/>
      <c r="X312" s="36"/>
      <c r="Y312" s="36"/>
      <c r="Z312" s="36"/>
      <c r="AA312" s="36"/>
      <c r="AB312" s="36"/>
      <c r="AC312" s="36"/>
      <c r="AD312" s="36"/>
      <c r="AE312" s="36"/>
      <c r="AF312" s="36"/>
      <c r="AG312" s="36"/>
      <c r="AH312" s="36"/>
      <c r="EZ312" s="196"/>
      <c r="FA312" s="196"/>
      <c r="FB312" s="196"/>
      <c r="FC312" s="196"/>
      <c r="FD312" s="196"/>
    </row>
    <row r="313" spans="2:160">
      <c r="B313" s="99">
        <f t="shared" si="25"/>
        <v>0</v>
      </c>
      <c r="C313" s="99" t="str">
        <f t="shared" si="26"/>
        <v/>
      </c>
      <c r="D313" s="99" t="str">
        <f t="shared" si="27"/>
        <v/>
      </c>
      <c r="E313" s="99" t="str">
        <f t="shared" si="28"/>
        <v/>
      </c>
      <c r="F313" s="99" t="str">
        <f t="shared" si="29"/>
        <v/>
      </c>
      <c r="G313" s="99" t="str">
        <f t="shared" si="30"/>
        <v/>
      </c>
      <c r="H313" s="200" t="str">
        <f ca="1">IF(AND(M313&gt;0,M313&lt;=STATS!$C$22),1,"")</f>
        <v/>
      </c>
      <c r="J313" s="34">
        <v>312</v>
      </c>
      <c r="K313" s="212">
        <v>45.924377120000003</v>
      </c>
      <c r="L313" s="212">
        <v>-91.870122960000003</v>
      </c>
      <c r="P313" s="10" t="s">
        <v>733</v>
      </c>
      <c r="R313" s="17"/>
      <c r="S313" s="17"/>
      <c r="T313" s="36"/>
      <c r="U313" s="36"/>
      <c r="V313" s="36"/>
      <c r="W313" s="36"/>
      <c r="X313" s="36"/>
      <c r="Y313" s="36"/>
      <c r="Z313" s="36"/>
      <c r="AA313" s="36"/>
      <c r="AB313" s="36"/>
      <c r="AC313" s="36"/>
      <c r="AD313" s="36"/>
      <c r="AE313" s="36"/>
      <c r="AF313" s="36"/>
      <c r="AG313" s="36"/>
      <c r="AH313" s="36"/>
      <c r="EZ313" s="196"/>
      <c r="FA313" s="196"/>
      <c r="FB313" s="196"/>
      <c r="FC313" s="196"/>
      <c r="FD313" s="196"/>
    </row>
    <row r="314" spans="2:160">
      <c r="B314" s="99">
        <f t="shared" si="25"/>
        <v>0</v>
      </c>
      <c r="C314" s="99" t="str">
        <f t="shared" si="26"/>
        <v/>
      </c>
      <c r="D314" s="99" t="str">
        <f t="shared" si="27"/>
        <v/>
      </c>
      <c r="E314" s="99" t="str">
        <f t="shared" si="28"/>
        <v/>
      </c>
      <c r="F314" s="99" t="str">
        <f t="shared" si="29"/>
        <v/>
      </c>
      <c r="G314" s="99" t="str">
        <f t="shared" si="30"/>
        <v/>
      </c>
      <c r="H314" s="200" t="str">
        <f ca="1">IF(AND(M314&gt;0,M314&lt;=STATS!$C$22),1,"")</f>
        <v/>
      </c>
      <c r="J314" s="34">
        <v>313</v>
      </c>
      <c r="K314" s="212">
        <v>45.924451730000001</v>
      </c>
      <c r="L314" s="212">
        <v>-91.865559869999998</v>
      </c>
      <c r="P314" s="10" t="s">
        <v>733</v>
      </c>
      <c r="R314" s="17"/>
      <c r="S314" s="17"/>
      <c r="T314" s="36"/>
      <c r="U314" s="36"/>
      <c r="V314" s="36"/>
      <c r="W314" s="36"/>
      <c r="X314" s="36"/>
      <c r="Y314" s="36"/>
      <c r="Z314" s="36"/>
      <c r="AA314" s="36"/>
      <c r="AB314" s="36"/>
      <c r="AC314" s="36"/>
      <c r="AD314" s="36"/>
      <c r="AE314" s="36"/>
      <c r="AF314" s="36"/>
      <c r="AG314" s="36"/>
      <c r="AH314" s="36"/>
      <c r="EZ314" s="196"/>
      <c r="FA314" s="196"/>
      <c r="FB314" s="196"/>
      <c r="FC314" s="196"/>
      <c r="FD314" s="196"/>
    </row>
    <row r="315" spans="2:160">
      <c r="B315" s="99">
        <f t="shared" si="25"/>
        <v>0</v>
      </c>
      <c r="C315" s="99" t="str">
        <f t="shared" si="26"/>
        <v/>
      </c>
      <c r="D315" s="99" t="str">
        <f t="shared" si="27"/>
        <v/>
      </c>
      <c r="E315" s="99" t="str">
        <f t="shared" si="28"/>
        <v/>
      </c>
      <c r="F315" s="99" t="str">
        <f t="shared" si="29"/>
        <v/>
      </c>
      <c r="G315" s="99" t="str">
        <f t="shared" si="30"/>
        <v/>
      </c>
      <c r="H315" s="200" t="str">
        <f ca="1">IF(AND(M315&gt;0,M315&lt;=STATS!$C$22),1,"")</f>
        <v/>
      </c>
      <c r="J315" s="34">
        <v>314</v>
      </c>
      <c r="K315" s="212">
        <v>45.924464149999999</v>
      </c>
      <c r="L315" s="212">
        <v>-91.864799349999998</v>
      </c>
      <c r="P315" s="10" t="s">
        <v>733</v>
      </c>
      <c r="R315" s="17"/>
      <c r="S315" s="17"/>
      <c r="T315" s="36"/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F315" s="36"/>
      <c r="AG315" s="36"/>
      <c r="AH315" s="36"/>
      <c r="EZ315" s="196"/>
      <c r="FA315" s="196"/>
      <c r="FB315" s="196"/>
      <c r="FC315" s="196"/>
      <c r="FD315" s="196"/>
    </row>
    <row r="316" spans="2:160">
      <c r="B316" s="99">
        <f t="shared" si="25"/>
        <v>0</v>
      </c>
      <c r="C316" s="99" t="str">
        <f t="shared" si="26"/>
        <v/>
      </c>
      <c r="D316" s="99" t="str">
        <f t="shared" si="27"/>
        <v/>
      </c>
      <c r="E316" s="99">
        <f t="shared" si="28"/>
        <v>0</v>
      </c>
      <c r="F316" s="99">
        <f t="shared" si="29"/>
        <v>0</v>
      </c>
      <c r="G316" s="99" t="str">
        <f t="shared" si="30"/>
        <v/>
      </c>
      <c r="H316" s="200">
        <f ca="1">IF(AND(M316&gt;0,M316&lt;=STATS!$C$22),1,"")</f>
        <v>1</v>
      </c>
      <c r="J316" s="34">
        <v>315</v>
      </c>
      <c r="K316" s="212">
        <v>45.924476560000002</v>
      </c>
      <c r="L316" s="212">
        <v>-91.864038829999998</v>
      </c>
      <c r="M316" s="10">
        <v>3</v>
      </c>
      <c r="N316" s="10" t="s">
        <v>719</v>
      </c>
      <c r="O316" s="10" t="s">
        <v>716</v>
      </c>
      <c r="R316" s="17"/>
      <c r="S316" s="17"/>
      <c r="T316" s="36"/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6"/>
      <c r="AF316" s="36"/>
      <c r="AG316" s="36"/>
      <c r="AH316" s="36"/>
      <c r="DE316" s="10" t="s">
        <v>717</v>
      </c>
      <c r="EZ316" s="196"/>
      <c r="FA316" s="196"/>
      <c r="FB316" s="196"/>
      <c r="FC316" s="196"/>
      <c r="FD316" s="196"/>
    </row>
    <row r="317" spans="2:160">
      <c r="B317" s="99">
        <f t="shared" si="25"/>
        <v>0</v>
      </c>
      <c r="C317" s="99" t="str">
        <f t="shared" si="26"/>
        <v/>
      </c>
      <c r="D317" s="99" t="str">
        <f t="shared" si="27"/>
        <v/>
      </c>
      <c r="E317" s="99" t="str">
        <f t="shared" si="28"/>
        <v/>
      </c>
      <c r="F317" s="99" t="str">
        <f t="shared" si="29"/>
        <v/>
      </c>
      <c r="G317" s="99" t="str">
        <f t="shared" si="30"/>
        <v/>
      </c>
      <c r="H317" s="200" t="str">
        <f ca="1">IF(AND(M317&gt;0,M317&lt;=STATS!$C$22),1,"")</f>
        <v/>
      </c>
      <c r="J317" s="34">
        <v>316</v>
      </c>
      <c r="K317" s="212">
        <v>45.924488969999999</v>
      </c>
      <c r="L317" s="212">
        <v>-91.863278309999998</v>
      </c>
      <c r="P317" s="10" t="s">
        <v>733</v>
      </c>
      <c r="R317" s="17"/>
      <c r="S317" s="17"/>
      <c r="T317" s="36"/>
      <c r="U317" s="36"/>
      <c r="V317" s="36"/>
      <c r="W317" s="36"/>
      <c r="X317" s="36"/>
      <c r="Y317" s="36"/>
      <c r="Z317" s="36"/>
      <c r="AA317" s="36"/>
      <c r="AB317" s="36"/>
      <c r="AC317" s="36"/>
      <c r="AD317" s="36"/>
      <c r="AE317" s="36"/>
      <c r="AF317" s="36"/>
      <c r="AG317" s="36"/>
      <c r="AH317" s="36"/>
      <c r="EZ317" s="196"/>
      <c r="FA317" s="196"/>
      <c r="FB317" s="196"/>
      <c r="FC317" s="196"/>
      <c r="FD317" s="196"/>
    </row>
    <row r="318" spans="2:160">
      <c r="B318" s="99">
        <f t="shared" si="25"/>
        <v>0</v>
      </c>
      <c r="C318" s="99" t="str">
        <f t="shared" si="26"/>
        <v/>
      </c>
      <c r="D318" s="99" t="str">
        <f t="shared" si="27"/>
        <v/>
      </c>
      <c r="E318" s="99" t="str">
        <f t="shared" si="28"/>
        <v/>
      </c>
      <c r="F318" s="99" t="str">
        <f t="shared" si="29"/>
        <v/>
      </c>
      <c r="G318" s="99" t="str">
        <f t="shared" si="30"/>
        <v/>
      </c>
      <c r="H318" s="200" t="str">
        <f ca="1">IF(AND(M318&gt;0,M318&lt;=STATS!$C$22),1,"")</f>
        <v/>
      </c>
      <c r="J318" s="34">
        <v>317</v>
      </c>
      <c r="K318" s="212">
        <v>45.924501370000002</v>
      </c>
      <c r="L318" s="212">
        <v>-91.862517789999998</v>
      </c>
      <c r="P318" s="10" t="s">
        <v>733</v>
      </c>
      <c r="R318" s="17"/>
      <c r="S318" s="17"/>
      <c r="T318" s="36"/>
      <c r="U318" s="36"/>
      <c r="V318" s="36"/>
      <c r="W318" s="36"/>
      <c r="X318" s="36"/>
      <c r="Y318" s="36"/>
      <c r="Z318" s="36"/>
      <c r="AA318" s="36"/>
      <c r="AB318" s="36"/>
      <c r="AC318" s="36"/>
      <c r="AD318" s="36"/>
      <c r="AE318" s="36"/>
      <c r="AF318" s="36"/>
      <c r="AG318" s="36"/>
      <c r="AH318" s="36"/>
      <c r="EZ318" s="196"/>
      <c r="FA318" s="196"/>
      <c r="FB318" s="196"/>
      <c r="FC318" s="196"/>
      <c r="FD318" s="196"/>
    </row>
    <row r="319" spans="2:160">
      <c r="B319" s="99">
        <f t="shared" si="25"/>
        <v>0</v>
      </c>
      <c r="C319" s="99" t="str">
        <f t="shared" si="26"/>
        <v/>
      </c>
      <c r="D319" s="99" t="str">
        <f t="shared" si="27"/>
        <v/>
      </c>
      <c r="E319" s="99" t="str">
        <f t="shared" si="28"/>
        <v/>
      </c>
      <c r="F319" s="99" t="str">
        <f t="shared" si="29"/>
        <v/>
      </c>
      <c r="G319" s="99" t="str">
        <f t="shared" si="30"/>
        <v/>
      </c>
      <c r="H319" s="200" t="str">
        <f ca="1">IF(AND(M319&gt;0,M319&lt;=STATS!$C$22),1,"")</f>
        <v/>
      </c>
      <c r="J319" s="34">
        <v>318</v>
      </c>
      <c r="K319" s="212">
        <v>45.924513769999997</v>
      </c>
      <c r="L319" s="212">
        <v>-91.861757280000006</v>
      </c>
      <c r="P319" s="10" t="s">
        <v>733</v>
      </c>
      <c r="R319" s="17"/>
      <c r="S319" s="17"/>
      <c r="T319" s="36"/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6"/>
      <c r="AF319" s="36"/>
      <c r="AG319" s="36"/>
      <c r="AH319" s="36"/>
      <c r="EZ319" s="196"/>
      <c r="FA319" s="196"/>
      <c r="FB319" s="196"/>
      <c r="FC319" s="196"/>
      <c r="FD319" s="196"/>
    </row>
    <row r="320" spans="2:160">
      <c r="B320" s="99">
        <f t="shared" si="25"/>
        <v>0</v>
      </c>
      <c r="C320" s="99" t="str">
        <f t="shared" si="26"/>
        <v/>
      </c>
      <c r="D320" s="99" t="str">
        <f t="shared" si="27"/>
        <v/>
      </c>
      <c r="E320" s="99" t="str">
        <f t="shared" si="28"/>
        <v/>
      </c>
      <c r="F320" s="99" t="str">
        <f t="shared" si="29"/>
        <v/>
      </c>
      <c r="G320" s="99" t="str">
        <f t="shared" si="30"/>
        <v/>
      </c>
      <c r="H320" s="200" t="str">
        <f ca="1">IF(AND(M320&gt;0,M320&lt;=STATS!$C$22),1,"")</f>
        <v/>
      </c>
      <c r="J320" s="34">
        <v>319</v>
      </c>
      <c r="K320" s="212">
        <v>45.924795609999997</v>
      </c>
      <c r="L320" s="212">
        <v>-91.876985469999994</v>
      </c>
      <c r="P320" s="10" t="s">
        <v>733</v>
      </c>
      <c r="R320" s="17"/>
      <c r="S320" s="17"/>
      <c r="T320" s="36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6"/>
      <c r="AF320" s="36"/>
      <c r="AG320" s="36"/>
      <c r="AH320" s="36"/>
      <c r="EZ320" s="196"/>
      <c r="FA320" s="196"/>
      <c r="FB320" s="196"/>
      <c r="FC320" s="196"/>
      <c r="FD320" s="196"/>
    </row>
    <row r="321" spans="2:160">
      <c r="B321" s="99">
        <f t="shared" si="25"/>
        <v>0</v>
      </c>
      <c r="C321" s="99" t="str">
        <f t="shared" si="26"/>
        <v/>
      </c>
      <c r="D321" s="99" t="str">
        <f t="shared" si="27"/>
        <v/>
      </c>
      <c r="E321" s="99" t="str">
        <f t="shared" si="28"/>
        <v/>
      </c>
      <c r="F321" s="99" t="str">
        <f t="shared" si="29"/>
        <v/>
      </c>
      <c r="G321" s="99" t="str">
        <f t="shared" si="30"/>
        <v/>
      </c>
      <c r="H321" s="200" t="str">
        <f ca="1">IF(AND(M321&gt;0,M321&lt;=STATS!$C$22),1,"")</f>
        <v/>
      </c>
      <c r="J321" s="34">
        <v>320</v>
      </c>
      <c r="K321" s="212">
        <v>45.924808110000001</v>
      </c>
      <c r="L321" s="212">
        <v>-91.876224949999994</v>
      </c>
      <c r="P321" s="10" t="s">
        <v>733</v>
      </c>
      <c r="R321" s="17"/>
      <c r="S321" s="17"/>
      <c r="T321" s="36"/>
      <c r="U321" s="36"/>
      <c r="V321" s="36"/>
      <c r="W321" s="36"/>
      <c r="X321" s="36"/>
      <c r="Y321" s="36"/>
      <c r="Z321" s="36"/>
      <c r="AA321" s="36"/>
      <c r="AB321" s="36"/>
      <c r="AC321" s="36"/>
      <c r="AD321" s="36"/>
      <c r="AE321" s="36"/>
      <c r="AF321" s="36"/>
      <c r="AG321" s="36"/>
      <c r="AH321" s="36"/>
      <c r="EZ321" s="196"/>
      <c r="FA321" s="196"/>
      <c r="FB321" s="196"/>
      <c r="FC321" s="196"/>
      <c r="FD321" s="196"/>
    </row>
    <row r="322" spans="2:160">
      <c r="B322" s="99">
        <f t="shared" ref="B322:B385" si="31">COUNT(R322:EY322,FE322:FM322)</f>
        <v>0</v>
      </c>
      <c r="C322" s="99" t="str">
        <f t="shared" ref="C322:C385" si="32">IF(COUNT(R322:EY322,FE322:FM322)&gt;0,COUNT(R322:EY322,FE322:FM322),"")</f>
        <v/>
      </c>
      <c r="D322" s="99" t="str">
        <f t="shared" ref="D322:D385" si="33">IF(COUNT(T322:BJ322,BL322:BT322,BV322:CB322,CD322:EY322,FE322:FM322)&gt;0,COUNT(T322:BJ322,BL322:BT322,BV322:CB322,CD322:EY322,FE322:FM322),"")</f>
        <v/>
      </c>
      <c r="E322" s="99" t="str">
        <f t="shared" ref="E322:E385" si="34">IF(H322=1,COUNT(R322:EY322,FE322:FM322),"")</f>
        <v/>
      </c>
      <c r="F322" s="99" t="str">
        <f t="shared" ref="F322:F385" si="35">IF(H322=1,COUNT(T322:BJ322,BL322:BT322,BV322:CB322,CD322:EY322,FE322:FM322),"")</f>
        <v/>
      </c>
      <c r="G322" s="99" t="str">
        <f t="shared" si="30"/>
        <v/>
      </c>
      <c r="H322" s="200" t="str">
        <f ca="1">IF(AND(M322&gt;0,M322&lt;=STATS!$C$22),1,"")</f>
        <v/>
      </c>
      <c r="J322" s="34">
        <v>321</v>
      </c>
      <c r="K322" s="212">
        <v>45.924820590000003</v>
      </c>
      <c r="L322" s="212">
        <v>-91.875464429999994</v>
      </c>
      <c r="P322" s="10" t="s">
        <v>733</v>
      </c>
      <c r="R322" s="17"/>
      <c r="S322" s="17"/>
      <c r="T322" s="36"/>
      <c r="U322" s="36"/>
      <c r="V322" s="36"/>
      <c r="W322" s="36"/>
      <c r="X322" s="36"/>
      <c r="Y322" s="36"/>
      <c r="Z322" s="36"/>
      <c r="AA322" s="36"/>
      <c r="AB322" s="36"/>
      <c r="AC322" s="36"/>
      <c r="AD322" s="36"/>
      <c r="AE322" s="36"/>
      <c r="AF322" s="36"/>
      <c r="AG322" s="36"/>
      <c r="AH322" s="36"/>
      <c r="EZ322" s="196"/>
      <c r="FA322" s="196"/>
      <c r="FB322" s="196"/>
      <c r="FC322" s="196"/>
      <c r="FD322" s="196"/>
    </row>
    <row r="323" spans="2:160">
      <c r="B323" s="99">
        <f t="shared" si="31"/>
        <v>0</v>
      </c>
      <c r="C323" s="99" t="str">
        <f t="shared" si="32"/>
        <v/>
      </c>
      <c r="D323" s="99" t="str">
        <f t="shared" si="33"/>
        <v/>
      </c>
      <c r="E323" s="99" t="str">
        <f t="shared" si="34"/>
        <v/>
      </c>
      <c r="F323" s="99" t="str">
        <f t="shared" si="35"/>
        <v/>
      </c>
      <c r="G323" s="99" t="str">
        <f t="shared" si="30"/>
        <v/>
      </c>
      <c r="H323" s="200" t="str">
        <f ca="1">IF(AND(M323&gt;0,M323&lt;=STATS!$C$22),1,"")</f>
        <v/>
      </c>
      <c r="J323" s="34">
        <v>322</v>
      </c>
      <c r="K323" s="212">
        <v>45.924833079999999</v>
      </c>
      <c r="L323" s="212">
        <v>-91.874703920000002</v>
      </c>
      <c r="P323" s="10" t="s">
        <v>733</v>
      </c>
      <c r="R323" s="17"/>
      <c r="S323" s="17"/>
      <c r="T323" s="36"/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6"/>
      <c r="AF323" s="36"/>
      <c r="AG323" s="36"/>
      <c r="AH323" s="36"/>
      <c r="EZ323" s="196"/>
      <c r="FA323" s="196"/>
      <c r="FB323" s="196"/>
      <c r="FC323" s="196"/>
      <c r="FD323" s="196"/>
    </row>
    <row r="324" spans="2:160">
      <c r="B324" s="99">
        <f t="shared" si="31"/>
        <v>0</v>
      </c>
      <c r="C324" s="99" t="str">
        <f t="shared" si="32"/>
        <v/>
      </c>
      <c r="D324" s="99" t="str">
        <f t="shared" si="33"/>
        <v/>
      </c>
      <c r="E324" s="99" t="str">
        <f t="shared" si="34"/>
        <v/>
      </c>
      <c r="F324" s="99" t="str">
        <f t="shared" si="35"/>
        <v/>
      </c>
      <c r="G324" s="99" t="str">
        <f t="shared" si="30"/>
        <v/>
      </c>
      <c r="H324" s="200" t="str">
        <f ca="1">IF(AND(M324&gt;0,M324&lt;=STATS!$C$22),1,"")</f>
        <v/>
      </c>
      <c r="J324" s="34">
        <v>323</v>
      </c>
      <c r="K324" s="212">
        <v>45.924845550000001</v>
      </c>
      <c r="L324" s="212">
        <v>-91.873943400000002</v>
      </c>
      <c r="P324" s="10" t="s">
        <v>733</v>
      </c>
      <c r="R324" s="17"/>
      <c r="S324" s="17"/>
      <c r="T324" s="36"/>
      <c r="U324" s="36"/>
      <c r="V324" s="36"/>
      <c r="W324" s="36"/>
      <c r="X324" s="36"/>
      <c r="Y324" s="36"/>
      <c r="Z324" s="36"/>
      <c r="AA324" s="36"/>
      <c r="AB324" s="36"/>
      <c r="AC324" s="36"/>
      <c r="AD324" s="36"/>
      <c r="AE324" s="36"/>
      <c r="AF324" s="36"/>
      <c r="AG324" s="36"/>
      <c r="AH324" s="36"/>
      <c r="EZ324" s="196"/>
      <c r="FA324" s="196"/>
      <c r="FB324" s="196"/>
      <c r="FC324" s="196"/>
      <c r="FD324" s="196"/>
    </row>
    <row r="325" spans="2:160">
      <c r="B325" s="99">
        <f t="shared" si="31"/>
        <v>0</v>
      </c>
      <c r="C325" s="99" t="str">
        <f t="shared" si="32"/>
        <v/>
      </c>
      <c r="D325" s="99" t="str">
        <f t="shared" si="33"/>
        <v/>
      </c>
      <c r="E325" s="99" t="str">
        <f t="shared" si="34"/>
        <v/>
      </c>
      <c r="F325" s="99" t="str">
        <f t="shared" si="35"/>
        <v/>
      </c>
      <c r="G325" s="99" t="str">
        <f t="shared" si="30"/>
        <v/>
      </c>
      <c r="H325" s="200" t="str">
        <f ca="1">IF(AND(M325&gt;0,M325&lt;=STATS!$C$22),1,"")</f>
        <v/>
      </c>
      <c r="J325" s="34">
        <v>324</v>
      </c>
      <c r="K325" s="212">
        <v>45.924858030000003</v>
      </c>
      <c r="L325" s="212">
        <v>-91.873182880000002</v>
      </c>
      <c r="P325" s="10" t="s">
        <v>733</v>
      </c>
      <c r="R325" s="17"/>
      <c r="S325" s="17"/>
      <c r="T325" s="36"/>
      <c r="U325" s="36"/>
      <c r="V325" s="36"/>
      <c r="W325" s="36"/>
      <c r="X325" s="36"/>
      <c r="Y325" s="36"/>
      <c r="Z325" s="36"/>
      <c r="AA325" s="36"/>
      <c r="AB325" s="36"/>
      <c r="AC325" s="36"/>
      <c r="AD325" s="36"/>
      <c r="AE325" s="36"/>
      <c r="AF325" s="36"/>
      <c r="AG325" s="36"/>
      <c r="AH325" s="36"/>
      <c r="EZ325" s="196"/>
      <c r="FA325" s="196"/>
      <c r="FB325" s="196"/>
      <c r="FC325" s="196"/>
      <c r="FD325" s="196"/>
    </row>
    <row r="326" spans="2:160">
      <c r="B326" s="99">
        <f t="shared" si="31"/>
        <v>0</v>
      </c>
      <c r="C326" s="99" t="str">
        <f t="shared" si="32"/>
        <v/>
      </c>
      <c r="D326" s="99" t="str">
        <f t="shared" si="33"/>
        <v/>
      </c>
      <c r="E326" s="99" t="str">
        <f t="shared" si="34"/>
        <v/>
      </c>
      <c r="F326" s="99" t="str">
        <f t="shared" si="35"/>
        <v/>
      </c>
      <c r="G326" s="99" t="str">
        <f t="shared" si="30"/>
        <v/>
      </c>
      <c r="H326" s="200" t="str">
        <f ca="1">IF(AND(M326&gt;0,M326&lt;=STATS!$C$22),1,"")</f>
        <v/>
      </c>
      <c r="J326" s="34">
        <v>325</v>
      </c>
      <c r="K326" s="212">
        <v>45.924870499999997</v>
      </c>
      <c r="L326" s="212">
        <v>-91.872422360000002</v>
      </c>
      <c r="P326" s="10" t="s">
        <v>733</v>
      </c>
      <c r="R326" s="17"/>
      <c r="S326" s="17"/>
      <c r="T326" s="36"/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6"/>
      <c r="AF326" s="36"/>
      <c r="AG326" s="36"/>
      <c r="AH326" s="36"/>
      <c r="EZ326" s="196"/>
      <c r="FA326" s="196"/>
      <c r="FB326" s="196"/>
      <c r="FC326" s="196"/>
      <c r="FD326" s="196"/>
    </row>
    <row r="327" spans="2:160">
      <c r="B327" s="99">
        <f t="shared" si="31"/>
        <v>2</v>
      </c>
      <c r="C327" s="99">
        <f t="shared" si="32"/>
        <v>2</v>
      </c>
      <c r="D327" s="99">
        <f t="shared" si="33"/>
        <v>2</v>
      </c>
      <c r="E327" s="99">
        <f t="shared" si="34"/>
        <v>2</v>
      </c>
      <c r="F327" s="99">
        <f t="shared" si="35"/>
        <v>2</v>
      </c>
      <c r="G327" s="99">
        <f t="shared" si="30"/>
        <v>5.7</v>
      </c>
      <c r="H327" s="200">
        <f ca="1">IF(AND(M327&gt;0,M327&lt;=STATS!$C$22),1,"")</f>
        <v>1</v>
      </c>
      <c r="J327" s="34">
        <v>326</v>
      </c>
      <c r="K327" s="212">
        <v>45.924994900000002</v>
      </c>
      <c r="L327" s="212">
        <v>-91.86481714</v>
      </c>
      <c r="M327" s="10">
        <v>5.7</v>
      </c>
      <c r="N327" s="10" t="s">
        <v>718</v>
      </c>
      <c r="O327" s="10" t="s">
        <v>716</v>
      </c>
      <c r="Q327" s="10">
        <v>1</v>
      </c>
      <c r="R327" s="17"/>
      <c r="S327" s="17"/>
      <c r="T327" s="36"/>
      <c r="U327" s="36"/>
      <c r="V327" s="36"/>
      <c r="W327" s="36"/>
      <c r="X327" s="36"/>
      <c r="Y327" s="36"/>
      <c r="Z327" s="36"/>
      <c r="AA327" s="36"/>
      <c r="AB327" s="36"/>
      <c r="AC327" s="36"/>
      <c r="AD327" s="36"/>
      <c r="AE327" s="36">
        <v>1</v>
      </c>
      <c r="AF327" s="36"/>
      <c r="AG327" s="36"/>
      <c r="AH327" s="36"/>
      <c r="DE327" s="10">
        <v>1</v>
      </c>
      <c r="EZ327" s="196"/>
      <c r="FA327" s="196"/>
      <c r="FB327" s="196"/>
      <c r="FC327" s="196"/>
      <c r="FD327" s="196"/>
    </row>
    <row r="328" spans="2:160">
      <c r="B328" s="99">
        <f t="shared" si="31"/>
        <v>2</v>
      </c>
      <c r="C328" s="99">
        <f t="shared" si="32"/>
        <v>2</v>
      </c>
      <c r="D328" s="99">
        <f t="shared" si="33"/>
        <v>2</v>
      </c>
      <c r="E328" s="99">
        <f t="shared" si="34"/>
        <v>2</v>
      </c>
      <c r="F328" s="99">
        <f t="shared" si="35"/>
        <v>2</v>
      </c>
      <c r="G328" s="99">
        <f t="shared" si="30"/>
        <v>6.5</v>
      </c>
      <c r="H328" s="200">
        <f ca="1">IF(AND(M328&gt;0,M328&lt;=STATS!$C$22),1,"")</f>
        <v>1</v>
      </c>
      <c r="J328" s="34">
        <v>327</v>
      </c>
      <c r="K328" s="212">
        <v>45.925007309999998</v>
      </c>
      <c r="L328" s="212">
        <v>-91.864056610000006</v>
      </c>
      <c r="M328" s="10">
        <v>6.5</v>
      </c>
      <c r="N328" s="10" t="s">
        <v>718</v>
      </c>
      <c r="O328" s="10" t="s">
        <v>716</v>
      </c>
      <c r="Q328" s="10">
        <v>1</v>
      </c>
      <c r="R328" s="17"/>
      <c r="S328" s="17"/>
      <c r="T328" s="36"/>
      <c r="U328" s="36"/>
      <c r="V328" s="36"/>
      <c r="W328" s="36"/>
      <c r="X328" s="36"/>
      <c r="Y328" s="36"/>
      <c r="Z328" s="36"/>
      <c r="AA328" s="36"/>
      <c r="AB328" s="36"/>
      <c r="AC328" s="36"/>
      <c r="AD328" s="36"/>
      <c r="AE328" s="36">
        <v>1</v>
      </c>
      <c r="AF328" s="36"/>
      <c r="AG328" s="36"/>
      <c r="AH328" s="36"/>
      <c r="DE328" s="10">
        <v>1</v>
      </c>
      <c r="EZ328" s="196"/>
      <c r="FA328" s="196"/>
      <c r="FB328" s="196"/>
      <c r="FC328" s="196"/>
      <c r="FD328" s="196"/>
    </row>
    <row r="329" spans="2:160">
      <c r="B329" s="99">
        <f t="shared" si="31"/>
        <v>1</v>
      </c>
      <c r="C329" s="99">
        <f t="shared" si="32"/>
        <v>1</v>
      </c>
      <c r="D329" s="99">
        <f t="shared" si="33"/>
        <v>1</v>
      </c>
      <c r="E329" s="99">
        <f t="shared" si="34"/>
        <v>1</v>
      </c>
      <c r="F329" s="99">
        <f t="shared" si="35"/>
        <v>1</v>
      </c>
      <c r="G329" s="99">
        <f t="shared" si="30"/>
        <v>5.2</v>
      </c>
      <c r="H329" s="200">
        <f ca="1">IF(AND(M329&gt;0,M329&lt;=STATS!$C$22),1,"")</f>
        <v>1</v>
      </c>
      <c r="J329" s="34">
        <v>328</v>
      </c>
      <c r="K329" s="212">
        <v>45.925313860000003</v>
      </c>
      <c r="L329" s="212">
        <v>-91.877763900000005</v>
      </c>
      <c r="M329" s="10">
        <v>5.2</v>
      </c>
      <c r="N329" s="10" t="s">
        <v>718</v>
      </c>
      <c r="O329" s="10" t="s">
        <v>716</v>
      </c>
      <c r="Q329" s="10">
        <v>1</v>
      </c>
      <c r="R329" s="17"/>
      <c r="S329" s="17"/>
      <c r="T329" s="36"/>
      <c r="U329" s="36"/>
      <c r="V329" s="36"/>
      <c r="W329" s="36"/>
      <c r="X329" s="36"/>
      <c r="Y329" s="36"/>
      <c r="Z329" s="36"/>
      <c r="AA329" s="36"/>
      <c r="AB329" s="36"/>
      <c r="AC329" s="36"/>
      <c r="AD329" s="36"/>
      <c r="AE329" s="36"/>
      <c r="AF329" s="36"/>
      <c r="AG329" s="36"/>
      <c r="AH329" s="36"/>
      <c r="DE329" s="10">
        <v>1</v>
      </c>
      <c r="EZ329" s="196"/>
      <c r="FA329" s="196"/>
      <c r="FB329" s="196"/>
      <c r="FC329" s="196"/>
      <c r="FD329" s="196"/>
    </row>
    <row r="330" spans="2:160">
      <c r="B330" s="99">
        <f t="shared" si="31"/>
        <v>0</v>
      </c>
      <c r="C330" s="99" t="str">
        <f t="shared" si="32"/>
        <v/>
      </c>
      <c r="D330" s="99" t="str">
        <f t="shared" si="33"/>
        <v/>
      </c>
      <c r="E330" s="99" t="str">
        <f t="shared" si="34"/>
        <v/>
      </c>
      <c r="F330" s="99" t="str">
        <f t="shared" si="35"/>
        <v/>
      </c>
      <c r="G330" s="99" t="str">
        <f t="shared" si="30"/>
        <v/>
      </c>
      <c r="H330" s="200" t="str">
        <f ca="1">IF(AND(M330&gt;0,M330&lt;=STATS!$C$22),1,"")</f>
        <v/>
      </c>
      <c r="J330" s="34">
        <v>329</v>
      </c>
      <c r="K330" s="212">
        <v>45.925326349999999</v>
      </c>
      <c r="L330" s="212">
        <v>-91.877003369999997</v>
      </c>
      <c r="P330" s="10" t="s">
        <v>733</v>
      </c>
      <c r="R330" s="17"/>
      <c r="S330" s="17"/>
      <c r="T330" s="36"/>
      <c r="U330" s="36"/>
      <c r="V330" s="36"/>
      <c r="W330" s="36"/>
      <c r="X330" s="36"/>
      <c r="Y330" s="36"/>
      <c r="Z330" s="36"/>
      <c r="AA330" s="36"/>
      <c r="AB330" s="36"/>
      <c r="AC330" s="36"/>
      <c r="AD330" s="36"/>
      <c r="AE330" s="36"/>
      <c r="AF330" s="36"/>
      <c r="AG330" s="36"/>
      <c r="AH330" s="36"/>
      <c r="EZ330" s="196"/>
      <c r="FA330" s="196"/>
      <c r="FB330" s="196"/>
      <c r="FC330" s="196"/>
      <c r="FD330" s="196"/>
    </row>
    <row r="331" spans="2:160">
      <c r="B331" s="99">
        <f t="shared" si="31"/>
        <v>0</v>
      </c>
      <c r="C331" s="99" t="str">
        <f t="shared" si="32"/>
        <v/>
      </c>
      <c r="D331" s="99" t="str">
        <f t="shared" si="33"/>
        <v/>
      </c>
      <c r="E331" s="99" t="str">
        <f t="shared" si="34"/>
        <v/>
      </c>
      <c r="F331" s="99" t="str">
        <f t="shared" si="35"/>
        <v/>
      </c>
      <c r="G331" s="99" t="str">
        <f t="shared" si="30"/>
        <v/>
      </c>
      <c r="H331" s="200" t="str">
        <f ca="1">IF(AND(M331&gt;0,M331&lt;=STATS!$C$22),1,"")</f>
        <v/>
      </c>
      <c r="J331" s="34">
        <v>330</v>
      </c>
      <c r="K331" s="212">
        <v>45.925338850000003</v>
      </c>
      <c r="L331" s="212">
        <v>-91.876242849999997</v>
      </c>
      <c r="P331" s="10" t="s">
        <v>733</v>
      </c>
      <c r="R331" s="17"/>
      <c r="S331" s="17"/>
      <c r="T331" s="36"/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6"/>
      <c r="AF331" s="36"/>
      <c r="AG331" s="36"/>
      <c r="AH331" s="36"/>
      <c r="EZ331" s="196"/>
      <c r="FA331" s="196"/>
      <c r="FB331" s="196"/>
      <c r="FC331" s="196"/>
      <c r="FD331" s="196"/>
    </row>
    <row r="332" spans="2:160">
      <c r="B332" s="99">
        <f t="shared" si="31"/>
        <v>0</v>
      </c>
      <c r="C332" s="99" t="str">
        <f t="shared" si="32"/>
        <v/>
      </c>
      <c r="D332" s="99" t="str">
        <f t="shared" si="33"/>
        <v/>
      </c>
      <c r="E332" s="99" t="str">
        <f t="shared" si="34"/>
        <v/>
      </c>
      <c r="F332" s="99" t="str">
        <f t="shared" si="35"/>
        <v/>
      </c>
      <c r="G332" s="99" t="str">
        <f t="shared" si="30"/>
        <v/>
      </c>
      <c r="H332" s="200" t="str">
        <f ca="1">IF(AND(M332&gt;0,M332&lt;=STATS!$C$22),1,"")</f>
        <v/>
      </c>
      <c r="J332" s="34">
        <v>331</v>
      </c>
      <c r="K332" s="212">
        <v>45.925351339999999</v>
      </c>
      <c r="L332" s="212">
        <v>-91.875482329999997</v>
      </c>
      <c r="P332" s="10" t="s">
        <v>733</v>
      </c>
      <c r="R332" s="17"/>
      <c r="S332" s="17"/>
      <c r="T332" s="36"/>
      <c r="U332" s="36"/>
      <c r="V332" s="36"/>
      <c r="W332" s="36"/>
      <c r="X332" s="36"/>
      <c r="Y332" s="36"/>
      <c r="Z332" s="36"/>
      <c r="AA332" s="36"/>
      <c r="AB332" s="36"/>
      <c r="AC332" s="36"/>
      <c r="AD332" s="36"/>
      <c r="AE332" s="36"/>
      <c r="AF332" s="36"/>
      <c r="AG332" s="36"/>
      <c r="AH332" s="36"/>
      <c r="EZ332" s="196"/>
      <c r="FA332" s="196"/>
      <c r="FB332" s="196"/>
      <c r="FC332" s="196"/>
      <c r="FD332" s="196"/>
    </row>
    <row r="333" spans="2:160">
      <c r="B333" s="99">
        <f t="shared" si="31"/>
        <v>0</v>
      </c>
      <c r="C333" s="99" t="str">
        <f t="shared" si="32"/>
        <v/>
      </c>
      <c r="D333" s="99" t="str">
        <f t="shared" si="33"/>
        <v/>
      </c>
      <c r="E333" s="99" t="str">
        <f t="shared" si="34"/>
        <v/>
      </c>
      <c r="F333" s="99" t="str">
        <f t="shared" si="35"/>
        <v/>
      </c>
      <c r="G333" s="99" t="str">
        <f t="shared" si="30"/>
        <v/>
      </c>
      <c r="H333" s="200" t="str">
        <f ca="1">IF(AND(M333&gt;0,M333&lt;=STATS!$C$22),1,"")</f>
        <v/>
      </c>
      <c r="J333" s="34">
        <v>332</v>
      </c>
      <c r="K333" s="212">
        <v>45.925844599999998</v>
      </c>
      <c r="L333" s="212">
        <v>-91.877781810000002</v>
      </c>
      <c r="P333" s="10" t="s">
        <v>733</v>
      </c>
      <c r="R333" s="17"/>
      <c r="S333" s="17"/>
      <c r="T333" s="36"/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6"/>
      <c r="AF333" s="36"/>
      <c r="AG333" s="36"/>
      <c r="AH333" s="36"/>
      <c r="EZ333" s="196"/>
      <c r="FA333" s="196"/>
      <c r="FB333" s="196"/>
      <c r="FC333" s="196"/>
      <c r="FD333" s="196"/>
    </row>
    <row r="334" spans="2:160">
      <c r="B334" s="99">
        <f t="shared" si="31"/>
        <v>0</v>
      </c>
      <c r="C334" s="99" t="str">
        <f t="shared" si="32"/>
        <v/>
      </c>
      <c r="D334" s="99" t="str">
        <f t="shared" si="33"/>
        <v/>
      </c>
      <c r="E334" s="99" t="str">
        <f t="shared" si="34"/>
        <v/>
      </c>
      <c r="F334" s="99" t="str">
        <f t="shared" si="35"/>
        <v/>
      </c>
      <c r="G334" s="99" t="str">
        <f t="shared" si="30"/>
        <v/>
      </c>
      <c r="H334" s="200" t="str">
        <f ca="1">IF(AND(M334&gt;0,M334&lt;=STATS!$C$22),1,"")</f>
        <v/>
      </c>
      <c r="J334" s="34">
        <v>333</v>
      </c>
      <c r="K334" s="212">
        <v>45.925857100000002</v>
      </c>
      <c r="L334" s="212">
        <v>-91.877021279999994</v>
      </c>
      <c r="P334" s="10" t="s">
        <v>733</v>
      </c>
      <c r="R334" s="17"/>
      <c r="S334" s="17"/>
      <c r="T334" s="36"/>
      <c r="U334" s="36"/>
      <c r="V334" s="36"/>
      <c r="W334" s="36"/>
      <c r="X334" s="36"/>
      <c r="Y334" s="36"/>
      <c r="Z334" s="36"/>
      <c r="AA334" s="36"/>
      <c r="AB334" s="36"/>
      <c r="AC334" s="36"/>
      <c r="AD334" s="36"/>
      <c r="AE334" s="36"/>
      <c r="AF334" s="36"/>
      <c r="AG334" s="36"/>
      <c r="AH334" s="36"/>
      <c r="EZ334" s="196"/>
      <c r="FA334" s="196"/>
      <c r="FB334" s="196"/>
      <c r="FC334" s="196"/>
      <c r="FD334" s="196"/>
    </row>
    <row r="335" spans="2:160">
      <c r="B335" s="99">
        <f t="shared" si="31"/>
        <v>0</v>
      </c>
      <c r="C335" s="99" t="str">
        <f t="shared" si="32"/>
        <v/>
      </c>
      <c r="D335" s="99" t="str">
        <f t="shared" si="33"/>
        <v/>
      </c>
      <c r="E335" s="99" t="str">
        <f t="shared" si="34"/>
        <v/>
      </c>
      <c r="F335" s="99" t="str">
        <f t="shared" si="35"/>
        <v/>
      </c>
      <c r="G335" s="99" t="str">
        <f t="shared" si="30"/>
        <v/>
      </c>
      <c r="H335" s="200" t="str">
        <f ca="1">IF(AND(M335&gt;0,M335&lt;=STATS!$C$22),1,"")</f>
        <v/>
      </c>
      <c r="J335" s="34">
        <v>334</v>
      </c>
      <c r="K335" s="212">
        <v>45.925869589999998</v>
      </c>
      <c r="L335" s="212">
        <v>-91.87626075</v>
      </c>
      <c r="P335" s="10" t="s">
        <v>733</v>
      </c>
      <c r="R335" s="17"/>
      <c r="S335" s="17"/>
      <c r="T335" s="36"/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6"/>
      <c r="AF335" s="36"/>
      <c r="AG335" s="36"/>
      <c r="AH335" s="36"/>
      <c r="EZ335" s="196"/>
      <c r="FA335" s="196"/>
      <c r="FB335" s="196"/>
      <c r="FC335" s="196"/>
      <c r="FD335" s="196"/>
    </row>
    <row r="336" spans="2:160">
      <c r="B336" s="99">
        <f t="shared" si="31"/>
        <v>0</v>
      </c>
      <c r="C336" s="99" t="str">
        <f t="shared" si="32"/>
        <v/>
      </c>
      <c r="D336" s="99" t="str">
        <f t="shared" si="33"/>
        <v/>
      </c>
      <c r="E336" s="99" t="str">
        <f t="shared" si="34"/>
        <v/>
      </c>
      <c r="F336" s="99" t="str">
        <f t="shared" si="35"/>
        <v/>
      </c>
      <c r="G336" s="99" t="str">
        <f t="shared" si="30"/>
        <v/>
      </c>
      <c r="H336" s="200" t="str">
        <f ca="1">IF(AND(M336&gt;0,M336&lt;=STATS!$C$22),1,"")</f>
        <v/>
      </c>
      <c r="J336" s="34">
        <v>335</v>
      </c>
      <c r="K336" s="212">
        <v>45.925882080000001</v>
      </c>
      <c r="L336" s="212">
        <v>-91.875500220000006</v>
      </c>
      <c r="P336" s="10" t="s">
        <v>733</v>
      </c>
      <c r="R336" s="17"/>
      <c r="S336" s="17"/>
      <c r="T336" s="36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F336" s="36"/>
      <c r="AG336" s="36"/>
      <c r="AH336" s="36"/>
      <c r="EZ336" s="196"/>
      <c r="FA336" s="196"/>
      <c r="FB336" s="196"/>
      <c r="FC336" s="196"/>
      <c r="FD336" s="196"/>
    </row>
    <row r="337" spans="2:160">
      <c r="B337" s="99">
        <f t="shared" si="31"/>
        <v>0</v>
      </c>
      <c r="C337" s="99" t="str">
        <f t="shared" si="32"/>
        <v/>
      </c>
      <c r="D337" s="99" t="str">
        <f t="shared" si="33"/>
        <v/>
      </c>
      <c r="E337" s="99" t="str">
        <f t="shared" si="34"/>
        <v/>
      </c>
      <c r="F337" s="99" t="str">
        <f t="shared" si="35"/>
        <v/>
      </c>
      <c r="G337" s="99" t="str">
        <f t="shared" si="30"/>
        <v/>
      </c>
      <c r="H337" s="200" t="str">
        <f ca="1">IF(AND(M337&gt;0,M337&lt;=STATS!$C$22),1,"")</f>
        <v/>
      </c>
      <c r="J337" s="34">
        <v>336</v>
      </c>
      <c r="K337" s="212">
        <v>45.92637534</v>
      </c>
      <c r="L337" s="212">
        <v>-91.877799730000007</v>
      </c>
      <c r="P337" s="10" t="s">
        <v>733</v>
      </c>
      <c r="R337" s="17"/>
      <c r="S337" s="17"/>
      <c r="T337" s="36"/>
      <c r="U337" s="36"/>
      <c r="V337" s="36"/>
      <c r="W337" s="36"/>
      <c r="X337" s="36"/>
      <c r="Y337" s="36"/>
      <c r="Z337" s="36"/>
      <c r="AA337" s="36"/>
      <c r="AB337" s="36"/>
      <c r="AC337" s="36"/>
      <c r="AD337" s="36"/>
      <c r="AE337" s="36"/>
      <c r="AF337" s="36"/>
      <c r="AG337" s="36"/>
      <c r="AH337" s="36"/>
      <c r="EZ337" s="196"/>
      <c r="FA337" s="196"/>
      <c r="FB337" s="196"/>
      <c r="FC337" s="196"/>
      <c r="FD337" s="196"/>
    </row>
    <row r="338" spans="2:160">
      <c r="B338" s="99">
        <f t="shared" si="31"/>
        <v>0</v>
      </c>
      <c r="C338" s="99" t="str">
        <f t="shared" si="32"/>
        <v/>
      </c>
      <c r="D338" s="99" t="str">
        <f t="shared" si="33"/>
        <v/>
      </c>
      <c r="E338" s="99" t="str">
        <f t="shared" si="34"/>
        <v/>
      </c>
      <c r="F338" s="99" t="str">
        <f t="shared" si="35"/>
        <v/>
      </c>
      <c r="G338" s="99" t="str">
        <f t="shared" si="30"/>
        <v/>
      </c>
      <c r="H338" s="200" t="str">
        <f ca="1">IF(AND(M338&gt;0,M338&lt;=STATS!$C$22),1,"")</f>
        <v/>
      </c>
      <c r="J338" s="34">
        <v>337</v>
      </c>
      <c r="K338" s="212">
        <v>45.926387839999997</v>
      </c>
      <c r="L338" s="212">
        <v>-91.877039190000005</v>
      </c>
      <c r="P338" s="10" t="s">
        <v>733</v>
      </c>
      <c r="R338" s="17"/>
      <c r="S338" s="17"/>
      <c r="T338" s="36"/>
      <c r="U338" s="36"/>
      <c r="V338" s="36"/>
      <c r="W338" s="36"/>
      <c r="X338" s="36"/>
      <c r="Y338" s="36"/>
      <c r="Z338" s="36"/>
      <c r="AA338" s="36"/>
      <c r="AB338" s="36"/>
      <c r="AC338" s="36"/>
      <c r="AD338" s="36"/>
      <c r="AE338" s="36"/>
      <c r="AF338" s="36"/>
      <c r="AG338" s="36"/>
      <c r="AH338" s="36"/>
      <c r="EZ338" s="196"/>
      <c r="FA338" s="196"/>
      <c r="FB338" s="196"/>
      <c r="FC338" s="196"/>
      <c r="FD338" s="196"/>
    </row>
    <row r="339" spans="2:160">
      <c r="B339" s="99">
        <f t="shared" si="31"/>
        <v>0</v>
      </c>
      <c r="C339" s="99" t="str">
        <f t="shared" si="32"/>
        <v/>
      </c>
      <c r="D339" s="99" t="str">
        <f t="shared" si="33"/>
        <v/>
      </c>
      <c r="E339" s="99" t="str">
        <f t="shared" si="34"/>
        <v/>
      </c>
      <c r="F339" s="99" t="str">
        <f t="shared" si="35"/>
        <v/>
      </c>
      <c r="G339" s="99" t="str">
        <f t="shared" si="30"/>
        <v/>
      </c>
      <c r="H339" s="200" t="str">
        <f ca="1">IF(AND(M339&gt;0,M339&lt;=STATS!$C$22),1,"")</f>
        <v/>
      </c>
      <c r="J339" s="34">
        <v>338</v>
      </c>
      <c r="K339" s="212">
        <v>45.92640033</v>
      </c>
      <c r="L339" s="212">
        <v>-91.876278650000003</v>
      </c>
      <c r="P339" s="10" t="s">
        <v>733</v>
      </c>
      <c r="R339" s="17"/>
      <c r="S339" s="17"/>
      <c r="T339" s="36"/>
      <c r="U339" s="36"/>
      <c r="V339" s="36"/>
      <c r="W339" s="36"/>
      <c r="X339" s="36"/>
      <c r="Y339" s="36"/>
      <c r="Z339" s="36"/>
      <c r="AA339" s="36"/>
      <c r="AB339" s="36"/>
      <c r="AC339" s="36"/>
      <c r="AD339" s="36"/>
      <c r="AE339" s="36"/>
      <c r="AF339" s="36"/>
      <c r="AG339" s="36"/>
      <c r="AH339" s="36"/>
      <c r="EZ339" s="196"/>
      <c r="FA339" s="196"/>
      <c r="FB339" s="196"/>
      <c r="FC339" s="196"/>
      <c r="FD339" s="196"/>
    </row>
    <row r="340" spans="2:160">
      <c r="B340" s="99">
        <f t="shared" si="31"/>
        <v>0</v>
      </c>
      <c r="C340" s="99" t="str">
        <f t="shared" si="32"/>
        <v/>
      </c>
      <c r="D340" s="99" t="str">
        <f t="shared" si="33"/>
        <v/>
      </c>
      <c r="E340" s="99" t="str">
        <f t="shared" si="34"/>
        <v/>
      </c>
      <c r="F340" s="99" t="str">
        <f t="shared" si="35"/>
        <v/>
      </c>
      <c r="G340" s="99" t="str">
        <f t="shared" si="30"/>
        <v/>
      </c>
      <c r="H340" s="200" t="str">
        <f ca="1">IF(AND(M340&gt;0,M340&lt;=STATS!$C$22),1,"")</f>
        <v/>
      </c>
      <c r="J340" s="34">
        <v>339</v>
      </c>
      <c r="K340" s="212">
        <v>45.926412820000003</v>
      </c>
      <c r="L340" s="212">
        <v>-91.875518110000002</v>
      </c>
      <c r="P340" s="10" t="s">
        <v>733</v>
      </c>
      <c r="R340" s="17"/>
      <c r="S340" s="17"/>
      <c r="T340" s="36"/>
      <c r="U340" s="36"/>
      <c r="V340" s="36"/>
      <c r="W340" s="36"/>
      <c r="X340" s="36"/>
      <c r="Y340" s="36"/>
      <c r="Z340" s="36"/>
      <c r="AA340" s="36"/>
      <c r="AB340" s="36"/>
      <c r="AC340" s="36"/>
      <c r="AD340" s="36"/>
      <c r="AE340" s="36"/>
      <c r="AF340" s="36"/>
      <c r="AG340" s="36"/>
      <c r="AH340" s="36"/>
      <c r="EZ340" s="196"/>
      <c r="FA340" s="196"/>
      <c r="FB340" s="196"/>
      <c r="FC340" s="196"/>
      <c r="FD340" s="196"/>
    </row>
    <row r="341" spans="2:160">
      <c r="B341" s="99">
        <f t="shared" si="31"/>
        <v>0</v>
      </c>
      <c r="C341" s="99" t="str">
        <f t="shared" si="32"/>
        <v/>
      </c>
      <c r="D341" s="99" t="str">
        <f t="shared" si="33"/>
        <v/>
      </c>
      <c r="E341" s="99" t="str">
        <f t="shared" si="34"/>
        <v/>
      </c>
      <c r="F341" s="99" t="str">
        <f t="shared" si="35"/>
        <v/>
      </c>
      <c r="G341" s="99" t="str">
        <f t="shared" si="30"/>
        <v/>
      </c>
      <c r="H341" s="200" t="str">
        <f ca="1">IF(AND(M341&gt;0,M341&lt;=STATS!$C$22),1,"")</f>
        <v/>
      </c>
      <c r="J341" s="34">
        <v>340</v>
      </c>
      <c r="K341" s="212">
        <v>45.926425299999998</v>
      </c>
      <c r="L341" s="212">
        <v>-91.87475757</v>
      </c>
      <c r="P341" s="10" t="s">
        <v>733</v>
      </c>
      <c r="R341" s="17"/>
      <c r="S341" s="17"/>
      <c r="T341" s="36"/>
      <c r="U341" s="36"/>
      <c r="V341" s="36"/>
      <c r="W341" s="36"/>
      <c r="X341" s="36"/>
      <c r="Y341" s="36"/>
      <c r="Z341" s="36"/>
      <c r="AA341" s="36"/>
      <c r="AB341" s="36"/>
      <c r="AC341" s="36"/>
      <c r="AD341" s="36"/>
      <c r="AE341" s="36"/>
      <c r="AF341" s="36"/>
      <c r="AG341" s="36"/>
      <c r="AH341" s="36"/>
      <c r="EZ341" s="196"/>
      <c r="FA341" s="196"/>
      <c r="FB341" s="196"/>
      <c r="FC341" s="196"/>
      <c r="FD341" s="196"/>
    </row>
    <row r="342" spans="2:160">
      <c r="B342" s="99">
        <f t="shared" si="31"/>
        <v>0</v>
      </c>
      <c r="C342" s="99" t="str">
        <f t="shared" si="32"/>
        <v/>
      </c>
      <c r="D342" s="99" t="str">
        <f t="shared" si="33"/>
        <v/>
      </c>
      <c r="E342" s="99" t="str">
        <f t="shared" si="34"/>
        <v/>
      </c>
      <c r="F342" s="99" t="str">
        <f t="shared" si="35"/>
        <v/>
      </c>
      <c r="G342" s="99" t="str">
        <f t="shared" si="30"/>
        <v/>
      </c>
      <c r="H342" s="200" t="str">
        <f ca="1">IF(AND(M342&gt;0,M342&lt;=STATS!$C$22),1,"")</f>
        <v/>
      </c>
      <c r="J342" s="34">
        <v>341</v>
      </c>
      <c r="K342" s="212">
        <v>45.926918579999999</v>
      </c>
      <c r="L342" s="212">
        <v>-91.877057089999994</v>
      </c>
      <c r="P342" s="10" t="s">
        <v>733</v>
      </c>
      <c r="R342" s="17"/>
      <c r="S342" s="17"/>
      <c r="T342" s="36"/>
      <c r="U342" s="36"/>
      <c r="V342" s="36"/>
      <c r="W342" s="36"/>
      <c r="X342" s="36"/>
      <c r="Y342" s="36"/>
      <c r="Z342" s="36"/>
      <c r="AA342" s="36"/>
      <c r="AB342" s="36"/>
      <c r="AC342" s="36"/>
      <c r="AD342" s="36"/>
      <c r="AE342" s="36"/>
      <c r="AF342" s="36"/>
      <c r="AG342" s="36"/>
      <c r="AH342" s="36"/>
      <c r="EZ342" s="196"/>
      <c r="FA342" s="196"/>
      <c r="FB342" s="196"/>
      <c r="FC342" s="196"/>
      <c r="FD342" s="196"/>
    </row>
    <row r="343" spans="2:160">
      <c r="B343" s="99">
        <f t="shared" si="31"/>
        <v>0</v>
      </c>
      <c r="C343" s="99" t="str">
        <f t="shared" si="32"/>
        <v/>
      </c>
      <c r="D343" s="99" t="str">
        <f t="shared" si="33"/>
        <v/>
      </c>
      <c r="E343" s="99" t="str">
        <f t="shared" si="34"/>
        <v/>
      </c>
      <c r="F343" s="99" t="str">
        <f t="shared" si="35"/>
        <v/>
      </c>
      <c r="G343" s="99" t="str">
        <f t="shared" si="30"/>
        <v/>
      </c>
      <c r="H343" s="200" t="str">
        <f ca="1">IF(AND(M343&gt;0,M343&lt;=STATS!$C$22),1,"")</f>
        <v/>
      </c>
      <c r="J343" s="34">
        <v>342</v>
      </c>
      <c r="K343" s="212">
        <v>45.926931070000002</v>
      </c>
      <c r="L343" s="212">
        <v>-91.876296550000006</v>
      </c>
      <c r="P343" s="10" t="s">
        <v>733</v>
      </c>
      <c r="R343" s="17"/>
      <c r="S343" s="17"/>
      <c r="T343" s="36"/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6"/>
      <c r="AF343" s="36"/>
      <c r="AG343" s="36"/>
      <c r="AH343" s="36"/>
      <c r="EZ343" s="196"/>
      <c r="FA343" s="196"/>
      <c r="FB343" s="196"/>
      <c r="FC343" s="196"/>
      <c r="FD343" s="196"/>
    </row>
    <row r="344" spans="2:160">
      <c r="B344" s="99">
        <f t="shared" si="31"/>
        <v>0</v>
      </c>
      <c r="C344" s="99" t="str">
        <f t="shared" si="32"/>
        <v/>
      </c>
      <c r="D344" s="99" t="str">
        <f t="shared" si="33"/>
        <v/>
      </c>
      <c r="E344" s="99" t="str">
        <f t="shared" si="34"/>
        <v/>
      </c>
      <c r="F344" s="99" t="str">
        <f t="shared" si="35"/>
        <v/>
      </c>
      <c r="G344" s="99" t="str">
        <f t="shared" si="30"/>
        <v/>
      </c>
      <c r="H344" s="200" t="str">
        <f ca="1">IF(AND(M344&gt;0,M344&lt;=STATS!$C$22),1,"")</f>
        <v/>
      </c>
      <c r="J344" s="34">
        <v>343</v>
      </c>
      <c r="K344" s="212">
        <v>45.926943559999998</v>
      </c>
      <c r="L344" s="212">
        <v>-91.875535999999997</v>
      </c>
      <c r="P344" s="10" t="s">
        <v>733</v>
      </c>
      <c r="R344" s="17"/>
      <c r="S344" s="17"/>
      <c r="T344" s="36"/>
      <c r="U344" s="36"/>
      <c r="V344" s="36"/>
      <c r="W344" s="36"/>
      <c r="X344" s="36"/>
      <c r="Y344" s="36"/>
      <c r="Z344" s="36"/>
      <c r="AA344" s="36"/>
      <c r="AB344" s="36"/>
      <c r="AC344" s="36"/>
      <c r="AD344" s="36"/>
      <c r="AE344" s="36"/>
      <c r="AF344" s="36"/>
      <c r="AG344" s="36"/>
      <c r="AH344" s="36"/>
      <c r="EZ344" s="196"/>
      <c r="FA344" s="196"/>
      <c r="FB344" s="196"/>
      <c r="FC344" s="196"/>
      <c r="FD344" s="196"/>
    </row>
    <row r="345" spans="2:160">
      <c r="B345" s="99">
        <f t="shared" si="31"/>
        <v>0</v>
      </c>
      <c r="C345" s="99" t="str">
        <f t="shared" si="32"/>
        <v/>
      </c>
      <c r="D345" s="99" t="str">
        <f t="shared" si="33"/>
        <v/>
      </c>
      <c r="E345" s="99">
        <f t="shared" si="34"/>
        <v>0</v>
      </c>
      <c r="F345" s="99">
        <f t="shared" si="35"/>
        <v>0</v>
      </c>
      <c r="G345" s="99" t="str">
        <f t="shared" si="30"/>
        <v/>
      </c>
      <c r="H345" s="200">
        <f ca="1">IF(AND(M345&gt;0,M345&lt;=STATS!$C$22),1,"")</f>
        <v>1</v>
      </c>
      <c r="J345" s="34">
        <v>344</v>
      </c>
      <c r="K345" s="212">
        <v>45.926956050000001</v>
      </c>
      <c r="L345" s="212">
        <v>-91.874775459999995</v>
      </c>
      <c r="M345" s="10">
        <v>4.5</v>
      </c>
      <c r="N345" s="10" t="s">
        <v>718</v>
      </c>
      <c r="O345" s="10" t="s">
        <v>716</v>
      </c>
      <c r="R345" s="17"/>
      <c r="S345" s="17"/>
      <c r="T345" s="36"/>
      <c r="U345" s="36"/>
      <c r="V345" s="36"/>
      <c r="W345" s="36"/>
      <c r="X345" s="36"/>
      <c r="Y345" s="36"/>
      <c r="Z345" s="36"/>
      <c r="AA345" s="36"/>
      <c r="AB345" s="36"/>
      <c r="AC345" s="36"/>
      <c r="AD345" s="36"/>
      <c r="AE345" s="36"/>
      <c r="AF345" s="36"/>
      <c r="AG345" s="36"/>
      <c r="AH345" s="36"/>
      <c r="EZ345" s="196"/>
      <c r="FA345" s="196"/>
      <c r="FB345" s="196"/>
      <c r="FC345" s="196"/>
      <c r="FD345" s="196"/>
    </row>
    <row r="346" spans="2:160">
      <c r="B346" s="99">
        <f t="shared" si="31"/>
        <v>0</v>
      </c>
      <c r="C346" s="99" t="str">
        <f t="shared" si="32"/>
        <v/>
      </c>
      <c r="D346" s="99" t="str">
        <f t="shared" si="33"/>
        <v/>
      </c>
      <c r="E346" s="99" t="str">
        <f t="shared" si="34"/>
        <v/>
      </c>
      <c r="F346" s="99" t="str">
        <f t="shared" si="35"/>
        <v/>
      </c>
      <c r="G346" s="99" t="str">
        <f t="shared" ref="G346:G409" si="36">IF($B346&gt;=1,$M346,"")</f>
        <v/>
      </c>
      <c r="H346" s="200" t="str">
        <f ca="1">IF(AND(M346&gt;0,M346&lt;=STATS!$C$22),1,"")</f>
        <v/>
      </c>
      <c r="J346" s="34">
        <v>345</v>
      </c>
      <c r="K346" s="212">
        <v>45.927461819999998</v>
      </c>
      <c r="L346" s="212">
        <v>-91.876314449999995</v>
      </c>
      <c r="P346" s="10" t="s">
        <v>733</v>
      </c>
      <c r="R346" s="17"/>
      <c r="S346" s="17"/>
      <c r="T346" s="36"/>
      <c r="U346" s="36"/>
      <c r="V346" s="36"/>
      <c r="W346" s="36"/>
      <c r="X346" s="36"/>
      <c r="Y346" s="36"/>
      <c r="Z346" s="36"/>
      <c r="AA346" s="36"/>
      <c r="AB346" s="36"/>
      <c r="AC346" s="36"/>
      <c r="AD346" s="36"/>
      <c r="AE346" s="36"/>
      <c r="AF346" s="36"/>
      <c r="AG346" s="36"/>
      <c r="AH346" s="36"/>
      <c r="EZ346" s="196"/>
      <c r="FA346" s="196"/>
      <c r="FB346" s="196"/>
      <c r="FC346" s="196"/>
      <c r="FD346" s="196"/>
    </row>
    <row r="347" spans="2:160">
      <c r="B347" s="99">
        <f t="shared" si="31"/>
        <v>0</v>
      </c>
      <c r="C347" s="99" t="str">
        <f t="shared" si="32"/>
        <v/>
      </c>
      <c r="D347" s="99" t="str">
        <f t="shared" si="33"/>
        <v/>
      </c>
      <c r="E347" s="99" t="str">
        <f t="shared" si="34"/>
        <v/>
      </c>
      <c r="F347" s="99" t="str">
        <f t="shared" si="35"/>
        <v/>
      </c>
      <c r="G347" s="99" t="str">
        <f t="shared" si="36"/>
        <v/>
      </c>
      <c r="H347" s="200" t="str">
        <f ca="1">IF(AND(M347&gt;0,M347&lt;=STATS!$C$22),1,"")</f>
        <v/>
      </c>
      <c r="J347" s="34">
        <v>346</v>
      </c>
      <c r="K347" s="212">
        <v>45.927474310000001</v>
      </c>
      <c r="L347" s="212">
        <v>-91.8755539</v>
      </c>
      <c r="P347" s="10" t="s">
        <v>733</v>
      </c>
      <c r="R347" s="17"/>
      <c r="S347" s="17"/>
      <c r="T347" s="36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F347" s="36"/>
      <c r="AG347" s="36"/>
      <c r="AH347" s="36"/>
      <c r="EZ347" s="196"/>
      <c r="FA347" s="196"/>
      <c r="FB347" s="196"/>
      <c r="FC347" s="196"/>
      <c r="FD347" s="196"/>
    </row>
    <row r="348" spans="2:160">
      <c r="B348" s="99">
        <f t="shared" si="31"/>
        <v>0</v>
      </c>
      <c r="C348" s="99" t="str">
        <f t="shared" si="32"/>
        <v/>
      </c>
      <c r="D348" s="99" t="str">
        <f t="shared" si="33"/>
        <v/>
      </c>
      <c r="E348" s="99" t="str">
        <f t="shared" si="34"/>
        <v/>
      </c>
      <c r="F348" s="99" t="str">
        <f t="shared" si="35"/>
        <v/>
      </c>
      <c r="G348" s="99" t="str">
        <f t="shared" si="36"/>
        <v/>
      </c>
      <c r="H348" s="200" t="str">
        <f ca="1">IF(AND(M348&gt;0,M348&lt;=STATS!$C$22),1,"")</f>
        <v/>
      </c>
      <c r="J348" s="34">
        <v>347</v>
      </c>
      <c r="K348" s="212">
        <v>45.927980060000003</v>
      </c>
      <c r="L348" s="212">
        <v>-91.877092910000002</v>
      </c>
      <c r="P348" s="10" t="s">
        <v>733</v>
      </c>
      <c r="R348" s="17"/>
      <c r="S348" s="17"/>
      <c r="T348" s="36"/>
      <c r="U348" s="36"/>
      <c r="V348" s="36"/>
      <c r="W348" s="36"/>
      <c r="X348" s="36"/>
      <c r="Y348" s="36"/>
      <c r="Z348" s="36"/>
      <c r="AA348" s="36"/>
      <c r="AB348" s="36"/>
      <c r="AC348" s="36"/>
      <c r="AD348" s="36"/>
      <c r="AE348" s="36"/>
      <c r="AF348" s="36"/>
      <c r="AG348" s="36"/>
      <c r="AH348" s="36"/>
      <c r="EZ348" s="196"/>
      <c r="FA348" s="196"/>
      <c r="FB348" s="196"/>
      <c r="FC348" s="196"/>
      <c r="FD348" s="196"/>
    </row>
    <row r="349" spans="2:160">
      <c r="B349" s="99">
        <f t="shared" si="31"/>
        <v>0</v>
      </c>
      <c r="C349" s="99" t="str">
        <f t="shared" si="32"/>
        <v/>
      </c>
      <c r="D349" s="99" t="str">
        <f t="shared" si="33"/>
        <v/>
      </c>
      <c r="E349" s="99" t="str">
        <f t="shared" si="34"/>
        <v/>
      </c>
      <c r="F349" s="99" t="str">
        <f t="shared" si="35"/>
        <v/>
      </c>
      <c r="G349" s="99" t="str">
        <f t="shared" si="36"/>
        <v/>
      </c>
      <c r="H349" s="200" t="str">
        <f ca="1">IF(AND(M349&gt;0,M349&lt;=STATS!$C$22),1,"")</f>
        <v/>
      </c>
      <c r="J349" s="34">
        <v>348</v>
      </c>
      <c r="K349" s="212">
        <v>45.92799256</v>
      </c>
      <c r="L349" s="212">
        <v>-91.876332349999998</v>
      </c>
      <c r="P349" s="10" t="s">
        <v>733</v>
      </c>
      <c r="R349" s="17"/>
      <c r="S349" s="17"/>
      <c r="T349" s="36"/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6"/>
      <c r="AF349" s="36"/>
      <c r="AG349" s="36"/>
      <c r="AH349" s="36"/>
      <c r="EZ349" s="196"/>
      <c r="FA349" s="196"/>
      <c r="FB349" s="196"/>
      <c r="FC349" s="196"/>
      <c r="FD349" s="196"/>
    </row>
    <row r="350" spans="2:160">
      <c r="B350" s="99">
        <f t="shared" si="31"/>
        <v>0</v>
      </c>
      <c r="C350" s="99" t="str">
        <f t="shared" si="32"/>
        <v/>
      </c>
      <c r="D350" s="99" t="str">
        <f t="shared" si="33"/>
        <v/>
      </c>
      <c r="E350" s="99" t="str">
        <f t="shared" si="34"/>
        <v/>
      </c>
      <c r="F350" s="99" t="str">
        <f t="shared" si="35"/>
        <v/>
      </c>
      <c r="G350" s="99" t="str">
        <f t="shared" si="36"/>
        <v/>
      </c>
      <c r="H350" s="200" t="str">
        <f ca="1">IF(AND(M350&gt;0,M350&lt;=STATS!$C$22),1,"")</f>
        <v/>
      </c>
      <c r="J350" s="34">
        <v>349</v>
      </c>
      <c r="K350" s="212">
        <v>45.928498300000001</v>
      </c>
      <c r="L350" s="212">
        <v>-91.877871389999996</v>
      </c>
      <c r="P350" s="10" t="s">
        <v>733</v>
      </c>
      <c r="R350" s="17"/>
      <c r="S350" s="17"/>
      <c r="T350" s="36"/>
      <c r="U350" s="36"/>
      <c r="V350" s="36"/>
      <c r="W350" s="36"/>
      <c r="X350" s="36"/>
      <c r="Y350" s="36"/>
      <c r="Z350" s="36"/>
      <c r="AA350" s="36"/>
      <c r="AB350" s="36"/>
      <c r="AC350" s="36"/>
      <c r="AD350" s="36"/>
      <c r="AE350" s="36"/>
      <c r="AF350" s="36"/>
      <c r="AG350" s="36"/>
      <c r="AH350" s="36"/>
      <c r="EZ350" s="196"/>
      <c r="FA350" s="196"/>
      <c r="FB350" s="196"/>
      <c r="FC350" s="196"/>
      <c r="FD350" s="196"/>
    </row>
    <row r="351" spans="2:160">
      <c r="B351" s="99">
        <f t="shared" si="31"/>
        <v>0</v>
      </c>
      <c r="C351" s="99" t="str">
        <f t="shared" si="32"/>
        <v/>
      </c>
      <c r="D351" s="99" t="str">
        <f t="shared" si="33"/>
        <v/>
      </c>
      <c r="E351" s="99" t="str">
        <f t="shared" si="34"/>
        <v/>
      </c>
      <c r="F351" s="99" t="str">
        <f t="shared" si="35"/>
        <v/>
      </c>
      <c r="G351" s="99" t="str">
        <f t="shared" si="36"/>
        <v/>
      </c>
      <c r="H351" s="200" t="str">
        <f ca="1">IF(AND(M351&gt;0,M351&lt;=STATS!$C$22),1,"")</f>
        <v/>
      </c>
      <c r="J351" s="34">
        <v>350</v>
      </c>
      <c r="K351" s="212">
        <v>45.928510799999998</v>
      </c>
      <c r="L351" s="212">
        <v>-91.877110819999999</v>
      </c>
      <c r="P351" s="10" t="s">
        <v>733</v>
      </c>
      <c r="R351" s="17"/>
      <c r="S351" s="17"/>
      <c r="T351" s="36"/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6"/>
      <c r="AF351" s="36"/>
      <c r="AG351" s="36"/>
      <c r="AH351" s="36"/>
      <c r="EZ351" s="196"/>
      <c r="FA351" s="196"/>
      <c r="FB351" s="196"/>
      <c r="FC351" s="196"/>
      <c r="FD351" s="196"/>
    </row>
    <row r="352" spans="2:160">
      <c r="B352" s="99">
        <f t="shared" si="31"/>
        <v>0</v>
      </c>
      <c r="C352" s="99" t="str">
        <f t="shared" si="32"/>
        <v/>
      </c>
      <c r="D352" s="99" t="str">
        <f t="shared" si="33"/>
        <v/>
      </c>
      <c r="E352" s="99" t="str">
        <f t="shared" si="34"/>
        <v/>
      </c>
      <c r="F352" s="99" t="str">
        <f t="shared" si="35"/>
        <v/>
      </c>
      <c r="G352" s="99" t="str">
        <f t="shared" si="36"/>
        <v/>
      </c>
      <c r="H352" s="200" t="str">
        <f ca="1">IF(AND(M352&gt;0,M352&lt;=STATS!$C$22),1,"")</f>
        <v/>
      </c>
      <c r="J352" s="34">
        <v>351</v>
      </c>
      <c r="K352" s="212">
        <v>45.929029049999997</v>
      </c>
      <c r="L352" s="212">
        <v>-91.877889300000007</v>
      </c>
      <c r="P352" s="10" t="s">
        <v>733</v>
      </c>
      <c r="R352" s="17"/>
      <c r="S352" s="17"/>
      <c r="T352" s="36"/>
      <c r="U352" s="36"/>
      <c r="V352" s="36"/>
      <c r="W352" s="36"/>
      <c r="X352" s="36"/>
      <c r="Y352" s="36"/>
      <c r="Z352" s="36"/>
      <c r="AA352" s="36"/>
      <c r="AB352" s="36"/>
      <c r="AC352" s="36"/>
      <c r="AD352" s="36"/>
      <c r="AE352" s="36"/>
      <c r="AF352" s="36"/>
      <c r="AG352" s="36"/>
      <c r="AH352" s="36"/>
      <c r="EZ352" s="196"/>
      <c r="FA352" s="196"/>
      <c r="FB352" s="196"/>
      <c r="FC352" s="196"/>
      <c r="FD352" s="196"/>
    </row>
    <row r="353" spans="2:160">
      <c r="B353" s="99">
        <f t="shared" si="31"/>
        <v>0</v>
      </c>
      <c r="C353" s="99" t="str">
        <f t="shared" si="32"/>
        <v/>
      </c>
      <c r="D353" s="99" t="str">
        <f t="shared" si="33"/>
        <v/>
      </c>
      <c r="E353" s="99" t="str">
        <f t="shared" si="34"/>
        <v/>
      </c>
      <c r="F353" s="99" t="str">
        <f t="shared" si="35"/>
        <v/>
      </c>
      <c r="G353" s="99" t="str">
        <f t="shared" si="36"/>
        <v/>
      </c>
      <c r="H353" s="200" t="str">
        <f ca="1">IF(AND(M353&gt;0,M353&lt;=STATS!$C$22),1,"")</f>
        <v/>
      </c>
      <c r="J353" s="34">
        <v>352</v>
      </c>
      <c r="K353" s="212">
        <v>45.929041550000001</v>
      </c>
      <c r="L353" s="212">
        <v>-91.877128729999995</v>
      </c>
      <c r="P353" s="10" t="s">
        <v>733</v>
      </c>
      <c r="R353" s="17"/>
      <c r="S353" s="17"/>
      <c r="T353" s="36"/>
      <c r="U353" s="36"/>
      <c r="V353" s="36"/>
      <c r="W353" s="36"/>
      <c r="X353" s="36"/>
      <c r="Y353" s="36"/>
      <c r="Z353" s="36"/>
      <c r="AA353" s="36"/>
      <c r="AB353" s="36"/>
      <c r="AC353" s="36"/>
      <c r="AD353" s="36"/>
      <c r="AE353" s="36"/>
      <c r="AF353" s="36"/>
      <c r="AG353" s="36"/>
      <c r="AH353" s="36"/>
      <c r="EZ353" s="196"/>
      <c r="FA353" s="196"/>
      <c r="FB353" s="196"/>
      <c r="FC353" s="196"/>
      <c r="FD353" s="196"/>
    </row>
    <row r="354" spans="2:160">
      <c r="B354" s="99">
        <f t="shared" si="31"/>
        <v>0</v>
      </c>
      <c r="C354" s="99" t="str">
        <f t="shared" si="32"/>
        <v/>
      </c>
      <c r="D354" s="99" t="str">
        <f t="shared" si="33"/>
        <v/>
      </c>
      <c r="E354" s="99" t="str">
        <f t="shared" si="34"/>
        <v/>
      </c>
      <c r="F354" s="99" t="str">
        <f t="shared" si="35"/>
        <v/>
      </c>
      <c r="G354" s="99" t="str">
        <f t="shared" si="36"/>
        <v/>
      </c>
      <c r="H354" s="200" t="str">
        <f ca="1">IF(AND(M354&gt;0,M354&lt;=STATS!$C$22),1,"")</f>
        <v/>
      </c>
      <c r="J354" s="34">
        <v>353</v>
      </c>
      <c r="K354" s="212">
        <v>45.929572290000003</v>
      </c>
      <c r="L354" s="212">
        <v>-91.877146640000007</v>
      </c>
      <c r="P354" s="10" t="s">
        <v>733</v>
      </c>
      <c r="R354" s="17"/>
      <c r="S354" s="17"/>
      <c r="T354" s="36"/>
      <c r="U354" s="36"/>
      <c r="V354" s="36"/>
      <c r="W354" s="36"/>
      <c r="X354" s="36"/>
      <c r="Y354" s="36"/>
      <c r="Z354" s="36"/>
      <c r="AA354" s="36"/>
      <c r="AB354" s="36"/>
      <c r="AC354" s="36"/>
      <c r="AD354" s="36"/>
      <c r="AE354" s="36"/>
      <c r="AF354" s="36"/>
      <c r="AG354" s="36"/>
      <c r="AH354" s="36"/>
      <c r="EZ354" s="196"/>
      <c r="FA354" s="196"/>
      <c r="FB354" s="196"/>
      <c r="FC354" s="196"/>
      <c r="FD354" s="196"/>
    </row>
    <row r="355" spans="2:160">
      <c r="B355" s="99">
        <f t="shared" si="31"/>
        <v>0</v>
      </c>
      <c r="C355" s="99" t="str">
        <f t="shared" si="32"/>
        <v/>
      </c>
      <c r="D355" s="99" t="str">
        <f t="shared" si="33"/>
        <v/>
      </c>
      <c r="E355" s="99" t="str">
        <f t="shared" si="34"/>
        <v/>
      </c>
      <c r="F355" s="99" t="str">
        <f t="shared" si="35"/>
        <v/>
      </c>
      <c r="G355" s="99" t="str">
        <f t="shared" si="36"/>
        <v/>
      </c>
      <c r="H355" s="200" t="str">
        <f ca="1">IF(AND(M355&gt;0,M355&lt;=STATS!$C$22),1,"")</f>
        <v/>
      </c>
      <c r="J355" s="34">
        <v>354</v>
      </c>
      <c r="K355" s="212">
        <v>45.929584779999999</v>
      </c>
      <c r="L355" s="212">
        <v>-91.876386060000002</v>
      </c>
      <c r="P355" s="10" t="s">
        <v>733</v>
      </c>
      <c r="R355" s="17"/>
      <c r="S355" s="17"/>
      <c r="T355" s="36"/>
      <c r="U355" s="36"/>
      <c r="V355" s="36"/>
      <c r="W355" s="36"/>
      <c r="X355" s="36"/>
      <c r="Y355" s="36"/>
      <c r="Z355" s="36"/>
      <c r="AA355" s="36"/>
      <c r="AB355" s="36"/>
      <c r="AC355" s="36"/>
      <c r="AD355" s="36"/>
      <c r="AE355" s="36"/>
      <c r="AF355" s="36"/>
      <c r="AG355" s="36"/>
      <c r="AH355" s="36"/>
      <c r="EZ355" s="196"/>
      <c r="FA355" s="196"/>
      <c r="FB355" s="196"/>
      <c r="FC355" s="196"/>
      <c r="FD355" s="196"/>
    </row>
    <row r="356" spans="2:160">
      <c r="B356" s="99">
        <f t="shared" si="31"/>
        <v>0</v>
      </c>
      <c r="C356" s="99" t="str">
        <f t="shared" si="32"/>
        <v/>
      </c>
      <c r="D356" s="99" t="str">
        <f t="shared" si="33"/>
        <v/>
      </c>
      <c r="E356" s="99" t="str">
        <f t="shared" si="34"/>
        <v/>
      </c>
      <c r="F356" s="99" t="str">
        <f t="shared" si="35"/>
        <v/>
      </c>
      <c r="G356" s="99" t="str">
        <f t="shared" si="36"/>
        <v/>
      </c>
      <c r="H356" s="200" t="str">
        <f ca="1">IF(AND(M356&gt;0,M356&lt;=STATS!$C$22),1,"")</f>
        <v/>
      </c>
      <c r="J356" s="34">
        <v>355</v>
      </c>
      <c r="K356" s="212">
        <v>45.930090530000001</v>
      </c>
      <c r="L356" s="212">
        <v>-91.877925140000002</v>
      </c>
      <c r="P356" s="10" t="s">
        <v>733</v>
      </c>
      <c r="R356" s="17"/>
      <c r="S356" s="17"/>
      <c r="T356" s="36"/>
      <c r="U356" s="36"/>
      <c r="V356" s="36"/>
      <c r="W356" s="36"/>
      <c r="X356" s="36"/>
      <c r="Y356" s="36"/>
      <c r="Z356" s="36"/>
      <c r="AA356" s="36"/>
      <c r="AB356" s="36"/>
      <c r="AC356" s="36"/>
      <c r="AD356" s="36"/>
      <c r="AE356" s="36"/>
      <c r="AF356" s="36"/>
      <c r="AG356" s="36"/>
      <c r="AH356" s="36"/>
      <c r="EZ356" s="196"/>
      <c r="FA356" s="196"/>
      <c r="FB356" s="196"/>
      <c r="FC356" s="196"/>
      <c r="FD356" s="196"/>
    </row>
    <row r="357" spans="2:160">
      <c r="B357" s="99">
        <f t="shared" si="31"/>
        <v>0</v>
      </c>
      <c r="C357" s="99" t="str">
        <f t="shared" si="32"/>
        <v/>
      </c>
      <c r="D357" s="99" t="str">
        <f t="shared" si="33"/>
        <v/>
      </c>
      <c r="E357" s="99" t="str">
        <f t="shared" si="34"/>
        <v/>
      </c>
      <c r="F357" s="99" t="str">
        <f t="shared" si="35"/>
        <v/>
      </c>
      <c r="G357" s="99" t="str">
        <f t="shared" si="36"/>
        <v/>
      </c>
      <c r="H357" s="200" t="str">
        <f ca="1">IF(AND(M357&gt;0,M357&lt;=STATS!$C$22),1,"")</f>
        <v/>
      </c>
      <c r="J357" s="34">
        <v>356</v>
      </c>
      <c r="K357" s="212">
        <v>45.930103029999998</v>
      </c>
      <c r="L357" s="212">
        <v>-91.877164550000003</v>
      </c>
      <c r="P357" s="10" t="s">
        <v>733</v>
      </c>
      <c r="R357" s="17"/>
      <c r="S357" s="17"/>
      <c r="T357" s="36"/>
      <c r="U357" s="36"/>
      <c r="V357" s="36"/>
      <c r="W357" s="36"/>
      <c r="X357" s="36"/>
      <c r="Y357" s="36"/>
      <c r="Z357" s="36"/>
      <c r="AA357" s="36"/>
      <c r="AB357" s="36"/>
      <c r="AC357" s="36"/>
      <c r="AD357" s="36"/>
      <c r="AE357" s="36"/>
      <c r="AF357" s="36"/>
      <c r="AG357" s="36"/>
      <c r="AH357" s="36"/>
      <c r="EZ357" s="196"/>
      <c r="FA357" s="196"/>
      <c r="FB357" s="196"/>
      <c r="FC357" s="196"/>
      <c r="FD357" s="196"/>
    </row>
    <row r="358" spans="2:160">
      <c r="B358" s="99">
        <f t="shared" si="31"/>
        <v>0</v>
      </c>
      <c r="C358" s="99" t="str">
        <f t="shared" si="32"/>
        <v/>
      </c>
      <c r="D358" s="99" t="str">
        <f t="shared" si="33"/>
        <v/>
      </c>
      <c r="E358" s="99" t="str">
        <f t="shared" si="34"/>
        <v/>
      </c>
      <c r="F358" s="99" t="str">
        <f t="shared" si="35"/>
        <v/>
      </c>
      <c r="G358" s="99" t="str">
        <f t="shared" si="36"/>
        <v/>
      </c>
      <c r="H358" s="200" t="str">
        <f ca="1">IF(AND(M358&gt;0,M358&lt;=STATS!$C$22),1,"")</f>
        <v/>
      </c>
      <c r="J358" s="34">
        <v>357</v>
      </c>
      <c r="K358" s="212">
        <v>45.930608759999998</v>
      </c>
      <c r="L358" s="212">
        <v>-91.878703650000006</v>
      </c>
      <c r="P358" s="10" t="s">
        <v>733</v>
      </c>
      <c r="R358" s="17"/>
      <c r="S358" s="17"/>
      <c r="T358" s="36"/>
      <c r="U358" s="36"/>
      <c r="V358" s="36"/>
      <c r="W358" s="36"/>
      <c r="X358" s="36"/>
      <c r="Y358" s="36"/>
      <c r="Z358" s="36"/>
      <c r="AA358" s="36"/>
      <c r="AB358" s="36"/>
      <c r="AC358" s="36"/>
      <c r="AD358" s="36"/>
      <c r="AE358" s="36"/>
      <c r="AF358" s="36"/>
      <c r="AG358" s="36"/>
      <c r="AH358" s="36"/>
      <c r="EZ358" s="196"/>
      <c r="FA358" s="196"/>
      <c r="FB358" s="196"/>
      <c r="FC358" s="196"/>
      <c r="FD358" s="196"/>
    </row>
    <row r="359" spans="2:160">
      <c r="B359" s="99">
        <f t="shared" si="31"/>
        <v>0</v>
      </c>
      <c r="C359" s="99" t="str">
        <f t="shared" si="32"/>
        <v/>
      </c>
      <c r="D359" s="99" t="str">
        <f t="shared" si="33"/>
        <v/>
      </c>
      <c r="E359" s="99" t="str">
        <f t="shared" si="34"/>
        <v/>
      </c>
      <c r="F359" s="99" t="str">
        <f t="shared" si="35"/>
        <v/>
      </c>
      <c r="G359" s="99" t="str">
        <f t="shared" si="36"/>
        <v/>
      </c>
      <c r="H359" s="200" t="str">
        <f ca="1">IF(AND(M359&gt;0,M359&lt;=STATS!$C$22),1,"")</f>
        <v/>
      </c>
      <c r="J359" s="34">
        <v>358</v>
      </c>
      <c r="K359" s="212">
        <v>45.930621270000003</v>
      </c>
      <c r="L359" s="212">
        <v>-91.877943060000007</v>
      </c>
      <c r="P359" s="10" t="s">
        <v>733</v>
      </c>
      <c r="R359" s="17"/>
      <c r="S359" s="17"/>
      <c r="T359" s="36"/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6"/>
      <c r="AF359" s="36"/>
      <c r="AG359" s="36"/>
      <c r="AH359" s="36"/>
      <c r="EZ359" s="196"/>
      <c r="FA359" s="196"/>
      <c r="FB359" s="196"/>
      <c r="FC359" s="196"/>
      <c r="FD359" s="196"/>
    </row>
    <row r="360" spans="2:160">
      <c r="B360" s="99">
        <f t="shared" si="31"/>
        <v>0</v>
      </c>
      <c r="C360" s="99" t="str">
        <f t="shared" si="32"/>
        <v/>
      </c>
      <c r="D360" s="99" t="str">
        <f t="shared" si="33"/>
        <v/>
      </c>
      <c r="E360" s="99" t="str">
        <f t="shared" si="34"/>
        <v/>
      </c>
      <c r="F360" s="99" t="str">
        <f t="shared" si="35"/>
        <v/>
      </c>
      <c r="G360" s="99" t="str">
        <f t="shared" si="36"/>
        <v/>
      </c>
      <c r="H360" s="200" t="str">
        <f ca="1">IF(AND(M360&gt;0,M360&lt;=STATS!$C$22),1,"")</f>
        <v/>
      </c>
      <c r="J360" s="34">
        <v>359</v>
      </c>
      <c r="K360" s="212">
        <v>45.93063377</v>
      </c>
      <c r="L360" s="212">
        <v>-91.87718246</v>
      </c>
      <c r="P360" s="10" t="s">
        <v>733</v>
      </c>
      <c r="R360" s="17"/>
      <c r="S360" s="17"/>
      <c r="T360" s="36"/>
      <c r="U360" s="36"/>
      <c r="V360" s="36"/>
      <c r="W360" s="36"/>
      <c r="X360" s="36"/>
      <c r="Y360" s="36"/>
      <c r="Z360" s="36"/>
      <c r="AA360" s="36"/>
      <c r="AB360" s="36"/>
      <c r="AC360" s="36"/>
      <c r="AD360" s="36"/>
      <c r="AE360" s="36"/>
      <c r="AF360" s="36"/>
      <c r="AG360" s="36"/>
      <c r="AH360" s="36"/>
      <c r="EZ360" s="196"/>
      <c r="FA360" s="196"/>
      <c r="FB360" s="196"/>
      <c r="FC360" s="196"/>
      <c r="FD360" s="196"/>
    </row>
    <row r="361" spans="2:160">
      <c r="B361" s="99">
        <f t="shared" si="31"/>
        <v>0</v>
      </c>
      <c r="C361" s="99" t="str">
        <f t="shared" si="32"/>
        <v/>
      </c>
      <c r="D361" s="99" t="str">
        <f t="shared" si="33"/>
        <v/>
      </c>
      <c r="E361" s="99" t="str">
        <f t="shared" si="34"/>
        <v/>
      </c>
      <c r="F361" s="99" t="str">
        <f t="shared" si="35"/>
        <v/>
      </c>
      <c r="G361" s="99" t="str">
        <f t="shared" si="36"/>
        <v/>
      </c>
      <c r="H361" s="200" t="str">
        <f ca="1">IF(AND(M361&gt;0,M361&lt;=STATS!$C$22),1,"")</f>
        <v/>
      </c>
      <c r="J361" s="34">
        <v>360</v>
      </c>
      <c r="K361" s="212">
        <v>45.9311395</v>
      </c>
      <c r="L361" s="212">
        <v>-91.878721580000004</v>
      </c>
      <c r="P361" s="10" t="s">
        <v>733</v>
      </c>
      <c r="R361" s="17"/>
      <c r="S361" s="17"/>
      <c r="T361" s="36"/>
      <c r="U361" s="36"/>
      <c r="V361" s="36"/>
      <c r="W361" s="36"/>
      <c r="X361" s="36"/>
      <c r="Y361" s="36"/>
      <c r="Z361" s="36"/>
      <c r="AA361" s="36"/>
      <c r="AB361" s="36"/>
      <c r="AC361" s="36"/>
      <c r="AD361" s="36"/>
      <c r="AE361" s="36"/>
      <c r="AF361" s="36"/>
      <c r="AG361" s="36"/>
      <c r="AH361" s="36"/>
      <c r="EZ361" s="196"/>
      <c r="FA361" s="196"/>
      <c r="FB361" s="196"/>
      <c r="FC361" s="196"/>
      <c r="FD361" s="196"/>
    </row>
    <row r="362" spans="2:160">
      <c r="B362" s="99">
        <f t="shared" si="31"/>
        <v>0</v>
      </c>
      <c r="C362" s="99" t="str">
        <f t="shared" si="32"/>
        <v/>
      </c>
      <c r="D362" s="99" t="str">
        <f t="shared" si="33"/>
        <v/>
      </c>
      <c r="E362" s="99" t="str">
        <f t="shared" si="34"/>
        <v/>
      </c>
      <c r="F362" s="99" t="str">
        <f t="shared" si="35"/>
        <v/>
      </c>
      <c r="G362" s="99" t="str">
        <f t="shared" si="36"/>
        <v/>
      </c>
      <c r="H362" s="200" t="str">
        <f ca="1">IF(AND(M362&gt;0,M362&lt;=STATS!$C$22),1,"")</f>
        <v/>
      </c>
      <c r="J362" s="34">
        <v>361</v>
      </c>
      <c r="K362" s="212">
        <v>45.931152009999998</v>
      </c>
      <c r="L362" s="212">
        <v>-91.877960970000004</v>
      </c>
      <c r="P362" s="10" t="s">
        <v>733</v>
      </c>
      <c r="R362" s="17"/>
      <c r="S362" s="17"/>
      <c r="T362" s="36"/>
      <c r="U362" s="36"/>
      <c r="V362" s="36"/>
      <c r="W362" s="36"/>
      <c r="X362" s="36"/>
      <c r="Y362" s="36"/>
      <c r="Z362" s="36"/>
      <c r="AA362" s="36"/>
      <c r="AB362" s="36"/>
      <c r="AC362" s="36"/>
      <c r="AD362" s="36"/>
      <c r="AE362" s="36"/>
      <c r="AF362" s="36"/>
      <c r="AG362" s="36"/>
      <c r="AH362" s="36"/>
      <c r="EZ362" s="196"/>
      <c r="FA362" s="196"/>
      <c r="FB362" s="196"/>
      <c r="FC362" s="196"/>
      <c r="FD362" s="196"/>
    </row>
    <row r="363" spans="2:160">
      <c r="B363" s="99">
        <f t="shared" si="31"/>
        <v>0</v>
      </c>
      <c r="C363" s="99" t="str">
        <f t="shared" si="32"/>
        <v/>
      </c>
      <c r="D363" s="99" t="str">
        <f t="shared" si="33"/>
        <v/>
      </c>
      <c r="E363" s="99">
        <f t="shared" si="34"/>
        <v>0</v>
      </c>
      <c r="F363" s="99">
        <f t="shared" si="35"/>
        <v>0</v>
      </c>
      <c r="G363" s="99" t="str">
        <f t="shared" si="36"/>
        <v/>
      </c>
      <c r="H363" s="200">
        <f ca="1">IF(AND(M363&gt;0,M363&lt;=STATS!$C$22),1,"")</f>
        <v>1</v>
      </c>
      <c r="J363" s="34">
        <v>362</v>
      </c>
      <c r="K363" s="212">
        <v>45.931164510000002</v>
      </c>
      <c r="L363" s="212">
        <v>-91.877200369999997</v>
      </c>
      <c r="M363" s="10">
        <v>2.6</v>
      </c>
      <c r="N363" s="10" t="s">
        <v>718</v>
      </c>
      <c r="O363" s="10" t="s">
        <v>716</v>
      </c>
      <c r="R363" s="17"/>
      <c r="S363" s="17"/>
      <c r="T363" s="36"/>
      <c r="U363" s="36"/>
      <c r="V363" s="36"/>
      <c r="W363" s="36"/>
      <c r="X363" s="36"/>
      <c r="Y363" s="36"/>
      <c r="Z363" s="36"/>
      <c r="AA363" s="36"/>
      <c r="AB363" s="36"/>
      <c r="AC363" s="36"/>
      <c r="AD363" s="36"/>
      <c r="AE363" s="36"/>
      <c r="AF363" s="36"/>
      <c r="AG363" s="36"/>
      <c r="AH363" s="36"/>
      <c r="DE363" s="10" t="s">
        <v>717</v>
      </c>
      <c r="ES363" s="10" t="s">
        <v>717</v>
      </c>
      <c r="EZ363" s="196"/>
      <c r="FA363" s="196"/>
      <c r="FB363" s="196"/>
      <c r="FC363" s="196"/>
      <c r="FD363" s="196"/>
    </row>
    <row r="364" spans="2:160">
      <c r="B364" s="99">
        <f t="shared" si="31"/>
        <v>0</v>
      </c>
      <c r="C364" s="99" t="str">
        <f t="shared" si="32"/>
        <v/>
      </c>
      <c r="D364" s="99" t="str">
        <f t="shared" si="33"/>
        <v/>
      </c>
      <c r="E364" s="99">
        <f t="shared" si="34"/>
        <v>0</v>
      </c>
      <c r="F364" s="99">
        <f t="shared" si="35"/>
        <v>0</v>
      </c>
      <c r="G364" s="99" t="str">
        <f t="shared" si="36"/>
        <v/>
      </c>
      <c r="H364" s="200">
        <f ca="1">IF(AND(M364&gt;0,M364&lt;=STATS!$C$22),1,"")</f>
        <v>1</v>
      </c>
      <c r="J364" s="34">
        <v>363</v>
      </c>
      <c r="K364" s="212">
        <v>45.93164522</v>
      </c>
      <c r="L364" s="212">
        <v>-91.880260719999995</v>
      </c>
      <c r="M364" s="10">
        <v>1.6</v>
      </c>
      <c r="N364" s="10" t="s">
        <v>718</v>
      </c>
      <c r="O364" s="10" t="s">
        <v>716</v>
      </c>
      <c r="R364" s="17"/>
      <c r="S364" s="17"/>
      <c r="T364" s="36"/>
      <c r="U364" s="36"/>
      <c r="V364" s="36"/>
      <c r="W364" s="36"/>
      <c r="X364" s="36"/>
      <c r="Y364" s="36"/>
      <c r="Z364" s="36"/>
      <c r="AA364" s="36"/>
      <c r="AB364" s="36"/>
      <c r="AC364" s="36"/>
      <c r="AD364" s="36"/>
      <c r="AE364" s="36"/>
      <c r="AF364" s="36"/>
      <c r="AG364" s="36"/>
      <c r="AH364" s="36"/>
      <c r="EZ364" s="196"/>
      <c r="FA364" s="196"/>
      <c r="FB364" s="196"/>
      <c r="FC364" s="196"/>
      <c r="FD364" s="196"/>
    </row>
    <row r="365" spans="2:160">
      <c r="B365" s="99">
        <f t="shared" si="31"/>
        <v>1</v>
      </c>
      <c r="C365" s="99">
        <f t="shared" si="32"/>
        <v>1</v>
      </c>
      <c r="D365" s="99">
        <f t="shared" si="33"/>
        <v>1</v>
      </c>
      <c r="E365" s="99">
        <f t="shared" si="34"/>
        <v>1</v>
      </c>
      <c r="F365" s="99">
        <f t="shared" si="35"/>
        <v>1</v>
      </c>
      <c r="G365" s="99">
        <f t="shared" si="36"/>
        <v>2.8</v>
      </c>
      <c r="H365" s="200">
        <f ca="1">IF(AND(M365&gt;0,M365&lt;=STATS!$C$22),1,"")</f>
        <v>1</v>
      </c>
      <c r="J365" s="34">
        <v>364</v>
      </c>
      <c r="K365" s="212">
        <v>45.931657729999998</v>
      </c>
      <c r="L365" s="212">
        <v>-91.879500109999995</v>
      </c>
      <c r="M365" s="10">
        <v>2.8</v>
      </c>
      <c r="N365" s="10" t="s">
        <v>719</v>
      </c>
      <c r="O365" s="10" t="s">
        <v>716</v>
      </c>
      <c r="Q365" s="10">
        <v>1</v>
      </c>
      <c r="R365" s="17"/>
      <c r="S365" s="17"/>
      <c r="T365" s="36"/>
      <c r="U365" s="36"/>
      <c r="V365" s="36"/>
      <c r="W365" s="36"/>
      <c r="X365" s="36"/>
      <c r="Y365" s="36"/>
      <c r="Z365" s="36"/>
      <c r="AA365" s="36"/>
      <c r="AB365" s="36"/>
      <c r="AC365" s="36"/>
      <c r="AD365" s="36"/>
      <c r="AE365" s="36"/>
      <c r="AF365" s="36"/>
      <c r="AG365" s="36"/>
      <c r="AH365" s="36"/>
      <c r="ES365" s="10">
        <v>1</v>
      </c>
      <c r="EZ365" s="196"/>
      <c r="FA365" s="196"/>
      <c r="FB365" s="196"/>
      <c r="FC365" s="196"/>
      <c r="FD365" s="196"/>
    </row>
    <row r="366" spans="2:160">
      <c r="B366" s="99">
        <f t="shared" si="31"/>
        <v>0</v>
      </c>
      <c r="C366" s="99" t="str">
        <f t="shared" si="32"/>
        <v/>
      </c>
      <c r="D366" s="99" t="str">
        <f t="shared" si="33"/>
        <v/>
      </c>
      <c r="E366" s="99" t="str">
        <f t="shared" si="34"/>
        <v/>
      </c>
      <c r="F366" s="99" t="str">
        <f t="shared" si="35"/>
        <v/>
      </c>
      <c r="G366" s="99" t="str">
        <f t="shared" si="36"/>
        <v/>
      </c>
      <c r="H366" s="200" t="str">
        <f ca="1">IF(AND(M366&gt;0,M366&lt;=STATS!$C$22),1,"")</f>
        <v/>
      </c>
      <c r="J366" s="34">
        <v>365</v>
      </c>
      <c r="K366" s="212">
        <v>45.931670250000003</v>
      </c>
      <c r="L366" s="212">
        <v>-91.878739499999995</v>
      </c>
      <c r="P366" s="10" t="s">
        <v>733</v>
      </c>
      <c r="R366" s="17"/>
      <c r="S366" s="17"/>
      <c r="T366" s="36"/>
      <c r="U366" s="36"/>
      <c r="V366" s="36"/>
      <c r="W366" s="36"/>
      <c r="X366" s="36"/>
      <c r="Y366" s="36"/>
      <c r="Z366" s="36"/>
      <c r="AA366" s="36"/>
      <c r="AB366" s="36"/>
      <c r="AC366" s="36"/>
      <c r="AD366" s="36"/>
      <c r="AE366" s="36"/>
      <c r="AF366" s="36"/>
      <c r="AG366" s="36"/>
      <c r="AH366" s="36"/>
      <c r="EZ366" s="196"/>
      <c r="FA366" s="196"/>
      <c r="FB366" s="196"/>
      <c r="FC366" s="196"/>
      <c r="FD366" s="196"/>
    </row>
    <row r="367" spans="2:160">
      <c r="B367" s="99">
        <f t="shared" si="31"/>
        <v>0</v>
      </c>
      <c r="C367" s="99" t="str">
        <f t="shared" si="32"/>
        <v/>
      </c>
      <c r="D367" s="99" t="str">
        <f t="shared" si="33"/>
        <v/>
      </c>
      <c r="E367" s="99" t="str">
        <f t="shared" si="34"/>
        <v/>
      </c>
      <c r="F367" s="99" t="str">
        <f t="shared" si="35"/>
        <v/>
      </c>
      <c r="G367" s="99" t="str">
        <f t="shared" si="36"/>
        <v/>
      </c>
      <c r="H367" s="200" t="str">
        <f ca="1">IF(AND(M367&gt;0,M367&lt;=STATS!$C$22),1,"")</f>
        <v/>
      </c>
      <c r="J367" s="34">
        <v>366</v>
      </c>
      <c r="K367" s="212">
        <v>45.93168275</v>
      </c>
      <c r="L367" s="212">
        <v>-91.877978889999994</v>
      </c>
      <c r="P367" s="10" t="s">
        <v>733</v>
      </c>
      <c r="R367" s="17"/>
      <c r="S367" s="17"/>
      <c r="T367" s="36"/>
      <c r="U367" s="36"/>
      <c r="V367" s="36"/>
      <c r="W367" s="36"/>
      <c r="X367" s="36"/>
      <c r="Y367" s="36"/>
      <c r="Z367" s="36"/>
      <c r="AA367" s="36"/>
      <c r="AB367" s="36"/>
      <c r="AC367" s="36"/>
      <c r="AD367" s="36"/>
      <c r="AE367" s="36"/>
      <c r="AF367" s="36"/>
      <c r="AG367" s="36"/>
      <c r="AH367" s="36"/>
      <c r="EZ367" s="196"/>
      <c r="FA367" s="196"/>
      <c r="FB367" s="196"/>
      <c r="FC367" s="196"/>
      <c r="FD367" s="196"/>
    </row>
    <row r="368" spans="2:160">
      <c r="B368" s="99">
        <f t="shared" si="31"/>
        <v>2</v>
      </c>
      <c r="C368" s="99">
        <f t="shared" si="32"/>
        <v>2</v>
      </c>
      <c r="D368" s="99">
        <f t="shared" si="33"/>
        <v>2</v>
      </c>
      <c r="E368" s="99">
        <f t="shared" si="34"/>
        <v>2</v>
      </c>
      <c r="F368" s="99">
        <f t="shared" si="35"/>
        <v>2</v>
      </c>
      <c r="G368" s="99">
        <f t="shared" si="36"/>
        <v>5.6</v>
      </c>
      <c r="H368" s="200">
        <f ca="1">IF(AND(M368&gt;0,M368&lt;=STATS!$C$22),1,"")</f>
        <v>1</v>
      </c>
      <c r="J368" s="34">
        <v>367</v>
      </c>
      <c r="K368" s="212">
        <v>45.931695249999997</v>
      </c>
      <c r="L368" s="212">
        <v>-91.877218279999994</v>
      </c>
      <c r="M368" s="10">
        <v>5.6</v>
      </c>
      <c r="N368" s="10" t="s">
        <v>718</v>
      </c>
      <c r="O368" s="10" t="s">
        <v>716</v>
      </c>
      <c r="Q368" s="10">
        <v>2</v>
      </c>
      <c r="R368" s="17"/>
      <c r="S368" s="17"/>
      <c r="T368" s="36"/>
      <c r="U368" s="36"/>
      <c r="V368" s="36"/>
      <c r="W368" s="36"/>
      <c r="X368" s="36"/>
      <c r="Y368" s="36"/>
      <c r="Z368" s="36"/>
      <c r="AA368" s="36"/>
      <c r="AB368" s="36"/>
      <c r="AC368" s="36"/>
      <c r="AD368" s="36"/>
      <c r="AE368" s="36">
        <v>2</v>
      </c>
      <c r="AF368" s="36"/>
      <c r="AG368" s="36"/>
      <c r="AH368" s="36"/>
      <c r="CB368" s="10" t="s">
        <v>717</v>
      </c>
      <c r="DE368" s="10" t="s">
        <v>717</v>
      </c>
      <c r="ES368" s="10">
        <v>1</v>
      </c>
      <c r="EZ368" s="196"/>
      <c r="FA368" s="196"/>
      <c r="FB368" s="196"/>
      <c r="FC368" s="196"/>
      <c r="FD368" s="196"/>
    </row>
    <row r="369" spans="2:160">
      <c r="B369" s="99">
        <f t="shared" si="31"/>
        <v>0</v>
      </c>
      <c r="C369" s="99" t="str">
        <f t="shared" si="32"/>
        <v/>
      </c>
      <c r="D369" s="99" t="str">
        <f t="shared" si="33"/>
        <v/>
      </c>
      <c r="E369" s="99" t="str">
        <f t="shared" si="34"/>
        <v/>
      </c>
      <c r="F369" s="99" t="str">
        <f t="shared" si="35"/>
        <v/>
      </c>
      <c r="G369" s="99" t="str">
        <f t="shared" si="36"/>
        <v/>
      </c>
      <c r="H369" s="200" t="str">
        <f ca="1">IF(AND(M369&gt;0,M369&lt;=STATS!$C$22),1,"")</f>
        <v/>
      </c>
      <c r="J369" s="34">
        <v>368</v>
      </c>
      <c r="K369" s="212">
        <v>45.932163439999997</v>
      </c>
      <c r="L369" s="212">
        <v>-91.881039279999996</v>
      </c>
      <c r="P369" s="10" t="s">
        <v>733</v>
      </c>
      <c r="R369" s="17"/>
      <c r="S369" s="17"/>
      <c r="T369" s="36"/>
      <c r="U369" s="36"/>
      <c r="V369" s="36"/>
      <c r="W369" s="36"/>
      <c r="X369" s="36"/>
      <c r="Y369" s="36"/>
      <c r="Z369" s="36"/>
      <c r="AA369" s="36"/>
      <c r="AB369" s="36"/>
      <c r="AC369" s="36"/>
      <c r="AD369" s="36"/>
      <c r="AE369" s="36"/>
      <c r="AF369" s="36"/>
      <c r="AG369" s="36"/>
      <c r="AH369" s="36"/>
      <c r="EZ369" s="196"/>
      <c r="FA369" s="196"/>
      <c r="FB369" s="196"/>
      <c r="FC369" s="196"/>
      <c r="FD369" s="196"/>
    </row>
    <row r="370" spans="2:160">
      <c r="B370" s="99">
        <f t="shared" si="31"/>
        <v>0</v>
      </c>
      <c r="C370" s="99" t="str">
        <f t="shared" si="32"/>
        <v/>
      </c>
      <c r="D370" s="99" t="str">
        <f t="shared" si="33"/>
        <v/>
      </c>
      <c r="E370" s="99" t="str">
        <f t="shared" si="34"/>
        <v/>
      </c>
      <c r="F370" s="99" t="str">
        <f t="shared" si="35"/>
        <v/>
      </c>
      <c r="G370" s="99" t="str">
        <f t="shared" si="36"/>
        <v/>
      </c>
      <c r="H370" s="200" t="str">
        <f ca="1">IF(AND(M370&gt;0,M370&lt;=STATS!$C$22),1,"")</f>
        <v/>
      </c>
      <c r="J370" s="34">
        <v>369</v>
      </c>
      <c r="K370" s="212">
        <v>45.932175960000002</v>
      </c>
      <c r="L370" s="212">
        <v>-91.880278660000002</v>
      </c>
      <c r="P370" s="10" t="s">
        <v>733</v>
      </c>
      <c r="R370" s="17"/>
      <c r="S370" s="17"/>
      <c r="T370" s="36"/>
      <c r="U370" s="36"/>
      <c r="V370" s="36"/>
      <c r="W370" s="36"/>
      <c r="X370" s="36"/>
      <c r="Y370" s="36"/>
      <c r="Z370" s="36"/>
      <c r="AA370" s="36"/>
      <c r="AB370" s="36"/>
      <c r="AC370" s="36"/>
      <c r="AD370" s="36"/>
      <c r="AE370" s="36"/>
      <c r="AF370" s="36"/>
      <c r="AG370" s="36"/>
      <c r="AH370" s="36"/>
      <c r="EZ370" s="196"/>
      <c r="FA370" s="196"/>
      <c r="FB370" s="196"/>
      <c r="FC370" s="196"/>
      <c r="FD370" s="196"/>
    </row>
    <row r="371" spans="2:160">
      <c r="B371" s="99">
        <f t="shared" si="31"/>
        <v>0</v>
      </c>
      <c r="C371" s="99" t="str">
        <f t="shared" si="32"/>
        <v/>
      </c>
      <c r="D371" s="99" t="str">
        <f t="shared" si="33"/>
        <v/>
      </c>
      <c r="E371" s="99" t="str">
        <f t="shared" si="34"/>
        <v/>
      </c>
      <c r="F371" s="99" t="str">
        <f t="shared" si="35"/>
        <v/>
      </c>
      <c r="G371" s="99" t="str">
        <f t="shared" si="36"/>
        <v/>
      </c>
      <c r="H371" s="200" t="str">
        <f ca="1">IF(AND(M371&gt;0,M371&lt;=STATS!$C$22),1,"")</f>
        <v/>
      </c>
      <c r="J371" s="34">
        <v>370</v>
      </c>
      <c r="K371" s="212">
        <v>45.93218847</v>
      </c>
      <c r="L371" s="212">
        <v>-91.879518050000001</v>
      </c>
      <c r="P371" s="10" t="s">
        <v>733</v>
      </c>
      <c r="R371" s="17"/>
      <c r="S371" s="17"/>
      <c r="T371" s="36"/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6"/>
      <c r="AF371" s="36"/>
      <c r="AG371" s="36"/>
      <c r="AH371" s="36"/>
      <c r="EZ371" s="196"/>
      <c r="FA371" s="196"/>
      <c r="FB371" s="196"/>
      <c r="FC371" s="196"/>
      <c r="FD371" s="196"/>
    </row>
    <row r="372" spans="2:160">
      <c r="B372" s="99">
        <f t="shared" si="31"/>
        <v>0</v>
      </c>
      <c r="C372" s="99" t="str">
        <f t="shared" si="32"/>
        <v/>
      </c>
      <c r="D372" s="99" t="str">
        <f t="shared" si="33"/>
        <v/>
      </c>
      <c r="E372" s="99" t="str">
        <f t="shared" si="34"/>
        <v/>
      </c>
      <c r="F372" s="99" t="str">
        <f t="shared" si="35"/>
        <v/>
      </c>
      <c r="G372" s="99" t="str">
        <f t="shared" si="36"/>
        <v/>
      </c>
      <c r="H372" s="200" t="str">
        <f ca="1">IF(AND(M372&gt;0,M372&lt;=STATS!$C$22),1,"")</f>
        <v/>
      </c>
      <c r="J372" s="34">
        <v>371</v>
      </c>
      <c r="K372" s="212">
        <v>45.932200989999998</v>
      </c>
      <c r="L372" s="212">
        <v>-91.878757429999993</v>
      </c>
      <c r="P372" s="10" t="s">
        <v>733</v>
      </c>
      <c r="R372" s="17"/>
      <c r="S372" s="17"/>
      <c r="T372" s="36"/>
      <c r="U372" s="36"/>
      <c r="V372" s="36"/>
      <c r="W372" s="36"/>
      <c r="X372" s="36"/>
      <c r="Y372" s="36"/>
      <c r="Z372" s="36"/>
      <c r="AA372" s="36"/>
      <c r="AB372" s="36"/>
      <c r="AC372" s="36"/>
      <c r="AD372" s="36"/>
      <c r="AE372" s="36"/>
      <c r="AF372" s="36"/>
      <c r="AG372" s="36"/>
      <c r="AH372" s="36"/>
      <c r="EZ372" s="196"/>
      <c r="FA372" s="196"/>
      <c r="FB372" s="196"/>
      <c r="FC372" s="196"/>
      <c r="FD372" s="196"/>
    </row>
    <row r="373" spans="2:160">
      <c r="B373" s="99">
        <f t="shared" si="31"/>
        <v>0</v>
      </c>
      <c r="C373" s="99" t="str">
        <f t="shared" si="32"/>
        <v/>
      </c>
      <c r="D373" s="99" t="str">
        <f t="shared" si="33"/>
        <v/>
      </c>
      <c r="E373" s="99" t="str">
        <f t="shared" si="34"/>
        <v/>
      </c>
      <c r="F373" s="99" t="str">
        <f t="shared" si="35"/>
        <v/>
      </c>
      <c r="G373" s="99" t="str">
        <f t="shared" si="36"/>
        <v/>
      </c>
      <c r="H373" s="200" t="str">
        <f ca="1">IF(AND(M373&gt;0,M373&lt;=STATS!$C$22),1,"")</f>
        <v/>
      </c>
      <c r="J373" s="34">
        <v>372</v>
      </c>
      <c r="K373" s="212">
        <v>45.932213490000002</v>
      </c>
      <c r="L373" s="212">
        <v>-91.877996809999999</v>
      </c>
      <c r="P373" s="10" t="s">
        <v>733</v>
      </c>
      <c r="R373" s="17"/>
      <c r="S373" s="17"/>
      <c r="T373" s="36"/>
      <c r="U373" s="36"/>
      <c r="V373" s="36"/>
      <c r="W373" s="36"/>
      <c r="X373" s="36"/>
      <c r="Y373" s="36"/>
      <c r="Z373" s="36"/>
      <c r="AA373" s="36"/>
      <c r="AB373" s="36"/>
      <c r="AC373" s="36"/>
      <c r="AD373" s="36"/>
      <c r="AE373" s="36"/>
      <c r="AF373" s="36"/>
      <c r="AG373" s="36"/>
      <c r="AH373" s="36"/>
      <c r="EZ373" s="196"/>
      <c r="FA373" s="196"/>
      <c r="FB373" s="196"/>
      <c r="FC373" s="196"/>
      <c r="FD373" s="196"/>
    </row>
    <row r="374" spans="2:160">
      <c r="B374" s="99">
        <f t="shared" si="31"/>
        <v>0</v>
      </c>
      <c r="C374" s="99" t="str">
        <f t="shared" si="32"/>
        <v/>
      </c>
      <c r="D374" s="99" t="str">
        <f t="shared" si="33"/>
        <v/>
      </c>
      <c r="E374" s="99" t="str">
        <f t="shared" si="34"/>
        <v/>
      </c>
      <c r="F374" s="99" t="str">
        <f t="shared" si="35"/>
        <v/>
      </c>
      <c r="G374" s="99" t="str">
        <f t="shared" si="36"/>
        <v/>
      </c>
      <c r="H374" s="200" t="str">
        <f ca="1">IF(AND(M374&gt;0,M374&lt;=STATS!$C$22),1,"")</f>
        <v/>
      </c>
      <c r="J374" s="34">
        <v>373</v>
      </c>
      <c r="K374" s="212">
        <v>45.932681649999999</v>
      </c>
      <c r="L374" s="212">
        <v>-91.881817850000004</v>
      </c>
      <c r="P374" s="10" t="s">
        <v>733</v>
      </c>
      <c r="R374" s="17"/>
      <c r="S374" s="17"/>
      <c r="T374" s="36"/>
      <c r="U374" s="36"/>
      <c r="V374" s="36"/>
      <c r="W374" s="36"/>
      <c r="X374" s="36"/>
      <c r="Y374" s="36"/>
      <c r="Z374" s="36"/>
      <c r="AA374" s="36"/>
      <c r="AB374" s="36"/>
      <c r="AC374" s="36"/>
      <c r="AD374" s="36"/>
      <c r="AE374" s="36"/>
      <c r="AF374" s="36"/>
      <c r="AG374" s="36"/>
      <c r="AH374" s="36"/>
      <c r="EZ374" s="196"/>
      <c r="FA374" s="196"/>
      <c r="FB374" s="196"/>
      <c r="FC374" s="196"/>
      <c r="FD374" s="196"/>
    </row>
    <row r="375" spans="2:160">
      <c r="B375" s="99">
        <f t="shared" si="31"/>
        <v>0</v>
      </c>
      <c r="C375" s="99" t="str">
        <f t="shared" si="32"/>
        <v/>
      </c>
      <c r="D375" s="99" t="str">
        <f t="shared" si="33"/>
        <v/>
      </c>
      <c r="E375" s="99" t="str">
        <f t="shared" si="34"/>
        <v/>
      </c>
      <c r="F375" s="99" t="str">
        <f t="shared" si="35"/>
        <v/>
      </c>
      <c r="G375" s="99" t="str">
        <f t="shared" si="36"/>
        <v/>
      </c>
      <c r="H375" s="200" t="str">
        <f ca="1">IF(AND(M375&gt;0,M375&lt;=STATS!$C$22),1,"")</f>
        <v/>
      </c>
      <c r="J375" s="34">
        <v>374</v>
      </c>
      <c r="K375" s="212">
        <v>45.932694179999999</v>
      </c>
      <c r="L375" s="212">
        <v>-91.881057229999996</v>
      </c>
      <c r="P375" s="10" t="s">
        <v>733</v>
      </c>
      <c r="R375" s="17"/>
      <c r="S375" s="17"/>
      <c r="T375" s="36"/>
      <c r="U375" s="36"/>
      <c r="V375" s="36"/>
      <c r="W375" s="36"/>
      <c r="X375" s="36"/>
      <c r="Y375" s="36"/>
      <c r="Z375" s="36"/>
      <c r="AA375" s="36"/>
      <c r="AB375" s="36"/>
      <c r="AC375" s="36"/>
      <c r="AD375" s="36"/>
      <c r="AE375" s="36"/>
      <c r="AF375" s="36"/>
      <c r="AG375" s="36"/>
      <c r="AH375" s="36"/>
      <c r="EZ375" s="196"/>
      <c r="FA375" s="196"/>
      <c r="FB375" s="196"/>
      <c r="FC375" s="196"/>
      <c r="FD375" s="196"/>
    </row>
    <row r="376" spans="2:160">
      <c r="B376" s="99">
        <f t="shared" si="31"/>
        <v>0</v>
      </c>
      <c r="C376" s="99" t="str">
        <f t="shared" si="32"/>
        <v/>
      </c>
      <c r="D376" s="99" t="str">
        <f t="shared" si="33"/>
        <v/>
      </c>
      <c r="E376" s="99" t="str">
        <f t="shared" si="34"/>
        <v/>
      </c>
      <c r="F376" s="99" t="str">
        <f t="shared" si="35"/>
        <v/>
      </c>
      <c r="G376" s="99" t="str">
        <f t="shared" si="36"/>
        <v/>
      </c>
      <c r="H376" s="200" t="str">
        <f ca="1">IF(AND(M376&gt;0,M376&lt;=STATS!$C$22),1,"")</f>
        <v/>
      </c>
      <c r="J376" s="34">
        <v>375</v>
      </c>
      <c r="K376" s="212">
        <v>45.932706699999997</v>
      </c>
      <c r="L376" s="212">
        <v>-91.880296599999994</v>
      </c>
      <c r="P376" s="10" t="s">
        <v>733</v>
      </c>
      <c r="R376" s="17"/>
      <c r="S376" s="17"/>
      <c r="T376" s="36"/>
      <c r="U376" s="36"/>
      <c r="V376" s="36"/>
      <c r="W376" s="36"/>
      <c r="X376" s="36"/>
      <c r="Y376" s="36"/>
      <c r="Z376" s="36"/>
      <c r="AA376" s="36"/>
      <c r="AB376" s="36"/>
      <c r="AC376" s="36"/>
      <c r="AD376" s="36"/>
      <c r="AE376" s="36"/>
      <c r="AF376" s="36"/>
      <c r="AG376" s="36"/>
      <c r="AH376" s="36"/>
      <c r="EZ376" s="196"/>
      <c r="FA376" s="196"/>
      <c r="FB376" s="196"/>
      <c r="FC376" s="196"/>
      <c r="FD376" s="196"/>
    </row>
    <row r="377" spans="2:160">
      <c r="B377" s="99">
        <f t="shared" si="31"/>
        <v>0</v>
      </c>
      <c r="C377" s="99" t="str">
        <f t="shared" si="32"/>
        <v/>
      </c>
      <c r="D377" s="99" t="str">
        <f t="shared" si="33"/>
        <v/>
      </c>
      <c r="E377" s="99" t="str">
        <f t="shared" si="34"/>
        <v/>
      </c>
      <c r="F377" s="99" t="str">
        <f t="shared" si="35"/>
        <v/>
      </c>
      <c r="G377" s="99" t="str">
        <f t="shared" si="36"/>
        <v/>
      </c>
      <c r="H377" s="200" t="str">
        <f ca="1">IF(AND(M377&gt;0,M377&lt;=STATS!$C$22),1,"")</f>
        <v/>
      </c>
      <c r="J377" s="34">
        <v>376</v>
      </c>
      <c r="K377" s="212">
        <v>45.932719220000003</v>
      </c>
      <c r="L377" s="212">
        <v>-91.87953598</v>
      </c>
      <c r="P377" s="10" t="s">
        <v>733</v>
      </c>
      <c r="R377" s="17"/>
      <c r="S377" s="17"/>
      <c r="T377" s="36"/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F377" s="36"/>
      <c r="AG377" s="36"/>
      <c r="AH377" s="36"/>
      <c r="EZ377" s="196"/>
      <c r="FA377" s="196"/>
      <c r="FB377" s="196"/>
      <c r="FC377" s="196"/>
      <c r="FD377" s="196"/>
    </row>
    <row r="378" spans="2:160">
      <c r="B378" s="99">
        <f t="shared" si="31"/>
        <v>0</v>
      </c>
      <c r="C378" s="99" t="str">
        <f t="shared" si="32"/>
        <v/>
      </c>
      <c r="D378" s="99" t="str">
        <f t="shared" si="33"/>
        <v/>
      </c>
      <c r="E378" s="99" t="str">
        <f t="shared" si="34"/>
        <v/>
      </c>
      <c r="F378" s="99" t="str">
        <f t="shared" si="35"/>
        <v/>
      </c>
      <c r="G378" s="99" t="str">
        <f t="shared" si="36"/>
        <v/>
      </c>
      <c r="H378" s="200" t="str">
        <f ca="1">IF(AND(M378&gt;0,M378&lt;=STATS!$C$22),1,"")</f>
        <v/>
      </c>
      <c r="J378" s="34">
        <v>377</v>
      </c>
      <c r="K378" s="212">
        <v>45.93273173</v>
      </c>
      <c r="L378" s="212">
        <v>-91.878775360000006</v>
      </c>
      <c r="P378" s="10" t="s">
        <v>733</v>
      </c>
      <c r="R378" s="17"/>
      <c r="S378" s="17"/>
      <c r="T378" s="36"/>
      <c r="U378" s="36"/>
      <c r="V378" s="36"/>
      <c r="W378" s="36"/>
      <c r="X378" s="36"/>
      <c r="Y378" s="36"/>
      <c r="Z378" s="36"/>
      <c r="AA378" s="36"/>
      <c r="AB378" s="36"/>
      <c r="AC378" s="36"/>
      <c r="AD378" s="36"/>
      <c r="AE378" s="36"/>
      <c r="AF378" s="36"/>
      <c r="AG378" s="36"/>
      <c r="AH378" s="36"/>
      <c r="EZ378" s="196"/>
      <c r="FA378" s="196"/>
      <c r="FB378" s="196"/>
      <c r="FC378" s="196"/>
      <c r="FD378" s="196"/>
    </row>
    <row r="379" spans="2:160">
      <c r="B379" s="99">
        <f t="shared" si="31"/>
        <v>0</v>
      </c>
      <c r="C379" s="99" t="str">
        <f t="shared" si="32"/>
        <v/>
      </c>
      <c r="D379" s="99" t="str">
        <f t="shared" si="33"/>
        <v/>
      </c>
      <c r="E379" s="99" t="str">
        <f t="shared" si="34"/>
        <v/>
      </c>
      <c r="F379" s="99" t="str">
        <f t="shared" si="35"/>
        <v/>
      </c>
      <c r="G379" s="99" t="str">
        <f t="shared" si="36"/>
        <v/>
      </c>
      <c r="H379" s="200" t="str">
        <f ca="1">IF(AND(M379&gt;0,M379&lt;=STATS!$C$22),1,"")</f>
        <v/>
      </c>
      <c r="J379" s="34">
        <v>378</v>
      </c>
      <c r="K379" s="212">
        <v>45.932744229999997</v>
      </c>
      <c r="L379" s="212">
        <v>-91.878014730000004</v>
      </c>
      <c r="P379" s="10" t="s">
        <v>733</v>
      </c>
      <c r="R379" s="17"/>
      <c r="S379" s="17"/>
      <c r="T379" s="36"/>
      <c r="U379" s="36"/>
      <c r="V379" s="36"/>
      <c r="W379" s="36"/>
      <c r="X379" s="36"/>
      <c r="Y379" s="36"/>
      <c r="Z379" s="36"/>
      <c r="AA379" s="36"/>
      <c r="AB379" s="36"/>
      <c r="AC379" s="36"/>
      <c r="AD379" s="36"/>
      <c r="AE379" s="36"/>
      <c r="AF379" s="36"/>
      <c r="AG379" s="36"/>
      <c r="AH379" s="36"/>
      <c r="EZ379" s="196"/>
      <c r="FA379" s="196"/>
      <c r="FB379" s="196"/>
      <c r="FC379" s="196"/>
      <c r="FD379" s="196"/>
    </row>
    <row r="380" spans="2:160">
      <c r="B380" s="99">
        <f t="shared" si="31"/>
        <v>0</v>
      </c>
      <c r="C380" s="99" t="str">
        <f t="shared" si="32"/>
        <v/>
      </c>
      <c r="D380" s="99" t="str">
        <f t="shared" si="33"/>
        <v/>
      </c>
      <c r="E380" s="99" t="str">
        <f t="shared" si="34"/>
        <v/>
      </c>
      <c r="F380" s="99" t="str">
        <f t="shared" si="35"/>
        <v/>
      </c>
      <c r="G380" s="99" t="str">
        <f t="shared" si="36"/>
        <v/>
      </c>
      <c r="H380" s="200" t="str">
        <f ca="1">IF(AND(M380&gt;0,M380&lt;=STATS!$C$22),1,"")</f>
        <v/>
      </c>
      <c r="J380" s="34">
        <v>379</v>
      </c>
      <c r="K380" s="212">
        <v>45.933212390000001</v>
      </c>
      <c r="L380" s="212">
        <v>-91.881835809999998</v>
      </c>
      <c r="P380" s="10" t="s">
        <v>733</v>
      </c>
      <c r="R380" s="17"/>
      <c r="S380" s="17"/>
      <c r="T380" s="36"/>
      <c r="U380" s="36"/>
      <c r="V380" s="36"/>
      <c r="W380" s="36"/>
      <c r="X380" s="36"/>
      <c r="Y380" s="36"/>
      <c r="Z380" s="36"/>
      <c r="AA380" s="36"/>
      <c r="AB380" s="36"/>
      <c r="AC380" s="36"/>
      <c r="AD380" s="36"/>
      <c r="AE380" s="36"/>
      <c r="AF380" s="36"/>
      <c r="AG380" s="36"/>
      <c r="AH380" s="36"/>
      <c r="EZ380" s="196"/>
      <c r="FA380" s="196"/>
      <c r="FB380" s="196"/>
      <c r="FC380" s="196"/>
      <c r="FD380" s="196"/>
    </row>
    <row r="381" spans="2:160">
      <c r="B381" s="99">
        <f t="shared" si="31"/>
        <v>0</v>
      </c>
      <c r="C381" s="99" t="str">
        <f t="shared" si="32"/>
        <v/>
      </c>
      <c r="D381" s="99" t="str">
        <f t="shared" si="33"/>
        <v/>
      </c>
      <c r="E381" s="99" t="str">
        <f t="shared" si="34"/>
        <v/>
      </c>
      <c r="F381" s="99" t="str">
        <f t="shared" si="35"/>
        <v/>
      </c>
      <c r="G381" s="99" t="str">
        <f t="shared" si="36"/>
        <v/>
      </c>
      <c r="H381" s="200" t="str">
        <f ca="1">IF(AND(M381&gt;0,M381&lt;=STATS!$C$22),1,"")</f>
        <v/>
      </c>
      <c r="J381" s="34">
        <v>380</v>
      </c>
      <c r="K381" s="212">
        <v>45.933224920000001</v>
      </c>
      <c r="L381" s="212">
        <v>-91.881075179999996</v>
      </c>
      <c r="P381" s="10" t="s">
        <v>733</v>
      </c>
      <c r="R381" s="17"/>
      <c r="S381" s="17"/>
      <c r="T381" s="36"/>
      <c r="U381" s="36"/>
      <c r="V381" s="36"/>
      <c r="W381" s="36"/>
      <c r="X381" s="36"/>
      <c r="Y381" s="36"/>
      <c r="Z381" s="36"/>
      <c r="AA381" s="36"/>
      <c r="AB381" s="36"/>
      <c r="AC381" s="36"/>
      <c r="AD381" s="36"/>
      <c r="AE381" s="36"/>
      <c r="AF381" s="36"/>
      <c r="AG381" s="36"/>
      <c r="AH381" s="36"/>
      <c r="EZ381" s="196"/>
      <c r="FA381" s="196"/>
      <c r="FB381" s="196"/>
      <c r="FC381" s="196"/>
      <c r="FD381" s="196"/>
    </row>
    <row r="382" spans="2:160">
      <c r="B382" s="99">
        <f t="shared" si="31"/>
        <v>0</v>
      </c>
      <c r="C382" s="99" t="str">
        <f t="shared" si="32"/>
        <v/>
      </c>
      <c r="D382" s="99" t="str">
        <f t="shared" si="33"/>
        <v/>
      </c>
      <c r="E382" s="99" t="str">
        <f t="shared" si="34"/>
        <v/>
      </c>
      <c r="F382" s="99" t="str">
        <f t="shared" si="35"/>
        <v/>
      </c>
      <c r="G382" s="99" t="str">
        <f t="shared" si="36"/>
        <v/>
      </c>
      <c r="H382" s="200" t="str">
        <f ca="1">IF(AND(M382&gt;0,M382&lt;=STATS!$C$22),1,"")</f>
        <v/>
      </c>
      <c r="J382" s="34">
        <v>381</v>
      </c>
      <c r="K382" s="212">
        <v>45.933237439999999</v>
      </c>
      <c r="L382" s="212">
        <v>-91.880314549999994</v>
      </c>
      <c r="P382" s="10" t="s">
        <v>733</v>
      </c>
      <c r="R382" s="17"/>
      <c r="S382" s="17"/>
      <c r="T382" s="36"/>
      <c r="U382" s="36"/>
      <c r="V382" s="36"/>
      <c r="W382" s="36"/>
      <c r="X382" s="36"/>
      <c r="Y382" s="36"/>
      <c r="Z382" s="36"/>
      <c r="AA382" s="36"/>
      <c r="AB382" s="36"/>
      <c r="AC382" s="36"/>
      <c r="AD382" s="36"/>
      <c r="AE382" s="36"/>
      <c r="AF382" s="36"/>
      <c r="AG382" s="36"/>
      <c r="AH382" s="36"/>
      <c r="EZ382" s="196"/>
      <c r="FA382" s="196"/>
      <c r="FB382" s="196"/>
      <c r="FC382" s="196"/>
      <c r="FD382" s="196"/>
    </row>
    <row r="383" spans="2:160">
      <c r="B383" s="99">
        <f t="shared" si="31"/>
        <v>0</v>
      </c>
      <c r="C383" s="99" t="str">
        <f t="shared" si="32"/>
        <v/>
      </c>
      <c r="D383" s="99" t="str">
        <f t="shared" si="33"/>
        <v/>
      </c>
      <c r="E383" s="99" t="str">
        <f t="shared" si="34"/>
        <v/>
      </c>
      <c r="F383" s="99" t="str">
        <f t="shared" si="35"/>
        <v/>
      </c>
      <c r="G383" s="99" t="str">
        <f t="shared" si="36"/>
        <v/>
      </c>
      <c r="H383" s="200" t="str">
        <f ca="1">IF(AND(M383&gt;0,M383&lt;=STATS!$C$22),1,"")</f>
        <v/>
      </c>
      <c r="J383" s="34">
        <v>382</v>
      </c>
      <c r="K383" s="212">
        <v>45.933249959999998</v>
      </c>
      <c r="L383" s="212">
        <v>-91.879553920000006</v>
      </c>
      <c r="P383" s="10" t="s">
        <v>733</v>
      </c>
      <c r="R383" s="17"/>
      <c r="S383" s="17"/>
      <c r="T383" s="36"/>
      <c r="U383" s="36"/>
      <c r="V383" s="36"/>
      <c r="W383" s="36"/>
      <c r="X383" s="36"/>
      <c r="Y383" s="36"/>
      <c r="Z383" s="36"/>
      <c r="AA383" s="36"/>
      <c r="AB383" s="36"/>
      <c r="AC383" s="36"/>
      <c r="AD383" s="36"/>
      <c r="AE383" s="36"/>
      <c r="AF383" s="36"/>
      <c r="AG383" s="36"/>
      <c r="AH383" s="36"/>
      <c r="EZ383" s="196"/>
      <c r="FA383" s="196"/>
      <c r="FB383" s="196"/>
      <c r="FC383" s="196"/>
      <c r="FD383" s="196"/>
    </row>
    <row r="384" spans="2:160">
      <c r="B384" s="99">
        <f t="shared" si="31"/>
        <v>0</v>
      </c>
      <c r="C384" s="99" t="str">
        <f t="shared" si="32"/>
        <v/>
      </c>
      <c r="D384" s="99" t="str">
        <f t="shared" si="33"/>
        <v/>
      </c>
      <c r="E384" s="99" t="str">
        <f t="shared" si="34"/>
        <v/>
      </c>
      <c r="F384" s="99" t="str">
        <f t="shared" si="35"/>
        <v/>
      </c>
      <c r="G384" s="99" t="str">
        <f t="shared" si="36"/>
        <v/>
      </c>
      <c r="H384" s="200" t="str">
        <f ca="1">IF(AND(M384&gt;0,M384&lt;=STATS!$C$22),1,"")</f>
        <v/>
      </c>
      <c r="J384" s="34">
        <v>383</v>
      </c>
      <c r="K384" s="212">
        <v>45.933743130000003</v>
      </c>
      <c r="L384" s="212">
        <v>-91.881853759999998</v>
      </c>
      <c r="P384" s="10" t="s">
        <v>733</v>
      </c>
      <c r="R384" s="17"/>
      <c r="S384" s="17"/>
      <c r="T384" s="36"/>
      <c r="U384" s="36"/>
      <c r="V384" s="36"/>
      <c r="W384" s="36"/>
      <c r="X384" s="36"/>
      <c r="Y384" s="36"/>
      <c r="Z384" s="36"/>
      <c r="AA384" s="36"/>
      <c r="AB384" s="36"/>
      <c r="AC384" s="36"/>
      <c r="AD384" s="36"/>
      <c r="AE384" s="36"/>
      <c r="AF384" s="36"/>
      <c r="AG384" s="36"/>
      <c r="AH384" s="36"/>
      <c r="EZ384" s="196"/>
      <c r="FA384" s="196"/>
      <c r="FB384" s="196"/>
      <c r="FC384" s="196"/>
      <c r="FD384" s="196"/>
    </row>
    <row r="385" spans="2:160">
      <c r="B385" s="99">
        <f t="shared" si="31"/>
        <v>0</v>
      </c>
      <c r="C385" s="99" t="str">
        <f t="shared" si="32"/>
        <v/>
      </c>
      <c r="D385" s="99" t="str">
        <f t="shared" si="33"/>
        <v/>
      </c>
      <c r="E385" s="99" t="str">
        <f t="shared" si="34"/>
        <v/>
      </c>
      <c r="F385" s="99" t="str">
        <f t="shared" si="35"/>
        <v/>
      </c>
      <c r="G385" s="99" t="str">
        <f t="shared" si="36"/>
        <v/>
      </c>
      <c r="H385" s="200" t="str">
        <f ca="1">IF(AND(M385&gt;0,M385&lt;=STATS!$C$22),1,"")</f>
        <v/>
      </c>
      <c r="J385" s="34">
        <v>384</v>
      </c>
      <c r="K385" s="212">
        <v>45.933755660000003</v>
      </c>
      <c r="L385" s="212">
        <v>-91.881093129999996</v>
      </c>
      <c r="P385" s="10" t="s">
        <v>733</v>
      </c>
      <c r="R385" s="17"/>
      <c r="S385" s="17"/>
      <c r="T385" s="36"/>
      <c r="U385" s="36"/>
      <c r="V385" s="36"/>
      <c r="W385" s="36"/>
      <c r="X385" s="36"/>
      <c r="Y385" s="36"/>
      <c r="Z385" s="36"/>
      <c r="AA385" s="36"/>
      <c r="AB385" s="36"/>
      <c r="AC385" s="36"/>
      <c r="AD385" s="36"/>
      <c r="AE385" s="36"/>
      <c r="AF385" s="36"/>
      <c r="AG385" s="36"/>
      <c r="AH385" s="36"/>
      <c r="EZ385" s="196"/>
      <c r="FA385" s="196"/>
      <c r="FB385" s="196"/>
      <c r="FC385" s="196"/>
      <c r="FD385" s="196"/>
    </row>
    <row r="386" spans="2:160">
      <c r="B386" s="99">
        <f t="shared" ref="B386:B449" si="37">COUNT(R386:EY386,FE386:FM386)</f>
        <v>0</v>
      </c>
      <c r="C386" s="99" t="str">
        <f t="shared" ref="C386:C449" si="38">IF(COUNT(R386:EY386,FE386:FM386)&gt;0,COUNT(R386:EY386,FE386:FM386),"")</f>
        <v/>
      </c>
      <c r="D386" s="99" t="str">
        <f t="shared" ref="D386:D449" si="39">IF(COUNT(T386:BJ386,BL386:BT386,BV386:CB386,CD386:EY386,FE386:FM386)&gt;0,COUNT(T386:BJ386,BL386:BT386,BV386:CB386,CD386:EY386,FE386:FM386),"")</f>
        <v/>
      </c>
      <c r="E386" s="99" t="str">
        <f t="shared" ref="E386:E449" si="40">IF(H386=1,COUNT(R386:EY386,FE386:FM386),"")</f>
        <v/>
      </c>
      <c r="F386" s="99" t="str">
        <f t="shared" ref="F386:F449" si="41">IF(H386=1,COUNT(T386:BJ386,BL386:BT386,BV386:CB386,CD386:EY386,FE386:FM386),"")</f>
        <v/>
      </c>
      <c r="G386" s="99" t="str">
        <f t="shared" si="36"/>
        <v/>
      </c>
      <c r="H386" s="200" t="str">
        <f ca="1">IF(AND(M386&gt;0,M386&lt;=STATS!$C$22),1,"")</f>
        <v/>
      </c>
      <c r="J386" s="34">
        <v>385</v>
      </c>
      <c r="K386" s="212">
        <v>45.933768180000001</v>
      </c>
      <c r="L386" s="212">
        <v>-91.880332490000001</v>
      </c>
      <c r="P386" s="10" t="s">
        <v>733</v>
      </c>
      <c r="R386" s="17"/>
      <c r="S386" s="17"/>
      <c r="T386" s="36"/>
      <c r="U386" s="36"/>
      <c r="V386" s="36"/>
      <c r="W386" s="36"/>
      <c r="X386" s="36"/>
      <c r="Y386" s="36"/>
      <c r="Z386" s="36"/>
      <c r="AA386" s="36"/>
      <c r="AB386" s="36"/>
      <c r="AC386" s="36"/>
      <c r="AD386" s="36"/>
      <c r="AE386" s="36"/>
      <c r="AF386" s="36"/>
      <c r="AG386" s="36"/>
      <c r="AH386" s="36"/>
      <c r="EZ386" s="196"/>
      <c r="FA386" s="196"/>
      <c r="FB386" s="196"/>
      <c r="FC386" s="196"/>
      <c r="FD386" s="196"/>
    </row>
    <row r="387" spans="2:160">
      <c r="B387" s="99">
        <f t="shared" si="37"/>
        <v>0</v>
      </c>
      <c r="C387" s="99" t="str">
        <f t="shared" si="38"/>
        <v/>
      </c>
      <c r="D387" s="99" t="str">
        <f t="shared" si="39"/>
        <v/>
      </c>
      <c r="E387" s="99" t="str">
        <f t="shared" si="40"/>
        <v/>
      </c>
      <c r="F387" s="99" t="str">
        <f t="shared" si="41"/>
        <v/>
      </c>
      <c r="G387" s="99" t="str">
        <f t="shared" si="36"/>
        <v/>
      </c>
      <c r="H387" s="200" t="str">
        <f ca="1">IF(AND(M387&gt;0,M387&lt;=STATS!$C$22),1,"")</f>
        <v/>
      </c>
      <c r="J387" s="34">
        <v>386</v>
      </c>
      <c r="K387" s="212">
        <v>45.9337807</v>
      </c>
      <c r="L387" s="212">
        <v>-91.879571850000005</v>
      </c>
      <c r="P387" s="10" t="s">
        <v>733</v>
      </c>
      <c r="R387" s="17"/>
      <c r="S387" s="17"/>
      <c r="T387" s="36"/>
      <c r="U387" s="36"/>
      <c r="V387" s="36"/>
      <c r="W387" s="36"/>
      <c r="X387" s="36"/>
      <c r="Y387" s="36"/>
      <c r="Z387" s="36"/>
      <c r="AA387" s="36"/>
      <c r="AB387" s="36"/>
      <c r="AC387" s="36"/>
      <c r="AD387" s="36"/>
      <c r="AE387" s="36"/>
      <c r="AF387" s="36"/>
      <c r="AG387" s="36"/>
      <c r="AH387" s="36"/>
      <c r="EZ387" s="196"/>
      <c r="FA387" s="196"/>
      <c r="FB387" s="196"/>
      <c r="FC387" s="196"/>
      <c r="FD387" s="196"/>
    </row>
    <row r="388" spans="2:160">
      <c r="B388" s="99">
        <f t="shared" si="37"/>
        <v>0</v>
      </c>
      <c r="C388" s="99" t="str">
        <f t="shared" si="38"/>
        <v/>
      </c>
      <c r="D388" s="99" t="str">
        <f t="shared" si="39"/>
        <v/>
      </c>
      <c r="E388" s="99" t="str">
        <f t="shared" si="40"/>
        <v/>
      </c>
      <c r="F388" s="99" t="str">
        <f t="shared" si="41"/>
        <v/>
      </c>
      <c r="G388" s="99" t="str">
        <f t="shared" si="36"/>
        <v/>
      </c>
      <c r="H388" s="200" t="str">
        <f ca="1">IF(AND(M388&gt;0,M388&lt;=STATS!$C$22),1,"")</f>
        <v/>
      </c>
      <c r="J388" s="34">
        <v>387</v>
      </c>
      <c r="K388" s="212">
        <v>45.934286399999998</v>
      </c>
      <c r="L388" s="212">
        <v>-91.881111079999997</v>
      </c>
      <c r="P388" s="10" t="s">
        <v>733</v>
      </c>
      <c r="R388" s="17"/>
      <c r="S388" s="17"/>
      <c r="T388" s="36"/>
      <c r="U388" s="36"/>
      <c r="V388" s="36"/>
      <c r="W388" s="36"/>
      <c r="X388" s="36"/>
      <c r="Y388" s="36"/>
      <c r="Z388" s="36"/>
      <c r="AA388" s="36"/>
      <c r="AB388" s="36"/>
      <c r="AC388" s="36"/>
      <c r="AD388" s="36"/>
      <c r="AE388" s="36"/>
      <c r="AF388" s="36"/>
      <c r="AG388" s="36"/>
      <c r="AH388" s="36"/>
      <c r="EZ388" s="196"/>
      <c r="FA388" s="196"/>
      <c r="FB388" s="196"/>
      <c r="FC388" s="196"/>
      <c r="FD388" s="196"/>
    </row>
    <row r="389" spans="2:160">
      <c r="B389" s="99">
        <f t="shared" si="37"/>
        <v>0</v>
      </c>
      <c r="C389" s="99" t="str">
        <f t="shared" si="38"/>
        <v/>
      </c>
      <c r="D389" s="99" t="str">
        <f t="shared" si="39"/>
        <v/>
      </c>
      <c r="E389" s="99" t="str">
        <f t="shared" si="40"/>
        <v/>
      </c>
      <c r="F389" s="99" t="str">
        <f t="shared" si="41"/>
        <v/>
      </c>
      <c r="G389" s="99" t="str">
        <f t="shared" si="36"/>
        <v/>
      </c>
      <c r="H389" s="200" t="str">
        <f ca="1">IF(AND(M389&gt;0,M389&lt;=STATS!$C$22),1,"")</f>
        <v/>
      </c>
      <c r="J389" s="34">
        <v>388</v>
      </c>
      <c r="K389" s="212">
        <v>45.934298920000003</v>
      </c>
      <c r="L389" s="212">
        <v>-91.880350429999993</v>
      </c>
      <c r="P389" s="10" t="s">
        <v>733</v>
      </c>
      <c r="R389" s="17"/>
      <c r="S389" s="17"/>
      <c r="T389" s="36"/>
      <c r="U389" s="36"/>
      <c r="V389" s="36"/>
      <c r="W389" s="36"/>
      <c r="X389" s="36"/>
      <c r="Y389" s="36"/>
      <c r="Z389" s="36"/>
      <c r="AA389" s="36"/>
      <c r="AB389" s="36"/>
      <c r="AC389" s="36"/>
      <c r="AD389" s="36"/>
      <c r="AE389" s="36"/>
      <c r="AF389" s="36"/>
      <c r="AG389" s="36"/>
      <c r="AH389" s="36"/>
      <c r="EZ389" s="196"/>
      <c r="FA389" s="196"/>
      <c r="FB389" s="196"/>
      <c r="FC389" s="196"/>
      <c r="FD389" s="196"/>
    </row>
    <row r="390" spans="2:160">
      <c r="B390" s="99">
        <f t="shared" si="37"/>
        <v>0</v>
      </c>
      <c r="C390" s="99" t="str">
        <f t="shared" si="38"/>
        <v/>
      </c>
      <c r="D390" s="99" t="str">
        <f t="shared" si="39"/>
        <v/>
      </c>
      <c r="E390" s="99" t="str">
        <f t="shared" si="40"/>
        <v/>
      </c>
      <c r="F390" s="99" t="str">
        <f t="shared" si="41"/>
        <v/>
      </c>
      <c r="G390" s="99" t="str">
        <f t="shared" si="36"/>
        <v/>
      </c>
      <c r="H390" s="200" t="str">
        <f ca="1">IF(AND(M390&gt;0,M390&lt;=STATS!$C$22),1,"")</f>
        <v/>
      </c>
      <c r="J390" s="34">
        <v>389</v>
      </c>
      <c r="K390" s="212">
        <v>45.934311440000002</v>
      </c>
      <c r="L390" s="212">
        <v>-91.879589789999997</v>
      </c>
      <c r="P390" s="10" t="s">
        <v>733</v>
      </c>
      <c r="R390" s="17"/>
      <c r="S390" s="17"/>
      <c r="T390" s="36"/>
      <c r="U390" s="36"/>
      <c r="V390" s="36"/>
      <c r="W390" s="36"/>
      <c r="X390" s="36"/>
      <c r="Y390" s="36"/>
      <c r="Z390" s="36"/>
      <c r="AA390" s="36"/>
      <c r="AB390" s="36"/>
      <c r="AC390" s="36"/>
      <c r="AD390" s="36"/>
      <c r="AE390" s="36"/>
      <c r="AF390" s="36"/>
      <c r="AG390" s="36"/>
      <c r="AH390" s="36"/>
      <c r="EZ390" s="196"/>
      <c r="FA390" s="196"/>
      <c r="FB390" s="196"/>
      <c r="FC390" s="196"/>
      <c r="FD390" s="196"/>
    </row>
    <row r="391" spans="2:160">
      <c r="B391" s="99">
        <f t="shared" si="37"/>
        <v>0</v>
      </c>
      <c r="C391" s="99" t="str">
        <f t="shared" si="38"/>
        <v/>
      </c>
      <c r="D391" s="99" t="str">
        <f t="shared" si="39"/>
        <v/>
      </c>
      <c r="E391" s="99" t="str">
        <f t="shared" si="40"/>
        <v/>
      </c>
      <c r="F391" s="99" t="str">
        <f t="shared" si="41"/>
        <v/>
      </c>
      <c r="G391" s="99" t="str">
        <f t="shared" si="36"/>
        <v/>
      </c>
      <c r="H391" s="200" t="str">
        <f ca="1">IF(AND(M391&gt;0,M391&lt;=STATS!$C$22),1,"")</f>
        <v/>
      </c>
      <c r="J391" s="34">
        <v>390</v>
      </c>
      <c r="K391" s="212">
        <v>45.93480461</v>
      </c>
      <c r="L391" s="212">
        <v>-91.88188968</v>
      </c>
      <c r="P391" s="10" t="s">
        <v>733</v>
      </c>
      <c r="R391" s="17"/>
      <c r="S391" s="17"/>
      <c r="T391" s="36"/>
      <c r="U391" s="36"/>
      <c r="V391" s="36"/>
      <c r="W391" s="36"/>
      <c r="X391" s="36"/>
      <c r="Y391" s="36"/>
      <c r="Z391" s="36"/>
      <c r="AA391" s="36"/>
      <c r="AB391" s="36"/>
      <c r="AC391" s="36"/>
      <c r="AD391" s="36"/>
      <c r="AE391" s="36"/>
      <c r="AF391" s="36"/>
      <c r="AG391" s="36"/>
      <c r="AH391" s="36"/>
      <c r="EZ391" s="196"/>
      <c r="FA391" s="196"/>
      <c r="FB391" s="196"/>
      <c r="FC391" s="196"/>
      <c r="FD391" s="196"/>
    </row>
    <row r="392" spans="2:160">
      <c r="B392" s="99">
        <f t="shared" si="37"/>
        <v>0</v>
      </c>
      <c r="C392" s="99" t="str">
        <f t="shared" si="38"/>
        <v/>
      </c>
      <c r="D392" s="99" t="str">
        <f t="shared" si="39"/>
        <v/>
      </c>
      <c r="E392" s="99" t="str">
        <f t="shared" si="40"/>
        <v/>
      </c>
      <c r="F392" s="99" t="str">
        <f t="shared" si="41"/>
        <v/>
      </c>
      <c r="G392" s="99" t="str">
        <f t="shared" si="36"/>
        <v/>
      </c>
      <c r="H392" s="200" t="str">
        <f ca="1">IF(AND(M392&gt;0,M392&lt;=STATS!$C$22),1,"")</f>
        <v/>
      </c>
      <c r="J392" s="34">
        <v>391</v>
      </c>
      <c r="K392" s="212">
        <v>45.93481714</v>
      </c>
      <c r="L392" s="212">
        <v>-91.881129029999997</v>
      </c>
      <c r="P392" s="10" t="s">
        <v>733</v>
      </c>
      <c r="R392" s="17"/>
      <c r="S392" s="17"/>
      <c r="T392" s="36"/>
      <c r="U392" s="36"/>
      <c r="V392" s="36"/>
      <c r="W392" s="36"/>
      <c r="X392" s="36"/>
      <c r="Y392" s="36"/>
      <c r="Z392" s="36"/>
      <c r="AA392" s="36"/>
      <c r="AB392" s="36"/>
      <c r="AC392" s="36"/>
      <c r="AD392" s="36"/>
      <c r="AE392" s="36"/>
      <c r="AF392" s="36"/>
      <c r="AG392" s="36"/>
      <c r="AH392" s="36"/>
      <c r="EZ392" s="196"/>
      <c r="FA392" s="196"/>
      <c r="FB392" s="196"/>
      <c r="FC392" s="196"/>
      <c r="FD392" s="196"/>
    </row>
    <row r="393" spans="2:160">
      <c r="B393" s="99">
        <f t="shared" si="37"/>
        <v>0</v>
      </c>
      <c r="C393" s="99" t="str">
        <f t="shared" si="38"/>
        <v/>
      </c>
      <c r="D393" s="99" t="str">
        <f t="shared" si="39"/>
        <v/>
      </c>
      <c r="E393" s="99" t="str">
        <f t="shared" si="40"/>
        <v/>
      </c>
      <c r="F393" s="99" t="str">
        <f t="shared" si="41"/>
        <v/>
      </c>
      <c r="G393" s="99" t="str">
        <f t="shared" si="36"/>
        <v/>
      </c>
      <c r="H393" s="200" t="str">
        <f ca="1">IF(AND(M393&gt;0,M393&lt;=STATS!$C$22),1,"")</f>
        <v/>
      </c>
      <c r="J393" s="34">
        <v>392</v>
      </c>
      <c r="K393" s="212">
        <v>45.934829659999998</v>
      </c>
      <c r="L393" s="212">
        <v>-91.880368379999993</v>
      </c>
      <c r="P393" s="10" t="s">
        <v>733</v>
      </c>
      <c r="R393" s="17"/>
      <c r="S393" s="17"/>
      <c r="T393" s="36"/>
      <c r="U393" s="36"/>
      <c r="V393" s="36"/>
      <c r="W393" s="36"/>
      <c r="X393" s="36"/>
      <c r="Y393" s="36"/>
      <c r="Z393" s="36"/>
      <c r="AA393" s="36"/>
      <c r="AB393" s="36"/>
      <c r="AC393" s="36"/>
      <c r="AD393" s="36"/>
      <c r="AE393" s="36"/>
      <c r="AF393" s="36"/>
      <c r="AG393" s="36"/>
      <c r="AH393" s="36"/>
      <c r="EZ393" s="196"/>
      <c r="FA393" s="196"/>
      <c r="FB393" s="196"/>
      <c r="FC393" s="196"/>
      <c r="FD393" s="196"/>
    </row>
    <row r="394" spans="2:160">
      <c r="B394" s="99">
        <f t="shared" si="37"/>
        <v>0</v>
      </c>
      <c r="C394" s="99" t="str">
        <f t="shared" si="38"/>
        <v/>
      </c>
      <c r="D394" s="99" t="str">
        <f t="shared" si="39"/>
        <v/>
      </c>
      <c r="E394" s="99" t="str">
        <f t="shared" si="40"/>
        <v/>
      </c>
      <c r="F394" s="99" t="str">
        <f t="shared" si="41"/>
        <v/>
      </c>
      <c r="G394" s="99" t="str">
        <f t="shared" si="36"/>
        <v/>
      </c>
      <c r="H394" s="200" t="str">
        <f ca="1">IF(AND(M394&gt;0,M394&lt;=STATS!$C$22),1,"")</f>
        <v/>
      </c>
      <c r="J394" s="34">
        <v>393</v>
      </c>
      <c r="K394" s="212">
        <v>45.935322810000002</v>
      </c>
      <c r="L394" s="212">
        <v>-91.882668300000006</v>
      </c>
      <c r="P394" s="10" t="s">
        <v>733</v>
      </c>
      <c r="R394" s="17"/>
      <c r="S394" s="17"/>
      <c r="T394" s="36"/>
      <c r="U394" s="36"/>
      <c r="V394" s="36"/>
      <c r="W394" s="36"/>
      <c r="X394" s="36"/>
      <c r="Y394" s="36"/>
      <c r="Z394" s="36"/>
      <c r="AA394" s="36"/>
      <c r="AB394" s="36"/>
      <c r="AC394" s="36"/>
      <c r="AD394" s="36"/>
      <c r="AE394" s="36"/>
      <c r="AF394" s="36"/>
      <c r="AG394" s="36"/>
      <c r="AH394" s="36"/>
      <c r="EZ394" s="196"/>
      <c r="FA394" s="196"/>
      <c r="FB394" s="196"/>
      <c r="FC394" s="196"/>
      <c r="FD394" s="196"/>
    </row>
    <row r="395" spans="2:160">
      <c r="B395" s="99">
        <f t="shared" si="37"/>
        <v>0</v>
      </c>
      <c r="C395" s="99" t="str">
        <f t="shared" si="38"/>
        <v/>
      </c>
      <c r="D395" s="99" t="str">
        <f t="shared" si="39"/>
        <v/>
      </c>
      <c r="E395" s="99" t="str">
        <f t="shared" si="40"/>
        <v/>
      </c>
      <c r="F395" s="99" t="str">
        <f t="shared" si="41"/>
        <v/>
      </c>
      <c r="G395" s="99" t="str">
        <f t="shared" si="36"/>
        <v/>
      </c>
      <c r="H395" s="200" t="str">
        <f ca="1">IF(AND(M395&gt;0,M395&lt;=STATS!$C$22),1,"")</f>
        <v/>
      </c>
      <c r="J395" s="34">
        <v>394</v>
      </c>
      <c r="K395" s="212">
        <v>45.935335350000003</v>
      </c>
      <c r="L395" s="212">
        <v>-91.881907639999994</v>
      </c>
      <c r="P395" s="10" t="s">
        <v>733</v>
      </c>
      <c r="R395" s="17"/>
      <c r="S395" s="17"/>
      <c r="T395" s="36"/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F395" s="36"/>
      <c r="AG395" s="36"/>
      <c r="AH395" s="36"/>
      <c r="EZ395" s="196"/>
      <c r="FA395" s="196"/>
      <c r="FB395" s="196"/>
      <c r="FC395" s="196"/>
      <c r="FD395" s="196"/>
    </row>
    <row r="396" spans="2:160">
      <c r="B396" s="99">
        <f t="shared" si="37"/>
        <v>0</v>
      </c>
      <c r="C396" s="99" t="str">
        <f t="shared" si="38"/>
        <v/>
      </c>
      <c r="D396" s="99" t="str">
        <f t="shared" si="39"/>
        <v/>
      </c>
      <c r="E396" s="99" t="str">
        <f t="shared" si="40"/>
        <v/>
      </c>
      <c r="F396" s="99" t="str">
        <f t="shared" si="41"/>
        <v/>
      </c>
      <c r="G396" s="99" t="str">
        <f t="shared" si="36"/>
        <v/>
      </c>
      <c r="H396" s="200" t="str">
        <f ca="1">IF(AND(M396&gt;0,M396&lt;=STATS!$C$22),1,"")</f>
        <v/>
      </c>
      <c r="J396" s="34">
        <v>395</v>
      </c>
      <c r="K396" s="212">
        <v>45.935347880000002</v>
      </c>
      <c r="L396" s="212">
        <v>-91.881146979999997</v>
      </c>
      <c r="P396" s="10" t="s">
        <v>733</v>
      </c>
      <c r="R396" s="17"/>
      <c r="S396" s="17"/>
      <c r="T396" s="36"/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  <c r="AF396" s="36"/>
      <c r="AG396" s="36"/>
      <c r="AH396" s="36"/>
      <c r="EZ396" s="196"/>
      <c r="FA396" s="196"/>
      <c r="FB396" s="196"/>
      <c r="FC396" s="196"/>
      <c r="FD396" s="196"/>
    </row>
    <row r="397" spans="2:160">
      <c r="B397" s="99">
        <f t="shared" si="37"/>
        <v>0</v>
      </c>
      <c r="C397" s="99" t="str">
        <f t="shared" si="38"/>
        <v/>
      </c>
      <c r="D397" s="99" t="str">
        <f t="shared" si="39"/>
        <v/>
      </c>
      <c r="E397" s="99" t="str">
        <f t="shared" si="40"/>
        <v/>
      </c>
      <c r="F397" s="99" t="str">
        <f t="shared" si="41"/>
        <v/>
      </c>
      <c r="G397" s="99" t="str">
        <f t="shared" si="36"/>
        <v/>
      </c>
      <c r="H397" s="200" t="str">
        <f ca="1">IF(AND(M397&gt;0,M397&lt;=STATS!$C$22),1,"")</f>
        <v/>
      </c>
      <c r="J397" s="34">
        <v>396</v>
      </c>
      <c r="K397" s="212">
        <v>45.9353604</v>
      </c>
      <c r="L397" s="212">
        <v>-91.88038632</v>
      </c>
      <c r="P397" s="10" t="s">
        <v>733</v>
      </c>
      <c r="R397" s="17"/>
      <c r="S397" s="17"/>
      <c r="T397" s="36"/>
      <c r="U397" s="36"/>
      <c r="V397" s="36"/>
      <c r="W397" s="36"/>
      <c r="X397" s="36"/>
      <c r="Y397" s="36"/>
      <c r="Z397" s="36"/>
      <c r="AA397" s="36"/>
      <c r="AB397" s="36"/>
      <c r="AC397" s="36"/>
      <c r="AD397" s="36"/>
      <c r="AE397" s="36"/>
      <c r="AF397" s="36"/>
      <c r="AG397" s="36"/>
      <c r="AH397" s="36"/>
      <c r="EZ397" s="196"/>
      <c r="FA397" s="196"/>
      <c r="FB397" s="196"/>
      <c r="FC397" s="196"/>
      <c r="FD397" s="196"/>
    </row>
    <row r="398" spans="2:160">
      <c r="B398" s="99">
        <f t="shared" si="37"/>
        <v>0</v>
      </c>
      <c r="C398" s="99" t="str">
        <f t="shared" si="38"/>
        <v/>
      </c>
      <c r="D398" s="99" t="str">
        <f t="shared" si="39"/>
        <v/>
      </c>
      <c r="E398" s="99" t="str">
        <f t="shared" si="40"/>
        <v/>
      </c>
      <c r="F398" s="99" t="str">
        <f t="shared" si="41"/>
        <v/>
      </c>
      <c r="G398" s="99" t="str">
        <f t="shared" si="36"/>
        <v/>
      </c>
      <c r="H398" s="200" t="str">
        <f ca="1">IF(AND(M398&gt;0,M398&lt;=STATS!$C$22),1,"")</f>
        <v/>
      </c>
      <c r="J398" s="34">
        <v>397</v>
      </c>
      <c r="K398" s="212">
        <v>45.935853549999997</v>
      </c>
      <c r="L398" s="212">
        <v>-91.88268626</v>
      </c>
      <c r="P398" s="10" t="s">
        <v>733</v>
      </c>
      <c r="R398" s="17"/>
      <c r="S398" s="17"/>
      <c r="T398" s="36"/>
      <c r="U398" s="36"/>
      <c r="V398" s="36"/>
      <c r="W398" s="36"/>
      <c r="X398" s="36"/>
      <c r="Y398" s="36"/>
      <c r="Z398" s="36"/>
      <c r="AA398" s="36"/>
      <c r="AB398" s="36"/>
      <c r="AC398" s="36"/>
      <c r="AD398" s="36"/>
      <c r="AE398" s="36"/>
      <c r="AF398" s="36"/>
      <c r="AG398" s="36"/>
      <c r="AH398" s="36"/>
      <c r="EZ398" s="196"/>
      <c r="FA398" s="196"/>
      <c r="FB398" s="196"/>
      <c r="FC398" s="196"/>
      <c r="FD398" s="196"/>
    </row>
    <row r="399" spans="2:160">
      <c r="B399" s="99">
        <f t="shared" si="37"/>
        <v>0</v>
      </c>
      <c r="C399" s="99" t="str">
        <f t="shared" si="38"/>
        <v/>
      </c>
      <c r="D399" s="99" t="str">
        <f t="shared" si="39"/>
        <v/>
      </c>
      <c r="E399" s="99" t="str">
        <f t="shared" si="40"/>
        <v/>
      </c>
      <c r="F399" s="99" t="str">
        <f t="shared" si="41"/>
        <v/>
      </c>
      <c r="G399" s="99" t="str">
        <f t="shared" si="36"/>
        <v/>
      </c>
      <c r="H399" s="200" t="str">
        <f ca="1">IF(AND(M399&gt;0,M399&lt;=STATS!$C$22),1,"")</f>
        <v/>
      </c>
      <c r="J399" s="34">
        <v>398</v>
      </c>
      <c r="K399" s="212">
        <v>45.935866089999998</v>
      </c>
      <c r="L399" s="212">
        <v>-91.881925600000002</v>
      </c>
      <c r="P399" s="10" t="s">
        <v>733</v>
      </c>
      <c r="R399" s="17"/>
      <c r="S399" s="17"/>
      <c r="T399" s="36"/>
      <c r="U399" s="36"/>
      <c r="V399" s="36"/>
      <c r="W399" s="36"/>
      <c r="X399" s="36"/>
      <c r="Y399" s="36"/>
      <c r="Z399" s="36"/>
      <c r="AA399" s="36"/>
      <c r="AB399" s="36"/>
      <c r="AC399" s="36"/>
      <c r="AD399" s="36"/>
      <c r="AE399" s="36"/>
      <c r="AF399" s="36"/>
      <c r="AG399" s="36"/>
      <c r="AH399" s="36"/>
      <c r="EZ399" s="196"/>
      <c r="FA399" s="196"/>
      <c r="FB399" s="196"/>
      <c r="FC399" s="196"/>
      <c r="FD399" s="196"/>
    </row>
    <row r="400" spans="2:160">
      <c r="B400" s="99">
        <f t="shared" si="37"/>
        <v>0</v>
      </c>
      <c r="C400" s="99" t="str">
        <f t="shared" si="38"/>
        <v/>
      </c>
      <c r="D400" s="99" t="str">
        <f t="shared" si="39"/>
        <v/>
      </c>
      <c r="E400" s="99" t="str">
        <f t="shared" si="40"/>
        <v/>
      </c>
      <c r="F400" s="99" t="str">
        <f t="shared" si="41"/>
        <v/>
      </c>
      <c r="G400" s="99" t="str">
        <f t="shared" si="36"/>
        <v/>
      </c>
      <c r="H400" s="200" t="str">
        <f ca="1">IF(AND(M400&gt;0,M400&lt;=STATS!$C$22),1,"")</f>
        <v/>
      </c>
      <c r="J400" s="34">
        <v>399</v>
      </c>
      <c r="K400" s="212">
        <v>45.935878619999997</v>
      </c>
      <c r="L400" s="212">
        <v>-91.881164929999997</v>
      </c>
      <c r="P400" s="10" t="s">
        <v>733</v>
      </c>
      <c r="R400" s="17"/>
      <c r="S400" s="17"/>
      <c r="T400" s="36"/>
      <c r="U400" s="36"/>
      <c r="V400" s="36"/>
      <c r="W400" s="36"/>
      <c r="X400" s="36"/>
      <c r="Y400" s="36"/>
      <c r="Z400" s="36"/>
      <c r="AA400" s="36"/>
      <c r="AB400" s="36"/>
      <c r="AC400" s="36"/>
      <c r="AD400" s="36"/>
      <c r="AE400" s="36"/>
      <c r="AF400" s="36"/>
      <c r="AG400" s="36"/>
      <c r="AH400" s="36"/>
      <c r="EZ400" s="196"/>
      <c r="FA400" s="196"/>
      <c r="FB400" s="196"/>
      <c r="FC400" s="196"/>
      <c r="FD400" s="196"/>
    </row>
    <row r="401" spans="2:160">
      <c r="B401" s="99">
        <f t="shared" si="37"/>
        <v>0</v>
      </c>
      <c r="C401" s="99" t="str">
        <f t="shared" si="38"/>
        <v/>
      </c>
      <c r="D401" s="99" t="str">
        <f t="shared" si="39"/>
        <v/>
      </c>
      <c r="E401" s="99" t="str">
        <f t="shared" si="40"/>
        <v/>
      </c>
      <c r="F401" s="99" t="str">
        <f t="shared" si="41"/>
        <v/>
      </c>
      <c r="G401" s="99" t="str">
        <f t="shared" si="36"/>
        <v/>
      </c>
      <c r="H401" s="200" t="str">
        <f ca="1">IF(AND(M401&gt;0,M401&lt;=STATS!$C$22),1,"")</f>
        <v/>
      </c>
      <c r="J401" s="34">
        <v>400</v>
      </c>
      <c r="K401" s="212">
        <v>45.936384289999999</v>
      </c>
      <c r="L401" s="212">
        <v>-91.882704230000002</v>
      </c>
      <c r="P401" s="10" t="s">
        <v>733</v>
      </c>
      <c r="R401" s="17"/>
      <c r="S401" s="17"/>
      <c r="T401" s="36"/>
      <c r="U401" s="36"/>
      <c r="V401" s="36"/>
      <c r="W401" s="36"/>
      <c r="X401" s="36"/>
      <c r="Y401" s="36"/>
      <c r="Z401" s="36"/>
      <c r="AA401" s="36"/>
      <c r="AB401" s="36"/>
      <c r="AC401" s="36"/>
      <c r="AD401" s="36"/>
      <c r="AE401" s="36"/>
      <c r="AF401" s="36"/>
      <c r="AG401" s="36"/>
      <c r="AH401" s="36"/>
      <c r="EZ401" s="196"/>
      <c r="FA401" s="196"/>
      <c r="FB401" s="196"/>
      <c r="FC401" s="196"/>
      <c r="FD401" s="196"/>
    </row>
    <row r="402" spans="2:160">
      <c r="B402" s="99">
        <f t="shared" si="37"/>
        <v>0</v>
      </c>
      <c r="C402" s="99" t="str">
        <f t="shared" si="38"/>
        <v/>
      </c>
      <c r="D402" s="99" t="str">
        <f t="shared" si="39"/>
        <v/>
      </c>
      <c r="E402" s="99" t="str">
        <f t="shared" si="40"/>
        <v/>
      </c>
      <c r="F402" s="99" t="str">
        <f t="shared" si="41"/>
        <v/>
      </c>
      <c r="G402" s="99" t="str">
        <f t="shared" si="36"/>
        <v/>
      </c>
      <c r="H402" s="200" t="str">
        <f ca="1">IF(AND(M402&gt;0,M402&lt;=STATS!$C$22),1,"")</f>
        <v/>
      </c>
      <c r="J402" s="34">
        <v>401</v>
      </c>
      <c r="K402" s="212">
        <v>45.93639683</v>
      </c>
      <c r="L402" s="212">
        <v>-91.881943559999996</v>
      </c>
      <c r="P402" s="10" t="s">
        <v>733</v>
      </c>
      <c r="R402" s="17"/>
      <c r="S402" s="17"/>
      <c r="T402" s="36"/>
      <c r="U402" s="36"/>
      <c r="V402" s="36"/>
      <c r="W402" s="36"/>
      <c r="X402" s="36"/>
      <c r="Y402" s="36"/>
      <c r="Z402" s="36"/>
      <c r="AA402" s="36"/>
      <c r="AB402" s="36"/>
      <c r="AC402" s="36"/>
      <c r="AD402" s="36"/>
      <c r="AE402" s="36"/>
      <c r="AF402" s="36"/>
      <c r="AG402" s="36"/>
      <c r="AH402" s="36"/>
      <c r="EZ402" s="196"/>
      <c r="FA402" s="196"/>
      <c r="FB402" s="196"/>
      <c r="FC402" s="196"/>
      <c r="FD402" s="196"/>
    </row>
    <row r="403" spans="2:160">
      <c r="B403" s="99">
        <f t="shared" si="37"/>
        <v>0</v>
      </c>
      <c r="C403" s="99" t="str">
        <f t="shared" si="38"/>
        <v/>
      </c>
      <c r="D403" s="99" t="str">
        <f t="shared" si="39"/>
        <v/>
      </c>
      <c r="E403" s="99" t="str">
        <f t="shared" si="40"/>
        <v/>
      </c>
      <c r="F403" s="99" t="str">
        <f t="shared" si="41"/>
        <v/>
      </c>
      <c r="G403" s="99" t="str">
        <f t="shared" si="36"/>
        <v/>
      </c>
      <c r="H403" s="200" t="str">
        <f ca="1">IF(AND(M403&gt;0,M403&lt;=STATS!$C$22),1,"")</f>
        <v/>
      </c>
      <c r="J403" s="34">
        <v>402</v>
      </c>
      <c r="K403" s="212">
        <v>45.936434400000003</v>
      </c>
      <c r="L403" s="212">
        <v>-91.879661540000001</v>
      </c>
      <c r="P403" s="10" t="s">
        <v>729</v>
      </c>
      <c r="R403" s="17"/>
      <c r="S403" s="17"/>
      <c r="T403" s="36"/>
      <c r="U403" s="36"/>
      <c r="V403" s="36"/>
      <c r="W403" s="36"/>
      <c r="X403" s="36"/>
      <c r="Y403" s="36"/>
      <c r="Z403" s="36"/>
      <c r="AA403" s="36"/>
      <c r="AB403" s="36"/>
      <c r="AC403" s="36"/>
      <c r="AD403" s="36"/>
      <c r="AE403" s="36"/>
      <c r="AF403" s="36"/>
      <c r="AG403" s="36"/>
      <c r="AH403" s="36"/>
      <c r="EZ403" s="196"/>
      <c r="FA403" s="196"/>
      <c r="FB403" s="196"/>
      <c r="FC403" s="196"/>
      <c r="FD403" s="196"/>
    </row>
    <row r="404" spans="2:160">
      <c r="B404" s="99">
        <f t="shared" si="37"/>
        <v>0</v>
      </c>
      <c r="C404" s="99" t="str">
        <f t="shared" si="38"/>
        <v/>
      </c>
      <c r="D404" s="99" t="str">
        <f t="shared" si="39"/>
        <v/>
      </c>
      <c r="E404" s="99" t="str">
        <f t="shared" si="40"/>
        <v/>
      </c>
      <c r="F404" s="99" t="str">
        <f t="shared" si="41"/>
        <v/>
      </c>
      <c r="G404" s="99" t="str">
        <f t="shared" si="36"/>
        <v/>
      </c>
      <c r="H404" s="200" t="str">
        <f ca="1">IF(AND(M404&gt;0,M404&lt;=STATS!$C$22),1,"")</f>
        <v/>
      </c>
      <c r="J404" s="34">
        <v>403</v>
      </c>
      <c r="K404" s="212">
        <v>45.936902490000001</v>
      </c>
      <c r="L404" s="212">
        <v>-91.883482880000003</v>
      </c>
      <c r="P404" s="10" t="s">
        <v>733</v>
      </c>
      <c r="R404" s="17"/>
      <c r="S404" s="17"/>
      <c r="T404" s="36"/>
      <c r="U404" s="36"/>
      <c r="V404" s="36"/>
      <c r="W404" s="36"/>
      <c r="X404" s="36"/>
      <c r="Y404" s="36"/>
      <c r="Z404" s="36"/>
      <c r="AA404" s="36"/>
      <c r="AB404" s="36"/>
      <c r="AC404" s="36"/>
      <c r="AD404" s="36"/>
      <c r="AE404" s="36"/>
      <c r="AF404" s="36"/>
      <c r="AG404" s="36"/>
      <c r="AH404" s="36"/>
      <c r="EZ404" s="196"/>
      <c r="FA404" s="196"/>
      <c r="FB404" s="196"/>
      <c r="FC404" s="196"/>
      <c r="FD404" s="196"/>
    </row>
    <row r="405" spans="2:160">
      <c r="B405" s="99">
        <f t="shared" si="37"/>
        <v>0</v>
      </c>
      <c r="C405" s="99" t="str">
        <f t="shared" si="38"/>
        <v/>
      </c>
      <c r="D405" s="99" t="str">
        <f t="shared" si="39"/>
        <v/>
      </c>
      <c r="E405" s="99" t="str">
        <f t="shared" si="40"/>
        <v/>
      </c>
      <c r="F405" s="99" t="str">
        <f t="shared" si="41"/>
        <v/>
      </c>
      <c r="G405" s="99" t="str">
        <f t="shared" si="36"/>
        <v/>
      </c>
      <c r="H405" s="200" t="str">
        <f ca="1">IF(AND(M405&gt;0,M405&lt;=STATS!$C$22),1,"")</f>
        <v/>
      </c>
      <c r="J405" s="34">
        <v>404</v>
      </c>
      <c r="K405" s="212">
        <v>45.936915030000002</v>
      </c>
      <c r="L405" s="212">
        <v>-91.882722200000003</v>
      </c>
      <c r="P405" s="10" t="s">
        <v>733</v>
      </c>
      <c r="R405" s="17"/>
      <c r="S405" s="17"/>
      <c r="T405" s="36"/>
      <c r="U405" s="36"/>
      <c r="V405" s="36"/>
      <c r="W405" s="36"/>
      <c r="X405" s="36"/>
      <c r="Y405" s="36"/>
      <c r="Z405" s="36"/>
      <c r="AA405" s="36"/>
      <c r="AB405" s="36"/>
      <c r="AC405" s="36"/>
      <c r="AD405" s="36"/>
      <c r="AE405" s="36"/>
      <c r="AF405" s="36"/>
      <c r="AG405" s="36"/>
      <c r="AH405" s="36"/>
      <c r="EZ405" s="196"/>
      <c r="FA405" s="196"/>
      <c r="FB405" s="196"/>
      <c r="FC405" s="196"/>
      <c r="FD405" s="196"/>
    </row>
    <row r="406" spans="2:160">
      <c r="B406" s="99">
        <f t="shared" si="37"/>
        <v>0</v>
      </c>
      <c r="C406" s="99" t="str">
        <f t="shared" si="38"/>
        <v/>
      </c>
      <c r="D406" s="99" t="str">
        <f t="shared" si="39"/>
        <v/>
      </c>
      <c r="E406" s="99" t="str">
        <f t="shared" si="40"/>
        <v/>
      </c>
      <c r="F406" s="99" t="str">
        <f t="shared" si="41"/>
        <v/>
      </c>
      <c r="G406" s="99" t="str">
        <f t="shared" si="36"/>
        <v/>
      </c>
      <c r="H406" s="200" t="str">
        <f ca="1">IF(AND(M406&gt;0,M406&lt;=STATS!$C$22),1,"")</f>
        <v/>
      </c>
      <c r="J406" s="34">
        <v>405</v>
      </c>
      <c r="K406" s="212">
        <v>45.936927570000002</v>
      </c>
      <c r="L406" s="212">
        <v>-91.881961520000004</v>
      </c>
      <c r="P406" s="10" t="s">
        <v>733</v>
      </c>
      <c r="R406" s="17"/>
      <c r="S406" s="17"/>
      <c r="T406" s="36"/>
      <c r="U406" s="36"/>
      <c r="V406" s="36"/>
      <c r="W406" s="36"/>
      <c r="X406" s="36"/>
      <c r="Y406" s="36"/>
      <c r="Z406" s="36"/>
      <c r="AA406" s="36"/>
      <c r="AB406" s="36"/>
      <c r="AC406" s="36"/>
      <c r="AD406" s="36"/>
      <c r="AE406" s="36"/>
      <c r="AF406" s="36"/>
      <c r="AG406" s="36"/>
      <c r="AH406" s="36"/>
      <c r="EZ406" s="196"/>
      <c r="FA406" s="196"/>
      <c r="FB406" s="196"/>
      <c r="FC406" s="196"/>
      <c r="FD406" s="196"/>
    </row>
    <row r="407" spans="2:160">
      <c r="B407" s="99">
        <f t="shared" si="37"/>
        <v>6</v>
      </c>
      <c r="C407" s="99">
        <f t="shared" si="38"/>
        <v>6</v>
      </c>
      <c r="D407" s="99">
        <f t="shared" si="39"/>
        <v>6</v>
      </c>
      <c r="E407" s="99">
        <f t="shared" si="40"/>
        <v>6</v>
      </c>
      <c r="F407" s="99">
        <f t="shared" si="41"/>
        <v>6</v>
      </c>
      <c r="G407" s="99">
        <f t="shared" si="36"/>
        <v>1.8</v>
      </c>
      <c r="H407" s="200">
        <f ca="1">IF(AND(M407&gt;0,M407&lt;=STATS!$C$22),1,"")</f>
        <v>1</v>
      </c>
      <c r="J407" s="34">
        <v>406</v>
      </c>
      <c r="K407" s="212">
        <v>45.93695262</v>
      </c>
      <c r="L407" s="212">
        <v>-91.880440160000006</v>
      </c>
      <c r="M407" s="10">
        <v>1.8</v>
      </c>
      <c r="N407" s="10" t="s">
        <v>715</v>
      </c>
      <c r="O407" s="10" t="s">
        <v>716</v>
      </c>
      <c r="Q407" s="10">
        <v>3</v>
      </c>
      <c r="R407" s="17"/>
      <c r="S407" s="17"/>
      <c r="T407" s="36"/>
      <c r="U407" s="36"/>
      <c r="V407" s="36"/>
      <c r="W407" s="36"/>
      <c r="X407" s="36"/>
      <c r="Y407" s="36"/>
      <c r="Z407" s="36"/>
      <c r="AA407" s="36"/>
      <c r="AB407" s="36"/>
      <c r="AC407" s="36"/>
      <c r="AD407" s="36"/>
      <c r="AE407" s="36">
        <v>3</v>
      </c>
      <c r="AF407" s="36"/>
      <c r="AG407" s="36"/>
      <c r="AH407" s="36"/>
      <c r="AQ407" s="10">
        <v>1</v>
      </c>
      <c r="BE407" s="10">
        <v>1</v>
      </c>
      <c r="BG407" s="10">
        <v>1</v>
      </c>
      <c r="CB407" s="10">
        <v>1</v>
      </c>
      <c r="ED407" s="10">
        <v>1</v>
      </c>
      <c r="EZ407" s="196"/>
      <c r="FA407" s="196"/>
      <c r="FB407" s="196"/>
      <c r="FC407" s="196"/>
      <c r="FD407" s="196"/>
    </row>
    <row r="408" spans="2:160">
      <c r="B408" s="99">
        <f t="shared" si="37"/>
        <v>2</v>
      </c>
      <c r="C408" s="99">
        <f t="shared" si="38"/>
        <v>2</v>
      </c>
      <c r="D408" s="99">
        <f t="shared" si="39"/>
        <v>2</v>
      </c>
      <c r="E408" s="99">
        <f t="shared" si="40"/>
        <v>2</v>
      </c>
      <c r="F408" s="99">
        <f t="shared" si="41"/>
        <v>2</v>
      </c>
      <c r="G408" s="99">
        <f t="shared" si="36"/>
        <v>1.4</v>
      </c>
      <c r="H408" s="200">
        <f ca="1">IF(AND(M408&gt;0,M408&lt;=STATS!$C$22),1,"")</f>
        <v>1</v>
      </c>
      <c r="J408" s="34">
        <v>407</v>
      </c>
      <c r="K408" s="212">
        <v>45.937408140000002</v>
      </c>
      <c r="L408" s="212">
        <v>-91.885022230000004</v>
      </c>
      <c r="M408" s="10">
        <v>1.4</v>
      </c>
      <c r="N408" s="10" t="s">
        <v>718</v>
      </c>
      <c r="O408" s="10" t="s">
        <v>716</v>
      </c>
      <c r="Q408" s="10">
        <v>1</v>
      </c>
      <c r="R408" s="17"/>
      <c r="S408" s="17"/>
      <c r="T408" s="36"/>
      <c r="U408" s="36"/>
      <c r="V408" s="36"/>
      <c r="W408" s="36"/>
      <c r="X408" s="36"/>
      <c r="Y408" s="36"/>
      <c r="Z408" s="36"/>
      <c r="AA408" s="36"/>
      <c r="AB408" s="36"/>
      <c r="AC408" s="36"/>
      <c r="AD408" s="36"/>
      <c r="AE408" s="36" t="s">
        <v>717</v>
      </c>
      <c r="AF408" s="36"/>
      <c r="AG408" s="36"/>
      <c r="AH408" s="36"/>
      <c r="CB408" s="10" t="s">
        <v>717</v>
      </c>
      <c r="CZ408" s="10">
        <v>1</v>
      </c>
      <c r="ES408" s="10">
        <v>1</v>
      </c>
      <c r="EX408" s="10" t="s">
        <v>717</v>
      </c>
      <c r="EZ408" s="196"/>
      <c r="FA408" s="196"/>
      <c r="FB408" s="196"/>
      <c r="FC408" s="196"/>
      <c r="FD408" s="196"/>
    </row>
    <row r="409" spans="2:160">
      <c r="B409" s="99">
        <f t="shared" si="37"/>
        <v>2</v>
      </c>
      <c r="C409" s="99">
        <f t="shared" si="38"/>
        <v>2</v>
      </c>
      <c r="D409" s="99">
        <f t="shared" si="39"/>
        <v>2</v>
      </c>
      <c r="E409" s="99">
        <f t="shared" si="40"/>
        <v>2</v>
      </c>
      <c r="F409" s="99">
        <f t="shared" si="41"/>
        <v>2</v>
      </c>
      <c r="G409" s="99">
        <f t="shared" si="36"/>
        <v>6.5</v>
      </c>
      <c r="H409" s="200">
        <f ca="1">IF(AND(M409&gt;0,M409&lt;=STATS!$C$22),1,"")</f>
        <v>1</v>
      </c>
      <c r="J409" s="34">
        <v>408</v>
      </c>
      <c r="K409" s="212">
        <v>45.937420690000003</v>
      </c>
      <c r="L409" s="212">
        <v>-91.884261539999997</v>
      </c>
      <c r="M409" s="10">
        <v>6.5</v>
      </c>
      <c r="N409" s="10" t="s">
        <v>718</v>
      </c>
      <c r="O409" s="10" t="s">
        <v>716</v>
      </c>
      <c r="Q409" s="10">
        <v>1</v>
      </c>
      <c r="R409" s="17"/>
      <c r="S409" s="17"/>
      <c r="T409" s="36"/>
      <c r="U409" s="36"/>
      <c r="V409" s="36"/>
      <c r="W409" s="36"/>
      <c r="X409" s="36"/>
      <c r="Y409" s="36"/>
      <c r="Z409" s="36"/>
      <c r="AA409" s="36"/>
      <c r="AB409" s="36"/>
      <c r="AC409" s="36"/>
      <c r="AD409" s="36"/>
      <c r="AE409" s="36">
        <v>1</v>
      </c>
      <c r="AF409" s="36"/>
      <c r="AG409" s="36"/>
      <c r="AH409" s="36"/>
      <c r="DE409" s="10">
        <v>1</v>
      </c>
      <c r="EZ409" s="196"/>
      <c r="FA409" s="196"/>
      <c r="FB409" s="196"/>
      <c r="FC409" s="196"/>
      <c r="FD409" s="196"/>
    </row>
    <row r="410" spans="2:160">
      <c r="B410" s="99">
        <f t="shared" si="37"/>
        <v>0</v>
      </c>
      <c r="C410" s="99" t="str">
        <f t="shared" si="38"/>
        <v/>
      </c>
      <c r="D410" s="99" t="str">
        <f t="shared" si="39"/>
        <v/>
      </c>
      <c r="E410" s="99" t="str">
        <f t="shared" si="40"/>
        <v/>
      </c>
      <c r="F410" s="99" t="str">
        <f t="shared" si="41"/>
        <v/>
      </c>
      <c r="G410" s="99" t="str">
        <f t="shared" ref="G410:G473" si="42">IF($B410&gt;=1,$M410,"")</f>
        <v/>
      </c>
      <c r="H410" s="200" t="str">
        <f ca="1">IF(AND(M410&gt;0,M410&lt;=STATS!$C$22),1,"")</f>
        <v/>
      </c>
      <c r="J410" s="34">
        <v>409</v>
      </c>
      <c r="K410" s="212">
        <v>45.937433230000003</v>
      </c>
      <c r="L410" s="212">
        <v>-91.883500850000004</v>
      </c>
      <c r="P410" s="10" t="s">
        <v>733</v>
      </c>
      <c r="R410" s="17"/>
      <c r="S410" s="17"/>
      <c r="T410" s="36"/>
      <c r="U410" s="36"/>
      <c r="V410" s="36"/>
      <c r="W410" s="36"/>
      <c r="X410" s="36"/>
      <c r="Y410" s="36"/>
      <c r="Z410" s="36"/>
      <c r="AA410" s="36"/>
      <c r="AB410" s="36"/>
      <c r="AC410" s="36"/>
      <c r="AD410" s="36"/>
      <c r="AE410" s="36"/>
      <c r="AF410" s="36"/>
      <c r="AG410" s="36"/>
      <c r="AH410" s="36"/>
      <c r="EZ410" s="196"/>
      <c r="FA410" s="196"/>
      <c r="FB410" s="196"/>
      <c r="FC410" s="196"/>
      <c r="FD410" s="196"/>
    </row>
    <row r="411" spans="2:160">
      <c r="B411" s="99">
        <f t="shared" si="37"/>
        <v>0</v>
      </c>
      <c r="C411" s="99" t="str">
        <f t="shared" si="38"/>
        <v/>
      </c>
      <c r="D411" s="99" t="str">
        <f t="shared" si="39"/>
        <v/>
      </c>
      <c r="E411" s="99" t="str">
        <f t="shared" si="40"/>
        <v/>
      </c>
      <c r="F411" s="99" t="str">
        <f t="shared" si="41"/>
        <v/>
      </c>
      <c r="G411" s="99" t="str">
        <f t="shared" si="42"/>
        <v/>
      </c>
      <c r="H411" s="200" t="str">
        <f ca="1">IF(AND(M411&gt;0,M411&lt;=STATS!$C$22),1,"")</f>
        <v/>
      </c>
      <c r="J411" s="34">
        <v>410</v>
      </c>
      <c r="K411" s="212">
        <v>45.937445769999997</v>
      </c>
      <c r="L411" s="212">
        <v>-91.882740170000005</v>
      </c>
      <c r="P411" s="10" t="s">
        <v>733</v>
      </c>
      <c r="R411" s="17"/>
      <c r="S411" s="17"/>
      <c r="T411" s="36"/>
      <c r="U411" s="36"/>
      <c r="V411" s="36"/>
      <c r="W411" s="36"/>
      <c r="X411" s="36"/>
      <c r="Y411" s="36"/>
      <c r="Z411" s="36"/>
      <c r="AA411" s="36"/>
      <c r="AB411" s="36"/>
      <c r="AC411" s="36"/>
      <c r="AD411" s="36"/>
      <c r="AE411" s="36"/>
      <c r="AF411" s="36"/>
      <c r="AG411" s="36"/>
      <c r="AH411" s="36"/>
      <c r="EZ411" s="196"/>
      <c r="FA411" s="196"/>
      <c r="FB411" s="196"/>
      <c r="FC411" s="196"/>
      <c r="FD411" s="196"/>
    </row>
    <row r="412" spans="2:160">
      <c r="B412" s="99">
        <f t="shared" si="37"/>
        <v>0</v>
      </c>
      <c r="C412" s="99" t="str">
        <f t="shared" si="38"/>
        <v/>
      </c>
      <c r="D412" s="99" t="str">
        <f t="shared" si="39"/>
        <v/>
      </c>
      <c r="E412" s="99" t="str">
        <f t="shared" si="40"/>
        <v/>
      </c>
      <c r="F412" s="99" t="str">
        <f t="shared" si="41"/>
        <v/>
      </c>
      <c r="G412" s="99" t="str">
        <f t="shared" si="42"/>
        <v/>
      </c>
      <c r="H412" s="200" t="str">
        <f ca="1">IF(AND(M412&gt;0,M412&lt;=STATS!$C$22),1,"")</f>
        <v/>
      </c>
      <c r="J412" s="34">
        <v>411</v>
      </c>
      <c r="K412" s="212">
        <v>45.937458309999997</v>
      </c>
      <c r="L412" s="212">
        <v>-91.881979479999998</v>
      </c>
      <c r="P412" s="10" t="s">
        <v>733</v>
      </c>
      <c r="R412" s="17"/>
      <c r="S412" s="17"/>
      <c r="T412" s="36"/>
      <c r="U412" s="36"/>
      <c r="V412" s="36"/>
      <c r="W412" s="36"/>
      <c r="X412" s="36"/>
      <c r="Y412" s="36"/>
      <c r="Z412" s="36"/>
      <c r="AA412" s="36"/>
      <c r="AB412" s="36"/>
      <c r="AC412" s="36"/>
      <c r="AD412" s="36"/>
      <c r="AE412" s="36"/>
      <c r="AF412" s="36"/>
      <c r="AG412" s="36"/>
      <c r="AH412" s="36"/>
      <c r="EZ412" s="196"/>
      <c r="FA412" s="196"/>
      <c r="FB412" s="196"/>
      <c r="FC412" s="196"/>
      <c r="FD412" s="196"/>
    </row>
    <row r="413" spans="2:160">
      <c r="B413" s="99">
        <f t="shared" si="37"/>
        <v>4</v>
      </c>
      <c r="C413" s="99">
        <f t="shared" si="38"/>
        <v>4</v>
      </c>
      <c r="D413" s="99">
        <f t="shared" si="39"/>
        <v>4</v>
      </c>
      <c r="E413" s="99">
        <f t="shared" si="40"/>
        <v>4</v>
      </c>
      <c r="F413" s="99">
        <f t="shared" si="41"/>
        <v>4</v>
      </c>
      <c r="G413" s="99">
        <f t="shared" si="42"/>
        <v>2.9</v>
      </c>
      <c r="H413" s="200">
        <f ca="1">IF(AND(M413&gt;0,M413&lt;=STATS!$C$22),1,"")</f>
        <v>1</v>
      </c>
      <c r="J413" s="34">
        <v>412</v>
      </c>
      <c r="K413" s="212">
        <v>45.937470830000002</v>
      </c>
      <c r="L413" s="212">
        <v>-91.881218790000005</v>
      </c>
      <c r="M413" s="10">
        <v>2.9</v>
      </c>
      <c r="N413" s="10" t="s">
        <v>715</v>
      </c>
      <c r="O413" s="10" t="s">
        <v>716</v>
      </c>
      <c r="Q413" s="10">
        <v>3</v>
      </c>
      <c r="R413" s="17"/>
      <c r="S413" s="17"/>
      <c r="T413" s="36"/>
      <c r="U413" s="36"/>
      <c r="V413" s="36"/>
      <c r="W413" s="36"/>
      <c r="X413" s="36"/>
      <c r="Y413" s="36"/>
      <c r="Z413" s="36"/>
      <c r="AA413" s="36"/>
      <c r="AB413" s="36"/>
      <c r="AC413" s="36"/>
      <c r="AD413" s="36"/>
      <c r="AE413" s="36">
        <v>3</v>
      </c>
      <c r="AF413" s="36"/>
      <c r="AG413" s="36"/>
      <c r="AH413" s="36"/>
      <c r="AW413" s="10">
        <v>1</v>
      </c>
      <c r="BG413" s="10">
        <v>1</v>
      </c>
      <c r="CB413" s="10">
        <v>1</v>
      </c>
      <c r="EZ413" s="196"/>
      <c r="FA413" s="196"/>
      <c r="FB413" s="196"/>
      <c r="FC413" s="196"/>
      <c r="FD413" s="196"/>
    </row>
    <row r="414" spans="2:160">
      <c r="B414" s="99">
        <f t="shared" si="37"/>
        <v>0</v>
      </c>
      <c r="C414" s="99" t="str">
        <f t="shared" si="38"/>
        <v/>
      </c>
      <c r="D414" s="99" t="str">
        <f t="shared" si="39"/>
        <v/>
      </c>
      <c r="E414" s="99" t="str">
        <f t="shared" si="40"/>
        <v/>
      </c>
      <c r="F414" s="99" t="str">
        <f t="shared" si="41"/>
        <v/>
      </c>
      <c r="G414" s="99" t="str">
        <f t="shared" si="42"/>
        <v/>
      </c>
      <c r="H414" s="200" t="str">
        <f ca="1">IF(AND(M414&gt;0,M414&lt;=STATS!$C$22),1,"")</f>
        <v/>
      </c>
      <c r="J414" s="34">
        <v>413</v>
      </c>
      <c r="K414" s="212">
        <v>45.937951429999998</v>
      </c>
      <c r="L414" s="212">
        <v>-91.884279520000007</v>
      </c>
      <c r="P414" s="10" t="s">
        <v>733</v>
      </c>
      <c r="R414" s="17"/>
      <c r="S414" s="17"/>
      <c r="T414" s="36"/>
      <c r="U414" s="36"/>
      <c r="V414" s="36"/>
      <c r="W414" s="36"/>
      <c r="X414" s="36"/>
      <c r="Y414" s="36"/>
      <c r="Z414" s="36"/>
      <c r="AA414" s="36"/>
      <c r="AB414" s="36"/>
      <c r="AC414" s="36"/>
      <c r="AD414" s="36"/>
      <c r="AE414" s="36"/>
      <c r="AF414" s="36"/>
      <c r="AG414" s="36"/>
      <c r="AH414" s="36"/>
      <c r="EZ414" s="196"/>
      <c r="FA414" s="196"/>
      <c r="FB414" s="196"/>
      <c r="FC414" s="196"/>
      <c r="FD414" s="196"/>
    </row>
    <row r="415" spans="2:160">
      <c r="B415" s="99">
        <f t="shared" si="37"/>
        <v>0</v>
      </c>
      <c r="C415" s="99" t="str">
        <f t="shared" si="38"/>
        <v/>
      </c>
      <c r="D415" s="99" t="str">
        <f t="shared" si="39"/>
        <v/>
      </c>
      <c r="E415" s="99" t="str">
        <f t="shared" si="40"/>
        <v/>
      </c>
      <c r="F415" s="99" t="str">
        <f t="shared" si="41"/>
        <v/>
      </c>
      <c r="G415" s="99" t="str">
        <f t="shared" si="42"/>
        <v/>
      </c>
      <c r="H415" s="200" t="str">
        <f ca="1">IF(AND(M415&gt;0,M415&lt;=STATS!$C$22),1,"")</f>
        <v/>
      </c>
      <c r="J415" s="34">
        <v>414</v>
      </c>
      <c r="K415" s="212">
        <v>45.937963969999998</v>
      </c>
      <c r="L415" s="212">
        <v>-91.88351883</v>
      </c>
      <c r="P415" s="10" t="s">
        <v>733</v>
      </c>
      <c r="R415" s="17"/>
      <c r="S415" s="17"/>
      <c r="T415" s="36"/>
      <c r="U415" s="36"/>
      <c r="V415" s="36"/>
      <c r="W415" s="36"/>
      <c r="X415" s="36"/>
      <c r="Y415" s="36"/>
      <c r="Z415" s="36"/>
      <c r="AA415" s="36"/>
      <c r="AB415" s="36"/>
      <c r="AC415" s="36"/>
      <c r="AD415" s="36"/>
      <c r="AE415" s="36"/>
      <c r="AF415" s="36"/>
      <c r="AG415" s="36"/>
      <c r="AH415" s="36"/>
      <c r="EZ415" s="196"/>
      <c r="FA415" s="196"/>
      <c r="FB415" s="196"/>
      <c r="FC415" s="196"/>
      <c r="FD415" s="196"/>
    </row>
    <row r="416" spans="2:160">
      <c r="B416" s="99">
        <f t="shared" si="37"/>
        <v>0</v>
      </c>
      <c r="C416" s="99" t="str">
        <f t="shared" si="38"/>
        <v/>
      </c>
      <c r="D416" s="99" t="str">
        <f t="shared" si="39"/>
        <v/>
      </c>
      <c r="E416" s="99" t="str">
        <f t="shared" si="40"/>
        <v/>
      </c>
      <c r="F416" s="99" t="str">
        <f t="shared" si="41"/>
        <v/>
      </c>
      <c r="G416" s="99" t="str">
        <f t="shared" si="42"/>
        <v/>
      </c>
      <c r="H416" s="200" t="str">
        <f ca="1">IF(AND(M416&gt;0,M416&lt;=STATS!$C$22),1,"")</f>
        <v/>
      </c>
      <c r="J416" s="34">
        <v>415</v>
      </c>
      <c r="K416" s="212">
        <v>45.937976509999999</v>
      </c>
      <c r="L416" s="212">
        <v>-91.882758129999999</v>
      </c>
      <c r="P416" s="10" t="s">
        <v>733</v>
      </c>
      <c r="R416" s="17"/>
      <c r="S416" s="17"/>
      <c r="T416" s="36"/>
      <c r="U416" s="36"/>
      <c r="V416" s="36"/>
      <c r="W416" s="36"/>
      <c r="X416" s="36"/>
      <c r="Y416" s="36"/>
      <c r="Z416" s="36"/>
      <c r="AA416" s="36"/>
      <c r="AB416" s="36"/>
      <c r="AC416" s="36"/>
      <c r="AD416" s="36"/>
      <c r="AE416" s="36"/>
      <c r="AF416" s="36"/>
      <c r="AG416" s="36"/>
      <c r="AH416" s="36"/>
      <c r="EZ416" s="196"/>
      <c r="FA416" s="196"/>
      <c r="FB416" s="196"/>
      <c r="FC416" s="196"/>
      <c r="FD416" s="196"/>
    </row>
    <row r="417" spans="2:160">
      <c r="B417" s="99">
        <f t="shared" si="37"/>
        <v>0</v>
      </c>
      <c r="C417" s="99" t="str">
        <f t="shared" si="38"/>
        <v/>
      </c>
      <c r="D417" s="99" t="str">
        <f t="shared" si="39"/>
        <v/>
      </c>
      <c r="E417" s="99" t="str">
        <f t="shared" si="40"/>
        <v/>
      </c>
      <c r="F417" s="99" t="str">
        <f t="shared" si="41"/>
        <v/>
      </c>
      <c r="G417" s="99" t="str">
        <f t="shared" si="42"/>
        <v/>
      </c>
      <c r="H417" s="200" t="str">
        <f ca="1">IF(AND(M417&gt;0,M417&lt;=STATS!$C$22),1,"")</f>
        <v/>
      </c>
      <c r="J417" s="34">
        <v>416</v>
      </c>
      <c r="K417" s="212">
        <v>45.937989039999998</v>
      </c>
      <c r="L417" s="212">
        <v>-91.881997440000006</v>
      </c>
      <c r="P417" s="10" t="s">
        <v>733</v>
      </c>
      <c r="R417" s="17"/>
      <c r="S417" s="17"/>
      <c r="T417" s="36"/>
      <c r="U417" s="36"/>
      <c r="V417" s="36"/>
      <c r="W417" s="36"/>
      <c r="X417" s="36"/>
      <c r="Y417" s="36"/>
      <c r="Z417" s="36"/>
      <c r="AA417" s="36"/>
      <c r="AB417" s="36"/>
      <c r="AC417" s="36"/>
      <c r="AD417" s="36"/>
      <c r="AE417" s="36"/>
      <c r="AF417" s="36"/>
      <c r="AG417" s="36"/>
      <c r="AH417" s="36"/>
      <c r="EZ417" s="196"/>
      <c r="FA417" s="196"/>
      <c r="FB417" s="196"/>
      <c r="FC417" s="196"/>
      <c r="FD417" s="196"/>
    </row>
    <row r="418" spans="2:160">
      <c r="B418" s="99">
        <f t="shared" si="37"/>
        <v>1</v>
      </c>
      <c r="C418" s="99">
        <f t="shared" si="38"/>
        <v>1</v>
      </c>
      <c r="D418" s="99">
        <f t="shared" si="39"/>
        <v>1</v>
      </c>
      <c r="E418" s="99">
        <f t="shared" si="40"/>
        <v>1</v>
      </c>
      <c r="F418" s="99">
        <f t="shared" si="41"/>
        <v>1</v>
      </c>
      <c r="G418" s="99">
        <f t="shared" si="42"/>
        <v>1.2</v>
      </c>
      <c r="H418" s="200">
        <f ca="1">IF(AND(M418&gt;0,M418&lt;=STATS!$C$22),1,"")</f>
        <v>1</v>
      </c>
      <c r="J418" s="34">
        <v>417</v>
      </c>
      <c r="K418" s="212">
        <v>45.938001569999997</v>
      </c>
      <c r="L418" s="212">
        <v>-91.881236749999999</v>
      </c>
      <c r="M418" s="10">
        <v>1.2</v>
      </c>
      <c r="N418" s="10" t="s">
        <v>718</v>
      </c>
      <c r="O418" s="10" t="s">
        <v>716</v>
      </c>
      <c r="Q418" s="10">
        <v>1</v>
      </c>
      <c r="R418" s="17"/>
      <c r="S418" s="17"/>
      <c r="T418" s="36"/>
      <c r="U418" s="36"/>
      <c r="V418" s="36"/>
      <c r="W418" s="36"/>
      <c r="X418" s="36"/>
      <c r="Y418" s="36"/>
      <c r="Z418" s="36"/>
      <c r="AA418" s="36"/>
      <c r="AB418" s="36"/>
      <c r="AC418" s="36"/>
      <c r="AD418" s="36"/>
      <c r="AE418" s="36" t="s">
        <v>717</v>
      </c>
      <c r="AF418" s="36"/>
      <c r="AG418" s="36"/>
      <c r="AH418" s="36"/>
      <c r="CB418" s="10" t="s">
        <v>717</v>
      </c>
      <c r="DP418" s="10" t="s">
        <v>717</v>
      </c>
      <c r="EC418" s="10">
        <v>1</v>
      </c>
      <c r="EZ418" s="196"/>
      <c r="FA418" s="196"/>
      <c r="FB418" s="196"/>
      <c r="FC418" s="196"/>
      <c r="FD418" s="196"/>
    </row>
    <row r="419" spans="2:160">
      <c r="B419" s="99">
        <f t="shared" si="37"/>
        <v>0</v>
      </c>
      <c r="C419" s="99" t="str">
        <f t="shared" si="38"/>
        <v/>
      </c>
      <c r="D419" s="99" t="str">
        <f t="shared" si="39"/>
        <v/>
      </c>
      <c r="E419" s="99" t="str">
        <f t="shared" si="40"/>
        <v/>
      </c>
      <c r="F419" s="99" t="str">
        <f t="shared" si="41"/>
        <v/>
      </c>
      <c r="G419" s="99" t="str">
        <f t="shared" si="42"/>
        <v/>
      </c>
      <c r="H419" s="200" t="str">
        <f ca="1">IF(AND(M419&gt;0,M419&lt;=STATS!$C$22),1,"")</f>
        <v/>
      </c>
      <c r="J419" s="34">
        <v>418</v>
      </c>
      <c r="K419" s="212">
        <v>45.93848216</v>
      </c>
      <c r="L419" s="212">
        <v>-91.884297509999996</v>
      </c>
      <c r="P419" s="10" t="s">
        <v>733</v>
      </c>
      <c r="R419" s="17"/>
      <c r="S419" s="17"/>
      <c r="T419" s="36"/>
      <c r="U419" s="36"/>
      <c r="V419" s="36"/>
      <c r="W419" s="36"/>
      <c r="X419" s="36"/>
      <c r="Y419" s="36"/>
      <c r="Z419" s="36"/>
      <c r="AA419" s="36"/>
      <c r="AB419" s="36"/>
      <c r="AC419" s="36"/>
      <c r="AD419" s="36"/>
      <c r="AE419" s="36"/>
      <c r="AF419" s="36"/>
      <c r="AG419" s="36"/>
      <c r="AH419" s="36"/>
      <c r="EZ419" s="196"/>
      <c r="FA419" s="196"/>
      <c r="FB419" s="196"/>
      <c r="FC419" s="196"/>
      <c r="FD419" s="196"/>
    </row>
    <row r="420" spans="2:160">
      <c r="B420" s="99">
        <f t="shared" si="37"/>
        <v>0</v>
      </c>
      <c r="C420" s="99" t="str">
        <f t="shared" si="38"/>
        <v/>
      </c>
      <c r="D420" s="99" t="str">
        <f t="shared" si="39"/>
        <v/>
      </c>
      <c r="E420" s="99" t="str">
        <f t="shared" si="40"/>
        <v/>
      </c>
      <c r="F420" s="99" t="str">
        <f t="shared" si="41"/>
        <v/>
      </c>
      <c r="G420" s="99" t="str">
        <f t="shared" si="42"/>
        <v/>
      </c>
      <c r="H420" s="200" t="str">
        <f ca="1">IF(AND(M420&gt;0,M420&lt;=STATS!$C$22),1,"")</f>
        <v/>
      </c>
      <c r="J420" s="34">
        <v>419</v>
      </c>
      <c r="K420" s="212">
        <v>45.938494710000001</v>
      </c>
      <c r="L420" s="212">
        <v>-91.883536809999995</v>
      </c>
      <c r="P420" s="10" t="s">
        <v>733</v>
      </c>
      <c r="R420" s="17"/>
      <c r="S420" s="17"/>
      <c r="T420" s="36"/>
      <c r="U420" s="36"/>
      <c r="V420" s="36"/>
      <c r="W420" s="36"/>
      <c r="X420" s="36"/>
      <c r="Y420" s="36"/>
      <c r="Z420" s="36"/>
      <c r="AA420" s="36"/>
      <c r="AB420" s="36"/>
      <c r="AC420" s="36"/>
      <c r="AD420" s="36"/>
      <c r="AE420" s="36"/>
      <c r="AF420" s="36"/>
      <c r="AG420" s="36"/>
      <c r="AH420" s="36"/>
      <c r="EZ420" s="196"/>
      <c r="FA420" s="196"/>
      <c r="FB420" s="196"/>
      <c r="FC420" s="196"/>
      <c r="FD420" s="196"/>
    </row>
    <row r="421" spans="2:160">
      <c r="B421" s="99">
        <f t="shared" si="37"/>
        <v>0</v>
      </c>
      <c r="C421" s="99" t="str">
        <f t="shared" si="38"/>
        <v/>
      </c>
      <c r="D421" s="99" t="str">
        <f t="shared" si="39"/>
        <v/>
      </c>
      <c r="E421" s="99" t="str">
        <f t="shared" si="40"/>
        <v/>
      </c>
      <c r="F421" s="99" t="str">
        <f t="shared" si="41"/>
        <v/>
      </c>
      <c r="G421" s="99" t="str">
        <f t="shared" si="42"/>
        <v/>
      </c>
      <c r="H421" s="200" t="str">
        <f ca="1">IF(AND(M421&gt;0,M421&lt;=STATS!$C$22),1,"")</f>
        <v/>
      </c>
      <c r="J421" s="34">
        <v>420</v>
      </c>
      <c r="K421" s="212">
        <v>45.938507250000001</v>
      </c>
      <c r="L421" s="212">
        <v>-91.882776100000001</v>
      </c>
      <c r="P421" s="10" t="s">
        <v>733</v>
      </c>
      <c r="R421" s="17"/>
      <c r="S421" s="17"/>
      <c r="T421" s="36"/>
      <c r="U421" s="36"/>
      <c r="V421" s="36"/>
      <c r="W421" s="36"/>
      <c r="X421" s="36"/>
      <c r="Y421" s="36"/>
      <c r="Z421" s="36"/>
      <c r="AA421" s="36"/>
      <c r="AB421" s="36"/>
      <c r="AC421" s="36"/>
      <c r="AD421" s="36"/>
      <c r="AE421" s="36"/>
      <c r="AF421" s="36"/>
      <c r="AG421" s="36"/>
      <c r="AH421" s="36"/>
      <c r="EZ421" s="196"/>
      <c r="FA421" s="196"/>
      <c r="FB421" s="196"/>
      <c r="FC421" s="196"/>
      <c r="FD421" s="196"/>
    </row>
    <row r="422" spans="2:160">
      <c r="B422" s="99">
        <f t="shared" si="37"/>
        <v>0</v>
      </c>
      <c r="C422" s="99" t="str">
        <f t="shared" si="38"/>
        <v/>
      </c>
      <c r="D422" s="99" t="str">
        <f t="shared" si="39"/>
        <v/>
      </c>
      <c r="E422" s="99" t="str">
        <f t="shared" si="40"/>
        <v/>
      </c>
      <c r="F422" s="99" t="str">
        <f t="shared" si="41"/>
        <v/>
      </c>
      <c r="G422" s="99" t="str">
        <f t="shared" si="42"/>
        <v/>
      </c>
      <c r="H422" s="200" t="str">
        <f ca="1">IF(AND(M422&gt;0,M422&lt;=STATS!$C$22),1,"")</f>
        <v/>
      </c>
      <c r="J422" s="34">
        <v>421</v>
      </c>
      <c r="K422" s="212">
        <v>45.93851978</v>
      </c>
      <c r="L422" s="212">
        <v>-91.8820154</v>
      </c>
      <c r="P422" s="10" t="s">
        <v>733</v>
      </c>
      <c r="R422" s="17"/>
      <c r="S422" s="17"/>
      <c r="T422" s="36"/>
      <c r="U422" s="36"/>
      <c r="V422" s="36"/>
      <c r="W422" s="36"/>
      <c r="X422" s="36"/>
      <c r="Y422" s="36"/>
      <c r="Z422" s="36"/>
      <c r="AA422" s="36"/>
      <c r="AB422" s="36"/>
      <c r="AC422" s="36"/>
      <c r="AD422" s="36"/>
      <c r="AE422" s="36"/>
      <c r="AF422" s="36"/>
      <c r="AG422" s="36"/>
      <c r="AH422" s="36"/>
      <c r="EZ422" s="196"/>
      <c r="FA422" s="196"/>
      <c r="FB422" s="196"/>
      <c r="FC422" s="196"/>
      <c r="FD422" s="196"/>
    </row>
    <row r="423" spans="2:160">
      <c r="B423" s="99">
        <f t="shared" si="37"/>
        <v>0</v>
      </c>
      <c r="C423" s="99" t="str">
        <f t="shared" si="38"/>
        <v/>
      </c>
      <c r="D423" s="99" t="str">
        <f t="shared" si="39"/>
        <v/>
      </c>
      <c r="E423" s="99" t="str">
        <f t="shared" si="40"/>
        <v/>
      </c>
      <c r="F423" s="99" t="str">
        <f t="shared" si="41"/>
        <v/>
      </c>
      <c r="G423" s="99" t="str">
        <f t="shared" si="42"/>
        <v/>
      </c>
      <c r="H423" s="200" t="str">
        <f ca="1">IF(AND(M423&gt;0,M423&lt;=STATS!$C$22),1,"")</f>
        <v/>
      </c>
      <c r="J423" s="34">
        <v>422</v>
      </c>
      <c r="K423" s="212">
        <v>45.939025450000003</v>
      </c>
      <c r="L423" s="212">
        <v>-91.883554779999997</v>
      </c>
      <c r="P423" s="10" t="s">
        <v>733</v>
      </c>
      <c r="R423" s="17"/>
      <c r="S423" s="17"/>
      <c r="T423" s="36"/>
      <c r="U423" s="36"/>
      <c r="V423" s="36"/>
      <c r="W423" s="36"/>
      <c r="X423" s="36"/>
      <c r="Y423" s="36"/>
      <c r="Z423" s="36"/>
      <c r="AA423" s="36"/>
      <c r="AB423" s="36"/>
      <c r="AC423" s="36"/>
      <c r="AD423" s="36"/>
      <c r="AE423" s="36"/>
      <c r="AF423" s="36"/>
      <c r="AG423" s="36"/>
      <c r="AH423" s="36"/>
      <c r="EZ423" s="196"/>
      <c r="FA423" s="196"/>
      <c r="FB423" s="196"/>
      <c r="FC423" s="196"/>
      <c r="FD423" s="196"/>
    </row>
    <row r="424" spans="2:160">
      <c r="B424" s="99">
        <f t="shared" si="37"/>
        <v>0</v>
      </c>
      <c r="C424" s="99" t="str">
        <f t="shared" si="38"/>
        <v/>
      </c>
      <c r="D424" s="99" t="str">
        <f t="shared" si="39"/>
        <v/>
      </c>
      <c r="E424" s="99" t="str">
        <f t="shared" si="40"/>
        <v/>
      </c>
      <c r="F424" s="99" t="str">
        <f t="shared" si="41"/>
        <v/>
      </c>
      <c r="G424" s="99" t="str">
        <f t="shared" si="42"/>
        <v/>
      </c>
      <c r="H424" s="200" t="str">
        <f ca="1">IF(AND(M424&gt;0,M424&lt;=STATS!$C$22),1,"")</f>
        <v/>
      </c>
      <c r="J424" s="34">
        <v>423</v>
      </c>
      <c r="K424" s="212">
        <v>45.939037990000003</v>
      </c>
      <c r="L424" s="212">
        <v>-91.882794070000003</v>
      </c>
      <c r="P424" s="10" t="s">
        <v>733</v>
      </c>
      <c r="R424" s="17"/>
      <c r="S424" s="17"/>
      <c r="T424" s="36"/>
      <c r="U424" s="36"/>
      <c r="V424" s="36"/>
      <c r="W424" s="36"/>
      <c r="X424" s="36"/>
      <c r="Y424" s="36"/>
      <c r="Z424" s="36"/>
      <c r="AA424" s="36"/>
      <c r="AB424" s="36"/>
      <c r="AC424" s="36"/>
      <c r="AD424" s="36"/>
      <c r="AE424" s="36"/>
      <c r="AF424" s="36"/>
      <c r="AG424" s="36"/>
      <c r="AH424" s="36"/>
      <c r="EZ424" s="196"/>
      <c r="FA424" s="196"/>
      <c r="FB424" s="196"/>
      <c r="FC424" s="196"/>
      <c r="FD424" s="196"/>
    </row>
    <row r="425" spans="2:160">
      <c r="B425" s="99">
        <f t="shared" si="37"/>
        <v>0</v>
      </c>
      <c r="C425" s="99" t="str">
        <f t="shared" si="38"/>
        <v/>
      </c>
      <c r="D425" s="99" t="str">
        <f t="shared" si="39"/>
        <v/>
      </c>
      <c r="E425" s="99" t="str">
        <f t="shared" si="40"/>
        <v/>
      </c>
      <c r="F425" s="99" t="str">
        <f t="shared" si="41"/>
        <v/>
      </c>
      <c r="G425" s="99" t="str">
        <f t="shared" si="42"/>
        <v/>
      </c>
      <c r="H425" s="200" t="str">
        <f ca="1">IF(AND(M425&gt;0,M425&lt;=STATS!$C$22),1,"")</f>
        <v/>
      </c>
      <c r="J425" s="34">
        <v>424</v>
      </c>
      <c r="K425" s="212">
        <v>45.939050520000002</v>
      </c>
      <c r="L425" s="212">
        <v>-91.882033359999994</v>
      </c>
      <c r="P425" s="10" t="s">
        <v>733</v>
      </c>
      <c r="R425" s="17"/>
      <c r="S425" s="17"/>
      <c r="T425" s="36"/>
      <c r="U425" s="36"/>
      <c r="V425" s="36"/>
      <c r="W425" s="36"/>
      <c r="X425" s="36"/>
      <c r="Y425" s="36"/>
      <c r="Z425" s="36"/>
      <c r="AA425" s="36"/>
      <c r="AB425" s="36"/>
      <c r="AC425" s="36"/>
      <c r="AD425" s="36"/>
      <c r="AE425" s="36"/>
      <c r="AF425" s="36"/>
      <c r="AG425" s="36"/>
      <c r="AH425" s="36"/>
      <c r="EZ425" s="196"/>
      <c r="FA425" s="196"/>
      <c r="FB425" s="196"/>
      <c r="FC425" s="196"/>
      <c r="FD425" s="196"/>
    </row>
    <row r="426" spans="2:160">
      <c r="B426" s="99">
        <f t="shared" si="37"/>
        <v>0</v>
      </c>
      <c r="C426" s="99" t="str">
        <f t="shared" si="38"/>
        <v/>
      </c>
      <c r="D426" s="99" t="str">
        <f t="shared" si="39"/>
        <v/>
      </c>
      <c r="E426" s="99" t="str">
        <f t="shared" si="40"/>
        <v/>
      </c>
      <c r="F426" s="99" t="str">
        <f t="shared" si="41"/>
        <v/>
      </c>
      <c r="G426" s="99" t="str">
        <f t="shared" si="42"/>
        <v/>
      </c>
      <c r="H426" s="200" t="str">
        <f ca="1">IF(AND(M426&gt;0,M426&lt;=STATS!$C$22),1,"")</f>
        <v/>
      </c>
      <c r="J426" s="34">
        <v>425</v>
      </c>
      <c r="K426" s="212">
        <v>45.939556189999998</v>
      </c>
      <c r="L426" s="212">
        <v>-91.883572760000007</v>
      </c>
      <c r="P426" s="10" t="s">
        <v>733</v>
      </c>
      <c r="R426" s="17"/>
      <c r="S426" s="17"/>
      <c r="T426" s="36"/>
      <c r="U426" s="36"/>
      <c r="V426" s="36"/>
      <c r="W426" s="36"/>
      <c r="X426" s="36"/>
      <c r="Y426" s="36"/>
      <c r="Z426" s="36"/>
      <c r="AA426" s="36"/>
      <c r="AB426" s="36"/>
      <c r="AC426" s="36"/>
      <c r="AD426" s="36"/>
      <c r="AE426" s="36"/>
      <c r="AF426" s="36"/>
      <c r="AG426" s="36"/>
      <c r="AH426" s="36"/>
      <c r="EZ426" s="196"/>
      <c r="FA426" s="196"/>
      <c r="FB426" s="196"/>
      <c r="FC426" s="196"/>
      <c r="FD426" s="196"/>
    </row>
    <row r="427" spans="2:160">
      <c r="B427" s="99">
        <f t="shared" si="37"/>
        <v>0</v>
      </c>
      <c r="C427" s="99" t="str">
        <f t="shared" si="38"/>
        <v/>
      </c>
      <c r="D427" s="99" t="str">
        <f t="shared" si="39"/>
        <v/>
      </c>
      <c r="E427" s="99" t="str">
        <f t="shared" si="40"/>
        <v/>
      </c>
      <c r="F427" s="99" t="str">
        <f t="shared" si="41"/>
        <v/>
      </c>
      <c r="G427" s="99" t="str">
        <f t="shared" si="42"/>
        <v/>
      </c>
      <c r="H427" s="200" t="str">
        <f ca="1">IF(AND(M427&gt;0,M427&lt;=STATS!$C$22),1,"")</f>
        <v/>
      </c>
      <c r="J427" s="34">
        <v>426</v>
      </c>
      <c r="K427" s="212">
        <v>45.939568729999998</v>
      </c>
      <c r="L427" s="212">
        <v>-91.882812040000005</v>
      </c>
      <c r="P427" s="10" t="s">
        <v>733</v>
      </c>
      <c r="R427" s="17"/>
      <c r="S427" s="17"/>
      <c r="T427" s="36"/>
      <c r="U427" s="36"/>
      <c r="V427" s="36"/>
      <c r="W427" s="36"/>
      <c r="X427" s="36"/>
      <c r="Y427" s="36"/>
      <c r="Z427" s="36"/>
      <c r="AA427" s="36"/>
      <c r="AB427" s="36"/>
      <c r="AC427" s="36"/>
      <c r="AD427" s="36"/>
      <c r="AE427" s="36"/>
      <c r="AF427" s="36"/>
      <c r="AG427" s="36"/>
      <c r="AH427" s="36"/>
      <c r="EZ427" s="196"/>
      <c r="FA427" s="196"/>
      <c r="FB427" s="196"/>
      <c r="FC427" s="196"/>
      <c r="FD427" s="196"/>
    </row>
    <row r="428" spans="2:160">
      <c r="B428" s="99">
        <f t="shared" si="37"/>
        <v>0</v>
      </c>
      <c r="C428" s="99" t="str">
        <f t="shared" si="38"/>
        <v/>
      </c>
      <c r="D428" s="99" t="str">
        <f t="shared" si="39"/>
        <v/>
      </c>
      <c r="E428" s="99" t="str">
        <f t="shared" si="40"/>
        <v/>
      </c>
      <c r="F428" s="99" t="str">
        <f t="shared" si="41"/>
        <v/>
      </c>
      <c r="G428" s="99" t="str">
        <f t="shared" si="42"/>
        <v/>
      </c>
      <c r="H428" s="200" t="str">
        <f ca="1">IF(AND(M428&gt;0,M428&lt;=STATS!$C$22),1,"")</f>
        <v/>
      </c>
      <c r="J428" s="34">
        <v>427</v>
      </c>
      <c r="K428" s="212">
        <v>45.939581259999997</v>
      </c>
      <c r="L428" s="212">
        <v>-91.882051329999996</v>
      </c>
      <c r="P428" s="10" t="s">
        <v>733</v>
      </c>
      <c r="R428" s="17"/>
      <c r="S428" s="17"/>
      <c r="T428" s="36"/>
      <c r="U428" s="36"/>
      <c r="V428" s="36"/>
      <c r="W428" s="36"/>
      <c r="X428" s="36"/>
      <c r="Y428" s="36"/>
      <c r="Z428" s="36"/>
      <c r="AA428" s="36"/>
      <c r="AB428" s="36"/>
      <c r="AC428" s="36"/>
      <c r="AD428" s="36"/>
      <c r="AE428" s="36"/>
      <c r="AF428" s="36"/>
      <c r="AG428" s="36"/>
      <c r="AH428" s="36"/>
      <c r="EZ428" s="196"/>
      <c r="FA428" s="196"/>
      <c r="FB428" s="196"/>
      <c r="FC428" s="196"/>
      <c r="FD428" s="196"/>
    </row>
    <row r="429" spans="2:160">
      <c r="B429" s="99">
        <f t="shared" si="37"/>
        <v>1</v>
      </c>
      <c r="C429" s="99">
        <f t="shared" si="38"/>
        <v>1</v>
      </c>
      <c r="D429" s="99">
        <f t="shared" si="39"/>
        <v>1</v>
      </c>
      <c r="E429" s="99">
        <f t="shared" si="40"/>
        <v>1</v>
      </c>
      <c r="F429" s="99">
        <f t="shared" si="41"/>
        <v>1</v>
      </c>
      <c r="G429" s="99">
        <f t="shared" si="42"/>
        <v>1.7</v>
      </c>
      <c r="H429" s="200">
        <f ca="1">IF(AND(M429&gt;0,M429&lt;=STATS!$C$22),1,"")</f>
        <v>1</v>
      </c>
      <c r="J429" s="34">
        <v>428</v>
      </c>
      <c r="K429" s="212">
        <v>45.939593790000004</v>
      </c>
      <c r="L429" s="212">
        <v>-91.881290609999994</v>
      </c>
      <c r="M429" s="10">
        <v>1.7</v>
      </c>
      <c r="N429" s="10" t="s">
        <v>718</v>
      </c>
      <c r="O429" s="10" t="s">
        <v>716</v>
      </c>
      <c r="Q429" s="10">
        <v>1</v>
      </c>
      <c r="R429" s="17"/>
      <c r="S429" s="17"/>
      <c r="T429" s="36"/>
      <c r="U429" s="36"/>
      <c r="V429" s="36"/>
      <c r="W429" s="36"/>
      <c r="X429" s="36"/>
      <c r="Y429" s="36"/>
      <c r="Z429" s="36"/>
      <c r="AA429" s="36"/>
      <c r="AB429" s="36"/>
      <c r="AC429" s="36"/>
      <c r="AD429" s="36"/>
      <c r="AE429" s="36"/>
      <c r="AF429" s="36"/>
      <c r="AG429" s="36"/>
      <c r="AH429" s="36"/>
      <c r="CZ429" s="10" t="s">
        <v>717</v>
      </c>
      <c r="DE429" s="10" t="s">
        <v>717</v>
      </c>
      <c r="ES429" s="10">
        <v>1</v>
      </c>
      <c r="EZ429" s="196"/>
      <c r="FA429" s="196"/>
      <c r="FB429" s="196"/>
      <c r="FC429" s="196"/>
      <c r="FD429" s="196"/>
    </row>
    <row r="430" spans="2:160">
      <c r="B430" s="99">
        <f t="shared" si="37"/>
        <v>2</v>
      </c>
      <c r="C430" s="99">
        <f t="shared" si="38"/>
        <v>2</v>
      </c>
      <c r="D430" s="99">
        <f t="shared" si="39"/>
        <v>2</v>
      </c>
      <c r="E430" s="99">
        <f t="shared" si="40"/>
        <v>2</v>
      </c>
      <c r="F430" s="99">
        <f t="shared" si="41"/>
        <v>2</v>
      </c>
      <c r="G430" s="99">
        <f t="shared" si="42"/>
        <v>6</v>
      </c>
      <c r="H430" s="200">
        <f ca="1">IF(AND(M430&gt;0,M430&lt;=STATS!$C$22),1,"")</f>
        <v>1</v>
      </c>
      <c r="J430" s="34">
        <v>429</v>
      </c>
      <c r="K430" s="212">
        <v>45.94009947</v>
      </c>
      <c r="L430" s="212">
        <v>-91.882830010000006</v>
      </c>
      <c r="M430" s="10">
        <v>6</v>
      </c>
      <c r="N430" s="10" t="s">
        <v>718</v>
      </c>
      <c r="O430" s="10" t="s">
        <v>716</v>
      </c>
      <c r="Q430" s="10">
        <v>1</v>
      </c>
      <c r="R430" s="17"/>
      <c r="S430" s="17"/>
      <c r="T430" s="36"/>
      <c r="U430" s="36"/>
      <c r="V430" s="36"/>
      <c r="W430" s="36"/>
      <c r="X430" s="36"/>
      <c r="Y430" s="36"/>
      <c r="Z430" s="36"/>
      <c r="AA430" s="36"/>
      <c r="AB430" s="36"/>
      <c r="AC430" s="36"/>
      <c r="AD430" s="36"/>
      <c r="AE430" s="36">
        <v>1</v>
      </c>
      <c r="AF430" s="36"/>
      <c r="AG430" s="36"/>
      <c r="AH430" s="36"/>
      <c r="ES430" s="10">
        <v>1</v>
      </c>
      <c r="EZ430" s="196"/>
      <c r="FA430" s="196"/>
      <c r="FB430" s="196"/>
      <c r="FC430" s="196"/>
      <c r="FD430" s="196"/>
    </row>
    <row r="431" spans="2:160">
      <c r="B431" s="99">
        <f t="shared" si="37"/>
        <v>0</v>
      </c>
      <c r="C431" s="99" t="str">
        <f t="shared" si="38"/>
        <v/>
      </c>
      <c r="D431" s="99" t="str">
        <f t="shared" si="39"/>
        <v/>
      </c>
      <c r="E431" s="99" t="str">
        <f t="shared" si="40"/>
        <v/>
      </c>
      <c r="F431" s="99" t="str">
        <f t="shared" si="41"/>
        <v/>
      </c>
      <c r="G431" s="99" t="str">
        <f t="shared" si="42"/>
        <v/>
      </c>
      <c r="H431" s="200" t="str">
        <f ca="1">IF(AND(M431&gt;0,M431&lt;=STATS!$C$22),1,"")</f>
        <v/>
      </c>
      <c r="J431" s="34">
        <v>430</v>
      </c>
      <c r="K431" s="212">
        <v>45.940111999999999</v>
      </c>
      <c r="L431" s="212">
        <v>-91.882069290000004</v>
      </c>
      <c r="P431" s="10" t="s">
        <v>733</v>
      </c>
      <c r="R431" s="17"/>
      <c r="S431" s="17"/>
      <c r="T431" s="36"/>
      <c r="U431" s="36"/>
      <c r="V431" s="36"/>
      <c r="W431" s="36"/>
      <c r="X431" s="36"/>
      <c r="Y431" s="36"/>
      <c r="Z431" s="36"/>
      <c r="AA431" s="36"/>
      <c r="AB431" s="36"/>
      <c r="AC431" s="36"/>
      <c r="AD431" s="36"/>
      <c r="AE431" s="36"/>
      <c r="AF431" s="36"/>
      <c r="AG431" s="36"/>
      <c r="AH431" s="36"/>
      <c r="EZ431" s="196"/>
      <c r="FA431" s="196"/>
      <c r="FB431" s="196"/>
      <c r="FC431" s="196"/>
      <c r="FD431" s="196"/>
    </row>
    <row r="432" spans="2:160">
      <c r="B432" s="99">
        <f t="shared" si="37"/>
        <v>0</v>
      </c>
      <c r="C432" s="99" t="str">
        <f t="shared" si="38"/>
        <v/>
      </c>
      <c r="D432" s="99" t="str">
        <f t="shared" si="39"/>
        <v/>
      </c>
      <c r="E432" s="99" t="str">
        <f t="shared" si="40"/>
        <v/>
      </c>
      <c r="F432" s="99" t="str">
        <f t="shared" si="41"/>
        <v/>
      </c>
      <c r="G432" s="99" t="str">
        <f t="shared" si="42"/>
        <v/>
      </c>
      <c r="H432" s="200" t="str">
        <f ca="1">IF(AND(M432&gt;0,M432&lt;=STATS!$C$22),1,"")</f>
        <v/>
      </c>
      <c r="J432" s="34">
        <v>431</v>
      </c>
      <c r="K432" s="212">
        <v>45.940124529999999</v>
      </c>
      <c r="L432" s="212">
        <v>-91.881308570000002</v>
      </c>
      <c r="P432" s="10" t="s">
        <v>733</v>
      </c>
      <c r="R432" s="17"/>
      <c r="S432" s="17"/>
      <c r="T432" s="36"/>
      <c r="U432" s="36"/>
      <c r="V432" s="36"/>
      <c r="W432" s="36"/>
      <c r="X432" s="36"/>
      <c r="Y432" s="36"/>
      <c r="Z432" s="36"/>
      <c r="AA432" s="36"/>
      <c r="AB432" s="36"/>
      <c r="AC432" s="36"/>
      <c r="AD432" s="36"/>
      <c r="AE432" s="36"/>
      <c r="AF432" s="36"/>
      <c r="AG432" s="36"/>
      <c r="AH432" s="36"/>
      <c r="EZ432" s="196"/>
      <c r="FA432" s="196"/>
      <c r="FB432" s="196"/>
      <c r="FC432" s="196"/>
      <c r="FD432" s="196"/>
    </row>
    <row r="433" spans="2:160">
      <c r="B433" s="99">
        <f t="shared" si="37"/>
        <v>1</v>
      </c>
      <c r="C433" s="99">
        <f t="shared" si="38"/>
        <v>1</v>
      </c>
      <c r="D433" s="99">
        <f t="shared" si="39"/>
        <v>1</v>
      </c>
      <c r="E433" s="99">
        <f t="shared" si="40"/>
        <v>1</v>
      </c>
      <c r="F433" s="99">
        <f t="shared" si="41"/>
        <v>1</v>
      </c>
      <c r="G433" s="99">
        <f t="shared" si="42"/>
        <v>5.5</v>
      </c>
      <c r="H433" s="200">
        <f ca="1">IF(AND(M433&gt;0,M433&lt;=STATS!$C$22),1,"")</f>
        <v>1</v>
      </c>
      <c r="J433" s="34">
        <v>432</v>
      </c>
      <c r="K433" s="212">
        <v>45.940630200000001</v>
      </c>
      <c r="L433" s="212">
        <v>-91.882847979999994</v>
      </c>
      <c r="M433" s="10">
        <v>5.5</v>
      </c>
      <c r="N433" s="10" t="s">
        <v>715</v>
      </c>
      <c r="O433" s="10" t="s">
        <v>716</v>
      </c>
      <c r="Q433" s="10">
        <v>1</v>
      </c>
      <c r="R433" s="17"/>
      <c r="S433" s="17"/>
      <c r="T433" s="36"/>
      <c r="U433" s="36"/>
      <c r="V433" s="36"/>
      <c r="W433" s="36"/>
      <c r="X433" s="36"/>
      <c r="Y433" s="36"/>
      <c r="Z433" s="36"/>
      <c r="AA433" s="36"/>
      <c r="AB433" s="36"/>
      <c r="AC433" s="36"/>
      <c r="AD433" s="36"/>
      <c r="AE433" s="36"/>
      <c r="AF433" s="36"/>
      <c r="AG433" s="36"/>
      <c r="AH433" s="36"/>
      <c r="DE433" s="10">
        <v>1</v>
      </c>
      <c r="EZ433" s="196"/>
      <c r="FA433" s="196"/>
      <c r="FB433" s="196"/>
      <c r="FC433" s="196"/>
      <c r="FD433" s="196"/>
    </row>
    <row r="434" spans="2:160">
      <c r="B434" s="99">
        <f t="shared" si="37"/>
        <v>0</v>
      </c>
      <c r="C434" s="99" t="str">
        <f t="shared" si="38"/>
        <v/>
      </c>
      <c r="D434" s="99" t="str">
        <f t="shared" si="39"/>
        <v/>
      </c>
      <c r="E434" s="99" t="str">
        <f t="shared" si="40"/>
        <v/>
      </c>
      <c r="F434" s="99" t="str">
        <f t="shared" si="41"/>
        <v/>
      </c>
      <c r="G434" s="99" t="str">
        <f t="shared" si="42"/>
        <v/>
      </c>
      <c r="H434" s="200" t="str">
        <f ca="1">IF(AND(M434&gt;0,M434&lt;=STATS!$C$22),1,"")</f>
        <v/>
      </c>
      <c r="J434" s="34">
        <v>433</v>
      </c>
      <c r="K434" s="212">
        <v>45.940642740000001</v>
      </c>
      <c r="L434" s="212">
        <v>-91.882087249999998</v>
      </c>
      <c r="P434" s="10" t="s">
        <v>733</v>
      </c>
      <c r="R434" s="17"/>
      <c r="S434" s="17"/>
      <c r="T434" s="36"/>
      <c r="U434" s="36"/>
      <c r="V434" s="36"/>
      <c r="W434" s="36"/>
      <c r="X434" s="36"/>
      <c r="Y434" s="36"/>
      <c r="Z434" s="36"/>
      <c r="AA434" s="36"/>
      <c r="AB434" s="36"/>
      <c r="AC434" s="36"/>
      <c r="AD434" s="36"/>
      <c r="AE434" s="36"/>
      <c r="AF434" s="36"/>
      <c r="AG434" s="36"/>
      <c r="AH434" s="36"/>
      <c r="EZ434" s="196"/>
      <c r="FA434" s="196"/>
      <c r="FB434" s="196"/>
      <c r="FC434" s="196"/>
      <c r="FD434" s="196"/>
    </row>
    <row r="435" spans="2:160">
      <c r="B435" s="99">
        <f t="shared" si="37"/>
        <v>0</v>
      </c>
      <c r="C435" s="99" t="str">
        <f t="shared" si="38"/>
        <v/>
      </c>
      <c r="D435" s="99" t="str">
        <f t="shared" si="39"/>
        <v/>
      </c>
      <c r="E435" s="99" t="str">
        <f t="shared" si="40"/>
        <v/>
      </c>
      <c r="F435" s="99" t="str">
        <f t="shared" si="41"/>
        <v/>
      </c>
      <c r="G435" s="99" t="str">
        <f t="shared" si="42"/>
        <v/>
      </c>
      <c r="H435" s="200" t="str">
        <f ca="1">IF(AND(M435&gt;0,M435&lt;=STATS!$C$22),1,"")</f>
        <v/>
      </c>
      <c r="J435" s="34">
        <v>434</v>
      </c>
      <c r="K435" s="212">
        <v>45.940655270000001</v>
      </c>
      <c r="L435" s="212">
        <v>-91.881326520000002</v>
      </c>
      <c r="P435" s="10" t="s">
        <v>733</v>
      </c>
      <c r="R435" s="17"/>
      <c r="S435" s="17"/>
      <c r="T435" s="36"/>
      <c r="U435" s="36"/>
      <c r="V435" s="36"/>
      <c r="W435" s="36"/>
      <c r="X435" s="36"/>
      <c r="Y435" s="36"/>
      <c r="Z435" s="36"/>
      <c r="AA435" s="36"/>
      <c r="AB435" s="36"/>
      <c r="AC435" s="36"/>
      <c r="AD435" s="36"/>
      <c r="AE435" s="36"/>
      <c r="AF435" s="36"/>
      <c r="AG435" s="36"/>
      <c r="AH435" s="36"/>
      <c r="EZ435" s="196"/>
      <c r="FA435" s="196"/>
      <c r="FB435" s="196"/>
      <c r="FC435" s="196"/>
      <c r="FD435" s="196"/>
    </row>
    <row r="436" spans="2:160">
      <c r="B436" s="99">
        <f t="shared" si="37"/>
        <v>4</v>
      </c>
      <c r="C436" s="99">
        <f t="shared" si="38"/>
        <v>4</v>
      </c>
      <c r="D436" s="99">
        <f t="shared" si="39"/>
        <v>4</v>
      </c>
      <c r="E436" s="99">
        <f t="shared" si="40"/>
        <v>4</v>
      </c>
      <c r="F436" s="99">
        <f t="shared" si="41"/>
        <v>4</v>
      </c>
      <c r="G436" s="99">
        <f t="shared" si="42"/>
        <v>2.5</v>
      </c>
      <c r="H436" s="200">
        <f ca="1">IF(AND(M436&gt;0,M436&lt;=STATS!$C$22),1,"")</f>
        <v>1</v>
      </c>
      <c r="J436" s="34">
        <v>435</v>
      </c>
      <c r="K436" s="212">
        <v>45.941148400000003</v>
      </c>
      <c r="L436" s="212">
        <v>-91.88362669</v>
      </c>
      <c r="M436" s="10">
        <v>2.5</v>
      </c>
      <c r="N436" s="10" t="s">
        <v>718</v>
      </c>
      <c r="O436" s="10" t="s">
        <v>716</v>
      </c>
      <c r="Q436" s="10">
        <v>1</v>
      </c>
      <c r="R436" s="17"/>
      <c r="S436" s="17"/>
      <c r="T436" s="36"/>
      <c r="U436" s="36"/>
      <c r="V436" s="36"/>
      <c r="W436" s="36"/>
      <c r="X436" s="36"/>
      <c r="Y436" s="36"/>
      <c r="Z436" s="36"/>
      <c r="AA436" s="36"/>
      <c r="AB436" s="36"/>
      <c r="AC436" s="36"/>
      <c r="AD436" s="36"/>
      <c r="AE436" s="36">
        <v>1</v>
      </c>
      <c r="AF436" s="36"/>
      <c r="AG436" s="36"/>
      <c r="AH436" s="36"/>
      <c r="CB436" s="10" t="s">
        <v>717</v>
      </c>
      <c r="CY436" s="10">
        <v>1</v>
      </c>
      <c r="CZ436" s="10" t="s">
        <v>717</v>
      </c>
      <c r="DE436" s="10">
        <v>1</v>
      </c>
      <c r="ES436" s="10">
        <v>1</v>
      </c>
      <c r="EZ436" s="196"/>
      <c r="FA436" s="196"/>
      <c r="FB436" s="196"/>
      <c r="FC436" s="196"/>
      <c r="FD436" s="196"/>
    </row>
    <row r="437" spans="2:160">
      <c r="B437" s="99">
        <f t="shared" si="37"/>
        <v>0</v>
      </c>
      <c r="C437" s="99" t="str">
        <f t="shared" si="38"/>
        <v/>
      </c>
      <c r="D437" s="99" t="str">
        <f t="shared" si="39"/>
        <v/>
      </c>
      <c r="E437" s="99" t="str">
        <f t="shared" si="40"/>
        <v/>
      </c>
      <c r="F437" s="99" t="str">
        <f t="shared" si="41"/>
        <v/>
      </c>
      <c r="G437" s="99" t="str">
        <f t="shared" si="42"/>
        <v/>
      </c>
      <c r="H437" s="200" t="str">
        <f ca="1">IF(AND(M437&gt;0,M437&lt;=STATS!$C$22),1,"")</f>
        <v/>
      </c>
      <c r="J437" s="34">
        <v>436</v>
      </c>
      <c r="K437" s="212">
        <v>45.941160940000003</v>
      </c>
      <c r="L437" s="212">
        <v>-91.882865960000004</v>
      </c>
      <c r="P437" s="10" t="s">
        <v>733</v>
      </c>
      <c r="R437" s="17"/>
      <c r="S437" s="17"/>
      <c r="T437" s="36"/>
      <c r="U437" s="36"/>
      <c r="V437" s="36"/>
      <c r="W437" s="36"/>
      <c r="X437" s="36"/>
      <c r="Y437" s="36"/>
      <c r="Z437" s="36"/>
      <c r="AA437" s="36"/>
      <c r="AB437" s="36"/>
      <c r="AC437" s="36"/>
      <c r="AD437" s="36"/>
      <c r="AE437" s="36"/>
      <c r="AF437" s="36"/>
      <c r="AG437" s="36"/>
      <c r="AH437" s="36"/>
      <c r="EZ437" s="196"/>
      <c r="FA437" s="196"/>
      <c r="FB437" s="196"/>
      <c r="FC437" s="196"/>
      <c r="FD437" s="196"/>
    </row>
    <row r="438" spans="2:160">
      <c r="B438" s="99">
        <f t="shared" si="37"/>
        <v>0</v>
      </c>
      <c r="C438" s="99" t="str">
        <f t="shared" si="38"/>
        <v/>
      </c>
      <c r="D438" s="99" t="str">
        <f t="shared" si="39"/>
        <v/>
      </c>
      <c r="E438" s="99" t="str">
        <f t="shared" si="40"/>
        <v/>
      </c>
      <c r="F438" s="99" t="str">
        <f t="shared" si="41"/>
        <v/>
      </c>
      <c r="G438" s="99" t="str">
        <f t="shared" si="42"/>
        <v/>
      </c>
      <c r="H438" s="200" t="str">
        <f ca="1">IF(AND(M438&gt;0,M438&lt;=STATS!$C$22),1,"")</f>
        <v/>
      </c>
      <c r="J438" s="34">
        <v>437</v>
      </c>
      <c r="K438" s="212">
        <v>45.941173480000003</v>
      </c>
      <c r="L438" s="212">
        <v>-91.88210522</v>
      </c>
      <c r="P438" s="10" t="s">
        <v>733</v>
      </c>
      <c r="R438" s="17"/>
      <c r="S438" s="17"/>
      <c r="T438" s="36"/>
      <c r="U438" s="36"/>
      <c r="V438" s="36"/>
      <c r="W438" s="36"/>
      <c r="X438" s="36"/>
      <c r="Y438" s="36"/>
      <c r="Z438" s="36"/>
      <c r="AA438" s="36"/>
      <c r="AB438" s="36"/>
      <c r="AC438" s="36"/>
      <c r="AD438" s="36"/>
      <c r="AE438" s="36"/>
      <c r="AF438" s="36"/>
      <c r="AG438" s="36"/>
      <c r="AH438" s="36"/>
      <c r="EZ438" s="196"/>
      <c r="FA438" s="196"/>
      <c r="FB438" s="196"/>
      <c r="FC438" s="196"/>
      <c r="FD438" s="196"/>
    </row>
    <row r="439" spans="2:160">
      <c r="B439" s="99">
        <f t="shared" si="37"/>
        <v>0</v>
      </c>
      <c r="C439" s="99" t="str">
        <f t="shared" si="38"/>
        <v/>
      </c>
      <c r="D439" s="99" t="str">
        <f t="shared" si="39"/>
        <v/>
      </c>
      <c r="E439" s="99" t="str">
        <f t="shared" si="40"/>
        <v/>
      </c>
      <c r="F439" s="99" t="str">
        <f t="shared" si="41"/>
        <v/>
      </c>
      <c r="G439" s="99" t="str">
        <f t="shared" si="42"/>
        <v/>
      </c>
      <c r="H439" s="200" t="str">
        <f ca="1">IF(AND(M439&gt;0,M439&lt;=STATS!$C$22),1,"")</f>
        <v/>
      </c>
      <c r="J439" s="34">
        <v>438</v>
      </c>
      <c r="K439" s="212">
        <v>45.941186010000003</v>
      </c>
      <c r="L439" s="212">
        <v>-91.881344479999996</v>
      </c>
      <c r="P439" s="10" t="s">
        <v>733</v>
      </c>
      <c r="R439" s="17"/>
      <c r="S439" s="17"/>
      <c r="T439" s="36"/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F439" s="36"/>
      <c r="AG439" s="36"/>
      <c r="AH439" s="36"/>
      <c r="EZ439" s="196"/>
      <c r="FA439" s="196"/>
      <c r="FB439" s="196"/>
      <c r="FC439" s="196"/>
      <c r="FD439" s="196"/>
    </row>
    <row r="440" spans="2:160">
      <c r="B440" s="99">
        <f t="shared" si="37"/>
        <v>5</v>
      </c>
      <c r="C440" s="99">
        <f t="shared" si="38"/>
        <v>5</v>
      </c>
      <c r="D440" s="99">
        <f t="shared" si="39"/>
        <v>5</v>
      </c>
      <c r="E440" s="99">
        <f t="shared" si="40"/>
        <v>5</v>
      </c>
      <c r="F440" s="99">
        <f t="shared" si="41"/>
        <v>5</v>
      </c>
      <c r="G440" s="99">
        <f t="shared" si="42"/>
        <v>2.2000000000000002</v>
      </c>
      <c r="H440" s="200">
        <f ca="1">IF(AND(M440&gt;0,M440&lt;=STATS!$C$22),1,"")</f>
        <v>1</v>
      </c>
      <c r="J440" s="34">
        <v>439</v>
      </c>
      <c r="K440" s="212">
        <v>45.941679139999998</v>
      </c>
      <c r="L440" s="212">
        <v>-91.883644669999995</v>
      </c>
      <c r="M440" s="10">
        <v>2.2000000000000002</v>
      </c>
      <c r="N440" s="10" t="s">
        <v>715</v>
      </c>
      <c r="O440" s="10" t="s">
        <v>716</v>
      </c>
      <c r="P440" s="10">
        <v>2</v>
      </c>
      <c r="R440" s="17"/>
      <c r="S440" s="17" t="s">
        <v>717</v>
      </c>
      <c r="T440" s="36"/>
      <c r="U440" s="36"/>
      <c r="V440" s="36"/>
      <c r="W440" s="36"/>
      <c r="X440" s="36"/>
      <c r="Y440" s="36"/>
      <c r="Z440" s="36"/>
      <c r="AA440" s="36"/>
      <c r="AB440" s="36"/>
      <c r="AC440" s="36"/>
      <c r="AD440" s="36"/>
      <c r="AE440" s="36">
        <v>1</v>
      </c>
      <c r="AF440" s="36"/>
      <c r="AG440" s="36"/>
      <c r="AH440" s="36"/>
      <c r="AQ440" s="10">
        <v>1</v>
      </c>
      <c r="BG440" s="10">
        <v>1</v>
      </c>
      <c r="CB440" s="10">
        <v>1</v>
      </c>
      <c r="CI440" s="10" t="s">
        <v>717</v>
      </c>
      <c r="DE440" s="10">
        <v>1</v>
      </c>
      <c r="EZ440" s="196"/>
      <c r="FA440" s="196"/>
      <c r="FB440" s="196"/>
      <c r="FC440" s="196"/>
      <c r="FD440" s="196"/>
    </row>
    <row r="441" spans="2:160">
      <c r="B441" s="99">
        <f t="shared" si="37"/>
        <v>0</v>
      </c>
      <c r="C441" s="99" t="str">
        <f t="shared" si="38"/>
        <v/>
      </c>
      <c r="D441" s="99" t="str">
        <f t="shared" si="39"/>
        <v/>
      </c>
      <c r="E441" s="99" t="str">
        <f t="shared" si="40"/>
        <v/>
      </c>
      <c r="F441" s="99" t="str">
        <f t="shared" si="41"/>
        <v/>
      </c>
      <c r="G441" s="99" t="str">
        <f t="shared" si="42"/>
        <v/>
      </c>
      <c r="H441" s="200" t="str">
        <f ca="1">IF(AND(M441&gt;0,M441&lt;=STATS!$C$22),1,"")</f>
        <v/>
      </c>
      <c r="J441" s="34">
        <v>440</v>
      </c>
      <c r="K441" s="212">
        <v>45.941691679999998</v>
      </c>
      <c r="L441" s="212">
        <v>-91.882883930000006</v>
      </c>
      <c r="P441" s="10" t="s">
        <v>733</v>
      </c>
      <c r="R441" s="17"/>
      <c r="S441" s="17"/>
      <c r="T441" s="36"/>
      <c r="U441" s="36"/>
      <c r="V441" s="36"/>
      <c r="W441" s="36"/>
      <c r="X441" s="36"/>
      <c r="Y441" s="36"/>
      <c r="Z441" s="36"/>
      <c r="AA441" s="36"/>
      <c r="AB441" s="36"/>
      <c r="AC441" s="36"/>
      <c r="AD441" s="36"/>
      <c r="AE441" s="36"/>
      <c r="AF441" s="36"/>
      <c r="AG441" s="36"/>
      <c r="AH441" s="36"/>
      <c r="EZ441" s="196"/>
      <c r="FA441" s="196"/>
      <c r="FB441" s="196"/>
      <c r="FC441" s="196"/>
      <c r="FD441" s="196"/>
    </row>
    <row r="442" spans="2:160">
      <c r="B442" s="99">
        <f t="shared" si="37"/>
        <v>0</v>
      </c>
      <c r="C442" s="99" t="str">
        <f t="shared" si="38"/>
        <v/>
      </c>
      <c r="D442" s="99" t="str">
        <f t="shared" si="39"/>
        <v/>
      </c>
      <c r="E442" s="99" t="str">
        <f t="shared" si="40"/>
        <v/>
      </c>
      <c r="F442" s="99" t="str">
        <f t="shared" si="41"/>
        <v/>
      </c>
      <c r="G442" s="99" t="str">
        <f t="shared" si="42"/>
        <v/>
      </c>
      <c r="H442" s="200" t="str">
        <f ca="1">IF(AND(M442&gt;0,M442&lt;=STATS!$C$22),1,"")</f>
        <v/>
      </c>
      <c r="J442" s="34">
        <v>441</v>
      </c>
      <c r="K442" s="212">
        <v>45.941704219999998</v>
      </c>
      <c r="L442" s="212">
        <v>-91.882123179999994</v>
      </c>
      <c r="P442" s="10" t="s">
        <v>733</v>
      </c>
      <c r="R442" s="17"/>
      <c r="S442" s="17"/>
      <c r="T442" s="36"/>
      <c r="U442" s="36"/>
      <c r="V442" s="36"/>
      <c r="W442" s="36"/>
      <c r="X442" s="36"/>
      <c r="Y442" s="36"/>
      <c r="Z442" s="36"/>
      <c r="AA442" s="36"/>
      <c r="AB442" s="36"/>
      <c r="AC442" s="36"/>
      <c r="AD442" s="36"/>
      <c r="AE442" s="36"/>
      <c r="AF442" s="36"/>
      <c r="AG442" s="36"/>
      <c r="AH442" s="36"/>
      <c r="EZ442" s="196"/>
      <c r="FA442" s="196"/>
      <c r="FB442" s="196"/>
      <c r="FC442" s="196"/>
      <c r="FD442" s="196"/>
    </row>
    <row r="443" spans="2:160">
      <c r="B443" s="99">
        <f t="shared" si="37"/>
        <v>6</v>
      </c>
      <c r="C443" s="99">
        <f t="shared" si="38"/>
        <v>6</v>
      </c>
      <c r="D443" s="99">
        <f t="shared" si="39"/>
        <v>6</v>
      </c>
      <c r="E443" s="99">
        <f t="shared" si="40"/>
        <v>6</v>
      </c>
      <c r="F443" s="99">
        <f t="shared" si="41"/>
        <v>6</v>
      </c>
      <c r="G443" s="99">
        <f t="shared" si="42"/>
        <v>1.4</v>
      </c>
      <c r="H443" s="200">
        <f ca="1">IF(AND(M443&gt;0,M443&lt;=STATS!$C$22),1,"")</f>
        <v>1</v>
      </c>
      <c r="J443" s="34">
        <v>442</v>
      </c>
      <c r="K443" s="212">
        <v>45.942197329999999</v>
      </c>
      <c r="L443" s="212">
        <v>-91.884423400000003</v>
      </c>
      <c r="M443" s="10">
        <v>1.4</v>
      </c>
      <c r="N443" s="10" t="s">
        <v>718</v>
      </c>
      <c r="O443" s="10" t="s">
        <v>716</v>
      </c>
      <c r="Q443" s="10">
        <v>2</v>
      </c>
      <c r="R443" s="17"/>
      <c r="S443" s="17"/>
      <c r="T443" s="36"/>
      <c r="U443" s="36"/>
      <c r="V443" s="36">
        <v>1</v>
      </c>
      <c r="W443" s="36"/>
      <c r="X443" s="36"/>
      <c r="Y443" s="36"/>
      <c r="Z443" s="36"/>
      <c r="AA443" s="36"/>
      <c r="AB443" s="36"/>
      <c r="AC443" s="36"/>
      <c r="AD443" s="36"/>
      <c r="AE443" s="36">
        <v>1</v>
      </c>
      <c r="AF443" s="36"/>
      <c r="AG443" s="36"/>
      <c r="AH443" s="36"/>
      <c r="AQ443" s="10">
        <v>1</v>
      </c>
      <c r="BE443" s="10" t="s">
        <v>717</v>
      </c>
      <c r="BG443" s="10">
        <v>1</v>
      </c>
      <c r="BW443" s="10">
        <v>1</v>
      </c>
      <c r="CB443" s="10" t="s">
        <v>717</v>
      </c>
      <c r="CS443" s="10" t="s">
        <v>717</v>
      </c>
      <c r="EC443" s="10" t="s">
        <v>717</v>
      </c>
      <c r="ED443" s="10" t="s">
        <v>717</v>
      </c>
      <c r="ES443" s="10">
        <v>1</v>
      </c>
      <c r="EZ443" s="196"/>
      <c r="FA443" s="196"/>
      <c r="FB443" s="196"/>
      <c r="FC443" s="196"/>
      <c r="FD443" s="196"/>
    </row>
    <row r="444" spans="2:160">
      <c r="B444" s="99">
        <f t="shared" si="37"/>
        <v>0</v>
      </c>
      <c r="C444" s="99" t="str">
        <f t="shared" si="38"/>
        <v/>
      </c>
      <c r="D444" s="99" t="str">
        <f t="shared" si="39"/>
        <v/>
      </c>
      <c r="E444" s="99" t="str">
        <f t="shared" si="40"/>
        <v/>
      </c>
      <c r="F444" s="99" t="str">
        <f t="shared" si="41"/>
        <v/>
      </c>
      <c r="G444" s="99" t="str">
        <f t="shared" si="42"/>
        <v/>
      </c>
      <c r="H444" s="200" t="str">
        <f ca="1">IF(AND(M444&gt;0,M444&lt;=STATS!$C$22),1,"")</f>
        <v/>
      </c>
      <c r="J444" s="34">
        <v>443</v>
      </c>
      <c r="K444" s="212">
        <v>45.94222242</v>
      </c>
      <c r="L444" s="212">
        <v>-91.882901899999993</v>
      </c>
      <c r="P444" s="10" t="s">
        <v>733</v>
      </c>
      <c r="R444" s="17"/>
      <c r="S444" s="17"/>
      <c r="T444" s="36"/>
      <c r="U444" s="36"/>
      <c r="V444" s="36"/>
      <c r="W444" s="36"/>
      <c r="X444" s="36"/>
      <c r="Y444" s="36"/>
      <c r="Z444" s="36"/>
      <c r="AA444" s="36"/>
      <c r="AB444" s="36"/>
      <c r="AC444" s="36"/>
      <c r="AD444" s="36"/>
      <c r="AE444" s="36"/>
      <c r="AF444" s="36"/>
      <c r="AG444" s="36"/>
      <c r="AH444" s="36"/>
      <c r="EZ444" s="196"/>
      <c r="FA444" s="196"/>
      <c r="FB444" s="196"/>
      <c r="FC444" s="196"/>
      <c r="FD444" s="196"/>
    </row>
    <row r="445" spans="2:160">
      <c r="B445" s="99">
        <f t="shared" si="37"/>
        <v>0</v>
      </c>
      <c r="C445" s="99" t="str">
        <f t="shared" si="38"/>
        <v/>
      </c>
      <c r="D445" s="99" t="str">
        <f t="shared" si="39"/>
        <v/>
      </c>
      <c r="E445" s="99" t="str">
        <f t="shared" si="40"/>
        <v/>
      </c>
      <c r="F445" s="99" t="str">
        <f t="shared" si="41"/>
        <v/>
      </c>
      <c r="G445" s="99" t="str">
        <f t="shared" si="42"/>
        <v/>
      </c>
      <c r="H445" s="200" t="str">
        <f ca="1">IF(AND(M445&gt;0,M445&lt;=STATS!$C$22),1,"")</f>
        <v/>
      </c>
      <c r="J445" s="34">
        <v>444</v>
      </c>
      <c r="K445" s="212">
        <v>45.94223496</v>
      </c>
      <c r="L445" s="212">
        <v>-91.882141149999995</v>
      </c>
      <c r="P445" s="10" t="s">
        <v>733</v>
      </c>
      <c r="R445" s="17"/>
      <c r="S445" s="17"/>
      <c r="T445" s="36"/>
      <c r="U445" s="36"/>
      <c r="V445" s="36"/>
      <c r="W445" s="36"/>
      <c r="X445" s="36"/>
      <c r="Y445" s="36"/>
      <c r="Z445" s="36"/>
      <c r="AA445" s="36"/>
      <c r="AB445" s="36"/>
      <c r="AC445" s="36"/>
      <c r="AD445" s="36"/>
      <c r="AE445" s="36"/>
      <c r="AF445" s="36"/>
      <c r="AG445" s="36"/>
      <c r="AH445" s="36"/>
      <c r="EZ445" s="196"/>
      <c r="FA445" s="196"/>
      <c r="FB445" s="196"/>
      <c r="FC445" s="196"/>
      <c r="FD445" s="196"/>
    </row>
    <row r="446" spans="2:160">
      <c r="B446" s="99">
        <f t="shared" si="37"/>
        <v>0</v>
      </c>
      <c r="C446" s="99" t="str">
        <f t="shared" si="38"/>
        <v/>
      </c>
      <c r="D446" s="99" t="str">
        <f t="shared" si="39"/>
        <v/>
      </c>
      <c r="E446" s="99" t="str">
        <f t="shared" si="40"/>
        <v/>
      </c>
      <c r="F446" s="99" t="str">
        <f t="shared" si="41"/>
        <v/>
      </c>
      <c r="G446" s="99" t="str">
        <f t="shared" si="42"/>
        <v/>
      </c>
      <c r="H446" s="200" t="str">
        <f ca="1">IF(AND(M446&gt;0,M446&lt;=STATS!$C$22),1,"")</f>
        <v/>
      </c>
      <c r="J446" s="34">
        <v>445</v>
      </c>
      <c r="K446" s="212">
        <v>45.942753160000002</v>
      </c>
      <c r="L446" s="212">
        <v>-91.882919869999995</v>
      </c>
      <c r="P446" s="10" t="s">
        <v>733</v>
      </c>
      <c r="R446" s="17"/>
      <c r="S446" s="17"/>
      <c r="T446" s="36"/>
      <c r="U446" s="36"/>
      <c r="V446" s="36"/>
      <c r="W446" s="36"/>
      <c r="X446" s="36"/>
      <c r="Y446" s="36"/>
      <c r="Z446" s="36"/>
      <c r="AA446" s="36"/>
      <c r="AB446" s="36"/>
      <c r="AC446" s="36"/>
      <c r="AD446" s="36"/>
      <c r="AE446" s="36"/>
      <c r="AF446" s="36"/>
      <c r="AG446" s="36"/>
      <c r="AH446" s="36"/>
      <c r="EZ446" s="196"/>
      <c r="FA446" s="196"/>
      <c r="FB446" s="196"/>
      <c r="FC446" s="196"/>
      <c r="FD446" s="196"/>
    </row>
    <row r="447" spans="2:160">
      <c r="B447" s="99">
        <f t="shared" si="37"/>
        <v>0</v>
      </c>
      <c r="C447" s="99" t="str">
        <f t="shared" si="38"/>
        <v/>
      </c>
      <c r="D447" s="99" t="str">
        <f t="shared" si="39"/>
        <v/>
      </c>
      <c r="E447" s="99" t="str">
        <f t="shared" si="40"/>
        <v/>
      </c>
      <c r="F447" s="99" t="str">
        <f t="shared" si="41"/>
        <v/>
      </c>
      <c r="G447" s="99" t="str">
        <f t="shared" si="42"/>
        <v/>
      </c>
      <c r="H447" s="200" t="str">
        <f ca="1">IF(AND(M447&gt;0,M447&lt;=STATS!$C$22),1,"")</f>
        <v/>
      </c>
      <c r="J447" s="34">
        <v>446</v>
      </c>
      <c r="K447" s="212">
        <v>45.942765700000002</v>
      </c>
      <c r="L447" s="212">
        <v>-91.882159110000003</v>
      </c>
      <c r="P447" s="10" t="s">
        <v>733</v>
      </c>
      <c r="R447" s="17"/>
      <c r="S447" s="17"/>
      <c r="T447" s="36"/>
      <c r="U447" s="36"/>
      <c r="V447" s="36"/>
      <c r="W447" s="36"/>
      <c r="X447" s="36"/>
      <c r="Y447" s="36"/>
      <c r="Z447" s="36"/>
      <c r="AA447" s="36"/>
      <c r="AB447" s="36"/>
      <c r="AC447" s="36"/>
      <c r="AD447" s="36"/>
      <c r="AE447" s="36"/>
      <c r="AF447" s="36"/>
      <c r="AG447" s="36"/>
      <c r="AH447" s="36"/>
      <c r="EZ447" s="196"/>
      <c r="FA447" s="196"/>
      <c r="FB447" s="196"/>
      <c r="FC447" s="196"/>
      <c r="FD447" s="196"/>
    </row>
    <row r="448" spans="2:160">
      <c r="B448" s="99">
        <f t="shared" si="37"/>
        <v>0</v>
      </c>
      <c r="C448" s="99" t="str">
        <f t="shared" si="38"/>
        <v/>
      </c>
      <c r="D448" s="99" t="str">
        <f t="shared" si="39"/>
        <v/>
      </c>
      <c r="E448" s="99" t="str">
        <f t="shared" si="40"/>
        <v/>
      </c>
      <c r="F448" s="99" t="str">
        <f t="shared" si="41"/>
        <v/>
      </c>
      <c r="G448" s="99" t="str">
        <f t="shared" si="42"/>
        <v/>
      </c>
      <c r="H448" s="200" t="str">
        <f ca="1">IF(AND(M448&gt;0,M448&lt;=STATS!$C$22),1,"")</f>
        <v/>
      </c>
      <c r="J448" s="34">
        <v>447</v>
      </c>
      <c r="K448" s="212">
        <v>45.943258810000003</v>
      </c>
      <c r="L448" s="212">
        <v>-91.884459379999996</v>
      </c>
      <c r="P448" s="10" t="s">
        <v>729</v>
      </c>
      <c r="R448" s="17"/>
      <c r="S448" s="17"/>
      <c r="T448" s="36"/>
      <c r="U448" s="36"/>
      <c r="V448" s="36"/>
      <c r="W448" s="36"/>
      <c r="X448" s="36"/>
      <c r="Y448" s="36"/>
      <c r="Z448" s="36"/>
      <c r="AA448" s="36"/>
      <c r="AB448" s="36"/>
      <c r="AC448" s="36"/>
      <c r="AD448" s="36"/>
      <c r="AE448" s="36"/>
      <c r="AF448" s="36"/>
      <c r="AG448" s="36"/>
      <c r="AH448" s="36"/>
      <c r="EZ448" s="196"/>
      <c r="FA448" s="196"/>
      <c r="FB448" s="196"/>
      <c r="FC448" s="196"/>
      <c r="FD448" s="196"/>
    </row>
    <row r="449" spans="2:160">
      <c r="B449" s="99">
        <f t="shared" si="37"/>
        <v>0</v>
      </c>
      <c r="C449" s="99" t="str">
        <f t="shared" si="38"/>
        <v/>
      </c>
      <c r="D449" s="99" t="str">
        <f t="shared" si="39"/>
        <v/>
      </c>
      <c r="E449" s="99" t="str">
        <f t="shared" si="40"/>
        <v/>
      </c>
      <c r="F449" s="99" t="str">
        <f t="shared" si="41"/>
        <v/>
      </c>
      <c r="G449" s="99" t="str">
        <f t="shared" si="42"/>
        <v/>
      </c>
      <c r="H449" s="200" t="str">
        <f ca="1">IF(AND(M449&gt;0,M449&lt;=STATS!$C$22),1,"")</f>
        <v/>
      </c>
      <c r="J449" s="34">
        <v>448</v>
      </c>
      <c r="K449" s="212">
        <v>45.943283899999997</v>
      </c>
      <c r="L449" s="212">
        <v>-91.882937850000005</v>
      </c>
      <c r="P449" s="10" t="s">
        <v>733</v>
      </c>
      <c r="R449" s="17"/>
      <c r="S449" s="17"/>
      <c r="T449" s="36"/>
      <c r="U449" s="36"/>
      <c r="V449" s="36"/>
      <c r="W449" s="36"/>
      <c r="X449" s="36"/>
      <c r="Y449" s="36"/>
      <c r="Z449" s="36"/>
      <c r="AA449" s="36"/>
      <c r="AB449" s="36"/>
      <c r="AC449" s="36"/>
      <c r="AD449" s="36"/>
      <c r="AE449" s="36"/>
      <c r="AF449" s="36"/>
      <c r="AG449" s="36"/>
      <c r="AH449" s="36"/>
      <c r="EZ449" s="196"/>
      <c r="FA449" s="196"/>
      <c r="FB449" s="196"/>
      <c r="FC449" s="196"/>
      <c r="FD449" s="196"/>
    </row>
    <row r="450" spans="2:160">
      <c r="B450" s="99">
        <f t="shared" ref="B450:B513" si="43">COUNT(R450:EY450,FE450:FM450)</f>
        <v>5</v>
      </c>
      <c r="C450" s="99">
        <f t="shared" ref="C450:C513" si="44">IF(COUNT(R450:EY450,FE450:FM450)&gt;0,COUNT(R450:EY450,FE450:FM450),"")</f>
        <v>5</v>
      </c>
      <c r="D450" s="99">
        <f t="shared" ref="D450:D513" si="45">IF(COUNT(T450:BJ450,BL450:BT450,BV450:CB450,CD450:EY450,FE450:FM450)&gt;0,COUNT(T450:BJ450,BL450:BT450,BV450:CB450,CD450:EY450,FE450:FM450),"")</f>
        <v>5</v>
      </c>
      <c r="E450" s="99">
        <f t="shared" ref="E450:E513" si="46">IF(H450=1,COUNT(R450:EY450,FE450:FM450),"")</f>
        <v>5</v>
      </c>
      <c r="F450" s="99">
        <f t="shared" ref="F450:F513" si="47">IF(H450=1,COUNT(T450:BJ450,BL450:BT450,BV450:CB450,CD450:EY450,FE450:FM450),"")</f>
        <v>5</v>
      </c>
      <c r="G450" s="99">
        <f t="shared" si="42"/>
        <v>1</v>
      </c>
      <c r="H450" s="200">
        <f ca="1">IF(AND(M450&gt;0,M450&lt;=STATS!$C$22),1,"")</f>
        <v>1</v>
      </c>
      <c r="J450" s="34">
        <v>449</v>
      </c>
      <c r="K450" s="212">
        <v>45.943789549999998</v>
      </c>
      <c r="L450" s="212">
        <v>-91.884477369999999</v>
      </c>
      <c r="M450" s="10">
        <v>1</v>
      </c>
      <c r="N450" s="10" t="s">
        <v>715</v>
      </c>
      <c r="O450" s="10" t="s">
        <v>716</v>
      </c>
      <c r="Q450" s="10">
        <v>1</v>
      </c>
      <c r="R450" s="17"/>
      <c r="S450" s="17"/>
      <c r="T450" s="36"/>
      <c r="U450" s="36"/>
      <c r="V450" s="36"/>
      <c r="W450" s="36"/>
      <c r="X450" s="36"/>
      <c r="Y450" s="36"/>
      <c r="Z450" s="36"/>
      <c r="AA450" s="36"/>
      <c r="AB450" s="36"/>
      <c r="AC450" s="36"/>
      <c r="AD450" s="36"/>
      <c r="AE450" s="36">
        <v>1</v>
      </c>
      <c r="AF450" s="36"/>
      <c r="AG450" s="36"/>
      <c r="AH450" s="36"/>
      <c r="AQ450" s="10">
        <v>1</v>
      </c>
      <c r="BG450" s="10">
        <v>1</v>
      </c>
      <c r="CB450" s="10" t="s">
        <v>717</v>
      </c>
      <c r="CH450" s="10">
        <v>1</v>
      </c>
      <c r="EC450" s="10">
        <v>1</v>
      </c>
      <c r="EZ450" s="196"/>
      <c r="FA450" s="196"/>
      <c r="FB450" s="196"/>
      <c r="FC450" s="196"/>
      <c r="FD450" s="196"/>
    </row>
    <row r="451" spans="2:160">
      <c r="B451" s="99">
        <f t="shared" si="43"/>
        <v>0</v>
      </c>
      <c r="C451" s="99" t="str">
        <f t="shared" si="44"/>
        <v/>
      </c>
      <c r="D451" s="99" t="str">
        <f t="shared" si="45"/>
        <v/>
      </c>
      <c r="E451" s="99">
        <f t="shared" si="46"/>
        <v>0</v>
      </c>
      <c r="F451" s="99">
        <f t="shared" si="47"/>
        <v>0</v>
      </c>
      <c r="G451" s="99" t="str">
        <f t="shared" si="42"/>
        <v/>
      </c>
      <c r="H451" s="200">
        <f ca="1">IF(AND(M451&gt;0,M451&lt;=STATS!$C$22),1,"")</f>
        <v>1</v>
      </c>
      <c r="J451" s="34">
        <v>450</v>
      </c>
      <c r="K451" s="212">
        <v>45.943802089999998</v>
      </c>
      <c r="L451" s="212">
        <v>-91.8837166</v>
      </c>
      <c r="M451" s="10">
        <v>6.9</v>
      </c>
      <c r="N451" s="10" t="s">
        <v>719</v>
      </c>
      <c r="O451" s="10" t="s">
        <v>716</v>
      </c>
      <c r="R451" s="17"/>
      <c r="S451" s="17"/>
      <c r="T451" s="36"/>
      <c r="U451" s="36"/>
      <c r="V451" s="36"/>
      <c r="W451" s="36"/>
      <c r="X451" s="36"/>
      <c r="Y451" s="36"/>
      <c r="Z451" s="36"/>
      <c r="AA451" s="36"/>
      <c r="AB451" s="36"/>
      <c r="AC451" s="36"/>
      <c r="AD451" s="36"/>
      <c r="AE451" s="36"/>
      <c r="AF451" s="36"/>
      <c r="AG451" s="36"/>
      <c r="AH451" s="36"/>
      <c r="EZ451" s="196"/>
      <c r="FA451" s="196"/>
      <c r="FB451" s="196"/>
      <c r="FC451" s="196"/>
      <c r="FD451" s="196"/>
    </row>
    <row r="452" spans="2:160">
      <c r="B452" s="99">
        <f t="shared" si="43"/>
        <v>0</v>
      </c>
      <c r="C452" s="99" t="str">
        <f t="shared" si="44"/>
        <v/>
      </c>
      <c r="D452" s="99" t="str">
        <f t="shared" si="45"/>
        <v/>
      </c>
      <c r="E452" s="99" t="str">
        <f t="shared" si="46"/>
        <v/>
      </c>
      <c r="F452" s="99" t="str">
        <f t="shared" si="47"/>
        <v/>
      </c>
      <c r="G452" s="99" t="str">
        <f t="shared" si="42"/>
        <v/>
      </c>
      <c r="H452" s="200" t="str">
        <f ca="1">IF(AND(M452&gt;0,M452&lt;=STATS!$C$22),1,"")</f>
        <v/>
      </c>
      <c r="J452" s="34">
        <v>451</v>
      </c>
      <c r="K452" s="212">
        <v>45.943814639999999</v>
      </c>
      <c r="L452" s="212">
        <v>-91.882955820000006</v>
      </c>
      <c r="P452" s="10" t="s">
        <v>733</v>
      </c>
      <c r="R452" s="17"/>
      <c r="S452" s="17"/>
      <c r="T452" s="36"/>
      <c r="U452" s="36"/>
      <c r="V452" s="36"/>
      <c r="W452" s="36"/>
      <c r="X452" s="36"/>
      <c r="Y452" s="36"/>
      <c r="Z452" s="36"/>
      <c r="AA452" s="36"/>
      <c r="AB452" s="36"/>
      <c r="AC452" s="36"/>
      <c r="AD452" s="36"/>
      <c r="AE452" s="36"/>
      <c r="AF452" s="36"/>
      <c r="AG452" s="36"/>
      <c r="AH452" s="36"/>
      <c r="EZ452" s="196"/>
      <c r="FA452" s="196"/>
      <c r="FB452" s="196"/>
      <c r="FC452" s="196"/>
      <c r="FD452" s="196"/>
    </row>
    <row r="453" spans="2:160">
      <c r="B453" s="99">
        <f t="shared" si="43"/>
        <v>4</v>
      </c>
      <c r="C453" s="99">
        <f t="shared" si="44"/>
        <v>4</v>
      </c>
      <c r="D453" s="99">
        <f t="shared" si="45"/>
        <v>4</v>
      </c>
      <c r="E453" s="99">
        <f t="shared" si="46"/>
        <v>4</v>
      </c>
      <c r="F453" s="99">
        <f t="shared" si="47"/>
        <v>4</v>
      </c>
      <c r="G453" s="99">
        <f t="shared" si="42"/>
        <v>0.8</v>
      </c>
      <c r="H453" s="200">
        <f ca="1">IF(AND(M453&gt;0,M453&lt;=STATS!$C$22),1,"")</f>
        <v>1</v>
      </c>
      <c r="J453" s="34">
        <v>452</v>
      </c>
      <c r="K453" s="212">
        <v>45.944320279999999</v>
      </c>
      <c r="L453" s="212">
        <v>-91.884495360000003</v>
      </c>
      <c r="M453" s="10">
        <v>0.8</v>
      </c>
      <c r="N453" s="10" t="s">
        <v>718</v>
      </c>
      <c r="O453" s="10" t="s">
        <v>716</v>
      </c>
      <c r="Q453" s="10">
        <v>2</v>
      </c>
      <c r="R453" s="17"/>
      <c r="S453" s="17"/>
      <c r="T453" s="36"/>
      <c r="U453" s="36"/>
      <c r="V453" s="36"/>
      <c r="W453" s="36"/>
      <c r="X453" s="36"/>
      <c r="Y453" s="36"/>
      <c r="Z453" s="36"/>
      <c r="AA453" s="36"/>
      <c r="AB453" s="36"/>
      <c r="AC453" s="36"/>
      <c r="AD453" s="36"/>
      <c r="AE453" s="36">
        <v>1</v>
      </c>
      <c r="AF453" s="36"/>
      <c r="AG453" s="36"/>
      <c r="AH453" s="36"/>
      <c r="AQ453" s="10">
        <v>1</v>
      </c>
      <c r="BG453" s="10">
        <v>1</v>
      </c>
      <c r="EC453" s="10">
        <v>1</v>
      </c>
      <c r="EZ453" s="196"/>
      <c r="FA453" s="196"/>
      <c r="FB453" s="196"/>
      <c r="FC453" s="196"/>
      <c r="FD453" s="196"/>
    </row>
    <row r="454" spans="2:160">
      <c r="B454" s="99">
        <f t="shared" si="43"/>
        <v>0</v>
      </c>
      <c r="C454" s="99" t="str">
        <f t="shared" si="44"/>
        <v/>
      </c>
      <c r="D454" s="99" t="str">
        <f t="shared" si="45"/>
        <v/>
      </c>
      <c r="E454" s="99" t="str">
        <f t="shared" si="46"/>
        <v/>
      </c>
      <c r="F454" s="99" t="str">
        <f t="shared" si="47"/>
        <v/>
      </c>
      <c r="G454" s="99" t="str">
        <f t="shared" si="42"/>
        <v/>
      </c>
      <c r="H454" s="200" t="str">
        <f ca="1">IF(AND(M454&gt;0,M454&lt;=STATS!$C$22),1,"")</f>
        <v/>
      </c>
      <c r="J454" s="34">
        <v>453</v>
      </c>
      <c r="K454" s="212">
        <v>45.94433283</v>
      </c>
      <c r="L454" s="212">
        <v>-91.883734579999995</v>
      </c>
      <c r="P454" s="10" t="s">
        <v>733</v>
      </c>
      <c r="R454" s="17"/>
      <c r="S454" s="17"/>
      <c r="T454" s="36"/>
      <c r="U454" s="36"/>
      <c r="V454" s="36"/>
      <c r="W454" s="36"/>
      <c r="X454" s="36"/>
      <c r="Y454" s="36"/>
      <c r="Z454" s="36"/>
      <c r="AA454" s="36"/>
      <c r="AB454" s="36"/>
      <c r="AC454" s="36"/>
      <c r="AD454" s="36"/>
      <c r="AE454" s="36"/>
      <c r="AF454" s="36"/>
      <c r="AG454" s="36"/>
      <c r="AH454" s="36"/>
      <c r="EZ454" s="196"/>
      <c r="FA454" s="196"/>
      <c r="FB454" s="196"/>
      <c r="FC454" s="196"/>
      <c r="FD454" s="196"/>
    </row>
    <row r="455" spans="2:160">
      <c r="B455" s="99">
        <f t="shared" si="43"/>
        <v>0</v>
      </c>
      <c r="C455" s="99" t="str">
        <f t="shared" si="44"/>
        <v/>
      </c>
      <c r="D455" s="99" t="str">
        <f t="shared" si="45"/>
        <v/>
      </c>
      <c r="E455" s="99" t="str">
        <f t="shared" si="46"/>
        <v/>
      </c>
      <c r="F455" s="99" t="str">
        <f t="shared" si="47"/>
        <v/>
      </c>
      <c r="G455" s="99" t="str">
        <f t="shared" si="42"/>
        <v/>
      </c>
      <c r="H455" s="200" t="str">
        <f ca="1">IF(AND(M455&gt;0,M455&lt;=STATS!$C$22),1,"")</f>
        <v/>
      </c>
      <c r="J455" s="34">
        <v>454</v>
      </c>
      <c r="K455" s="212">
        <v>45.944345370000001</v>
      </c>
      <c r="L455" s="212">
        <v>-91.882973800000002</v>
      </c>
      <c r="P455" s="10" t="s">
        <v>733</v>
      </c>
      <c r="R455" s="17"/>
      <c r="S455" s="17"/>
      <c r="T455" s="36"/>
      <c r="U455" s="36"/>
      <c r="V455" s="36"/>
      <c r="W455" s="36"/>
      <c r="X455" s="36"/>
      <c r="Y455" s="36"/>
      <c r="Z455" s="36"/>
      <c r="AA455" s="36"/>
      <c r="AB455" s="36"/>
      <c r="AC455" s="36"/>
      <c r="AD455" s="36"/>
      <c r="AE455" s="36"/>
      <c r="AF455" s="36"/>
      <c r="AG455" s="36"/>
      <c r="AH455" s="36"/>
      <c r="EZ455" s="196"/>
      <c r="FA455" s="196"/>
      <c r="FB455" s="196"/>
      <c r="FC455" s="196"/>
      <c r="FD455" s="196"/>
    </row>
    <row r="456" spans="2:160">
      <c r="B456" s="99">
        <f t="shared" si="43"/>
        <v>3</v>
      </c>
      <c r="C456" s="99">
        <f t="shared" si="44"/>
        <v>3</v>
      </c>
      <c r="D456" s="99">
        <f t="shared" si="45"/>
        <v>3</v>
      </c>
      <c r="E456" s="99">
        <f t="shared" si="46"/>
        <v>3</v>
      </c>
      <c r="F456" s="99">
        <f t="shared" si="47"/>
        <v>3</v>
      </c>
      <c r="G456" s="99">
        <f t="shared" si="42"/>
        <v>2</v>
      </c>
      <c r="H456" s="200">
        <f ca="1">IF(AND(M456&gt;0,M456&lt;=STATS!$C$22),1,"")</f>
        <v>1</v>
      </c>
      <c r="J456" s="34">
        <v>455</v>
      </c>
      <c r="K456" s="212">
        <v>45.944838470000001</v>
      </c>
      <c r="L456" s="212">
        <v>-91.885274129999999</v>
      </c>
      <c r="M456" s="10">
        <v>2</v>
      </c>
      <c r="N456" s="10" t="s">
        <v>718</v>
      </c>
      <c r="O456" s="10" t="s">
        <v>716</v>
      </c>
      <c r="Q456" s="10">
        <v>1</v>
      </c>
      <c r="R456" s="17"/>
      <c r="S456" s="17"/>
      <c r="T456" s="36"/>
      <c r="U456" s="36"/>
      <c r="V456" s="36"/>
      <c r="W456" s="36"/>
      <c r="X456" s="36"/>
      <c r="Y456" s="36"/>
      <c r="Z456" s="36"/>
      <c r="AA456" s="36"/>
      <c r="AB456" s="36"/>
      <c r="AC456" s="36"/>
      <c r="AD456" s="36"/>
      <c r="AE456" s="36"/>
      <c r="AF456" s="36"/>
      <c r="AG456" s="36"/>
      <c r="AH456" s="36"/>
      <c r="AQ456" s="10">
        <v>1</v>
      </c>
      <c r="DE456" s="10">
        <v>1</v>
      </c>
      <c r="ES456" s="10">
        <v>1</v>
      </c>
      <c r="EZ456" s="196"/>
      <c r="FA456" s="196"/>
      <c r="FB456" s="196"/>
      <c r="FC456" s="196"/>
      <c r="FD456" s="196"/>
    </row>
    <row r="457" spans="2:160">
      <c r="B457" s="99">
        <f t="shared" si="43"/>
        <v>0</v>
      </c>
      <c r="C457" s="99" t="str">
        <f t="shared" si="44"/>
        <v/>
      </c>
      <c r="D457" s="99" t="str">
        <f t="shared" si="45"/>
        <v/>
      </c>
      <c r="E457" s="99" t="str">
        <f t="shared" si="46"/>
        <v/>
      </c>
      <c r="F457" s="99" t="str">
        <f t="shared" si="47"/>
        <v/>
      </c>
      <c r="G457" s="99" t="str">
        <f t="shared" si="42"/>
        <v/>
      </c>
      <c r="H457" s="200" t="str">
        <f ca="1">IF(AND(M457&gt;0,M457&lt;=STATS!$C$22),1,"")</f>
        <v/>
      </c>
      <c r="J457" s="34">
        <v>456</v>
      </c>
      <c r="K457" s="212">
        <v>45.944851020000002</v>
      </c>
      <c r="L457" s="212">
        <v>-91.884513350000006</v>
      </c>
      <c r="P457" s="10" t="s">
        <v>733</v>
      </c>
      <c r="R457" s="17"/>
      <c r="S457" s="17"/>
      <c r="T457" s="36"/>
      <c r="U457" s="36"/>
      <c r="V457" s="36"/>
      <c r="W457" s="36"/>
      <c r="X457" s="36"/>
      <c r="Y457" s="36"/>
      <c r="Z457" s="36"/>
      <c r="AA457" s="36"/>
      <c r="AB457" s="36"/>
      <c r="AC457" s="36"/>
      <c r="AD457" s="36"/>
      <c r="AE457" s="36"/>
      <c r="AF457" s="36"/>
      <c r="AG457" s="36"/>
      <c r="AH457" s="36"/>
      <c r="EZ457" s="196"/>
      <c r="FA457" s="196"/>
      <c r="FB457" s="196"/>
      <c r="FC457" s="196"/>
      <c r="FD457" s="196"/>
    </row>
    <row r="458" spans="2:160">
      <c r="B458" s="99">
        <f t="shared" si="43"/>
        <v>0</v>
      </c>
      <c r="C458" s="99" t="str">
        <f t="shared" si="44"/>
        <v/>
      </c>
      <c r="D458" s="99" t="str">
        <f t="shared" si="45"/>
        <v/>
      </c>
      <c r="E458" s="99" t="str">
        <f t="shared" si="46"/>
        <v/>
      </c>
      <c r="F458" s="99" t="str">
        <f t="shared" si="47"/>
        <v/>
      </c>
      <c r="G458" s="99" t="str">
        <f t="shared" si="42"/>
        <v/>
      </c>
      <c r="H458" s="200" t="str">
        <f ca="1">IF(AND(M458&gt;0,M458&lt;=STATS!$C$22),1,"")</f>
        <v/>
      </c>
      <c r="J458" s="34">
        <v>457</v>
      </c>
      <c r="K458" s="212">
        <v>45.944863570000003</v>
      </c>
      <c r="L458" s="212">
        <v>-91.883752560000005</v>
      </c>
      <c r="P458" s="10" t="s">
        <v>733</v>
      </c>
      <c r="R458" s="17"/>
      <c r="S458" s="17"/>
      <c r="T458" s="36"/>
      <c r="U458" s="36"/>
      <c r="V458" s="36"/>
      <c r="W458" s="36"/>
      <c r="X458" s="36"/>
      <c r="Y458" s="36"/>
      <c r="Z458" s="36"/>
      <c r="AA458" s="36"/>
      <c r="AB458" s="36"/>
      <c r="AC458" s="36"/>
      <c r="AD458" s="36"/>
      <c r="AE458" s="36"/>
      <c r="AF458" s="36"/>
      <c r="AG458" s="36"/>
      <c r="AH458" s="36"/>
      <c r="EZ458" s="196"/>
      <c r="FA458" s="196"/>
      <c r="FB458" s="196"/>
      <c r="FC458" s="196"/>
      <c r="FD458" s="196"/>
    </row>
    <row r="459" spans="2:160">
      <c r="B459" s="99">
        <f t="shared" si="43"/>
        <v>0</v>
      </c>
      <c r="C459" s="99" t="str">
        <f t="shared" si="44"/>
        <v/>
      </c>
      <c r="D459" s="99" t="str">
        <f t="shared" si="45"/>
        <v/>
      </c>
      <c r="E459" s="99" t="str">
        <f t="shared" si="46"/>
        <v/>
      </c>
      <c r="F459" s="99" t="str">
        <f t="shared" si="47"/>
        <v/>
      </c>
      <c r="G459" s="99" t="str">
        <f t="shared" si="42"/>
        <v/>
      </c>
      <c r="H459" s="200" t="str">
        <f ca="1">IF(AND(M459&gt;0,M459&lt;=STATS!$C$22),1,"")</f>
        <v/>
      </c>
      <c r="J459" s="34">
        <v>458</v>
      </c>
      <c r="K459" s="212">
        <v>45.944876110000003</v>
      </c>
      <c r="L459" s="212">
        <v>-91.882991770000004</v>
      </c>
      <c r="P459" s="10" t="s">
        <v>733</v>
      </c>
      <c r="R459" s="17"/>
      <c r="S459" s="17"/>
      <c r="T459" s="36"/>
      <c r="U459" s="36"/>
      <c r="V459" s="36"/>
      <c r="W459" s="36"/>
      <c r="X459" s="36"/>
      <c r="Y459" s="36"/>
      <c r="Z459" s="36"/>
      <c r="AA459" s="36"/>
      <c r="AB459" s="36"/>
      <c r="AC459" s="36"/>
      <c r="AD459" s="36"/>
      <c r="AE459" s="36"/>
      <c r="AF459" s="36"/>
      <c r="AG459" s="36"/>
      <c r="AH459" s="36"/>
      <c r="EZ459" s="196"/>
      <c r="FA459" s="196"/>
      <c r="FB459" s="196"/>
      <c r="FC459" s="196"/>
      <c r="FD459" s="196"/>
    </row>
    <row r="460" spans="2:160">
      <c r="B460" s="99">
        <f t="shared" si="43"/>
        <v>0</v>
      </c>
      <c r="C460" s="99" t="str">
        <f t="shared" si="44"/>
        <v/>
      </c>
      <c r="D460" s="99" t="str">
        <f t="shared" si="45"/>
        <v/>
      </c>
      <c r="E460" s="99" t="str">
        <f t="shared" si="46"/>
        <v/>
      </c>
      <c r="F460" s="99" t="str">
        <f t="shared" si="47"/>
        <v/>
      </c>
      <c r="G460" s="99" t="str">
        <f t="shared" si="42"/>
        <v/>
      </c>
      <c r="H460" s="200" t="str">
        <f ca="1">IF(AND(M460&gt;0,M460&lt;=STATS!$C$22),1,"")</f>
        <v/>
      </c>
      <c r="J460" s="34">
        <v>459</v>
      </c>
      <c r="K460" s="212">
        <v>45.945331520000003</v>
      </c>
      <c r="L460" s="212">
        <v>-91.887574509999993</v>
      </c>
      <c r="P460" s="10" t="s">
        <v>729</v>
      </c>
      <c r="R460" s="17"/>
      <c r="S460" s="17"/>
      <c r="T460" s="36"/>
      <c r="U460" s="36"/>
      <c r="V460" s="36"/>
      <c r="W460" s="36"/>
      <c r="X460" s="36"/>
      <c r="Y460" s="36"/>
      <c r="Z460" s="36"/>
      <c r="AA460" s="36"/>
      <c r="AB460" s="36"/>
      <c r="AC460" s="36"/>
      <c r="AD460" s="36"/>
      <c r="AE460" s="36"/>
      <c r="AF460" s="36"/>
      <c r="AG460" s="36"/>
      <c r="AH460" s="36"/>
      <c r="EZ460" s="196"/>
      <c r="FA460" s="196"/>
      <c r="FB460" s="196"/>
      <c r="FC460" s="196"/>
      <c r="FD460" s="196"/>
    </row>
    <row r="461" spans="2:160">
      <c r="B461" s="99">
        <f t="shared" si="43"/>
        <v>0</v>
      </c>
      <c r="C461" s="99" t="str">
        <f t="shared" si="44"/>
        <v/>
      </c>
      <c r="D461" s="99" t="str">
        <f t="shared" si="45"/>
        <v/>
      </c>
      <c r="E461" s="99" t="str">
        <f t="shared" si="46"/>
        <v/>
      </c>
      <c r="F461" s="99" t="str">
        <f t="shared" si="47"/>
        <v/>
      </c>
      <c r="G461" s="99" t="str">
        <f t="shared" si="42"/>
        <v/>
      </c>
      <c r="H461" s="200" t="str">
        <f ca="1">IF(AND(M461&gt;0,M461&lt;=STATS!$C$22),1,"")</f>
        <v/>
      </c>
      <c r="J461" s="34">
        <v>460</v>
      </c>
      <c r="K461" s="212">
        <v>45.945356650000001</v>
      </c>
      <c r="L461" s="212">
        <v>-91.886052930000005</v>
      </c>
      <c r="P461" s="10" t="s">
        <v>733</v>
      </c>
      <c r="R461" s="17"/>
      <c r="S461" s="17"/>
      <c r="T461" s="36"/>
      <c r="U461" s="36"/>
      <c r="V461" s="36"/>
      <c r="W461" s="36"/>
      <c r="X461" s="36"/>
      <c r="Y461" s="36"/>
      <c r="Z461" s="36"/>
      <c r="AA461" s="36"/>
      <c r="AB461" s="36"/>
      <c r="AC461" s="36"/>
      <c r="AD461" s="36"/>
      <c r="AE461" s="36"/>
      <c r="AF461" s="36"/>
      <c r="AG461" s="36"/>
      <c r="AH461" s="36"/>
      <c r="EZ461" s="196"/>
      <c r="FA461" s="196"/>
      <c r="FB461" s="196"/>
      <c r="FC461" s="196"/>
      <c r="FD461" s="196"/>
    </row>
    <row r="462" spans="2:160">
      <c r="B462" s="99">
        <f t="shared" si="43"/>
        <v>0</v>
      </c>
      <c r="C462" s="99" t="str">
        <f t="shared" si="44"/>
        <v/>
      </c>
      <c r="D462" s="99" t="str">
        <f t="shared" si="45"/>
        <v/>
      </c>
      <c r="E462" s="99" t="str">
        <f t="shared" si="46"/>
        <v/>
      </c>
      <c r="F462" s="99" t="str">
        <f t="shared" si="47"/>
        <v/>
      </c>
      <c r="G462" s="99" t="str">
        <f t="shared" si="42"/>
        <v/>
      </c>
      <c r="H462" s="200" t="str">
        <f ca="1">IF(AND(M462&gt;0,M462&lt;=STATS!$C$22),1,"")</f>
        <v/>
      </c>
      <c r="J462" s="34">
        <v>461</v>
      </c>
      <c r="K462" s="212">
        <v>45.945369210000003</v>
      </c>
      <c r="L462" s="212">
        <v>-91.885292129999996</v>
      </c>
      <c r="P462" s="10" t="s">
        <v>733</v>
      </c>
      <c r="R462" s="17"/>
      <c r="S462" s="17"/>
      <c r="T462" s="36"/>
      <c r="U462" s="36"/>
      <c r="V462" s="36"/>
      <c r="W462" s="36"/>
      <c r="X462" s="36"/>
      <c r="Y462" s="36"/>
      <c r="Z462" s="36"/>
      <c r="AA462" s="36"/>
      <c r="AB462" s="36"/>
      <c r="AC462" s="36"/>
      <c r="AD462" s="36"/>
      <c r="AE462" s="36"/>
      <c r="AF462" s="36"/>
      <c r="AG462" s="36"/>
      <c r="AH462" s="36"/>
      <c r="EZ462" s="196"/>
      <c r="FA462" s="196"/>
      <c r="FB462" s="196"/>
      <c r="FC462" s="196"/>
      <c r="FD462" s="196"/>
    </row>
    <row r="463" spans="2:160">
      <c r="B463" s="99">
        <f t="shared" si="43"/>
        <v>0</v>
      </c>
      <c r="C463" s="99" t="str">
        <f t="shared" si="44"/>
        <v/>
      </c>
      <c r="D463" s="99" t="str">
        <f t="shared" si="45"/>
        <v/>
      </c>
      <c r="E463" s="99" t="str">
        <f t="shared" si="46"/>
        <v/>
      </c>
      <c r="F463" s="99" t="str">
        <f t="shared" si="47"/>
        <v/>
      </c>
      <c r="G463" s="99" t="str">
        <f t="shared" si="42"/>
        <v/>
      </c>
      <c r="H463" s="200" t="str">
        <f ca="1">IF(AND(M463&gt;0,M463&lt;=STATS!$C$22),1,"")</f>
        <v/>
      </c>
      <c r="J463" s="34">
        <v>462</v>
      </c>
      <c r="K463" s="212">
        <v>45.945381759999997</v>
      </c>
      <c r="L463" s="212">
        <v>-91.884531339999995</v>
      </c>
      <c r="P463" s="10" t="s">
        <v>733</v>
      </c>
      <c r="R463" s="17"/>
      <c r="S463" s="17"/>
      <c r="T463" s="36"/>
      <c r="U463" s="36"/>
      <c r="V463" s="36"/>
      <c r="W463" s="36"/>
      <c r="X463" s="36"/>
      <c r="Y463" s="36"/>
      <c r="Z463" s="36"/>
      <c r="AA463" s="36"/>
      <c r="AB463" s="36"/>
      <c r="AC463" s="36"/>
      <c r="AD463" s="36"/>
      <c r="AE463" s="36"/>
      <c r="AF463" s="36"/>
      <c r="AG463" s="36"/>
      <c r="AH463" s="36"/>
      <c r="EZ463" s="196"/>
      <c r="FA463" s="196"/>
      <c r="FB463" s="196"/>
      <c r="FC463" s="196"/>
      <c r="FD463" s="196"/>
    </row>
    <row r="464" spans="2:160">
      <c r="B464" s="99">
        <f t="shared" si="43"/>
        <v>0</v>
      </c>
      <c r="C464" s="99" t="str">
        <f t="shared" si="44"/>
        <v/>
      </c>
      <c r="D464" s="99" t="str">
        <f t="shared" si="45"/>
        <v/>
      </c>
      <c r="E464" s="99" t="str">
        <f t="shared" si="46"/>
        <v/>
      </c>
      <c r="F464" s="99" t="str">
        <f t="shared" si="47"/>
        <v/>
      </c>
      <c r="G464" s="99" t="str">
        <f t="shared" si="42"/>
        <v/>
      </c>
      <c r="H464" s="200" t="str">
        <f ca="1">IF(AND(M464&gt;0,M464&lt;=STATS!$C$22),1,"")</f>
        <v/>
      </c>
      <c r="J464" s="34">
        <v>463</v>
      </c>
      <c r="K464" s="212">
        <v>45.945394309999998</v>
      </c>
      <c r="L464" s="212">
        <v>-91.88377054</v>
      </c>
      <c r="P464" s="10" t="s">
        <v>733</v>
      </c>
      <c r="R464" s="17"/>
      <c r="S464" s="17"/>
      <c r="T464" s="36"/>
      <c r="U464" s="36"/>
      <c r="V464" s="36"/>
      <c r="W464" s="36"/>
      <c r="X464" s="36"/>
      <c r="Y464" s="36"/>
      <c r="Z464" s="36"/>
      <c r="AA464" s="36"/>
      <c r="AB464" s="36"/>
      <c r="AC464" s="36"/>
      <c r="AD464" s="36"/>
      <c r="AE464" s="36"/>
      <c r="AF464" s="36"/>
      <c r="AG464" s="36"/>
      <c r="AH464" s="36"/>
      <c r="EZ464" s="196"/>
      <c r="FA464" s="196"/>
      <c r="FB464" s="196"/>
      <c r="FC464" s="196"/>
      <c r="FD464" s="196"/>
    </row>
    <row r="465" spans="2:160">
      <c r="B465" s="99">
        <f t="shared" si="43"/>
        <v>0</v>
      </c>
      <c r="C465" s="99" t="str">
        <f t="shared" si="44"/>
        <v/>
      </c>
      <c r="D465" s="99" t="str">
        <f t="shared" si="45"/>
        <v/>
      </c>
      <c r="E465" s="99" t="str">
        <f t="shared" si="46"/>
        <v/>
      </c>
      <c r="F465" s="99" t="str">
        <f t="shared" si="47"/>
        <v/>
      </c>
      <c r="G465" s="99" t="str">
        <f t="shared" si="42"/>
        <v/>
      </c>
      <c r="H465" s="200" t="str">
        <f ca="1">IF(AND(M465&gt;0,M465&lt;=STATS!$C$22),1,"")</f>
        <v/>
      </c>
      <c r="J465" s="34">
        <v>464</v>
      </c>
      <c r="K465" s="212">
        <v>45.945406849999998</v>
      </c>
      <c r="L465" s="212">
        <v>-91.883009749999999</v>
      </c>
      <c r="P465" s="10" t="s">
        <v>733</v>
      </c>
      <c r="R465" s="17"/>
      <c r="S465" s="17"/>
      <c r="T465" s="36"/>
      <c r="U465" s="36"/>
      <c r="V465" s="36"/>
      <c r="W465" s="36"/>
      <c r="X465" s="36"/>
      <c r="Y465" s="36"/>
      <c r="Z465" s="36"/>
      <c r="AA465" s="36"/>
      <c r="AB465" s="36"/>
      <c r="AC465" s="36"/>
      <c r="AD465" s="36"/>
      <c r="AE465" s="36"/>
      <c r="AF465" s="36"/>
      <c r="AG465" s="36"/>
      <c r="AH465" s="36"/>
      <c r="EZ465" s="196"/>
      <c r="FA465" s="196"/>
      <c r="FB465" s="196"/>
      <c r="FC465" s="196"/>
      <c r="FD465" s="196"/>
    </row>
    <row r="466" spans="2:160">
      <c r="B466" s="99">
        <f t="shared" si="43"/>
        <v>0</v>
      </c>
      <c r="C466" s="99" t="str">
        <f t="shared" si="44"/>
        <v/>
      </c>
      <c r="D466" s="99" t="str">
        <f t="shared" si="45"/>
        <v/>
      </c>
      <c r="E466" s="99" t="str">
        <f t="shared" si="46"/>
        <v/>
      </c>
      <c r="F466" s="99" t="str">
        <f t="shared" si="47"/>
        <v/>
      </c>
      <c r="G466" s="99" t="str">
        <f t="shared" si="42"/>
        <v/>
      </c>
      <c r="H466" s="200" t="str">
        <f ca="1">IF(AND(M466&gt;0,M466&lt;=STATS!$C$22),1,"")</f>
        <v/>
      </c>
      <c r="J466" s="34">
        <v>465</v>
      </c>
      <c r="K466" s="212">
        <v>45.94587482</v>
      </c>
      <c r="L466" s="212">
        <v>-91.886831729999997</v>
      </c>
      <c r="P466" s="10" t="s">
        <v>733</v>
      </c>
      <c r="R466" s="17"/>
      <c r="S466" s="17"/>
      <c r="T466" s="36"/>
      <c r="U466" s="36"/>
      <c r="V466" s="36"/>
      <c r="W466" s="36"/>
      <c r="X466" s="36"/>
      <c r="Y466" s="36"/>
      <c r="Z466" s="36"/>
      <c r="AA466" s="36"/>
      <c r="AB466" s="36"/>
      <c r="AC466" s="36"/>
      <c r="AD466" s="36"/>
      <c r="AE466" s="36"/>
      <c r="AF466" s="36"/>
      <c r="AG466" s="36"/>
      <c r="AH466" s="36"/>
      <c r="EZ466" s="196"/>
      <c r="FA466" s="196"/>
      <c r="FB466" s="196"/>
      <c r="FC466" s="196"/>
      <c r="FD466" s="196"/>
    </row>
    <row r="467" spans="2:160">
      <c r="B467" s="99">
        <f t="shared" si="43"/>
        <v>0</v>
      </c>
      <c r="C467" s="99" t="str">
        <f t="shared" si="44"/>
        <v/>
      </c>
      <c r="D467" s="99" t="str">
        <f t="shared" si="45"/>
        <v/>
      </c>
      <c r="E467" s="99" t="str">
        <f t="shared" si="46"/>
        <v/>
      </c>
      <c r="F467" s="99" t="str">
        <f t="shared" si="47"/>
        <v/>
      </c>
      <c r="G467" s="99" t="str">
        <f t="shared" si="42"/>
        <v/>
      </c>
      <c r="H467" s="200" t="str">
        <f ca="1">IF(AND(M467&gt;0,M467&lt;=STATS!$C$22),1,"")</f>
        <v/>
      </c>
      <c r="J467" s="34">
        <v>466</v>
      </c>
      <c r="K467" s="212">
        <v>45.945887390000003</v>
      </c>
      <c r="L467" s="212">
        <v>-91.886070930000002</v>
      </c>
      <c r="P467" s="10" t="s">
        <v>733</v>
      </c>
      <c r="R467" s="17"/>
      <c r="S467" s="17"/>
      <c r="T467" s="36"/>
      <c r="U467" s="36"/>
      <c r="V467" s="36"/>
      <c r="W467" s="36"/>
      <c r="X467" s="36"/>
      <c r="Y467" s="36"/>
      <c r="Z467" s="36"/>
      <c r="AA467" s="36"/>
      <c r="AB467" s="36"/>
      <c r="AC467" s="36"/>
      <c r="AD467" s="36"/>
      <c r="AE467" s="36"/>
      <c r="AF467" s="36"/>
      <c r="AG467" s="36"/>
      <c r="AH467" s="36"/>
      <c r="EZ467" s="196"/>
      <c r="FA467" s="196"/>
      <c r="FB467" s="196"/>
      <c r="FC467" s="196"/>
      <c r="FD467" s="196"/>
    </row>
    <row r="468" spans="2:160">
      <c r="B468" s="99">
        <f t="shared" si="43"/>
        <v>0</v>
      </c>
      <c r="C468" s="99" t="str">
        <f t="shared" si="44"/>
        <v/>
      </c>
      <c r="D468" s="99" t="str">
        <f t="shared" si="45"/>
        <v/>
      </c>
      <c r="E468" s="99" t="str">
        <f t="shared" si="46"/>
        <v/>
      </c>
      <c r="F468" s="99" t="str">
        <f t="shared" si="47"/>
        <v/>
      </c>
      <c r="G468" s="99" t="str">
        <f t="shared" si="42"/>
        <v/>
      </c>
      <c r="H468" s="200" t="str">
        <f ca="1">IF(AND(M468&gt;0,M468&lt;=STATS!$C$22),1,"")</f>
        <v/>
      </c>
      <c r="J468" s="34">
        <v>467</v>
      </c>
      <c r="K468" s="212">
        <v>45.945899949999998</v>
      </c>
      <c r="L468" s="212">
        <v>-91.885310129999993</v>
      </c>
      <c r="P468" s="10" t="s">
        <v>733</v>
      </c>
      <c r="R468" s="17"/>
      <c r="S468" s="17"/>
      <c r="T468" s="36"/>
      <c r="U468" s="36"/>
      <c r="V468" s="36"/>
      <c r="W468" s="36"/>
      <c r="X468" s="36"/>
      <c r="Y468" s="36"/>
      <c r="Z468" s="36"/>
      <c r="AA468" s="36"/>
      <c r="AB468" s="36"/>
      <c r="AC468" s="36"/>
      <c r="AD468" s="36"/>
      <c r="AE468" s="36"/>
      <c r="AF468" s="36"/>
      <c r="AG468" s="36"/>
      <c r="AH468" s="36"/>
      <c r="EZ468" s="196"/>
      <c r="FA468" s="196"/>
      <c r="FB468" s="196"/>
      <c r="FC468" s="196"/>
      <c r="FD468" s="196"/>
    </row>
    <row r="469" spans="2:160">
      <c r="B469" s="99">
        <f t="shared" si="43"/>
        <v>0</v>
      </c>
      <c r="C469" s="99" t="str">
        <f t="shared" si="44"/>
        <v/>
      </c>
      <c r="D469" s="99" t="str">
        <f t="shared" si="45"/>
        <v/>
      </c>
      <c r="E469" s="99" t="str">
        <f t="shared" si="46"/>
        <v/>
      </c>
      <c r="F469" s="99" t="str">
        <f t="shared" si="47"/>
        <v/>
      </c>
      <c r="G469" s="99" t="str">
        <f t="shared" si="42"/>
        <v/>
      </c>
      <c r="H469" s="200" t="str">
        <f ca="1">IF(AND(M469&gt;0,M469&lt;=STATS!$C$22),1,"")</f>
        <v/>
      </c>
      <c r="J469" s="34">
        <v>468</v>
      </c>
      <c r="K469" s="212">
        <v>45.945912499999999</v>
      </c>
      <c r="L469" s="212">
        <v>-91.884549329999999</v>
      </c>
      <c r="P469" s="10" t="s">
        <v>733</v>
      </c>
      <c r="R469" s="17"/>
      <c r="S469" s="17"/>
      <c r="T469" s="36"/>
      <c r="U469" s="36"/>
      <c r="V469" s="36"/>
      <c r="W469" s="36"/>
      <c r="X469" s="36"/>
      <c r="Y469" s="36"/>
      <c r="Z469" s="36"/>
      <c r="AA469" s="36"/>
      <c r="AB469" s="36"/>
      <c r="AC469" s="36"/>
      <c r="AD469" s="36"/>
      <c r="AE469" s="36"/>
      <c r="AF469" s="36"/>
      <c r="AG469" s="36"/>
      <c r="AH469" s="36"/>
      <c r="EZ469" s="196"/>
      <c r="FA469" s="196"/>
      <c r="FB469" s="196"/>
      <c r="FC469" s="196"/>
      <c r="FD469" s="196"/>
    </row>
    <row r="470" spans="2:160">
      <c r="B470" s="99">
        <f t="shared" si="43"/>
        <v>0</v>
      </c>
      <c r="C470" s="99" t="str">
        <f t="shared" si="44"/>
        <v/>
      </c>
      <c r="D470" s="99" t="str">
        <f t="shared" si="45"/>
        <v/>
      </c>
      <c r="E470" s="99" t="str">
        <f t="shared" si="46"/>
        <v/>
      </c>
      <c r="F470" s="99" t="str">
        <f t="shared" si="47"/>
        <v/>
      </c>
      <c r="G470" s="99" t="str">
        <f t="shared" si="42"/>
        <v/>
      </c>
      <c r="H470" s="200" t="str">
        <f ca="1">IF(AND(M470&gt;0,M470&lt;=STATS!$C$22),1,"")</f>
        <v/>
      </c>
      <c r="J470" s="34">
        <v>469</v>
      </c>
      <c r="K470" s="212">
        <v>45.94592505</v>
      </c>
      <c r="L470" s="212">
        <v>-91.883788530000004</v>
      </c>
      <c r="P470" s="10" t="s">
        <v>733</v>
      </c>
      <c r="R470" s="17"/>
      <c r="S470" s="17"/>
      <c r="T470" s="36"/>
      <c r="U470" s="36"/>
      <c r="V470" s="36"/>
      <c r="W470" s="36"/>
      <c r="X470" s="36"/>
      <c r="Y470" s="36"/>
      <c r="Z470" s="36"/>
      <c r="AA470" s="36"/>
      <c r="AB470" s="36"/>
      <c r="AC470" s="36"/>
      <c r="AD470" s="36"/>
      <c r="AE470" s="36"/>
      <c r="AF470" s="36"/>
      <c r="AG470" s="36"/>
      <c r="AH470" s="36"/>
      <c r="EZ470" s="196"/>
      <c r="FA470" s="196"/>
      <c r="FB470" s="196"/>
      <c r="FC470" s="196"/>
      <c r="FD470" s="196"/>
    </row>
    <row r="471" spans="2:160">
      <c r="B471" s="99">
        <f t="shared" si="43"/>
        <v>0</v>
      </c>
      <c r="C471" s="99" t="str">
        <f t="shared" si="44"/>
        <v/>
      </c>
      <c r="D471" s="99" t="str">
        <f t="shared" si="45"/>
        <v/>
      </c>
      <c r="E471" s="99" t="str">
        <f t="shared" si="46"/>
        <v/>
      </c>
      <c r="F471" s="99" t="str">
        <f t="shared" si="47"/>
        <v/>
      </c>
      <c r="G471" s="99" t="str">
        <f t="shared" si="42"/>
        <v/>
      </c>
      <c r="H471" s="200" t="str">
        <f ca="1">IF(AND(M471&gt;0,M471&lt;=STATS!$C$22),1,"")</f>
        <v/>
      </c>
      <c r="J471" s="34">
        <v>470</v>
      </c>
      <c r="K471" s="212">
        <v>45.94593759</v>
      </c>
      <c r="L471" s="212">
        <v>-91.883027720000001</v>
      </c>
      <c r="P471" s="10" t="s">
        <v>733</v>
      </c>
      <c r="R471" s="17"/>
      <c r="S471" s="17"/>
      <c r="T471" s="36"/>
      <c r="U471" s="36"/>
      <c r="V471" s="36"/>
      <c r="W471" s="36"/>
      <c r="X471" s="36"/>
      <c r="Y471" s="36"/>
      <c r="Z471" s="36"/>
      <c r="AA471" s="36"/>
      <c r="AB471" s="36"/>
      <c r="AC471" s="36"/>
      <c r="AD471" s="36"/>
      <c r="AE471" s="36"/>
      <c r="AF471" s="36"/>
      <c r="AG471" s="36"/>
      <c r="AH471" s="36"/>
      <c r="EZ471" s="196"/>
      <c r="FA471" s="196"/>
      <c r="FB471" s="196"/>
      <c r="FC471" s="196"/>
      <c r="FD471" s="196"/>
    </row>
    <row r="472" spans="2:160">
      <c r="B472" s="99">
        <f t="shared" si="43"/>
        <v>1</v>
      </c>
      <c r="C472" s="99">
        <f t="shared" si="44"/>
        <v>1</v>
      </c>
      <c r="D472" s="99">
        <f t="shared" si="45"/>
        <v>1</v>
      </c>
      <c r="E472" s="99">
        <f t="shared" si="46"/>
        <v>1</v>
      </c>
      <c r="F472" s="99">
        <f t="shared" si="47"/>
        <v>1</v>
      </c>
      <c r="G472" s="99">
        <f t="shared" si="42"/>
        <v>1.1000000000000001</v>
      </c>
      <c r="H472" s="200">
        <f ca="1">IF(AND(M472&gt;0,M472&lt;=STATS!$C$22),1,"")</f>
        <v>1</v>
      </c>
      <c r="J472" s="34">
        <v>471</v>
      </c>
      <c r="K472" s="212">
        <v>45.94595013</v>
      </c>
      <c r="L472" s="212">
        <v>-91.882266920000006</v>
      </c>
      <c r="M472" s="10">
        <v>1.1000000000000001</v>
      </c>
      <c r="N472" s="10" t="s">
        <v>718</v>
      </c>
      <c r="O472" s="10" t="s">
        <v>716</v>
      </c>
      <c r="Q472" s="10">
        <v>1</v>
      </c>
      <c r="R472" s="17"/>
      <c r="S472" s="17"/>
      <c r="T472" s="36"/>
      <c r="U472" s="36"/>
      <c r="V472" s="36"/>
      <c r="W472" s="36"/>
      <c r="X472" s="36"/>
      <c r="Y472" s="36"/>
      <c r="Z472" s="36"/>
      <c r="AA472" s="36"/>
      <c r="AB472" s="36"/>
      <c r="AC472" s="36"/>
      <c r="AD472" s="36"/>
      <c r="AE472" s="36"/>
      <c r="AF472" s="36"/>
      <c r="AG472" s="36"/>
      <c r="AH472" s="36"/>
      <c r="ES472" s="10">
        <v>1</v>
      </c>
      <c r="EZ472" s="196"/>
      <c r="FA472" s="196"/>
      <c r="FB472" s="196"/>
      <c r="FC472" s="196"/>
      <c r="FD472" s="196"/>
    </row>
    <row r="473" spans="2:160">
      <c r="B473" s="99">
        <f t="shared" si="43"/>
        <v>0</v>
      </c>
      <c r="C473" s="99" t="str">
        <f t="shared" si="44"/>
        <v/>
      </c>
      <c r="D473" s="99" t="str">
        <f t="shared" si="45"/>
        <v/>
      </c>
      <c r="E473" s="99" t="str">
        <f t="shared" si="46"/>
        <v/>
      </c>
      <c r="F473" s="99" t="str">
        <f t="shared" si="47"/>
        <v/>
      </c>
      <c r="G473" s="99" t="str">
        <f t="shared" si="42"/>
        <v/>
      </c>
      <c r="H473" s="200" t="str">
        <f ca="1">IF(AND(M473&gt;0,M473&lt;=STATS!$C$22),1,"")</f>
        <v/>
      </c>
      <c r="J473" s="34">
        <v>472</v>
      </c>
      <c r="K473" s="212">
        <v>45.94639299</v>
      </c>
      <c r="L473" s="212">
        <v>-91.887610550000005</v>
      </c>
      <c r="P473" s="10" t="s">
        <v>733</v>
      </c>
      <c r="R473" s="17"/>
      <c r="S473" s="17"/>
      <c r="T473" s="36"/>
      <c r="U473" s="36"/>
      <c r="V473" s="36"/>
      <c r="W473" s="36"/>
      <c r="X473" s="36"/>
      <c r="Y473" s="36"/>
      <c r="Z473" s="36"/>
      <c r="AA473" s="36"/>
      <c r="AB473" s="36"/>
      <c r="AC473" s="36"/>
      <c r="AD473" s="36"/>
      <c r="AE473" s="36"/>
      <c r="AF473" s="36"/>
      <c r="AG473" s="36"/>
      <c r="AH473" s="36"/>
      <c r="EZ473" s="196"/>
      <c r="FA473" s="196"/>
      <c r="FB473" s="196"/>
      <c r="FC473" s="196"/>
      <c r="FD473" s="196"/>
    </row>
    <row r="474" spans="2:160">
      <c r="B474" s="99">
        <f t="shared" si="43"/>
        <v>0</v>
      </c>
      <c r="C474" s="99" t="str">
        <f t="shared" si="44"/>
        <v/>
      </c>
      <c r="D474" s="99" t="str">
        <f t="shared" si="45"/>
        <v/>
      </c>
      <c r="E474" s="99" t="str">
        <f t="shared" si="46"/>
        <v/>
      </c>
      <c r="F474" s="99" t="str">
        <f t="shared" si="47"/>
        <v/>
      </c>
      <c r="G474" s="99" t="str">
        <f t="shared" ref="G474:G537" si="48">IF($B474&gt;=1,$M474,"")</f>
        <v/>
      </c>
      <c r="H474" s="200" t="str">
        <f ca="1">IF(AND(M474&gt;0,M474&lt;=STATS!$C$22),1,"")</f>
        <v/>
      </c>
      <c r="J474" s="34">
        <v>473</v>
      </c>
      <c r="K474" s="212">
        <v>45.946405560000002</v>
      </c>
      <c r="L474" s="212">
        <v>-91.886849749999996</v>
      </c>
      <c r="P474" s="10" t="s">
        <v>733</v>
      </c>
      <c r="R474" s="17"/>
      <c r="S474" s="17"/>
      <c r="T474" s="36"/>
      <c r="U474" s="36"/>
      <c r="V474" s="36"/>
      <c r="W474" s="36"/>
      <c r="X474" s="36"/>
      <c r="Y474" s="36"/>
      <c r="Z474" s="36"/>
      <c r="AA474" s="36"/>
      <c r="AB474" s="36"/>
      <c r="AC474" s="36"/>
      <c r="AD474" s="36"/>
      <c r="AE474" s="36"/>
      <c r="AF474" s="36"/>
      <c r="AG474" s="36"/>
      <c r="AH474" s="36"/>
      <c r="EZ474" s="196"/>
      <c r="FA474" s="196"/>
      <c r="FB474" s="196"/>
      <c r="FC474" s="196"/>
      <c r="FD474" s="196"/>
    </row>
    <row r="475" spans="2:160">
      <c r="B475" s="99">
        <f t="shared" si="43"/>
        <v>0</v>
      </c>
      <c r="C475" s="99" t="str">
        <f t="shared" si="44"/>
        <v/>
      </c>
      <c r="D475" s="99" t="str">
        <f t="shared" si="45"/>
        <v/>
      </c>
      <c r="E475" s="99" t="str">
        <f t="shared" si="46"/>
        <v/>
      </c>
      <c r="F475" s="99" t="str">
        <f t="shared" si="47"/>
        <v/>
      </c>
      <c r="G475" s="99" t="str">
        <f t="shared" si="48"/>
        <v/>
      </c>
      <c r="H475" s="200" t="str">
        <f ca="1">IF(AND(M475&gt;0,M475&lt;=STATS!$C$22),1,"")</f>
        <v/>
      </c>
      <c r="J475" s="34">
        <v>474</v>
      </c>
      <c r="K475" s="212">
        <v>45.946418119999997</v>
      </c>
      <c r="L475" s="212">
        <v>-91.886088939999993</v>
      </c>
      <c r="P475" s="10" t="s">
        <v>733</v>
      </c>
      <c r="R475" s="17"/>
      <c r="S475" s="17"/>
      <c r="T475" s="36"/>
      <c r="U475" s="36"/>
      <c r="V475" s="36"/>
      <c r="W475" s="36"/>
      <c r="X475" s="36"/>
      <c r="Y475" s="36"/>
      <c r="Z475" s="36"/>
      <c r="AA475" s="36"/>
      <c r="AB475" s="36"/>
      <c r="AC475" s="36"/>
      <c r="AD475" s="36"/>
      <c r="AE475" s="36"/>
      <c r="AF475" s="36"/>
      <c r="AG475" s="36"/>
      <c r="AH475" s="36"/>
      <c r="EZ475" s="196"/>
      <c r="FA475" s="196"/>
      <c r="FB475" s="196"/>
      <c r="FC475" s="196"/>
      <c r="FD475" s="196"/>
    </row>
    <row r="476" spans="2:160">
      <c r="B476" s="99">
        <f t="shared" si="43"/>
        <v>0</v>
      </c>
      <c r="C476" s="99" t="str">
        <f t="shared" si="44"/>
        <v/>
      </c>
      <c r="D476" s="99" t="str">
        <f t="shared" si="45"/>
        <v/>
      </c>
      <c r="E476" s="99" t="str">
        <f t="shared" si="46"/>
        <v/>
      </c>
      <c r="F476" s="99" t="str">
        <f t="shared" si="47"/>
        <v/>
      </c>
      <c r="G476" s="99" t="str">
        <f t="shared" si="48"/>
        <v/>
      </c>
      <c r="H476" s="200" t="str">
        <f ca="1">IF(AND(M476&gt;0,M476&lt;=STATS!$C$22),1,"")</f>
        <v/>
      </c>
      <c r="J476" s="34">
        <v>475</v>
      </c>
      <c r="K476" s="212">
        <v>45.946430679999999</v>
      </c>
      <c r="L476" s="212">
        <v>-91.885328130000005</v>
      </c>
      <c r="P476" s="10" t="s">
        <v>733</v>
      </c>
      <c r="R476" s="17"/>
      <c r="S476" s="17"/>
      <c r="T476" s="36"/>
      <c r="U476" s="36"/>
      <c r="V476" s="36"/>
      <c r="W476" s="36"/>
      <c r="X476" s="36"/>
      <c r="Y476" s="36"/>
      <c r="Z476" s="36"/>
      <c r="AA476" s="36"/>
      <c r="AB476" s="36"/>
      <c r="AC476" s="36"/>
      <c r="AD476" s="36"/>
      <c r="AE476" s="36"/>
      <c r="AF476" s="36"/>
      <c r="AG476" s="36"/>
      <c r="AH476" s="36"/>
      <c r="EZ476" s="196"/>
      <c r="FA476" s="196"/>
      <c r="FB476" s="196"/>
      <c r="FC476" s="196"/>
      <c r="FD476" s="196"/>
    </row>
    <row r="477" spans="2:160">
      <c r="B477" s="99">
        <f t="shared" si="43"/>
        <v>0</v>
      </c>
      <c r="C477" s="99" t="str">
        <f t="shared" si="44"/>
        <v/>
      </c>
      <c r="D477" s="99" t="str">
        <f t="shared" si="45"/>
        <v/>
      </c>
      <c r="E477" s="99" t="str">
        <f t="shared" si="46"/>
        <v/>
      </c>
      <c r="F477" s="99" t="str">
        <f t="shared" si="47"/>
        <v/>
      </c>
      <c r="G477" s="99" t="str">
        <f t="shared" si="48"/>
        <v/>
      </c>
      <c r="H477" s="200" t="str">
        <f ca="1">IF(AND(M477&gt;0,M477&lt;=STATS!$C$22),1,"")</f>
        <v/>
      </c>
      <c r="J477" s="34">
        <v>476</v>
      </c>
      <c r="K477" s="212">
        <v>45.946443240000001</v>
      </c>
      <c r="L477" s="212">
        <v>-91.884567320000002</v>
      </c>
      <c r="P477" s="10" t="s">
        <v>733</v>
      </c>
      <c r="R477" s="17"/>
      <c r="S477" s="17"/>
      <c r="T477" s="36"/>
      <c r="U477" s="36"/>
      <c r="V477" s="36"/>
      <c r="W477" s="36"/>
      <c r="X477" s="36"/>
      <c r="Y477" s="36"/>
      <c r="Z477" s="36"/>
      <c r="AA477" s="36"/>
      <c r="AB477" s="36"/>
      <c r="AC477" s="36"/>
      <c r="AD477" s="36"/>
      <c r="AE477" s="36"/>
      <c r="AF477" s="36"/>
      <c r="AG477" s="36"/>
      <c r="AH477" s="36"/>
      <c r="EZ477" s="196"/>
      <c r="FA477" s="196"/>
      <c r="FB477" s="196"/>
      <c r="FC477" s="196"/>
      <c r="FD477" s="196"/>
    </row>
    <row r="478" spans="2:160">
      <c r="B478" s="99">
        <f t="shared" si="43"/>
        <v>0</v>
      </c>
      <c r="C478" s="99" t="str">
        <f t="shared" si="44"/>
        <v/>
      </c>
      <c r="D478" s="99" t="str">
        <f t="shared" si="45"/>
        <v/>
      </c>
      <c r="E478" s="99" t="str">
        <f t="shared" si="46"/>
        <v/>
      </c>
      <c r="F478" s="99" t="str">
        <f t="shared" si="47"/>
        <v/>
      </c>
      <c r="G478" s="99" t="str">
        <f t="shared" si="48"/>
        <v/>
      </c>
      <c r="H478" s="200" t="str">
        <f ca="1">IF(AND(M478&gt;0,M478&lt;=STATS!$C$22),1,"")</f>
        <v/>
      </c>
      <c r="J478" s="34">
        <v>477</v>
      </c>
      <c r="K478" s="212">
        <v>45.946455780000001</v>
      </c>
      <c r="L478" s="212">
        <v>-91.883806509999999</v>
      </c>
      <c r="P478" s="10" t="s">
        <v>733</v>
      </c>
      <c r="R478" s="17"/>
      <c r="S478" s="17"/>
      <c r="T478" s="36"/>
      <c r="U478" s="36"/>
      <c r="V478" s="36"/>
      <c r="W478" s="36"/>
      <c r="X478" s="36"/>
      <c r="Y478" s="36"/>
      <c r="Z478" s="36"/>
      <c r="AA478" s="36"/>
      <c r="AB478" s="36"/>
      <c r="AC478" s="36"/>
      <c r="AD478" s="36"/>
      <c r="AE478" s="36"/>
      <c r="AF478" s="36"/>
      <c r="AG478" s="36"/>
      <c r="AH478" s="36"/>
      <c r="EZ478" s="196"/>
      <c r="FA478" s="196"/>
      <c r="FB478" s="196"/>
      <c r="FC478" s="196"/>
      <c r="FD478" s="196"/>
    </row>
    <row r="479" spans="2:160">
      <c r="B479" s="99">
        <f t="shared" si="43"/>
        <v>0</v>
      </c>
      <c r="C479" s="99" t="str">
        <f t="shared" si="44"/>
        <v/>
      </c>
      <c r="D479" s="99" t="str">
        <f t="shared" si="45"/>
        <v/>
      </c>
      <c r="E479" s="99" t="str">
        <f t="shared" si="46"/>
        <v/>
      </c>
      <c r="F479" s="99" t="str">
        <f t="shared" si="47"/>
        <v/>
      </c>
      <c r="G479" s="99" t="str">
        <f t="shared" si="48"/>
        <v/>
      </c>
      <c r="H479" s="200" t="str">
        <f ca="1">IF(AND(M479&gt;0,M479&lt;=STATS!$C$22),1,"")</f>
        <v/>
      </c>
      <c r="J479" s="34">
        <v>478</v>
      </c>
      <c r="K479" s="212">
        <v>45.946480870000002</v>
      </c>
      <c r="L479" s="212">
        <v>-91.882284889999994</v>
      </c>
      <c r="P479" s="10" t="s">
        <v>733</v>
      </c>
      <c r="R479" s="17"/>
      <c r="S479" s="17"/>
      <c r="T479" s="36"/>
      <c r="U479" s="36"/>
      <c r="V479" s="36"/>
      <c r="W479" s="36"/>
      <c r="X479" s="36"/>
      <c r="Y479" s="36"/>
      <c r="Z479" s="36"/>
      <c r="AA479" s="36"/>
      <c r="AB479" s="36"/>
      <c r="AC479" s="36"/>
      <c r="AD479" s="36"/>
      <c r="AE479" s="36"/>
      <c r="AF479" s="36"/>
      <c r="AG479" s="36"/>
      <c r="AH479" s="36"/>
      <c r="EZ479" s="196"/>
      <c r="FA479" s="196"/>
      <c r="FB479" s="196"/>
      <c r="FC479" s="196"/>
      <c r="FD479" s="196"/>
    </row>
    <row r="480" spans="2:160">
      <c r="B480" s="99">
        <f t="shared" si="43"/>
        <v>0</v>
      </c>
      <c r="C480" s="99" t="str">
        <f t="shared" si="44"/>
        <v/>
      </c>
      <c r="D480" s="99" t="str">
        <f t="shared" si="45"/>
        <v/>
      </c>
      <c r="E480" s="99" t="str">
        <f t="shared" si="46"/>
        <v/>
      </c>
      <c r="F480" s="99" t="str">
        <f t="shared" si="47"/>
        <v/>
      </c>
      <c r="G480" s="99" t="str">
        <f t="shared" si="48"/>
        <v/>
      </c>
      <c r="H480" s="200" t="str">
        <f ca="1">IF(AND(M480&gt;0,M480&lt;=STATS!$C$22),1,"")</f>
        <v/>
      </c>
      <c r="J480" s="34">
        <v>479</v>
      </c>
      <c r="K480" s="212">
        <v>45.946923730000002</v>
      </c>
      <c r="L480" s="212">
        <v>-91.887628570000004</v>
      </c>
      <c r="P480" s="10" t="s">
        <v>733</v>
      </c>
      <c r="R480" s="17"/>
      <c r="S480" s="17"/>
      <c r="T480" s="36"/>
      <c r="U480" s="36"/>
      <c r="V480" s="36"/>
      <c r="W480" s="36"/>
      <c r="X480" s="36"/>
      <c r="Y480" s="36"/>
      <c r="Z480" s="36"/>
      <c r="AA480" s="36"/>
      <c r="AB480" s="36"/>
      <c r="AC480" s="36"/>
      <c r="AD480" s="36"/>
      <c r="AE480" s="36"/>
      <c r="AF480" s="36"/>
      <c r="AG480" s="36"/>
      <c r="AH480" s="36"/>
      <c r="EZ480" s="196"/>
      <c r="FA480" s="196"/>
      <c r="FB480" s="196"/>
      <c r="FC480" s="196"/>
      <c r="FD480" s="196"/>
    </row>
    <row r="481" spans="2:160">
      <c r="B481" s="99">
        <f t="shared" si="43"/>
        <v>0</v>
      </c>
      <c r="C481" s="99" t="str">
        <f t="shared" si="44"/>
        <v/>
      </c>
      <c r="D481" s="99" t="str">
        <f t="shared" si="45"/>
        <v/>
      </c>
      <c r="E481" s="99" t="str">
        <f t="shared" si="46"/>
        <v/>
      </c>
      <c r="F481" s="99" t="str">
        <f t="shared" si="47"/>
        <v/>
      </c>
      <c r="G481" s="99" t="str">
        <f t="shared" si="48"/>
        <v/>
      </c>
      <c r="H481" s="200" t="str">
        <f ca="1">IF(AND(M481&gt;0,M481&lt;=STATS!$C$22),1,"")</f>
        <v/>
      </c>
      <c r="J481" s="34">
        <v>480</v>
      </c>
      <c r="K481" s="212">
        <v>45.946936299999997</v>
      </c>
      <c r="L481" s="212">
        <v>-91.886867760000001</v>
      </c>
      <c r="P481" s="10" t="s">
        <v>733</v>
      </c>
      <c r="R481" s="17"/>
      <c r="S481" s="17"/>
      <c r="T481" s="36"/>
      <c r="U481" s="36"/>
      <c r="V481" s="36"/>
      <c r="W481" s="36"/>
      <c r="X481" s="36"/>
      <c r="Y481" s="36"/>
      <c r="Z481" s="36"/>
      <c r="AA481" s="36"/>
      <c r="AB481" s="36"/>
      <c r="AC481" s="36"/>
      <c r="AD481" s="36"/>
      <c r="AE481" s="36"/>
      <c r="AF481" s="36"/>
      <c r="AG481" s="36"/>
      <c r="AH481" s="36"/>
      <c r="EZ481" s="196"/>
      <c r="FA481" s="196"/>
      <c r="FB481" s="196"/>
      <c r="FC481" s="196"/>
      <c r="FD481" s="196"/>
    </row>
    <row r="482" spans="2:160">
      <c r="B482" s="99">
        <f t="shared" si="43"/>
        <v>0</v>
      </c>
      <c r="C482" s="99" t="str">
        <f t="shared" si="44"/>
        <v/>
      </c>
      <c r="D482" s="99" t="str">
        <f t="shared" si="45"/>
        <v/>
      </c>
      <c r="E482" s="99" t="str">
        <f t="shared" si="46"/>
        <v/>
      </c>
      <c r="F482" s="99" t="str">
        <f t="shared" si="47"/>
        <v/>
      </c>
      <c r="G482" s="99" t="str">
        <f t="shared" si="48"/>
        <v/>
      </c>
      <c r="H482" s="200" t="str">
        <f ca="1">IF(AND(M482&gt;0,M482&lt;=STATS!$C$22),1,"")</f>
        <v/>
      </c>
      <c r="J482" s="34">
        <v>481</v>
      </c>
      <c r="K482" s="212">
        <v>45.946948859999999</v>
      </c>
      <c r="L482" s="212">
        <v>-91.886106940000005</v>
      </c>
      <c r="P482" s="10" t="s">
        <v>733</v>
      </c>
      <c r="R482" s="17"/>
      <c r="S482" s="17"/>
      <c r="T482" s="36"/>
      <c r="U482" s="36"/>
      <c r="V482" s="36"/>
      <c r="W482" s="36"/>
      <c r="X482" s="36"/>
      <c r="Y482" s="36"/>
      <c r="Z482" s="36"/>
      <c r="AA482" s="36"/>
      <c r="AB482" s="36"/>
      <c r="AC482" s="36"/>
      <c r="AD482" s="36"/>
      <c r="AE482" s="36"/>
      <c r="AF482" s="36"/>
      <c r="AG482" s="36"/>
      <c r="AH482" s="36"/>
      <c r="EZ482" s="196"/>
      <c r="FA482" s="196"/>
      <c r="FB482" s="196"/>
      <c r="FC482" s="196"/>
      <c r="FD482" s="196"/>
    </row>
    <row r="483" spans="2:160">
      <c r="B483" s="99">
        <f t="shared" si="43"/>
        <v>0</v>
      </c>
      <c r="C483" s="99" t="str">
        <f t="shared" si="44"/>
        <v/>
      </c>
      <c r="D483" s="99" t="str">
        <f t="shared" si="45"/>
        <v/>
      </c>
      <c r="E483" s="99" t="str">
        <f t="shared" si="46"/>
        <v/>
      </c>
      <c r="F483" s="99" t="str">
        <f t="shared" si="47"/>
        <v/>
      </c>
      <c r="G483" s="99" t="str">
        <f t="shared" si="48"/>
        <v/>
      </c>
      <c r="H483" s="200" t="str">
        <f ca="1">IF(AND(M483&gt;0,M483&lt;=STATS!$C$22),1,"")</f>
        <v/>
      </c>
      <c r="J483" s="34">
        <v>482</v>
      </c>
      <c r="K483" s="212">
        <v>45.946961420000001</v>
      </c>
      <c r="L483" s="212">
        <v>-91.885346130000002</v>
      </c>
      <c r="P483" s="10" t="s">
        <v>733</v>
      </c>
      <c r="R483" s="17"/>
      <c r="S483" s="17"/>
      <c r="T483" s="36"/>
      <c r="U483" s="36"/>
      <c r="V483" s="36"/>
      <c r="W483" s="36"/>
      <c r="X483" s="36"/>
      <c r="Y483" s="36"/>
      <c r="Z483" s="36"/>
      <c r="AA483" s="36"/>
      <c r="AB483" s="36"/>
      <c r="AC483" s="36"/>
      <c r="AD483" s="36"/>
      <c r="AE483" s="36"/>
      <c r="AF483" s="36"/>
      <c r="AG483" s="36"/>
      <c r="AH483" s="36"/>
      <c r="EZ483" s="196"/>
      <c r="FA483" s="196"/>
      <c r="FB483" s="196"/>
      <c r="FC483" s="196"/>
      <c r="FD483" s="196"/>
    </row>
    <row r="484" spans="2:160">
      <c r="B484" s="99">
        <f t="shared" si="43"/>
        <v>2</v>
      </c>
      <c r="C484" s="99">
        <f t="shared" si="44"/>
        <v>2</v>
      </c>
      <c r="D484" s="99">
        <f t="shared" si="45"/>
        <v>2</v>
      </c>
      <c r="E484" s="99">
        <f t="shared" si="46"/>
        <v>2</v>
      </c>
      <c r="F484" s="99">
        <f t="shared" si="47"/>
        <v>2</v>
      </c>
      <c r="G484" s="99">
        <f t="shared" si="48"/>
        <v>4.7</v>
      </c>
      <c r="H484" s="200">
        <f ca="1">IF(AND(M484&gt;0,M484&lt;=STATS!$C$22),1,"")</f>
        <v>1</v>
      </c>
      <c r="J484" s="34">
        <v>483</v>
      </c>
      <c r="K484" s="212">
        <v>45.946973970000002</v>
      </c>
      <c r="L484" s="212">
        <v>-91.884585310000006</v>
      </c>
      <c r="M484" s="10">
        <v>4.7</v>
      </c>
      <c r="N484" s="10" t="s">
        <v>718</v>
      </c>
      <c r="O484" s="10" t="s">
        <v>716</v>
      </c>
      <c r="Q484" s="10">
        <v>1</v>
      </c>
      <c r="R484" s="17"/>
      <c r="S484" s="17"/>
      <c r="T484" s="36"/>
      <c r="U484" s="36"/>
      <c r="V484" s="36"/>
      <c r="W484" s="36"/>
      <c r="X484" s="36"/>
      <c r="Y484" s="36"/>
      <c r="Z484" s="36"/>
      <c r="AA484" s="36"/>
      <c r="AB484" s="36"/>
      <c r="AC484" s="36"/>
      <c r="AD484" s="36"/>
      <c r="AE484" s="36">
        <v>1</v>
      </c>
      <c r="AF484" s="36"/>
      <c r="AG484" s="36"/>
      <c r="AH484" s="36"/>
      <c r="DE484" s="10">
        <v>1</v>
      </c>
      <c r="EZ484" s="196"/>
      <c r="FA484" s="196"/>
      <c r="FB484" s="196"/>
      <c r="FC484" s="196"/>
      <c r="FD484" s="196"/>
    </row>
    <row r="485" spans="2:160">
      <c r="B485" s="99">
        <f t="shared" si="43"/>
        <v>0</v>
      </c>
      <c r="C485" s="99" t="str">
        <f t="shared" si="44"/>
        <v/>
      </c>
      <c r="D485" s="99" t="str">
        <f t="shared" si="45"/>
        <v/>
      </c>
      <c r="E485" s="99" t="str">
        <f t="shared" si="46"/>
        <v/>
      </c>
      <c r="F485" s="99" t="str">
        <f t="shared" si="47"/>
        <v/>
      </c>
      <c r="G485" s="99" t="str">
        <f t="shared" si="48"/>
        <v/>
      </c>
      <c r="H485" s="200" t="str">
        <f ca="1">IF(AND(M485&gt;0,M485&lt;=STATS!$C$22),1,"")</f>
        <v/>
      </c>
      <c r="J485" s="34">
        <v>484</v>
      </c>
      <c r="K485" s="212">
        <v>45.946986520000003</v>
      </c>
      <c r="L485" s="212">
        <v>-91.883824489999995</v>
      </c>
      <c r="P485" s="10" t="s">
        <v>733</v>
      </c>
      <c r="R485" s="17"/>
      <c r="S485" s="17"/>
      <c r="T485" s="36"/>
      <c r="U485" s="36"/>
      <c r="V485" s="36"/>
      <c r="W485" s="36"/>
      <c r="X485" s="36"/>
      <c r="Y485" s="36"/>
      <c r="Z485" s="36"/>
      <c r="AA485" s="36"/>
      <c r="AB485" s="36"/>
      <c r="AC485" s="36"/>
      <c r="AD485" s="36"/>
      <c r="AE485" s="36"/>
      <c r="AF485" s="36"/>
      <c r="AG485" s="36"/>
      <c r="AH485" s="36"/>
      <c r="EZ485" s="196"/>
      <c r="FA485" s="196"/>
      <c r="FB485" s="196"/>
      <c r="FC485" s="196"/>
      <c r="FD485" s="196"/>
    </row>
    <row r="486" spans="2:160">
      <c r="B486" s="99">
        <f t="shared" si="43"/>
        <v>0</v>
      </c>
      <c r="C486" s="99" t="str">
        <f t="shared" si="44"/>
        <v/>
      </c>
      <c r="D486" s="99" t="str">
        <f t="shared" si="45"/>
        <v/>
      </c>
      <c r="E486" s="99" t="str">
        <f t="shared" si="46"/>
        <v/>
      </c>
      <c r="F486" s="99" t="str">
        <f t="shared" si="47"/>
        <v/>
      </c>
      <c r="G486" s="99" t="str">
        <f t="shared" si="48"/>
        <v/>
      </c>
      <c r="H486" s="200" t="str">
        <f ca="1">IF(AND(M486&gt;0,M486&lt;=STATS!$C$22),1,"")</f>
        <v/>
      </c>
      <c r="J486" s="34">
        <v>485</v>
      </c>
      <c r="K486" s="212">
        <v>45.947454469999997</v>
      </c>
      <c r="L486" s="212">
        <v>-91.887646590000003</v>
      </c>
      <c r="P486" s="10" t="s">
        <v>733</v>
      </c>
      <c r="R486" s="17"/>
      <c r="S486" s="17"/>
      <c r="T486" s="36"/>
      <c r="U486" s="36"/>
      <c r="V486" s="36"/>
      <c r="W486" s="36"/>
      <c r="X486" s="36"/>
      <c r="Y486" s="36"/>
      <c r="Z486" s="36"/>
      <c r="AA486" s="36"/>
      <c r="AB486" s="36"/>
      <c r="AC486" s="36"/>
      <c r="AD486" s="36"/>
      <c r="AE486" s="36"/>
      <c r="AF486" s="36"/>
      <c r="AG486" s="36"/>
      <c r="AH486" s="36"/>
      <c r="EZ486" s="196"/>
      <c r="FA486" s="196"/>
      <c r="FB486" s="196"/>
      <c r="FC486" s="196"/>
      <c r="FD486" s="196"/>
    </row>
    <row r="487" spans="2:160">
      <c r="B487" s="99">
        <f t="shared" si="43"/>
        <v>0</v>
      </c>
      <c r="C487" s="99" t="str">
        <f t="shared" si="44"/>
        <v/>
      </c>
      <c r="D487" s="99" t="str">
        <f t="shared" si="45"/>
        <v/>
      </c>
      <c r="E487" s="99" t="str">
        <f t="shared" si="46"/>
        <v/>
      </c>
      <c r="F487" s="99" t="str">
        <f t="shared" si="47"/>
        <v/>
      </c>
      <c r="G487" s="99" t="str">
        <f t="shared" si="48"/>
        <v/>
      </c>
      <c r="H487" s="200" t="str">
        <f ca="1">IF(AND(M487&gt;0,M487&lt;=STATS!$C$22),1,"")</f>
        <v/>
      </c>
      <c r="J487" s="34">
        <v>486</v>
      </c>
      <c r="K487" s="212">
        <v>45.947467029999999</v>
      </c>
      <c r="L487" s="212">
        <v>-91.886885770000006</v>
      </c>
      <c r="P487" s="10" t="s">
        <v>733</v>
      </c>
      <c r="R487" s="17"/>
      <c r="S487" s="17"/>
      <c r="T487" s="36"/>
      <c r="U487" s="36"/>
      <c r="V487" s="36"/>
      <c r="W487" s="36"/>
      <c r="X487" s="36"/>
      <c r="Y487" s="36"/>
      <c r="Z487" s="36"/>
      <c r="AA487" s="36"/>
      <c r="AB487" s="36"/>
      <c r="AC487" s="36"/>
      <c r="AD487" s="36"/>
      <c r="AE487" s="36"/>
      <c r="AF487" s="36"/>
      <c r="AG487" s="36"/>
      <c r="AH487" s="36"/>
      <c r="EZ487" s="196"/>
      <c r="FA487" s="196"/>
      <c r="FB487" s="196"/>
      <c r="FC487" s="196"/>
      <c r="FD487" s="196"/>
    </row>
    <row r="488" spans="2:160">
      <c r="B488" s="99">
        <f t="shared" si="43"/>
        <v>0</v>
      </c>
      <c r="C488" s="99" t="str">
        <f t="shared" si="44"/>
        <v/>
      </c>
      <c r="D488" s="99" t="str">
        <f t="shared" si="45"/>
        <v/>
      </c>
      <c r="E488" s="99" t="str">
        <f t="shared" si="46"/>
        <v/>
      </c>
      <c r="F488" s="99" t="str">
        <f t="shared" si="47"/>
        <v/>
      </c>
      <c r="G488" s="99" t="str">
        <f t="shared" si="48"/>
        <v/>
      </c>
      <c r="H488" s="200" t="str">
        <f ca="1">IF(AND(M488&gt;0,M488&lt;=STATS!$C$22),1,"")</f>
        <v/>
      </c>
      <c r="J488" s="34">
        <v>487</v>
      </c>
      <c r="K488" s="212">
        <v>45.947479600000001</v>
      </c>
      <c r="L488" s="212">
        <v>-91.886124949999996</v>
      </c>
      <c r="P488" s="10" t="s">
        <v>733</v>
      </c>
      <c r="R488" s="17"/>
      <c r="S488" s="17"/>
      <c r="T488" s="36"/>
      <c r="U488" s="36"/>
      <c r="V488" s="36"/>
      <c r="W488" s="36"/>
      <c r="X488" s="36"/>
      <c r="Y488" s="36"/>
      <c r="Z488" s="36"/>
      <c r="AA488" s="36"/>
      <c r="AB488" s="36"/>
      <c r="AC488" s="36"/>
      <c r="AD488" s="36"/>
      <c r="AE488" s="36"/>
      <c r="AF488" s="36"/>
      <c r="AG488" s="36"/>
      <c r="AH488" s="36"/>
      <c r="EZ488" s="196"/>
      <c r="FA488" s="196"/>
      <c r="FB488" s="196"/>
      <c r="FC488" s="196"/>
      <c r="FD488" s="196"/>
    </row>
    <row r="489" spans="2:160">
      <c r="B489" s="99">
        <f t="shared" si="43"/>
        <v>3</v>
      </c>
      <c r="C489" s="99">
        <f t="shared" si="44"/>
        <v>3</v>
      </c>
      <c r="D489" s="99">
        <f t="shared" si="45"/>
        <v>2</v>
      </c>
      <c r="E489" s="99">
        <f t="shared" si="46"/>
        <v>3</v>
      </c>
      <c r="F489" s="99">
        <f t="shared" si="47"/>
        <v>2</v>
      </c>
      <c r="G489" s="99">
        <f t="shared" si="48"/>
        <v>3.1</v>
      </c>
      <c r="H489" s="200">
        <f ca="1">IF(AND(M489&gt;0,M489&lt;=STATS!$C$22),1,"")</f>
        <v>1</v>
      </c>
      <c r="J489" s="34">
        <v>488</v>
      </c>
      <c r="K489" s="212">
        <v>45.947492160000003</v>
      </c>
      <c r="L489" s="212">
        <v>-91.885364129999999</v>
      </c>
      <c r="M489" s="10">
        <v>3.1</v>
      </c>
      <c r="N489" s="10" t="s">
        <v>718</v>
      </c>
      <c r="O489" s="10" t="s">
        <v>716</v>
      </c>
      <c r="Q489" s="10">
        <v>1</v>
      </c>
      <c r="R489" s="17"/>
      <c r="S489" s="17">
        <v>1</v>
      </c>
      <c r="T489" s="36"/>
      <c r="U489" s="36"/>
      <c r="V489" s="36"/>
      <c r="W489" s="36"/>
      <c r="X489" s="36"/>
      <c r="Y489" s="36"/>
      <c r="Z489" s="36"/>
      <c r="AA489" s="36"/>
      <c r="AB489" s="36"/>
      <c r="AC489" s="36"/>
      <c r="AD489" s="36"/>
      <c r="AE489" s="36"/>
      <c r="AF489" s="36"/>
      <c r="AG489" s="36"/>
      <c r="AH489" s="36"/>
      <c r="DE489" s="10">
        <v>1</v>
      </c>
      <c r="ES489" s="10">
        <v>1</v>
      </c>
      <c r="EZ489" s="196"/>
      <c r="FA489" s="196"/>
      <c r="FB489" s="196"/>
      <c r="FC489" s="196"/>
      <c r="FD489" s="196"/>
    </row>
    <row r="490" spans="2:160">
      <c r="B490" s="99">
        <f t="shared" si="43"/>
        <v>2</v>
      </c>
      <c r="C490" s="99">
        <f t="shared" si="44"/>
        <v>2</v>
      </c>
      <c r="D490" s="99">
        <f t="shared" si="45"/>
        <v>2</v>
      </c>
      <c r="E490" s="99">
        <f t="shared" si="46"/>
        <v>2</v>
      </c>
      <c r="F490" s="99">
        <f t="shared" si="47"/>
        <v>2</v>
      </c>
      <c r="G490" s="99">
        <f t="shared" si="48"/>
        <v>6.2</v>
      </c>
      <c r="H490" s="200">
        <f ca="1">IF(AND(M490&gt;0,M490&lt;=STATS!$C$22),1,"")</f>
        <v>1</v>
      </c>
      <c r="J490" s="34">
        <v>489</v>
      </c>
      <c r="K490" s="212">
        <v>45.947554879999998</v>
      </c>
      <c r="L490" s="212">
        <v>-91.881559999999993</v>
      </c>
      <c r="M490" s="10">
        <v>6.2</v>
      </c>
      <c r="N490" s="10" t="s">
        <v>718</v>
      </c>
      <c r="O490" s="10" t="s">
        <v>716</v>
      </c>
      <c r="Q490" s="10">
        <v>1</v>
      </c>
      <c r="R490" s="17"/>
      <c r="S490" s="17"/>
      <c r="T490" s="36"/>
      <c r="U490" s="36"/>
      <c r="V490" s="36"/>
      <c r="W490" s="36"/>
      <c r="X490" s="36"/>
      <c r="Y490" s="36"/>
      <c r="Z490" s="36"/>
      <c r="AA490" s="36"/>
      <c r="AB490" s="36"/>
      <c r="AC490" s="36"/>
      <c r="AD490" s="36"/>
      <c r="AE490" s="36">
        <v>1</v>
      </c>
      <c r="AF490" s="36"/>
      <c r="AG490" s="36"/>
      <c r="AH490" s="36"/>
      <c r="DE490" s="10">
        <v>1</v>
      </c>
      <c r="EZ490" s="196"/>
      <c r="FA490" s="196"/>
      <c r="FB490" s="196"/>
      <c r="FC490" s="196"/>
      <c r="FD490" s="196"/>
    </row>
    <row r="491" spans="2:160">
      <c r="B491" s="99">
        <f t="shared" si="43"/>
        <v>0</v>
      </c>
      <c r="C491" s="99" t="str">
        <f t="shared" si="44"/>
        <v/>
      </c>
      <c r="D491" s="99" t="str">
        <f t="shared" si="45"/>
        <v/>
      </c>
      <c r="E491" s="99" t="str">
        <f t="shared" si="46"/>
        <v/>
      </c>
      <c r="F491" s="99" t="str">
        <f t="shared" si="47"/>
        <v/>
      </c>
      <c r="G491" s="99" t="str">
        <f t="shared" si="48"/>
        <v/>
      </c>
      <c r="H491" s="200" t="str">
        <f ca="1">IF(AND(M491&gt;0,M491&lt;=STATS!$C$22),1,"")</f>
        <v/>
      </c>
      <c r="J491" s="34">
        <v>490</v>
      </c>
      <c r="K491" s="212">
        <v>45.947985199999998</v>
      </c>
      <c r="L491" s="212">
        <v>-91.887664619999995</v>
      </c>
      <c r="P491" s="10" t="s">
        <v>733</v>
      </c>
      <c r="R491" s="17"/>
      <c r="S491" s="17"/>
      <c r="T491" s="36"/>
      <c r="U491" s="36"/>
      <c r="V491" s="36"/>
      <c r="W491" s="36"/>
      <c r="X491" s="36"/>
      <c r="Y491" s="36"/>
      <c r="Z491" s="36"/>
      <c r="AA491" s="36"/>
      <c r="AB491" s="36"/>
      <c r="AC491" s="36"/>
      <c r="AD491" s="36"/>
      <c r="AE491" s="36"/>
      <c r="AF491" s="36"/>
      <c r="AG491" s="36"/>
      <c r="AH491" s="36"/>
      <c r="EZ491" s="196"/>
      <c r="FA491" s="196"/>
      <c r="FB491" s="196"/>
      <c r="FC491" s="196"/>
      <c r="FD491" s="196"/>
    </row>
    <row r="492" spans="2:160">
      <c r="B492" s="99">
        <f t="shared" si="43"/>
        <v>0</v>
      </c>
      <c r="C492" s="99" t="str">
        <f t="shared" si="44"/>
        <v/>
      </c>
      <c r="D492" s="99" t="str">
        <f t="shared" si="45"/>
        <v/>
      </c>
      <c r="E492" s="99" t="str">
        <f t="shared" si="46"/>
        <v/>
      </c>
      <c r="F492" s="99" t="str">
        <f t="shared" si="47"/>
        <v/>
      </c>
      <c r="G492" s="99" t="str">
        <f t="shared" si="48"/>
        <v/>
      </c>
      <c r="H492" s="200" t="str">
        <f ca="1">IF(AND(M492&gt;0,M492&lt;=STATS!$C$22),1,"")</f>
        <v/>
      </c>
      <c r="J492" s="34">
        <v>491</v>
      </c>
      <c r="K492" s="212">
        <v>45.947997770000001</v>
      </c>
      <c r="L492" s="212">
        <v>-91.886903790000005</v>
      </c>
      <c r="P492" s="10" t="s">
        <v>733</v>
      </c>
      <c r="R492" s="17"/>
      <c r="S492" s="17"/>
      <c r="T492" s="36"/>
      <c r="U492" s="36"/>
      <c r="V492" s="36"/>
      <c r="W492" s="36"/>
      <c r="X492" s="36"/>
      <c r="Y492" s="36"/>
      <c r="Z492" s="36"/>
      <c r="AA492" s="36"/>
      <c r="AB492" s="36"/>
      <c r="AC492" s="36"/>
      <c r="AD492" s="36"/>
      <c r="AE492" s="36"/>
      <c r="AF492" s="36"/>
      <c r="AG492" s="36"/>
      <c r="AH492" s="36"/>
      <c r="EZ492" s="196"/>
      <c r="FA492" s="196"/>
      <c r="FB492" s="196"/>
      <c r="FC492" s="196"/>
      <c r="FD492" s="196"/>
    </row>
    <row r="493" spans="2:160">
      <c r="B493" s="99">
        <f t="shared" si="43"/>
        <v>0</v>
      </c>
      <c r="C493" s="99" t="str">
        <f t="shared" si="44"/>
        <v/>
      </c>
      <c r="D493" s="99" t="str">
        <f t="shared" si="45"/>
        <v/>
      </c>
      <c r="E493" s="99" t="str">
        <f t="shared" si="46"/>
        <v/>
      </c>
      <c r="F493" s="99" t="str">
        <f t="shared" si="47"/>
        <v/>
      </c>
      <c r="G493" s="99" t="str">
        <f t="shared" si="48"/>
        <v/>
      </c>
      <c r="H493" s="200" t="str">
        <f ca="1">IF(AND(M493&gt;0,M493&lt;=STATS!$C$22),1,"")</f>
        <v/>
      </c>
      <c r="J493" s="34">
        <v>492</v>
      </c>
      <c r="K493" s="212">
        <v>45.948010340000003</v>
      </c>
      <c r="L493" s="212">
        <v>-91.886142960000001</v>
      </c>
      <c r="P493" s="10" t="s">
        <v>733</v>
      </c>
      <c r="R493" s="17"/>
      <c r="S493" s="17"/>
      <c r="T493" s="36"/>
      <c r="U493" s="36"/>
      <c r="V493" s="36"/>
      <c r="W493" s="36"/>
      <c r="X493" s="36"/>
      <c r="Y493" s="36"/>
      <c r="Z493" s="36"/>
      <c r="AA493" s="36"/>
      <c r="AB493" s="36"/>
      <c r="AC493" s="36"/>
      <c r="AD493" s="36"/>
      <c r="AE493" s="36"/>
      <c r="AF493" s="36"/>
      <c r="AG493" s="36"/>
      <c r="AH493" s="36"/>
      <c r="EZ493" s="196"/>
      <c r="FA493" s="196"/>
      <c r="FB493" s="196"/>
      <c r="FC493" s="196"/>
      <c r="FD493" s="196"/>
    </row>
    <row r="494" spans="2:160">
      <c r="B494" s="99">
        <f t="shared" si="43"/>
        <v>5</v>
      </c>
      <c r="C494" s="99">
        <f t="shared" si="44"/>
        <v>5</v>
      </c>
      <c r="D494" s="99">
        <f t="shared" si="45"/>
        <v>5</v>
      </c>
      <c r="E494" s="99">
        <f t="shared" si="46"/>
        <v>5</v>
      </c>
      <c r="F494" s="99">
        <f t="shared" si="47"/>
        <v>5</v>
      </c>
      <c r="G494" s="99">
        <f t="shared" si="48"/>
        <v>3.8</v>
      </c>
      <c r="H494" s="200">
        <f ca="1">IF(AND(M494&gt;0,M494&lt;=STATS!$C$22),1,"")</f>
        <v>1</v>
      </c>
      <c r="J494" s="34">
        <v>493</v>
      </c>
      <c r="K494" s="212">
        <v>45.948098139999999</v>
      </c>
      <c r="L494" s="212">
        <v>-91.880817129999997</v>
      </c>
      <c r="M494" s="10">
        <v>3.8</v>
      </c>
      <c r="N494" s="10" t="s">
        <v>715</v>
      </c>
      <c r="O494" s="10" t="s">
        <v>716</v>
      </c>
      <c r="Q494" s="10">
        <v>3</v>
      </c>
      <c r="R494" s="17"/>
      <c r="S494" s="17"/>
      <c r="T494" s="36"/>
      <c r="U494" s="36"/>
      <c r="V494" s="36"/>
      <c r="W494" s="36"/>
      <c r="X494" s="36"/>
      <c r="Y494" s="36"/>
      <c r="Z494" s="36"/>
      <c r="AA494" s="36"/>
      <c r="AB494" s="36"/>
      <c r="AC494" s="36"/>
      <c r="AD494" s="36"/>
      <c r="AE494" s="36">
        <v>1</v>
      </c>
      <c r="AF494" s="36"/>
      <c r="AG494" s="36"/>
      <c r="AH494" s="36"/>
      <c r="AW494" s="10">
        <v>1</v>
      </c>
      <c r="BG494" s="10">
        <v>1</v>
      </c>
      <c r="BO494" s="10" t="s">
        <v>717</v>
      </c>
      <c r="CB494" s="10">
        <v>1</v>
      </c>
      <c r="DE494" s="10" t="s">
        <v>717</v>
      </c>
      <c r="ER494" s="10">
        <v>1</v>
      </c>
      <c r="EZ494" s="196"/>
      <c r="FA494" s="196"/>
      <c r="FB494" s="196"/>
      <c r="FC494" s="196"/>
      <c r="FD494" s="196"/>
    </row>
    <row r="495" spans="2:160">
      <c r="B495" s="99">
        <f t="shared" si="43"/>
        <v>0</v>
      </c>
      <c r="C495" s="99" t="str">
        <f t="shared" si="44"/>
        <v/>
      </c>
      <c r="D495" s="99" t="str">
        <f t="shared" si="45"/>
        <v/>
      </c>
      <c r="E495" s="99" t="str">
        <f t="shared" si="46"/>
        <v/>
      </c>
      <c r="F495" s="99" t="str">
        <f t="shared" si="47"/>
        <v/>
      </c>
      <c r="G495" s="99" t="str">
        <f t="shared" si="48"/>
        <v/>
      </c>
      <c r="H495" s="200" t="str">
        <f ca="1">IF(AND(M495&gt;0,M495&lt;=STATS!$C$22),1,"")</f>
        <v/>
      </c>
      <c r="J495" s="34">
        <v>494</v>
      </c>
      <c r="K495"/>
      <c r="L495"/>
      <c r="R495" s="17"/>
      <c r="S495" s="17"/>
      <c r="T495" s="36"/>
      <c r="U495" s="36"/>
      <c r="V495" s="36"/>
      <c r="W495" s="36"/>
      <c r="X495" s="36"/>
      <c r="Y495" s="36"/>
      <c r="Z495" s="36"/>
      <c r="AA495" s="36"/>
      <c r="AB495" s="36"/>
      <c r="AC495" s="36"/>
      <c r="AD495" s="36"/>
      <c r="AE495" s="36"/>
      <c r="AF495" s="36"/>
      <c r="AG495" s="36"/>
      <c r="AH495" s="36"/>
      <c r="EZ495" s="196"/>
      <c r="FA495" s="196"/>
      <c r="FB495" s="196"/>
      <c r="FC495" s="196"/>
      <c r="FD495" s="196"/>
    </row>
    <row r="496" spans="2:160">
      <c r="B496" s="99">
        <f t="shared" si="43"/>
        <v>0</v>
      </c>
      <c r="C496" s="99" t="str">
        <f t="shared" si="44"/>
        <v/>
      </c>
      <c r="D496" s="99" t="str">
        <f t="shared" si="45"/>
        <v/>
      </c>
      <c r="E496" s="99" t="str">
        <f t="shared" si="46"/>
        <v/>
      </c>
      <c r="F496" s="99" t="str">
        <f t="shared" si="47"/>
        <v/>
      </c>
      <c r="G496" s="99" t="str">
        <f t="shared" si="48"/>
        <v/>
      </c>
      <c r="H496" s="200" t="str">
        <f ca="1">IF(AND(M496&gt;0,M496&lt;=STATS!$C$22),1,"")</f>
        <v/>
      </c>
      <c r="J496" s="34">
        <v>495</v>
      </c>
      <c r="K496"/>
      <c r="L496"/>
      <c r="R496" s="17"/>
      <c r="S496" s="17"/>
      <c r="T496" s="36"/>
      <c r="U496" s="36"/>
      <c r="V496" s="36"/>
      <c r="W496" s="36"/>
      <c r="X496" s="36"/>
      <c r="Y496" s="36"/>
      <c r="Z496" s="36"/>
      <c r="AA496" s="36"/>
      <c r="AB496" s="36"/>
      <c r="AC496" s="36"/>
      <c r="AD496" s="36"/>
      <c r="AE496" s="36"/>
      <c r="AF496" s="36"/>
      <c r="AG496" s="36"/>
      <c r="AH496" s="36"/>
      <c r="EZ496" s="196"/>
      <c r="FA496" s="196"/>
      <c r="FB496" s="196"/>
      <c r="FC496" s="196"/>
      <c r="FD496" s="196"/>
    </row>
    <row r="497" spans="2:160">
      <c r="B497" s="99">
        <f t="shared" si="43"/>
        <v>0</v>
      </c>
      <c r="C497" s="99" t="str">
        <f t="shared" si="44"/>
        <v/>
      </c>
      <c r="D497" s="99" t="str">
        <f t="shared" si="45"/>
        <v/>
      </c>
      <c r="E497" s="99" t="str">
        <f t="shared" si="46"/>
        <v/>
      </c>
      <c r="F497" s="99" t="str">
        <f t="shared" si="47"/>
        <v/>
      </c>
      <c r="G497" s="99" t="str">
        <f t="shared" si="48"/>
        <v/>
      </c>
      <c r="H497" s="200" t="str">
        <f ca="1">IF(AND(M497&gt;0,M497&lt;=STATS!$C$22),1,"")</f>
        <v/>
      </c>
      <c r="J497" s="34">
        <v>496</v>
      </c>
      <c r="K497"/>
      <c r="L497"/>
      <c r="R497" s="17"/>
      <c r="S497" s="17"/>
      <c r="T497" s="36"/>
      <c r="U497" s="36"/>
      <c r="V497" s="36"/>
      <c r="W497" s="36"/>
      <c r="X497" s="36"/>
      <c r="Y497" s="36"/>
      <c r="Z497" s="36"/>
      <c r="AA497" s="36"/>
      <c r="AB497" s="36"/>
      <c r="AC497" s="36"/>
      <c r="AD497" s="36"/>
      <c r="AE497" s="36"/>
      <c r="AF497" s="36"/>
      <c r="AG497" s="36"/>
      <c r="AH497" s="36"/>
      <c r="EZ497" s="196"/>
      <c r="FA497" s="196"/>
      <c r="FB497" s="196"/>
      <c r="FC497" s="196"/>
      <c r="FD497" s="196"/>
    </row>
    <row r="498" spans="2:160">
      <c r="B498" s="99">
        <f t="shared" si="43"/>
        <v>0</v>
      </c>
      <c r="C498" s="99" t="str">
        <f t="shared" si="44"/>
        <v/>
      </c>
      <c r="D498" s="99" t="str">
        <f t="shared" si="45"/>
        <v/>
      </c>
      <c r="E498" s="99" t="str">
        <f t="shared" si="46"/>
        <v/>
      </c>
      <c r="F498" s="99" t="str">
        <f t="shared" si="47"/>
        <v/>
      </c>
      <c r="G498" s="99" t="str">
        <f t="shared" si="48"/>
        <v/>
      </c>
      <c r="H498" s="200" t="str">
        <f ca="1">IF(AND(M498&gt;0,M498&lt;=STATS!$C$22),1,"")</f>
        <v/>
      </c>
      <c r="J498" s="34">
        <v>497</v>
      </c>
      <c r="K498"/>
      <c r="L498"/>
      <c r="R498" s="17"/>
      <c r="S498" s="17"/>
      <c r="T498" s="36"/>
      <c r="U498" s="36"/>
      <c r="V498" s="36"/>
      <c r="W498" s="36"/>
      <c r="X498" s="36"/>
      <c r="Y498" s="36"/>
      <c r="Z498" s="36"/>
      <c r="AA498" s="36"/>
      <c r="AB498" s="36"/>
      <c r="AC498" s="36"/>
      <c r="AD498" s="36"/>
      <c r="AE498" s="36"/>
      <c r="AF498" s="36"/>
      <c r="AG498" s="36"/>
      <c r="AH498" s="36"/>
      <c r="EZ498" s="196"/>
      <c r="FA498" s="196"/>
      <c r="FB498" s="196"/>
      <c r="FC498" s="196"/>
      <c r="FD498" s="196"/>
    </row>
    <row r="499" spans="2:160">
      <c r="B499" s="99">
        <f t="shared" si="43"/>
        <v>0</v>
      </c>
      <c r="C499" s="99" t="str">
        <f t="shared" si="44"/>
        <v/>
      </c>
      <c r="D499" s="99" t="str">
        <f t="shared" si="45"/>
        <v/>
      </c>
      <c r="E499" s="99" t="str">
        <f t="shared" si="46"/>
        <v/>
      </c>
      <c r="F499" s="99" t="str">
        <f t="shared" si="47"/>
        <v/>
      </c>
      <c r="G499" s="99" t="str">
        <f t="shared" si="48"/>
        <v/>
      </c>
      <c r="H499" s="200" t="str">
        <f ca="1">IF(AND(M499&gt;0,M499&lt;=STATS!$C$22),1,"")</f>
        <v/>
      </c>
      <c r="J499" s="34">
        <v>498</v>
      </c>
      <c r="K499"/>
      <c r="L499"/>
      <c r="R499" s="17"/>
      <c r="S499" s="17"/>
      <c r="T499" s="36"/>
      <c r="U499" s="36"/>
      <c r="V499" s="36"/>
      <c r="W499" s="36"/>
      <c r="X499" s="36"/>
      <c r="Y499" s="36"/>
      <c r="Z499" s="36"/>
      <c r="AA499" s="36"/>
      <c r="AB499" s="36"/>
      <c r="AC499" s="36"/>
      <c r="AD499" s="36"/>
      <c r="AE499" s="36"/>
      <c r="AF499" s="36"/>
      <c r="AG499" s="36"/>
      <c r="AH499" s="36"/>
      <c r="EZ499" s="196"/>
      <c r="FA499" s="196"/>
      <c r="FB499" s="196"/>
      <c r="FC499" s="196"/>
      <c r="FD499" s="196"/>
    </row>
    <row r="500" spans="2:160">
      <c r="B500" s="99">
        <f t="shared" si="43"/>
        <v>0</v>
      </c>
      <c r="C500" s="99" t="str">
        <f t="shared" si="44"/>
        <v/>
      </c>
      <c r="D500" s="99" t="str">
        <f t="shared" si="45"/>
        <v/>
      </c>
      <c r="E500" s="99" t="str">
        <f t="shared" si="46"/>
        <v/>
      </c>
      <c r="F500" s="99" t="str">
        <f t="shared" si="47"/>
        <v/>
      </c>
      <c r="G500" s="99" t="str">
        <f t="shared" si="48"/>
        <v/>
      </c>
      <c r="H500" s="200" t="str">
        <f ca="1">IF(AND(M500&gt;0,M500&lt;=STATS!$C$22),1,"")</f>
        <v/>
      </c>
      <c r="J500" s="34">
        <v>499</v>
      </c>
      <c r="K500"/>
      <c r="L500"/>
      <c r="R500" s="17"/>
      <c r="S500" s="17"/>
      <c r="T500" s="36"/>
      <c r="U500" s="36"/>
      <c r="V500" s="36"/>
      <c r="W500" s="36"/>
      <c r="X500" s="36"/>
      <c r="Y500" s="36"/>
      <c r="Z500" s="36"/>
      <c r="AA500" s="36"/>
      <c r="AB500" s="36"/>
      <c r="AC500" s="36"/>
      <c r="AD500" s="36"/>
      <c r="AE500" s="36"/>
      <c r="AF500" s="36"/>
      <c r="AG500" s="36"/>
      <c r="AH500" s="36"/>
      <c r="EZ500" s="196"/>
      <c r="FA500" s="196"/>
      <c r="FB500" s="196"/>
      <c r="FC500" s="196"/>
      <c r="FD500" s="196"/>
    </row>
    <row r="501" spans="2:160">
      <c r="B501" s="99">
        <f t="shared" si="43"/>
        <v>0</v>
      </c>
      <c r="C501" s="99" t="str">
        <f t="shared" si="44"/>
        <v/>
      </c>
      <c r="D501" s="99" t="str">
        <f t="shared" si="45"/>
        <v/>
      </c>
      <c r="E501" s="99" t="str">
        <f t="shared" si="46"/>
        <v/>
      </c>
      <c r="F501" s="99" t="str">
        <f t="shared" si="47"/>
        <v/>
      </c>
      <c r="G501" s="99" t="str">
        <f t="shared" si="48"/>
        <v/>
      </c>
      <c r="H501" s="200" t="str">
        <f ca="1">IF(AND(M501&gt;0,M501&lt;=STATS!$C$22),1,"")</f>
        <v/>
      </c>
      <c r="J501" s="34">
        <v>500</v>
      </c>
      <c r="K501"/>
      <c r="L501"/>
      <c r="R501" s="17"/>
      <c r="S501" s="17"/>
      <c r="T501" s="36"/>
      <c r="U501" s="36"/>
      <c r="V501" s="36"/>
      <c r="W501" s="36"/>
      <c r="X501" s="36"/>
      <c r="Y501" s="36"/>
      <c r="Z501" s="36"/>
      <c r="AA501" s="36"/>
      <c r="AB501" s="36"/>
      <c r="AC501" s="36"/>
      <c r="AD501" s="36"/>
      <c r="AE501" s="36"/>
      <c r="AF501" s="36"/>
      <c r="AG501" s="36"/>
      <c r="AH501" s="36"/>
      <c r="EZ501" s="196"/>
      <c r="FA501" s="196"/>
      <c r="FB501" s="196"/>
      <c r="FC501" s="196"/>
      <c r="FD501" s="196"/>
    </row>
    <row r="502" spans="2:160">
      <c r="B502" s="99">
        <f t="shared" si="43"/>
        <v>0</v>
      </c>
      <c r="C502" s="99" t="str">
        <f t="shared" si="44"/>
        <v/>
      </c>
      <c r="D502" s="99" t="str">
        <f t="shared" si="45"/>
        <v/>
      </c>
      <c r="E502" s="99" t="str">
        <f t="shared" si="46"/>
        <v/>
      </c>
      <c r="F502" s="99" t="str">
        <f t="shared" si="47"/>
        <v/>
      </c>
      <c r="G502" s="99" t="str">
        <f t="shared" si="48"/>
        <v/>
      </c>
      <c r="H502" s="200" t="str">
        <f ca="1">IF(AND(M502&gt;0,M502&lt;=STATS!$C$22),1,"")</f>
        <v/>
      </c>
      <c r="J502" s="34">
        <v>501</v>
      </c>
      <c r="K502"/>
      <c r="L502"/>
      <c r="R502" s="17"/>
      <c r="S502" s="17"/>
      <c r="T502" s="36"/>
      <c r="U502" s="36"/>
      <c r="V502" s="36"/>
      <c r="W502" s="36"/>
      <c r="X502" s="36"/>
      <c r="Y502" s="36"/>
      <c r="Z502" s="36"/>
      <c r="AA502" s="36"/>
      <c r="AB502" s="36"/>
      <c r="AC502" s="36"/>
      <c r="AD502" s="36"/>
      <c r="AE502" s="36"/>
      <c r="AF502" s="36"/>
      <c r="AG502" s="36"/>
      <c r="AH502" s="36"/>
      <c r="EZ502" s="196"/>
      <c r="FA502" s="196"/>
      <c r="FB502" s="196"/>
      <c r="FC502" s="196"/>
      <c r="FD502" s="196"/>
    </row>
    <row r="503" spans="2:160">
      <c r="B503" s="99">
        <f t="shared" si="43"/>
        <v>0</v>
      </c>
      <c r="C503" s="99" t="str">
        <f t="shared" si="44"/>
        <v/>
      </c>
      <c r="D503" s="99" t="str">
        <f t="shared" si="45"/>
        <v/>
      </c>
      <c r="E503" s="99" t="str">
        <f t="shared" si="46"/>
        <v/>
      </c>
      <c r="F503" s="99" t="str">
        <f t="shared" si="47"/>
        <v/>
      </c>
      <c r="G503" s="99" t="str">
        <f t="shared" si="48"/>
        <v/>
      </c>
      <c r="H503" s="200" t="str">
        <f ca="1">IF(AND(M503&gt;0,M503&lt;=STATS!$C$22),1,"")</f>
        <v/>
      </c>
      <c r="J503" s="34">
        <v>502</v>
      </c>
      <c r="K503"/>
      <c r="L503"/>
      <c r="R503" s="17"/>
      <c r="S503" s="17"/>
      <c r="T503" s="36"/>
      <c r="U503" s="36"/>
      <c r="V503" s="36"/>
      <c r="W503" s="36"/>
      <c r="X503" s="36"/>
      <c r="Y503" s="36"/>
      <c r="Z503" s="36"/>
      <c r="AA503" s="36"/>
      <c r="AB503" s="36"/>
      <c r="AC503" s="36"/>
      <c r="AD503" s="36"/>
      <c r="AE503" s="36"/>
      <c r="AF503" s="36"/>
      <c r="AG503" s="36"/>
      <c r="AH503" s="36"/>
      <c r="EZ503" s="196"/>
      <c r="FA503" s="196"/>
      <c r="FB503" s="196"/>
      <c r="FC503" s="196"/>
      <c r="FD503" s="196"/>
    </row>
    <row r="504" spans="2:160">
      <c r="B504" s="99">
        <f t="shared" si="43"/>
        <v>0</v>
      </c>
      <c r="C504" s="99" t="str">
        <f t="shared" si="44"/>
        <v/>
      </c>
      <c r="D504" s="99" t="str">
        <f t="shared" si="45"/>
        <v/>
      </c>
      <c r="E504" s="99" t="str">
        <f t="shared" si="46"/>
        <v/>
      </c>
      <c r="F504" s="99" t="str">
        <f t="shared" si="47"/>
        <v/>
      </c>
      <c r="G504" s="99" t="str">
        <f t="shared" si="48"/>
        <v/>
      </c>
      <c r="H504" s="200" t="str">
        <f ca="1">IF(AND(M504&gt;0,M504&lt;=STATS!$C$22),1,"")</f>
        <v/>
      </c>
      <c r="J504" s="34">
        <v>503</v>
      </c>
      <c r="K504"/>
      <c r="L504"/>
      <c r="R504" s="17"/>
      <c r="S504" s="17"/>
      <c r="T504" s="36"/>
      <c r="U504" s="36"/>
      <c r="V504" s="36"/>
      <c r="W504" s="36"/>
      <c r="X504" s="36"/>
      <c r="Y504" s="36"/>
      <c r="Z504" s="36"/>
      <c r="AA504" s="36"/>
      <c r="AB504" s="36"/>
      <c r="AC504" s="36"/>
      <c r="AD504" s="36"/>
      <c r="AE504" s="36"/>
      <c r="AF504" s="36"/>
      <c r="AG504" s="36"/>
      <c r="AH504" s="36"/>
      <c r="EZ504" s="196"/>
      <c r="FA504" s="196"/>
      <c r="FB504" s="196"/>
      <c r="FC504" s="196"/>
      <c r="FD504" s="196"/>
    </row>
    <row r="505" spans="2:160">
      <c r="B505" s="99">
        <f t="shared" si="43"/>
        <v>0</v>
      </c>
      <c r="C505" s="99" t="str">
        <f t="shared" si="44"/>
        <v/>
      </c>
      <c r="D505" s="99" t="str">
        <f t="shared" si="45"/>
        <v/>
      </c>
      <c r="E505" s="99" t="str">
        <f t="shared" si="46"/>
        <v/>
      </c>
      <c r="F505" s="99" t="str">
        <f t="shared" si="47"/>
        <v/>
      </c>
      <c r="G505" s="99" t="str">
        <f t="shared" si="48"/>
        <v/>
      </c>
      <c r="H505" s="200" t="str">
        <f ca="1">IF(AND(M505&gt;0,M505&lt;=STATS!$C$22),1,"")</f>
        <v/>
      </c>
      <c r="J505" s="34">
        <v>504</v>
      </c>
      <c r="K505"/>
      <c r="L505"/>
      <c r="R505" s="17"/>
      <c r="S505" s="17"/>
      <c r="T505" s="36"/>
      <c r="U505" s="36"/>
      <c r="V505" s="36"/>
      <c r="W505" s="36"/>
      <c r="X505" s="36"/>
      <c r="Y505" s="36"/>
      <c r="Z505" s="36"/>
      <c r="AA505" s="36"/>
      <c r="AB505" s="36"/>
      <c r="AC505" s="36"/>
      <c r="AD505" s="36"/>
      <c r="AE505" s="36"/>
      <c r="AF505" s="36"/>
      <c r="AG505" s="36"/>
      <c r="AH505" s="36"/>
      <c r="EZ505" s="196"/>
      <c r="FA505" s="196"/>
      <c r="FB505" s="196"/>
      <c r="FC505" s="196"/>
      <c r="FD505" s="196"/>
    </row>
    <row r="506" spans="2:160">
      <c r="B506" s="99">
        <f t="shared" si="43"/>
        <v>0</v>
      </c>
      <c r="C506" s="99" t="str">
        <f t="shared" si="44"/>
        <v/>
      </c>
      <c r="D506" s="99" t="str">
        <f t="shared" si="45"/>
        <v/>
      </c>
      <c r="E506" s="99" t="str">
        <f t="shared" si="46"/>
        <v/>
      </c>
      <c r="F506" s="99" t="str">
        <f t="shared" si="47"/>
        <v/>
      </c>
      <c r="G506" s="99" t="str">
        <f t="shared" si="48"/>
        <v/>
      </c>
      <c r="H506" s="200" t="str">
        <f ca="1">IF(AND(M506&gt;0,M506&lt;=STATS!$C$22),1,"")</f>
        <v/>
      </c>
      <c r="J506" s="34">
        <v>505</v>
      </c>
      <c r="K506"/>
      <c r="L506"/>
      <c r="R506" s="17"/>
      <c r="S506" s="17"/>
      <c r="T506" s="36"/>
      <c r="U506" s="36"/>
      <c r="V506" s="36"/>
      <c r="W506" s="36"/>
      <c r="X506" s="36"/>
      <c r="Y506" s="36"/>
      <c r="Z506" s="36"/>
      <c r="AA506" s="36"/>
      <c r="AB506" s="36"/>
      <c r="AC506" s="36"/>
      <c r="AD506" s="36"/>
      <c r="AE506" s="36"/>
      <c r="AF506" s="36"/>
      <c r="AG506" s="36"/>
      <c r="AH506" s="36"/>
      <c r="EZ506" s="196"/>
      <c r="FA506" s="196"/>
      <c r="FB506" s="196"/>
      <c r="FC506" s="196"/>
      <c r="FD506" s="196"/>
    </row>
    <row r="507" spans="2:160">
      <c r="B507" s="99">
        <f t="shared" si="43"/>
        <v>0</v>
      </c>
      <c r="C507" s="99" t="str">
        <f t="shared" si="44"/>
        <v/>
      </c>
      <c r="D507" s="99" t="str">
        <f t="shared" si="45"/>
        <v/>
      </c>
      <c r="E507" s="99" t="str">
        <f t="shared" si="46"/>
        <v/>
      </c>
      <c r="F507" s="99" t="str">
        <f t="shared" si="47"/>
        <v/>
      </c>
      <c r="G507" s="99" t="str">
        <f t="shared" si="48"/>
        <v/>
      </c>
      <c r="H507" s="200" t="str">
        <f ca="1">IF(AND(M507&gt;0,M507&lt;=STATS!$C$22),1,"")</f>
        <v/>
      </c>
      <c r="J507" s="34">
        <v>506</v>
      </c>
      <c r="K507"/>
      <c r="L507"/>
      <c r="R507" s="17"/>
      <c r="S507" s="17"/>
      <c r="T507" s="36"/>
      <c r="U507" s="36"/>
      <c r="V507" s="36"/>
      <c r="W507" s="36"/>
      <c r="X507" s="36"/>
      <c r="Y507" s="36"/>
      <c r="Z507" s="36"/>
      <c r="AA507" s="36"/>
      <c r="AB507" s="36"/>
      <c r="AC507" s="36"/>
      <c r="AD507" s="36"/>
      <c r="AE507" s="36"/>
      <c r="AF507" s="36"/>
      <c r="AG507" s="36"/>
      <c r="AH507" s="36"/>
      <c r="EZ507" s="196"/>
      <c r="FA507" s="196"/>
      <c r="FB507" s="196"/>
      <c r="FC507" s="196"/>
      <c r="FD507" s="196"/>
    </row>
    <row r="508" spans="2:160">
      <c r="B508" s="99">
        <f t="shared" si="43"/>
        <v>0</v>
      </c>
      <c r="C508" s="99" t="str">
        <f t="shared" si="44"/>
        <v/>
      </c>
      <c r="D508" s="99" t="str">
        <f t="shared" si="45"/>
        <v/>
      </c>
      <c r="E508" s="99" t="str">
        <f t="shared" si="46"/>
        <v/>
      </c>
      <c r="F508" s="99" t="str">
        <f t="shared" si="47"/>
        <v/>
      </c>
      <c r="G508" s="99" t="str">
        <f t="shared" si="48"/>
        <v/>
      </c>
      <c r="H508" s="200" t="str">
        <f ca="1">IF(AND(M508&gt;0,M508&lt;=STATS!$C$22),1,"")</f>
        <v/>
      </c>
      <c r="J508" s="34">
        <v>507</v>
      </c>
      <c r="K508"/>
      <c r="L508"/>
      <c r="R508" s="17"/>
      <c r="S508" s="17"/>
      <c r="T508" s="36"/>
      <c r="U508" s="36"/>
      <c r="V508" s="36"/>
      <c r="W508" s="36"/>
      <c r="X508" s="36"/>
      <c r="Y508" s="36"/>
      <c r="Z508" s="36"/>
      <c r="AA508" s="36"/>
      <c r="AB508" s="36"/>
      <c r="AC508" s="36"/>
      <c r="AD508" s="36"/>
      <c r="AE508" s="36"/>
      <c r="AF508" s="36"/>
      <c r="AG508" s="36"/>
      <c r="AH508" s="36"/>
      <c r="EZ508" s="196"/>
      <c r="FA508" s="196"/>
      <c r="FB508" s="196"/>
      <c r="FC508" s="196"/>
      <c r="FD508" s="196"/>
    </row>
    <row r="509" spans="2:160">
      <c r="B509" s="99">
        <f t="shared" si="43"/>
        <v>0</v>
      </c>
      <c r="C509" s="99" t="str">
        <f t="shared" si="44"/>
        <v/>
      </c>
      <c r="D509" s="99" t="str">
        <f t="shared" si="45"/>
        <v/>
      </c>
      <c r="E509" s="99" t="str">
        <f t="shared" si="46"/>
        <v/>
      </c>
      <c r="F509" s="99" t="str">
        <f t="shared" si="47"/>
        <v/>
      </c>
      <c r="G509" s="99" t="str">
        <f t="shared" si="48"/>
        <v/>
      </c>
      <c r="H509" s="200" t="str">
        <f ca="1">IF(AND(M509&gt;0,M509&lt;=STATS!$C$22),1,"")</f>
        <v/>
      </c>
      <c r="J509" s="34">
        <v>508</v>
      </c>
      <c r="K509"/>
      <c r="L509"/>
      <c r="R509" s="17"/>
      <c r="S509" s="17"/>
      <c r="T509" s="36"/>
      <c r="U509" s="36"/>
      <c r="V509" s="36"/>
      <c r="W509" s="36"/>
      <c r="X509" s="36"/>
      <c r="Y509" s="36"/>
      <c r="Z509" s="36"/>
      <c r="AA509" s="36"/>
      <c r="AB509" s="36"/>
      <c r="AC509" s="36"/>
      <c r="AD509" s="36"/>
      <c r="AE509" s="36"/>
      <c r="AF509" s="36"/>
      <c r="AG509" s="36"/>
      <c r="AH509" s="36"/>
      <c r="EZ509" s="196"/>
      <c r="FA509" s="196"/>
      <c r="FB509" s="196"/>
      <c r="FC509" s="196"/>
      <c r="FD509" s="196"/>
    </row>
    <row r="510" spans="2:160">
      <c r="B510" s="99">
        <f t="shared" si="43"/>
        <v>0</v>
      </c>
      <c r="C510" s="99" t="str">
        <f t="shared" si="44"/>
        <v/>
      </c>
      <c r="D510" s="99" t="str">
        <f t="shared" si="45"/>
        <v/>
      </c>
      <c r="E510" s="99" t="str">
        <f t="shared" si="46"/>
        <v/>
      </c>
      <c r="F510" s="99" t="str">
        <f t="shared" si="47"/>
        <v/>
      </c>
      <c r="G510" s="99" t="str">
        <f t="shared" si="48"/>
        <v/>
      </c>
      <c r="H510" s="200" t="str">
        <f ca="1">IF(AND(M510&gt;0,M510&lt;=STATS!$C$22),1,"")</f>
        <v/>
      </c>
      <c r="J510" s="34">
        <v>509</v>
      </c>
      <c r="K510"/>
      <c r="L510"/>
      <c r="R510" s="17"/>
      <c r="S510" s="17"/>
      <c r="T510" s="36"/>
      <c r="U510" s="36"/>
      <c r="V510" s="36"/>
      <c r="W510" s="36"/>
      <c r="X510" s="36"/>
      <c r="Y510" s="36"/>
      <c r="Z510" s="36"/>
      <c r="AA510" s="36"/>
      <c r="AB510" s="36"/>
      <c r="AC510" s="36"/>
      <c r="AD510" s="36"/>
      <c r="AE510" s="36"/>
      <c r="AF510" s="36"/>
      <c r="AG510" s="36"/>
      <c r="AH510" s="36"/>
      <c r="EZ510" s="196"/>
      <c r="FA510" s="196"/>
      <c r="FB510" s="196"/>
      <c r="FC510" s="196"/>
      <c r="FD510" s="196"/>
    </row>
    <row r="511" spans="2:160">
      <c r="B511" s="99">
        <f t="shared" si="43"/>
        <v>0</v>
      </c>
      <c r="C511" s="99" t="str">
        <f t="shared" si="44"/>
        <v/>
      </c>
      <c r="D511" s="99" t="str">
        <f t="shared" si="45"/>
        <v/>
      </c>
      <c r="E511" s="99" t="str">
        <f t="shared" si="46"/>
        <v/>
      </c>
      <c r="F511" s="99" t="str">
        <f t="shared" si="47"/>
        <v/>
      </c>
      <c r="G511" s="99" t="str">
        <f t="shared" si="48"/>
        <v/>
      </c>
      <c r="H511" s="200" t="str">
        <f ca="1">IF(AND(M511&gt;0,M511&lt;=STATS!$C$22),1,"")</f>
        <v/>
      </c>
      <c r="J511" s="34">
        <v>510</v>
      </c>
      <c r="K511"/>
      <c r="L511"/>
      <c r="R511" s="17"/>
      <c r="S511" s="17"/>
      <c r="T511" s="36"/>
      <c r="U511" s="36"/>
      <c r="V511" s="36"/>
      <c r="W511" s="36"/>
      <c r="X511" s="36"/>
      <c r="Y511" s="36"/>
      <c r="Z511" s="36"/>
      <c r="AA511" s="36"/>
      <c r="AB511" s="36"/>
      <c r="AC511" s="36"/>
      <c r="AD511" s="36"/>
      <c r="AE511" s="36"/>
      <c r="AF511" s="36"/>
      <c r="AG511" s="36"/>
      <c r="AH511" s="36"/>
      <c r="EZ511" s="196"/>
      <c r="FA511" s="196"/>
      <c r="FB511" s="196"/>
      <c r="FC511" s="196"/>
      <c r="FD511" s="196"/>
    </row>
    <row r="512" spans="2:160">
      <c r="B512" s="99">
        <f t="shared" si="43"/>
        <v>0</v>
      </c>
      <c r="C512" s="99" t="str">
        <f t="shared" si="44"/>
        <v/>
      </c>
      <c r="D512" s="99" t="str">
        <f t="shared" si="45"/>
        <v/>
      </c>
      <c r="E512" s="99" t="str">
        <f t="shared" si="46"/>
        <v/>
      </c>
      <c r="F512" s="99" t="str">
        <f t="shared" si="47"/>
        <v/>
      </c>
      <c r="G512" s="99" t="str">
        <f t="shared" si="48"/>
        <v/>
      </c>
      <c r="H512" s="200" t="str">
        <f ca="1">IF(AND(M512&gt;0,M512&lt;=STATS!$C$22),1,"")</f>
        <v/>
      </c>
      <c r="J512" s="34">
        <v>511</v>
      </c>
      <c r="K512"/>
      <c r="L512"/>
      <c r="R512" s="17"/>
      <c r="S512" s="17"/>
      <c r="T512" s="36"/>
      <c r="U512" s="36"/>
      <c r="V512" s="36"/>
      <c r="W512" s="36"/>
      <c r="X512" s="36"/>
      <c r="Y512" s="36"/>
      <c r="Z512" s="36"/>
      <c r="AA512" s="36"/>
      <c r="AB512" s="36"/>
      <c r="AC512" s="36"/>
      <c r="AD512" s="36"/>
      <c r="AE512" s="36"/>
      <c r="AF512" s="36"/>
      <c r="AG512" s="36"/>
      <c r="AH512" s="36"/>
      <c r="EZ512" s="196"/>
      <c r="FA512" s="196"/>
      <c r="FB512" s="196"/>
      <c r="FC512" s="196"/>
      <c r="FD512" s="196"/>
    </row>
    <row r="513" spans="2:160">
      <c r="B513" s="99">
        <f t="shared" si="43"/>
        <v>0</v>
      </c>
      <c r="C513" s="99" t="str">
        <f t="shared" si="44"/>
        <v/>
      </c>
      <c r="D513" s="99" t="str">
        <f t="shared" si="45"/>
        <v/>
      </c>
      <c r="E513" s="99" t="str">
        <f t="shared" si="46"/>
        <v/>
      </c>
      <c r="F513" s="99" t="str">
        <f t="shared" si="47"/>
        <v/>
      </c>
      <c r="G513" s="99" t="str">
        <f t="shared" si="48"/>
        <v/>
      </c>
      <c r="H513" s="200" t="str">
        <f ca="1">IF(AND(M513&gt;0,M513&lt;=STATS!$C$22),1,"")</f>
        <v/>
      </c>
      <c r="J513" s="34">
        <v>512</v>
      </c>
      <c r="K513"/>
      <c r="L513"/>
      <c r="R513" s="17"/>
      <c r="S513" s="17"/>
      <c r="T513" s="36"/>
      <c r="U513" s="36"/>
      <c r="V513" s="36"/>
      <c r="W513" s="36"/>
      <c r="X513" s="36"/>
      <c r="Y513" s="36"/>
      <c r="Z513" s="36"/>
      <c r="AA513" s="36"/>
      <c r="AB513" s="36"/>
      <c r="AC513" s="36"/>
      <c r="AD513" s="36"/>
      <c r="AE513" s="36"/>
      <c r="AF513" s="36"/>
      <c r="AG513" s="36"/>
      <c r="AH513" s="36"/>
      <c r="EZ513" s="196"/>
      <c r="FA513" s="196"/>
      <c r="FB513" s="196"/>
      <c r="FC513" s="196"/>
      <c r="FD513" s="196"/>
    </row>
    <row r="514" spans="2:160">
      <c r="B514" s="99">
        <f t="shared" ref="B514:B577" si="49">COUNT(R514:EY514,FE514:FM514)</f>
        <v>0</v>
      </c>
      <c r="C514" s="99" t="str">
        <f t="shared" ref="C514:C577" si="50">IF(COUNT(R514:EY514,FE514:FM514)&gt;0,COUNT(R514:EY514,FE514:FM514),"")</f>
        <v/>
      </c>
      <c r="D514" s="99" t="str">
        <f t="shared" ref="D514:D577" si="51">IF(COUNT(T514:BJ514,BL514:BT514,BV514:CB514,CD514:EY514,FE514:FM514)&gt;0,COUNT(T514:BJ514,BL514:BT514,BV514:CB514,CD514:EY514,FE514:FM514),"")</f>
        <v/>
      </c>
      <c r="E514" s="99" t="str">
        <f t="shared" ref="E514:E577" si="52">IF(H514=1,COUNT(R514:EY514,FE514:FM514),"")</f>
        <v/>
      </c>
      <c r="F514" s="99" t="str">
        <f t="shared" ref="F514:F577" si="53">IF(H514=1,COUNT(T514:BJ514,BL514:BT514,BV514:CB514,CD514:EY514,FE514:FM514),"")</f>
        <v/>
      </c>
      <c r="G514" s="99" t="str">
        <f t="shared" si="48"/>
        <v/>
      </c>
      <c r="H514" s="200" t="str">
        <f ca="1">IF(AND(M514&gt;0,M514&lt;=STATS!$C$22),1,"")</f>
        <v/>
      </c>
      <c r="J514" s="34">
        <v>513</v>
      </c>
      <c r="K514"/>
      <c r="L514"/>
      <c r="R514" s="17"/>
      <c r="S514" s="17"/>
      <c r="T514" s="36"/>
      <c r="U514" s="36"/>
      <c r="V514" s="36"/>
      <c r="W514" s="36"/>
      <c r="X514" s="36"/>
      <c r="Y514" s="36"/>
      <c r="Z514" s="36"/>
      <c r="AA514" s="36"/>
      <c r="AB514" s="36"/>
      <c r="AC514" s="36"/>
      <c r="AD514" s="36"/>
      <c r="AE514" s="36"/>
      <c r="AF514" s="36"/>
      <c r="AG514" s="36"/>
      <c r="AH514" s="36"/>
      <c r="EZ514" s="196"/>
      <c r="FA514" s="196"/>
      <c r="FB514" s="196"/>
      <c r="FC514" s="196"/>
      <c r="FD514" s="196"/>
    </row>
    <row r="515" spans="2:160">
      <c r="B515" s="99">
        <f t="shared" si="49"/>
        <v>0</v>
      </c>
      <c r="C515" s="99" t="str">
        <f t="shared" si="50"/>
        <v/>
      </c>
      <c r="D515" s="99" t="str">
        <f t="shared" si="51"/>
        <v/>
      </c>
      <c r="E515" s="99" t="str">
        <f t="shared" si="52"/>
        <v/>
      </c>
      <c r="F515" s="99" t="str">
        <f t="shared" si="53"/>
        <v/>
      </c>
      <c r="G515" s="99" t="str">
        <f t="shared" si="48"/>
        <v/>
      </c>
      <c r="H515" s="200" t="str">
        <f ca="1">IF(AND(M515&gt;0,M515&lt;=STATS!$C$22),1,"")</f>
        <v/>
      </c>
      <c r="J515" s="34">
        <v>514</v>
      </c>
      <c r="K515"/>
      <c r="L515"/>
      <c r="R515" s="17"/>
      <c r="S515" s="17"/>
      <c r="T515" s="36"/>
      <c r="U515" s="36"/>
      <c r="V515" s="36"/>
      <c r="W515" s="36"/>
      <c r="X515" s="36"/>
      <c r="Y515" s="36"/>
      <c r="Z515" s="36"/>
      <c r="AA515" s="36"/>
      <c r="AB515" s="36"/>
      <c r="AC515" s="36"/>
      <c r="AD515" s="36"/>
      <c r="AE515" s="36"/>
      <c r="AF515" s="36"/>
      <c r="AG515" s="36"/>
      <c r="AH515" s="36"/>
      <c r="EZ515" s="196"/>
      <c r="FA515" s="196"/>
      <c r="FB515" s="196"/>
      <c r="FC515" s="196"/>
      <c r="FD515" s="196"/>
    </row>
    <row r="516" spans="2:160">
      <c r="B516" s="99">
        <f t="shared" si="49"/>
        <v>0</v>
      </c>
      <c r="C516" s="99" t="str">
        <f t="shared" si="50"/>
        <v/>
      </c>
      <c r="D516" s="99" t="str">
        <f t="shared" si="51"/>
        <v/>
      </c>
      <c r="E516" s="99" t="str">
        <f t="shared" si="52"/>
        <v/>
      </c>
      <c r="F516" s="99" t="str">
        <f t="shared" si="53"/>
        <v/>
      </c>
      <c r="G516" s="99" t="str">
        <f t="shared" si="48"/>
        <v/>
      </c>
      <c r="H516" s="200" t="str">
        <f ca="1">IF(AND(M516&gt;0,M516&lt;=STATS!$C$22),1,"")</f>
        <v/>
      </c>
      <c r="J516" s="34">
        <v>515</v>
      </c>
      <c r="K516"/>
      <c r="L516"/>
      <c r="R516" s="17"/>
      <c r="S516" s="17"/>
      <c r="T516" s="36"/>
      <c r="U516" s="36"/>
      <c r="V516" s="36"/>
      <c r="W516" s="36"/>
      <c r="X516" s="36"/>
      <c r="Y516" s="36"/>
      <c r="Z516" s="36"/>
      <c r="AA516" s="36"/>
      <c r="AB516" s="36"/>
      <c r="AC516" s="36"/>
      <c r="AD516" s="36"/>
      <c r="AE516" s="36"/>
      <c r="AF516" s="36"/>
      <c r="AG516" s="36"/>
      <c r="AH516" s="36"/>
      <c r="EZ516" s="196"/>
      <c r="FA516" s="196"/>
      <c r="FB516" s="196"/>
      <c r="FC516" s="196"/>
      <c r="FD516" s="196"/>
    </row>
    <row r="517" spans="2:160">
      <c r="B517" s="99">
        <f t="shared" si="49"/>
        <v>0</v>
      </c>
      <c r="C517" s="99" t="str">
        <f t="shared" si="50"/>
        <v/>
      </c>
      <c r="D517" s="99" t="str">
        <f t="shared" si="51"/>
        <v/>
      </c>
      <c r="E517" s="99" t="str">
        <f t="shared" si="52"/>
        <v/>
      </c>
      <c r="F517" s="99" t="str">
        <f t="shared" si="53"/>
        <v/>
      </c>
      <c r="G517" s="99" t="str">
        <f t="shared" si="48"/>
        <v/>
      </c>
      <c r="H517" s="200" t="str">
        <f ca="1">IF(AND(M517&gt;0,M517&lt;=STATS!$C$22),1,"")</f>
        <v/>
      </c>
      <c r="J517" s="34">
        <v>516</v>
      </c>
      <c r="K517"/>
      <c r="L517"/>
      <c r="R517" s="17"/>
      <c r="S517" s="17"/>
      <c r="T517" s="36"/>
      <c r="U517" s="36"/>
      <c r="V517" s="36"/>
      <c r="W517" s="36"/>
      <c r="X517" s="36"/>
      <c r="Y517" s="36"/>
      <c r="Z517" s="36"/>
      <c r="AA517" s="36"/>
      <c r="AB517" s="36"/>
      <c r="AC517" s="36"/>
      <c r="AD517" s="36"/>
      <c r="AE517" s="36"/>
      <c r="AF517" s="36"/>
      <c r="AG517" s="36"/>
      <c r="AH517" s="36"/>
      <c r="EZ517" s="196"/>
      <c r="FA517" s="196"/>
      <c r="FB517" s="196"/>
      <c r="FC517" s="196"/>
      <c r="FD517" s="196"/>
    </row>
    <row r="518" spans="2:160">
      <c r="B518" s="99">
        <f t="shared" si="49"/>
        <v>0</v>
      </c>
      <c r="C518" s="99" t="str">
        <f t="shared" si="50"/>
        <v/>
      </c>
      <c r="D518" s="99" t="str">
        <f t="shared" si="51"/>
        <v/>
      </c>
      <c r="E518" s="99" t="str">
        <f t="shared" si="52"/>
        <v/>
      </c>
      <c r="F518" s="99" t="str">
        <f t="shared" si="53"/>
        <v/>
      </c>
      <c r="G518" s="99" t="str">
        <f t="shared" si="48"/>
        <v/>
      </c>
      <c r="H518" s="200" t="str">
        <f ca="1">IF(AND(M518&gt;0,M518&lt;=STATS!$C$22),1,"")</f>
        <v/>
      </c>
      <c r="J518" s="34">
        <v>517</v>
      </c>
      <c r="K518"/>
      <c r="L518"/>
      <c r="R518" s="17"/>
      <c r="S518" s="17"/>
      <c r="T518" s="36"/>
      <c r="U518" s="36"/>
      <c r="V518" s="36"/>
      <c r="W518" s="36"/>
      <c r="X518" s="36"/>
      <c r="Y518" s="36"/>
      <c r="Z518" s="36"/>
      <c r="AA518" s="36"/>
      <c r="AB518" s="36"/>
      <c r="AC518" s="36"/>
      <c r="AD518" s="36"/>
      <c r="AE518" s="36"/>
      <c r="AF518" s="36"/>
      <c r="AG518" s="36"/>
      <c r="AH518" s="36"/>
      <c r="EZ518" s="196"/>
      <c r="FA518" s="196"/>
      <c r="FB518" s="196"/>
      <c r="FC518" s="196"/>
      <c r="FD518" s="196"/>
    </row>
    <row r="519" spans="2:160">
      <c r="B519" s="99">
        <f t="shared" si="49"/>
        <v>0</v>
      </c>
      <c r="C519" s="99" t="str">
        <f t="shared" si="50"/>
        <v/>
      </c>
      <c r="D519" s="99" t="str">
        <f t="shared" si="51"/>
        <v/>
      </c>
      <c r="E519" s="99" t="str">
        <f t="shared" si="52"/>
        <v/>
      </c>
      <c r="F519" s="99" t="str">
        <f t="shared" si="53"/>
        <v/>
      </c>
      <c r="G519" s="99" t="str">
        <f t="shared" si="48"/>
        <v/>
      </c>
      <c r="H519" s="200" t="str">
        <f ca="1">IF(AND(M519&gt;0,M519&lt;=STATS!$C$22),1,"")</f>
        <v/>
      </c>
      <c r="J519" s="34">
        <v>518</v>
      </c>
      <c r="K519"/>
      <c r="L519"/>
      <c r="R519" s="17"/>
      <c r="S519" s="17"/>
      <c r="T519" s="36"/>
      <c r="U519" s="36"/>
      <c r="V519" s="36"/>
      <c r="W519" s="36"/>
      <c r="X519" s="36"/>
      <c r="Y519" s="36"/>
      <c r="Z519" s="36"/>
      <c r="AA519" s="36"/>
      <c r="AB519" s="36"/>
      <c r="AC519" s="36"/>
      <c r="AD519" s="36"/>
      <c r="AE519" s="36"/>
      <c r="AF519" s="36"/>
      <c r="AG519" s="36"/>
      <c r="AH519" s="36"/>
      <c r="EZ519" s="196"/>
      <c r="FA519" s="196"/>
      <c r="FB519" s="196"/>
      <c r="FC519" s="196"/>
      <c r="FD519" s="196"/>
    </row>
    <row r="520" spans="2:160">
      <c r="B520" s="99">
        <f t="shared" si="49"/>
        <v>0</v>
      </c>
      <c r="C520" s="99" t="str">
        <f t="shared" si="50"/>
        <v/>
      </c>
      <c r="D520" s="99" t="str">
        <f t="shared" si="51"/>
        <v/>
      </c>
      <c r="E520" s="99" t="str">
        <f t="shared" si="52"/>
        <v/>
      </c>
      <c r="F520" s="99" t="str">
        <f t="shared" si="53"/>
        <v/>
      </c>
      <c r="G520" s="99" t="str">
        <f t="shared" si="48"/>
        <v/>
      </c>
      <c r="H520" s="200" t="str">
        <f ca="1">IF(AND(M520&gt;0,M520&lt;=STATS!$C$22),1,"")</f>
        <v/>
      </c>
      <c r="J520" s="34">
        <v>519</v>
      </c>
      <c r="K520"/>
      <c r="L520"/>
      <c r="R520" s="17"/>
      <c r="S520" s="17"/>
      <c r="T520" s="36"/>
      <c r="U520" s="36"/>
      <c r="V520" s="36"/>
      <c r="W520" s="36"/>
      <c r="X520" s="36"/>
      <c r="Y520" s="36"/>
      <c r="Z520" s="36"/>
      <c r="AA520" s="36"/>
      <c r="AB520" s="36"/>
      <c r="AC520" s="36"/>
      <c r="AD520" s="36"/>
      <c r="AE520" s="36"/>
      <c r="AF520" s="36"/>
      <c r="AG520" s="36"/>
      <c r="AH520" s="36"/>
      <c r="EZ520" s="196"/>
      <c r="FA520" s="196"/>
      <c r="FB520" s="196"/>
      <c r="FC520" s="196"/>
      <c r="FD520" s="196"/>
    </row>
    <row r="521" spans="2:160">
      <c r="B521" s="99">
        <f t="shared" si="49"/>
        <v>0</v>
      </c>
      <c r="C521" s="99" t="str">
        <f t="shared" si="50"/>
        <v/>
      </c>
      <c r="D521" s="99" t="str">
        <f t="shared" si="51"/>
        <v/>
      </c>
      <c r="E521" s="99" t="str">
        <f t="shared" si="52"/>
        <v/>
      </c>
      <c r="F521" s="99" t="str">
        <f t="shared" si="53"/>
        <v/>
      </c>
      <c r="G521" s="99" t="str">
        <f t="shared" si="48"/>
        <v/>
      </c>
      <c r="H521" s="200" t="str">
        <f ca="1">IF(AND(M521&gt;0,M521&lt;=STATS!$C$22),1,"")</f>
        <v/>
      </c>
      <c r="J521" s="34">
        <v>520</v>
      </c>
      <c r="K521"/>
      <c r="L521"/>
      <c r="R521" s="17"/>
      <c r="S521" s="17"/>
      <c r="T521" s="36"/>
      <c r="U521" s="36"/>
      <c r="V521" s="36"/>
      <c r="W521" s="36"/>
      <c r="X521" s="36"/>
      <c r="Y521" s="36"/>
      <c r="Z521" s="36"/>
      <c r="AA521" s="36"/>
      <c r="AB521" s="36"/>
      <c r="AC521" s="36"/>
      <c r="AD521" s="36"/>
      <c r="AE521" s="36"/>
      <c r="AF521" s="36"/>
      <c r="AG521" s="36"/>
      <c r="AH521" s="36"/>
      <c r="EZ521" s="196"/>
      <c r="FA521" s="196"/>
      <c r="FB521" s="196"/>
      <c r="FC521" s="196"/>
      <c r="FD521" s="196"/>
    </row>
    <row r="522" spans="2:160">
      <c r="B522" s="99">
        <f t="shared" si="49"/>
        <v>0</v>
      </c>
      <c r="C522" s="99" t="str">
        <f t="shared" si="50"/>
        <v/>
      </c>
      <c r="D522" s="99" t="str">
        <f t="shared" si="51"/>
        <v/>
      </c>
      <c r="E522" s="99" t="str">
        <f t="shared" si="52"/>
        <v/>
      </c>
      <c r="F522" s="99" t="str">
        <f t="shared" si="53"/>
        <v/>
      </c>
      <c r="G522" s="99" t="str">
        <f t="shared" si="48"/>
        <v/>
      </c>
      <c r="H522" s="200" t="str">
        <f ca="1">IF(AND(M522&gt;0,M522&lt;=STATS!$C$22),1,"")</f>
        <v/>
      </c>
      <c r="J522" s="34">
        <v>521</v>
      </c>
      <c r="K522"/>
      <c r="L522"/>
      <c r="R522" s="17"/>
      <c r="S522" s="17"/>
      <c r="T522" s="36"/>
      <c r="U522" s="36"/>
      <c r="V522" s="36"/>
      <c r="W522" s="36"/>
      <c r="X522" s="36"/>
      <c r="Y522" s="36"/>
      <c r="Z522" s="36"/>
      <c r="AA522" s="36"/>
      <c r="AB522" s="36"/>
      <c r="AC522" s="36"/>
      <c r="AD522" s="36"/>
      <c r="AE522" s="36"/>
      <c r="AF522" s="36"/>
      <c r="AG522" s="36"/>
      <c r="AH522" s="36"/>
      <c r="EZ522" s="196"/>
      <c r="FA522" s="196"/>
      <c r="FB522" s="196"/>
      <c r="FC522" s="196"/>
      <c r="FD522" s="196"/>
    </row>
    <row r="523" spans="2:160">
      <c r="B523" s="99">
        <f t="shared" si="49"/>
        <v>0</v>
      </c>
      <c r="C523" s="99" t="str">
        <f t="shared" si="50"/>
        <v/>
      </c>
      <c r="D523" s="99" t="str">
        <f t="shared" si="51"/>
        <v/>
      </c>
      <c r="E523" s="99" t="str">
        <f t="shared" si="52"/>
        <v/>
      </c>
      <c r="F523" s="99" t="str">
        <f t="shared" si="53"/>
        <v/>
      </c>
      <c r="G523" s="99" t="str">
        <f t="shared" si="48"/>
        <v/>
      </c>
      <c r="H523" s="200" t="str">
        <f ca="1">IF(AND(M523&gt;0,M523&lt;=STATS!$C$22),1,"")</f>
        <v/>
      </c>
      <c r="J523" s="34">
        <v>522</v>
      </c>
      <c r="K523"/>
      <c r="L523"/>
      <c r="R523" s="17"/>
      <c r="S523" s="17"/>
      <c r="T523" s="36"/>
      <c r="U523" s="36"/>
      <c r="V523" s="36"/>
      <c r="W523" s="36"/>
      <c r="X523" s="36"/>
      <c r="Y523" s="36"/>
      <c r="Z523" s="36"/>
      <c r="AA523" s="36"/>
      <c r="AB523" s="36"/>
      <c r="AC523" s="36"/>
      <c r="AD523" s="36"/>
      <c r="AE523" s="36"/>
      <c r="AF523" s="36"/>
      <c r="AG523" s="36"/>
      <c r="AH523" s="36"/>
      <c r="EZ523" s="196"/>
      <c r="FA523" s="196"/>
      <c r="FB523" s="196"/>
      <c r="FC523" s="196"/>
      <c r="FD523" s="196"/>
    </row>
    <row r="524" spans="2:160">
      <c r="B524" s="99">
        <f t="shared" si="49"/>
        <v>0</v>
      </c>
      <c r="C524" s="99" t="str">
        <f t="shared" si="50"/>
        <v/>
      </c>
      <c r="D524" s="99" t="str">
        <f t="shared" si="51"/>
        <v/>
      </c>
      <c r="E524" s="99" t="str">
        <f t="shared" si="52"/>
        <v/>
      </c>
      <c r="F524" s="99" t="str">
        <f t="shared" si="53"/>
        <v/>
      </c>
      <c r="G524" s="99" t="str">
        <f t="shared" si="48"/>
        <v/>
      </c>
      <c r="H524" s="200" t="str">
        <f ca="1">IF(AND(M524&gt;0,M524&lt;=STATS!$C$22),1,"")</f>
        <v/>
      </c>
      <c r="J524" s="34">
        <v>523</v>
      </c>
      <c r="K524"/>
      <c r="L524"/>
      <c r="R524" s="17"/>
      <c r="S524" s="17"/>
      <c r="T524" s="36"/>
      <c r="U524" s="36"/>
      <c r="V524" s="36"/>
      <c r="W524" s="36"/>
      <c r="X524" s="36"/>
      <c r="Y524" s="36"/>
      <c r="Z524" s="36"/>
      <c r="AA524" s="36"/>
      <c r="AB524" s="36"/>
      <c r="AC524" s="36"/>
      <c r="AD524" s="36"/>
      <c r="AE524" s="36"/>
      <c r="AF524" s="36"/>
      <c r="AG524" s="36"/>
      <c r="AH524" s="36"/>
      <c r="EZ524" s="196"/>
      <c r="FA524" s="196"/>
      <c r="FB524" s="196"/>
      <c r="FC524" s="196"/>
      <c r="FD524" s="196"/>
    </row>
    <row r="525" spans="2:160">
      <c r="B525" s="99">
        <f t="shared" si="49"/>
        <v>0</v>
      </c>
      <c r="C525" s="99" t="str">
        <f t="shared" si="50"/>
        <v/>
      </c>
      <c r="D525" s="99" t="str">
        <f t="shared" si="51"/>
        <v/>
      </c>
      <c r="E525" s="99" t="str">
        <f t="shared" si="52"/>
        <v/>
      </c>
      <c r="F525" s="99" t="str">
        <f t="shared" si="53"/>
        <v/>
      </c>
      <c r="G525" s="99" t="str">
        <f t="shared" si="48"/>
        <v/>
      </c>
      <c r="H525" s="200" t="str">
        <f ca="1">IF(AND(M525&gt;0,M525&lt;=STATS!$C$22),1,"")</f>
        <v/>
      </c>
      <c r="J525" s="34">
        <v>524</v>
      </c>
      <c r="K525"/>
      <c r="L525"/>
      <c r="R525" s="17"/>
      <c r="S525" s="17"/>
      <c r="T525" s="36"/>
      <c r="U525" s="36"/>
      <c r="V525" s="36"/>
      <c r="W525" s="36"/>
      <c r="X525" s="36"/>
      <c r="Y525" s="36"/>
      <c r="Z525" s="36"/>
      <c r="AA525" s="36"/>
      <c r="AB525" s="36"/>
      <c r="AC525" s="36"/>
      <c r="AD525" s="36"/>
      <c r="AE525" s="36"/>
      <c r="AF525" s="36"/>
      <c r="AG525" s="36"/>
      <c r="AH525" s="36"/>
      <c r="EZ525" s="196"/>
      <c r="FA525" s="196"/>
      <c r="FB525" s="196"/>
      <c r="FC525" s="196"/>
      <c r="FD525" s="196"/>
    </row>
    <row r="526" spans="2:160">
      <c r="B526" s="99">
        <f t="shared" si="49"/>
        <v>0</v>
      </c>
      <c r="C526" s="99" t="str">
        <f t="shared" si="50"/>
        <v/>
      </c>
      <c r="D526" s="99" t="str">
        <f t="shared" si="51"/>
        <v/>
      </c>
      <c r="E526" s="99" t="str">
        <f t="shared" si="52"/>
        <v/>
      </c>
      <c r="F526" s="99" t="str">
        <f t="shared" si="53"/>
        <v/>
      </c>
      <c r="G526" s="99" t="str">
        <f t="shared" si="48"/>
        <v/>
      </c>
      <c r="H526" s="200" t="str">
        <f ca="1">IF(AND(M526&gt;0,M526&lt;=STATS!$C$22),1,"")</f>
        <v/>
      </c>
      <c r="J526" s="34">
        <v>525</v>
      </c>
      <c r="K526"/>
      <c r="L526"/>
      <c r="R526" s="17"/>
      <c r="S526" s="17"/>
      <c r="T526" s="36"/>
      <c r="U526" s="36"/>
      <c r="V526" s="36"/>
      <c r="W526" s="36"/>
      <c r="X526" s="36"/>
      <c r="Y526" s="36"/>
      <c r="Z526" s="36"/>
      <c r="AA526" s="36"/>
      <c r="AB526" s="36"/>
      <c r="AC526" s="36"/>
      <c r="AD526" s="36"/>
      <c r="AE526" s="36"/>
      <c r="AF526" s="36"/>
      <c r="AG526" s="36"/>
      <c r="AH526" s="36"/>
      <c r="EZ526" s="196"/>
      <c r="FA526" s="196"/>
      <c r="FB526" s="196"/>
      <c r="FC526" s="196"/>
      <c r="FD526" s="196"/>
    </row>
    <row r="527" spans="2:160">
      <c r="B527" s="99">
        <f t="shared" si="49"/>
        <v>0</v>
      </c>
      <c r="C527" s="99" t="str">
        <f t="shared" si="50"/>
        <v/>
      </c>
      <c r="D527" s="99" t="str">
        <f t="shared" si="51"/>
        <v/>
      </c>
      <c r="E527" s="99" t="str">
        <f t="shared" si="52"/>
        <v/>
      </c>
      <c r="F527" s="99" t="str">
        <f t="shared" si="53"/>
        <v/>
      </c>
      <c r="G527" s="99" t="str">
        <f t="shared" si="48"/>
        <v/>
      </c>
      <c r="H527" s="200" t="str">
        <f ca="1">IF(AND(M527&gt;0,M527&lt;=STATS!$C$22),1,"")</f>
        <v/>
      </c>
      <c r="J527" s="34">
        <v>526</v>
      </c>
      <c r="K527"/>
      <c r="L527"/>
      <c r="R527" s="17"/>
      <c r="S527" s="17"/>
      <c r="T527" s="36"/>
      <c r="U527" s="36"/>
      <c r="V527" s="36"/>
      <c r="W527" s="36"/>
      <c r="X527" s="36"/>
      <c r="Y527" s="36"/>
      <c r="Z527" s="36"/>
      <c r="AA527" s="36"/>
      <c r="AB527" s="36"/>
      <c r="AC527" s="36"/>
      <c r="AD527" s="36"/>
      <c r="AE527" s="36"/>
      <c r="AF527" s="36"/>
      <c r="AG527" s="36"/>
      <c r="AH527" s="36"/>
      <c r="EZ527" s="196"/>
      <c r="FA527" s="196"/>
      <c r="FB527" s="196"/>
      <c r="FC527" s="196"/>
      <c r="FD527" s="196"/>
    </row>
    <row r="528" spans="2:160">
      <c r="B528" s="99">
        <f t="shared" si="49"/>
        <v>0</v>
      </c>
      <c r="C528" s="99" t="str">
        <f t="shared" si="50"/>
        <v/>
      </c>
      <c r="D528" s="99" t="str">
        <f t="shared" si="51"/>
        <v/>
      </c>
      <c r="E528" s="99" t="str">
        <f t="shared" si="52"/>
        <v/>
      </c>
      <c r="F528" s="99" t="str">
        <f t="shared" si="53"/>
        <v/>
      </c>
      <c r="G528" s="99" t="str">
        <f t="shared" si="48"/>
        <v/>
      </c>
      <c r="H528" s="200" t="str">
        <f ca="1">IF(AND(M528&gt;0,M528&lt;=STATS!$C$22),1,"")</f>
        <v/>
      </c>
      <c r="J528" s="34">
        <v>527</v>
      </c>
      <c r="K528"/>
      <c r="L528"/>
      <c r="R528" s="17"/>
      <c r="S528" s="17"/>
      <c r="T528" s="36"/>
      <c r="U528" s="36"/>
      <c r="V528" s="36"/>
      <c r="W528" s="36"/>
      <c r="X528" s="36"/>
      <c r="Y528" s="36"/>
      <c r="Z528" s="36"/>
      <c r="AA528" s="36"/>
      <c r="AB528" s="36"/>
      <c r="AC528" s="36"/>
      <c r="AD528" s="36"/>
      <c r="AE528" s="36"/>
      <c r="AF528" s="36"/>
      <c r="AG528" s="36"/>
      <c r="AH528" s="36"/>
      <c r="EZ528" s="196"/>
      <c r="FA528" s="196"/>
      <c r="FB528" s="196"/>
      <c r="FC528" s="196"/>
      <c r="FD528" s="196"/>
    </row>
    <row r="529" spans="2:160">
      <c r="B529" s="99">
        <f t="shared" si="49"/>
        <v>0</v>
      </c>
      <c r="C529" s="99" t="str">
        <f t="shared" si="50"/>
        <v/>
      </c>
      <c r="D529" s="99" t="str">
        <f t="shared" si="51"/>
        <v/>
      </c>
      <c r="E529" s="99" t="str">
        <f t="shared" si="52"/>
        <v/>
      </c>
      <c r="F529" s="99" t="str">
        <f t="shared" si="53"/>
        <v/>
      </c>
      <c r="G529" s="99" t="str">
        <f t="shared" si="48"/>
        <v/>
      </c>
      <c r="H529" s="200" t="str">
        <f ca="1">IF(AND(M529&gt;0,M529&lt;=STATS!$C$22),1,"")</f>
        <v/>
      </c>
      <c r="J529" s="34">
        <v>528</v>
      </c>
      <c r="K529"/>
      <c r="L529"/>
      <c r="R529" s="17"/>
      <c r="S529" s="17"/>
      <c r="T529" s="36"/>
      <c r="U529" s="36"/>
      <c r="V529" s="36"/>
      <c r="W529" s="36"/>
      <c r="X529" s="36"/>
      <c r="Y529" s="36"/>
      <c r="Z529" s="36"/>
      <c r="AA529" s="36"/>
      <c r="AB529" s="36"/>
      <c r="AC529" s="36"/>
      <c r="AD529" s="36"/>
      <c r="AE529" s="36"/>
      <c r="AF529" s="36"/>
      <c r="AG529" s="36"/>
      <c r="AH529" s="36"/>
      <c r="EZ529" s="196"/>
      <c r="FA529" s="196"/>
      <c r="FB529" s="196"/>
      <c r="FC529" s="196"/>
      <c r="FD529" s="196"/>
    </row>
    <row r="530" spans="2:160">
      <c r="B530" s="99">
        <f t="shared" si="49"/>
        <v>0</v>
      </c>
      <c r="C530" s="99" t="str">
        <f t="shared" si="50"/>
        <v/>
      </c>
      <c r="D530" s="99" t="str">
        <f t="shared" si="51"/>
        <v/>
      </c>
      <c r="E530" s="99" t="str">
        <f t="shared" si="52"/>
        <v/>
      </c>
      <c r="F530" s="99" t="str">
        <f t="shared" si="53"/>
        <v/>
      </c>
      <c r="G530" s="99" t="str">
        <f t="shared" si="48"/>
        <v/>
      </c>
      <c r="H530" s="200" t="str">
        <f ca="1">IF(AND(M530&gt;0,M530&lt;=STATS!$C$22),1,"")</f>
        <v/>
      </c>
      <c r="J530" s="34">
        <v>529</v>
      </c>
      <c r="K530"/>
      <c r="L530"/>
      <c r="R530" s="17"/>
      <c r="S530" s="17"/>
      <c r="T530" s="36"/>
      <c r="U530" s="36"/>
      <c r="V530" s="36"/>
      <c r="W530" s="36"/>
      <c r="X530" s="36"/>
      <c r="Y530" s="36"/>
      <c r="Z530" s="36"/>
      <c r="AA530" s="36"/>
      <c r="AB530" s="36"/>
      <c r="AC530" s="36"/>
      <c r="AD530" s="36"/>
      <c r="AE530" s="36"/>
      <c r="AF530" s="36"/>
      <c r="AG530" s="36"/>
      <c r="AH530" s="36"/>
      <c r="EZ530" s="196"/>
      <c r="FA530" s="196"/>
      <c r="FB530" s="196"/>
      <c r="FC530" s="196"/>
      <c r="FD530" s="196"/>
    </row>
    <row r="531" spans="2:160">
      <c r="B531" s="99">
        <f t="shared" si="49"/>
        <v>0</v>
      </c>
      <c r="C531" s="99" t="str">
        <f t="shared" si="50"/>
        <v/>
      </c>
      <c r="D531" s="99" t="str">
        <f t="shared" si="51"/>
        <v/>
      </c>
      <c r="E531" s="99" t="str">
        <f t="shared" si="52"/>
        <v/>
      </c>
      <c r="F531" s="99" t="str">
        <f t="shared" si="53"/>
        <v/>
      </c>
      <c r="G531" s="99" t="str">
        <f t="shared" si="48"/>
        <v/>
      </c>
      <c r="H531" s="200" t="str">
        <f ca="1">IF(AND(M531&gt;0,M531&lt;=STATS!$C$22),1,"")</f>
        <v/>
      </c>
      <c r="J531" s="34">
        <v>530</v>
      </c>
      <c r="K531"/>
      <c r="L531"/>
      <c r="R531" s="17"/>
      <c r="S531" s="17"/>
      <c r="T531" s="36"/>
      <c r="U531" s="36"/>
      <c r="V531" s="36"/>
      <c r="W531" s="36"/>
      <c r="X531" s="36"/>
      <c r="Y531" s="36"/>
      <c r="Z531" s="36"/>
      <c r="AA531" s="36"/>
      <c r="AB531" s="36"/>
      <c r="AC531" s="36"/>
      <c r="AD531" s="36"/>
      <c r="AE531" s="36"/>
      <c r="AF531" s="36"/>
      <c r="AG531" s="36"/>
      <c r="AH531" s="36"/>
      <c r="EZ531" s="196"/>
      <c r="FA531" s="196"/>
      <c r="FB531" s="196"/>
      <c r="FC531" s="196"/>
      <c r="FD531" s="196"/>
    </row>
    <row r="532" spans="2:160">
      <c r="B532" s="99">
        <f t="shared" si="49"/>
        <v>0</v>
      </c>
      <c r="C532" s="99" t="str">
        <f t="shared" si="50"/>
        <v/>
      </c>
      <c r="D532" s="99" t="str">
        <f t="shared" si="51"/>
        <v/>
      </c>
      <c r="E532" s="99" t="str">
        <f t="shared" si="52"/>
        <v/>
      </c>
      <c r="F532" s="99" t="str">
        <f t="shared" si="53"/>
        <v/>
      </c>
      <c r="G532" s="99" t="str">
        <f t="shared" si="48"/>
        <v/>
      </c>
      <c r="H532" s="200" t="str">
        <f ca="1">IF(AND(M532&gt;0,M532&lt;=STATS!$C$22),1,"")</f>
        <v/>
      </c>
      <c r="J532" s="34">
        <v>531</v>
      </c>
      <c r="K532"/>
      <c r="L532"/>
      <c r="R532" s="17"/>
      <c r="S532" s="17"/>
      <c r="T532" s="36"/>
      <c r="U532" s="36"/>
      <c r="V532" s="36"/>
      <c r="W532" s="36"/>
      <c r="X532" s="36"/>
      <c r="Y532" s="36"/>
      <c r="Z532" s="36"/>
      <c r="AA532" s="36"/>
      <c r="AB532" s="36"/>
      <c r="AC532" s="36"/>
      <c r="AD532" s="36"/>
      <c r="AE532" s="36"/>
      <c r="AF532" s="36"/>
      <c r="AG532" s="36"/>
      <c r="AH532" s="36"/>
      <c r="EZ532" s="196"/>
      <c r="FA532" s="196"/>
      <c r="FB532" s="196"/>
      <c r="FC532" s="196"/>
      <c r="FD532" s="196"/>
    </row>
    <row r="533" spans="2:160">
      <c r="B533" s="99">
        <f t="shared" si="49"/>
        <v>0</v>
      </c>
      <c r="C533" s="99" t="str">
        <f t="shared" si="50"/>
        <v/>
      </c>
      <c r="D533" s="99" t="str">
        <f t="shared" si="51"/>
        <v/>
      </c>
      <c r="E533" s="99" t="str">
        <f t="shared" si="52"/>
        <v/>
      </c>
      <c r="F533" s="99" t="str">
        <f t="shared" si="53"/>
        <v/>
      </c>
      <c r="G533" s="99" t="str">
        <f t="shared" si="48"/>
        <v/>
      </c>
      <c r="H533" s="200" t="str">
        <f ca="1">IF(AND(M533&gt;0,M533&lt;=STATS!$C$22),1,"")</f>
        <v/>
      </c>
      <c r="J533" s="34">
        <v>532</v>
      </c>
      <c r="K533"/>
      <c r="L533"/>
      <c r="R533" s="17"/>
      <c r="S533" s="17"/>
      <c r="T533" s="36"/>
      <c r="U533" s="36"/>
      <c r="V533" s="36"/>
      <c r="W533" s="36"/>
      <c r="X533" s="36"/>
      <c r="Y533" s="36"/>
      <c r="Z533" s="36"/>
      <c r="AA533" s="36"/>
      <c r="AB533" s="36"/>
      <c r="AC533" s="36"/>
      <c r="AD533" s="36"/>
      <c r="AE533" s="36"/>
      <c r="AF533" s="36"/>
      <c r="AG533" s="36"/>
      <c r="AH533" s="36"/>
      <c r="EZ533" s="196"/>
      <c r="FA533" s="196"/>
      <c r="FB533" s="196"/>
      <c r="FC533" s="196"/>
      <c r="FD533" s="196"/>
    </row>
    <row r="534" spans="2:160">
      <c r="B534" s="99">
        <f t="shared" si="49"/>
        <v>0</v>
      </c>
      <c r="C534" s="99" t="str">
        <f t="shared" si="50"/>
        <v/>
      </c>
      <c r="D534" s="99" t="str">
        <f t="shared" si="51"/>
        <v/>
      </c>
      <c r="E534" s="99" t="str">
        <f t="shared" si="52"/>
        <v/>
      </c>
      <c r="F534" s="99" t="str">
        <f t="shared" si="53"/>
        <v/>
      </c>
      <c r="G534" s="99" t="str">
        <f t="shared" si="48"/>
        <v/>
      </c>
      <c r="H534" s="200" t="str">
        <f ca="1">IF(AND(M534&gt;0,M534&lt;=STATS!$C$22),1,"")</f>
        <v/>
      </c>
      <c r="J534" s="34">
        <v>533</v>
      </c>
      <c r="K534"/>
      <c r="L534"/>
      <c r="R534" s="17"/>
      <c r="S534" s="17"/>
      <c r="T534" s="36"/>
      <c r="U534" s="36"/>
      <c r="V534" s="36"/>
      <c r="W534" s="36"/>
      <c r="X534" s="36"/>
      <c r="Y534" s="36"/>
      <c r="Z534" s="36"/>
      <c r="AA534" s="36"/>
      <c r="AB534" s="36"/>
      <c r="AC534" s="36"/>
      <c r="AD534" s="36"/>
      <c r="AE534" s="36"/>
      <c r="AF534" s="36"/>
      <c r="AG534" s="36"/>
      <c r="AH534" s="36"/>
      <c r="EZ534" s="196"/>
      <c r="FA534" s="196"/>
      <c r="FB534" s="196"/>
      <c r="FC534" s="196"/>
      <c r="FD534" s="196"/>
    </row>
    <row r="535" spans="2:160">
      <c r="B535" s="99">
        <f t="shared" si="49"/>
        <v>0</v>
      </c>
      <c r="C535" s="99" t="str">
        <f t="shared" si="50"/>
        <v/>
      </c>
      <c r="D535" s="99" t="str">
        <f t="shared" si="51"/>
        <v/>
      </c>
      <c r="E535" s="99" t="str">
        <f t="shared" si="52"/>
        <v/>
      </c>
      <c r="F535" s="99" t="str">
        <f t="shared" si="53"/>
        <v/>
      </c>
      <c r="G535" s="99" t="str">
        <f t="shared" si="48"/>
        <v/>
      </c>
      <c r="H535" s="200" t="str">
        <f ca="1">IF(AND(M535&gt;0,M535&lt;=STATS!$C$22),1,"")</f>
        <v/>
      </c>
      <c r="J535" s="34">
        <v>534</v>
      </c>
      <c r="K535"/>
      <c r="L535"/>
      <c r="R535" s="17"/>
      <c r="S535" s="17"/>
      <c r="T535" s="36"/>
      <c r="U535" s="36"/>
      <c r="V535" s="36"/>
      <c r="W535" s="36"/>
      <c r="X535" s="36"/>
      <c r="Y535" s="36"/>
      <c r="Z535" s="36"/>
      <c r="AA535" s="36"/>
      <c r="AB535" s="36"/>
      <c r="AC535" s="36"/>
      <c r="AD535" s="36"/>
      <c r="AE535" s="36"/>
      <c r="AF535" s="36"/>
      <c r="AG535" s="36"/>
      <c r="AH535" s="36"/>
      <c r="EZ535" s="196"/>
      <c r="FA535" s="196"/>
      <c r="FB535" s="196"/>
      <c r="FC535" s="196"/>
      <c r="FD535" s="196"/>
    </row>
    <row r="536" spans="2:160">
      <c r="B536" s="99">
        <f t="shared" si="49"/>
        <v>0</v>
      </c>
      <c r="C536" s="99" t="str">
        <f t="shared" si="50"/>
        <v/>
      </c>
      <c r="D536" s="99" t="str">
        <f t="shared" si="51"/>
        <v/>
      </c>
      <c r="E536" s="99" t="str">
        <f t="shared" si="52"/>
        <v/>
      </c>
      <c r="F536" s="99" t="str">
        <f t="shared" si="53"/>
        <v/>
      </c>
      <c r="G536" s="99" t="str">
        <f t="shared" si="48"/>
        <v/>
      </c>
      <c r="H536" s="200" t="str">
        <f ca="1">IF(AND(M536&gt;0,M536&lt;=STATS!$C$22),1,"")</f>
        <v/>
      </c>
      <c r="J536" s="34">
        <v>535</v>
      </c>
      <c r="K536"/>
      <c r="L536"/>
      <c r="R536" s="17"/>
      <c r="S536" s="17"/>
      <c r="T536" s="36"/>
      <c r="U536" s="36"/>
      <c r="V536" s="36"/>
      <c r="W536" s="36"/>
      <c r="X536" s="36"/>
      <c r="Y536" s="36"/>
      <c r="Z536" s="36"/>
      <c r="AA536" s="36"/>
      <c r="AB536" s="36"/>
      <c r="AC536" s="36"/>
      <c r="AD536" s="36"/>
      <c r="AE536" s="36"/>
      <c r="AF536" s="36"/>
      <c r="AG536" s="36"/>
      <c r="AH536" s="36"/>
      <c r="EZ536" s="196"/>
      <c r="FA536" s="196"/>
      <c r="FB536" s="196"/>
      <c r="FC536" s="196"/>
      <c r="FD536" s="196"/>
    </row>
    <row r="537" spans="2:160">
      <c r="B537" s="99">
        <f t="shared" si="49"/>
        <v>0</v>
      </c>
      <c r="C537" s="99" t="str">
        <f t="shared" si="50"/>
        <v/>
      </c>
      <c r="D537" s="99" t="str">
        <f t="shared" si="51"/>
        <v/>
      </c>
      <c r="E537" s="99" t="str">
        <f t="shared" si="52"/>
        <v/>
      </c>
      <c r="F537" s="99" t="str">
        <f t="shared" si="53"/>
        <v/>
      </c>
      <c r="G537" s="99" t="str">
        <f t="shared" si="48"/>
        <v/>
      </c>
      <c r="H537" s="200" t="str">
        <f ca="1">IF(AND(M537&gt;0,M537&lt;=STATS!$C$22),1,"")</f>
        <v/>
      </c>
      <c r="J537" s="34">
        <v>536</v>
      </c>
      <c r="K537"/>
      <c r="L537"/>
      <c r="R537" s="17"/>
      <c r="S537" s="17"/>
      <c r="T537" s="36"/>
      <c r="U537" s="36"/>
      <c r="V537" s="36"/>
      <c r="W537" s="36"/>
      <c r="X537" s="36"/>
      <c r="Y537" s="36"/>
      <c r="Z537" s="36"/>
      <c r="AA537" s="36"/>
      <c r="AB537" s="36"/>
      <c r="AC537" s="36"/>
      <c r="AD537" s="36"/>
      <c r="AE537" s="36"/>
      <c r="AF537" s="36"/>
      <c r="AG537" s="36"/>
      <c r="AH537" s="36"/>
      <c r="EZ537" s="196"/>
      <c r="FA537" s="196"/>
      <c r="FB537" s="196"/>
      <c r="FC537" s="196"/>
      <c r="FD537" s="196"/>
    </row>
    <row r="538" spans="2:160">
      <c r="B538" s="99">
        <f t="shared" si="49"/>
        <v>0</v>
      </c>
      <c r="C538" s="99" t="str">
        <f t="shared" si="50"/>
        <v/>
      </c>
      <c r="D538" s="99" t="str">
        <f t="shared" si="51"/>
        <v/>
      </c>
      <c r="E538" s="99" t="str">
        <f t="shared" si="52"/>
        <v/>
      </c>
      <c r="F538" s="99" t="str">
        <f t="shared" si="53"/>
        <v/>
      </c>
      <c r="G538" s="99" t="str">
        <f t="shared" ref="G538:G601" si="54">IF($B538&gt;=1,$M538,"")</f>
        <v/>
      </c>
      <c r="H538" s="200" t="str">
        <f ca="1">IF(AND(M538&gt;0,M538&lt;=STATS!$C$22),1,"")</f>
        <v/>
      </c>
      <c r="J538" s="34">
        <v>537</v>
      </c>
      <c r="K538"/>
      <c r="L538"/>
      <c r="R538" s="17"/>
      <c r="S538" s="17"/>
      <c r="T538" s="36"/>
      <c r="U538" s="36"/>
      <c r="V538" s="36"/>
      <c r="W538" s="36"/>
      <c r="X538" s="36"/>
      <c r="Y538" s="36"/>
      <c r="Z538" s="36"/>
      <c r="AA538" s="36"/>
      <c r="AB538" s="36"/>
      <c r="AC538" s="36"/>
      <c r="AD538" s="36"/>
      <c r="AE538" s="36"/>
      <c r="AF538" s="36"/>
      <c r="AG538" s="36"/>
      <c r="AH538" s="36"/>
      <c r="EZ538" s="196"/>
      <c r="FA538" s="196"/>
      <c r="FB538" s="196"/>
      <c r="FC538" s="196"/>
      <c r="FD538" s="196"/>
    </row>
    <row r="539" spans="2:160">
      <c r="B539" s="99">
        <f t="shared" si="49"/>
        <v>0</v>
      </c>
      <c r="C539" s="99" t="str">
        <f t="shared" si="50"/>
        <v/>
      </c>
      <c r="D539" s="99" t="str">
        <f t="shared" si="51"/>
        <v/>
      </c>
      <c r="E539" s="99" t="str">
        <f t="shared" si="52"/>
        <v/>
      </c>
      <c r="F539" s="99" t="str">
        <f t="shared" si="53"/>
        <v/>
      </c>
      <c r="G539" s="99" t="str">
        <f t="shared" si="54"/>
        <v/>
      </c>
      <c r="H539" s="200" t="str">
        <f ca="1">IF(AND(M539&gt;0,M539&lt;=STATS!$C$22),1,"")</f>
        <v/>
      </c>
      <c r="J539" s="34">
        <v>538</v>
      </c>
      <c r="K539"/>
      <c r="L539"/>
      <c r="R539" s="17"/>
      <c r="S539" s="17"/>
      <c r="T539" s="36"/>
      <c r="U539" s="36"/>
      <c r="V539" s="36"/>
      <c r="W539" s="36"/>
      <c r="X539" s="36"/>
      <c r="Y539" s="36"/>
      <c r="Z539" s="36"/>
      <c r="AA539" s="36"/>
      <c r="AB539" s="36"/>
      <c r="AC539" s="36"/>
      <c r="AD539" s="36"/>
      <c r="AE539" s="36"/>
      <c r="AF539" s="36"/>
      <c r="AG539" s="36"/>
      <c r="AH539" s="36"/>
      <c r="EZ539" s="196"/>
      <c r="FA539" s="196"/>
      <c r="FB539" s="196"/>
      <c r="FC539" s="196"/>
      <c r="FD539" s="196"/>
    </row>
    <row r="540" spans="2:160">
      <c r="B540" s="99">
        <f t="shared" si="49"/>
        <v>0</v>
      </c>
      <c r="C540" s="99" t="str">
        <f t="shared" si="50"/>
        <v/>
      </c>
      <c r="D540" s="99" t="str">
        <f t="shared" si="51"/>
        <v/>
      </c>
      <c r="E540" s="99" t="str">
        <f t="shared" si="52"/>
        <v/>
      </c>
      <c r="F540" s="99" t="str">
        <f t="shared" si="53"/>
        <v/>
      </c>
      <c r="G540" s="99" t="str">
        <f t="shared" si="54"/>
        <v/>
      </c>
      <c r="H540" s="200" t="str">
        <f ca="1">IF(AND(M540&gt;0,M540&lt;=STATS!$C$22),1,"")</f>
        <v/>
      </c>
      <c r="J540" s="34">
        <v>539</v>
      </c>
      <c r="K540"/>
      <c r="L540"/>
      <c r="R540" s="17"/>
      <c r="S540" s="17"/>
      <c r="T540" s="36"/>
      <c r="U540" s="36"/>
      <c r="V540" s="36"/>
      <c r="W540" s="36"/>
      <c r="X540" s="36"/>
      <c r="Y540" s="36"/>
      <c r="Z540" s="36"/>
      <c r="AA540" s="36"/>
      <c r="AB540" s="36"/>
      <c r="AC540" s="36"/>
      <c r="AD540" s="36"/>
      <c r="AE540" s="36"/>
      <c r="AF540" s="36"/>
      <c r="AG540" s="36"/>
      <c r="AH540" s="36"/>
      <c r="EZ540" s="196"/>
      <c r="FA540" s="196"/>
      <c r="FB540" s="196"/>
      <c r="FC540" s="196"/>
      <c r="FD540" s="196"/>
    </row>
    <row r="541" spans="2:160">
      <c r="B541" s="99">
        <f t="shared" si="49"/>
        <v>0</v>
      </c>
      <c r="C541" s="99" t="str">
        <f t="shared" si="50"/>
        <v/>
      </c>
      <c r="D541" s="99" t="str">
        <f t="shared" si="51"/>
        <v/>
      </c>
      <c r="E541" s="99" t="str">
        <f t="shared" si="52"/>
        <v/>
      </c>
      <c r="F541" s="99" t="str">
        <f t="shared" si="53"/>
        <v/>
      </c>
      <c r="G541" s="99" t="str">
        <f t="shared" si="54"/>
        <v/>
      </c>
      <c r="H541" s="200" t="str">
        <f ca="1">IF(AND(M541&gt;0,M541&lt;=STATS!$C$22),1,"")</f>
        <v/>
      </c>
      <c r="J541" s="34">
        <v>540</v>
      </c>
      <c r="K541"/>
      <c r="L541"/>
      <c r="R541" s="17"/>
      <c r="S541" s="17"/>
      <c r="T541" s="36"/>
      <c r="U541" s="36"/>
      <c r="V541" s="36"/>
      <c r="W541" s="36"/>
      <c r="X541" s="36"/>
      <c r="Y541" s="36"/>
      <c r="Z541" s="36"/>
      <c r="AA541" s="36"/>
      <c r="AB541" s="36"/>
      <c r="AC541" s="36"/>
      <c r="AD541" s="36"/>
      <c r="AE541" s="36"/>
      <c r="AF541" s="36"/>
      <c r="AG541" s="36"/>
      <c r="AH541" s="36"/>
      <c r="EZ541" s="196"/>
      <c r="FA541" s="196"/>
      <c r="FB541" s="196"/>
      <c r="FC541" s="196"/>
      <c r="FD541" s="196"/>
    </row>
    <row r="542" spans="2:160">
      <c r="B542" s="99">
        <f t="shared" si="49"/>
        <v>0</v>
      </c>
      <c r="C542" s="99" t="str">
        <f t="shared" si="50"/>
        <v/>
      </c>
      <c r="D542" s="99" t="str">
        <f t="shared" si="51"/>
        <v/>
      </c>
      <c r="E542" s="99" t="str">
        <f t="shared" si="52"/>
        <v/>
      </c>
      <c r="F542" s="99" t="str">
        <f t="shared" si="53"/>
        <v/>
      </c>
      <c r="G542" s="99" t="str">
        <f t="shared" si="54"/>
        <v/>
      </c>
      <c r="H542" s="200" t="str">
        <f ca="1">IF(AND(M542&gt;0,M542&lt;=STATS!$C$22),1,"")</f>
        <v/>
      </c>
      <c r="J542" s="34">
        <v>541</v>
      </c>
      <c r="K542"/>
      <c r="L542"/>
      <c r="R542" s="17"/>
      <c r="S542" s="17"/>
      <c r="T542" s="36"/>
      <c r="U542" s="36"/>
      <c r="V542" s="36"/>
      <c r="W542" s="36"/>
      <c r="X542" s="36"/>
      <c r="Y542" s="36"/>
      <c r="Z542" s="36"/>
      <c r="AA542" s="36"/>
      <c r="AB542" s="36"/>
      <c r="AC542" s="36"/>
      <c r="AD542" s="36"/>
      <c r="AE542" s="36"/>
      <c r="AF542" s="36"/>
      <c r="AG542" s="36"/>
      <c r="AH542" s="36"/>
      <c r="EZ542" s="196"/>
      <c r="FA542" s="196"/>
      <c r="FB542" s="196"/>
      <c r="FC542" s="196"/>
      <c r="FD542" s="196"/>
    </row>
    <row r="543" spans="2:160">
      <c r="B543" s="99">
        <f t="shared" si="49"/>
        <v>0</v>
      </c>
      <c r="C543" s="99" t="str">
        <f t="shared" si="50"/>
        <v/>
      </c>
      <c r="D543" s="99" t="str">
        <f t="shared" si="51"/>
        <v/>
      </c>
      <c r="E543" s="99" t="str">
        <f t="shared" si="52"/>
        <v/>
      </c>
      <c r="F543" s="99" t="str">
        <f t="shared" si="53"/>
        <v/>
      </c>
      <c r="G543" s="99" t="str">
        <f t="shared" si="54"/>
        <v/>
      </c>
      <c r="H543" s="200" t="str">
        <f ca="1">IF(AND(M543&gt;0,M543&lt;=STATS!$C$22),1,"")</f>
        <v/>
      </c>
      <c r="J543" s="34">
        <v>542</v>
      </c>
      <c r="K543"/>
      <c r="L543"/>
      <c r="R543" s="17"/>
      <c r="S543" s="17"/>
      <c r="T543" s="36"/>
      <c r="U543" s="36"/>
      <c r="V543" s="36"/>
      <c r="W543" s="36"/>
      <c r="X543" s="36"/>
      <c r="Y543" s="36"/>
      <c r="Z543" s="36"/>
      <c r="AA543" s="36"/>
      <c r="AB543" s="36"/>
      <c r="AC543" s="36"/>
      <c r="AD543" s="36"/>
      <c r="AE543" s="36"/>
      <c r="AF543" s="36"/>
      <c r="AG543" s="36"/>
      <c r="AH543" s="36"/>
      <c r="EZ543" s="196"/>
      <c r="FA543" s="196"/>
      <c r="FB543" s="196"/>
      <c r="FC543" s="196"/>
      <c r="FD543" s="196"/>
    </row>
    <row r="544" spans="2:160">
      <c r="B544" s="99">
        <f t="shared" si="49"/>
        <v>0</v>
      </c>
      <c r="C544" s="99" t="str">
        <f t="shared" si="50"/>
        <v/>
      </c>
      <c r="D544" s="99" t="str">
        <f t="shared" si="51"/>
        <v/>
      </c>
      <c r="E544" s="99" t="str">
        <f t="shared" si="52"/>
        <v/>
      </c>
      <c r="F544" s="99" t="str">
        <f t="shared" si="53"/>
        <v/>
      </c>
      <c r="G544" s="99" t="str">
        <f t="shared" si="54"/>
        <v/>
      </c>
      <c r="H544" s="200" t="str">
        <f ca="1">IF(AND(M544&gt;0,M544&lt;=STATS!$C$22),1,"")</f>
        <v/>
      </c>
      <c r="J544" s="34">
        <v>543</v>
      </c>
      <c r="K544"/>
      <c r="L544"/>
      <c r="R544" s="17"/>
      <c r="S544" s="17"/>
      <c r="T544" s="36"/>
      <c r="U544" s="36"/>
      <c r="V544" s="36"/>
      <c r="W544" s="36"/>
      <c r="X544" s="36"/>
      <c r="Y544" s="36"/>
      <c r="Z544" s="36"/>
      <c r="AA544" s="36"/>
      <c r="AB544" s="36"/>
      <c r="AC544" s="36"/>
      <c r="AD544" s="36"/>
      <c r="AE544" s="36"/>
      <c r="AF544" s="36"/>
      <c r="AG544" s="36"/>
      <c r="AH544" s="36"/>
      <c r="EZ544" s="196"/>
      <c r="FA544" s="196"/>
      <c r="FB544" s="196"/>
      <c r="FC544" s="196"/>
      <c r="FD544" s="196"/>
    </row>
    <row r="545" spans="2:160">
      <c r="B545" s="99">
        <f t="shared" si="49"/>
        <v>0</v>
      </c>
      <c r="C545" s="99" t="str">
        <f t="shared" si="50"/>
        <v/>
      </c>
      <c r="D545" s="99" t="str">
        <f t="shared" si="51"/>
        <v/>
      </c>
      <c r="E545" s="99" t="str">
        <f t="shared" si="52"/>
        <v/>
      </c>
      <c r="F545" s="99" t="str">
        <f t="shared" si="53"/>
        <v/>
      </c>
      <c r="G545" s="99" t="str">
        <f t="shared" si="54"/>
        <v/>
      </c>
      <c r="H545" s="200" t="str">
        <f ca="1">IF(AND(M545&gt;0,M545&lt;=STATS!$C$22),1,"")</f>
        <v/>
      </c>
      <c r="J545" s="34">
        <v>544</v>
      </c>
      <c r="K545"/>
      <c r="L545"/>
      <c r="R545" s="17"/>
      <c r="S545" s="17"/>
      <c r="T545" s="36"/>
      <c r="U545" s="36"/>
      <c r="V545" s="36"/>
      <c r="W545" s="36"/>
      <c r="X545" s="36"/>
      <c r="Y545" s="36"/>
      <c r="Z545" s="36"/>
      <c r="AA545" s="36"/>
      <c r="AB545" s="36"/>
      <c r="AC545" s="36"/>
      <c r="AD545" s="36"/>
      <c r="AE545" s="36"/>
      <c r="AF545" s="36"/>
      <c r="AG545" s="36"/>
      <c r="AH545" s="36"/>
      <c r="EZ545" s="196"/>
      <c r="FA545" s="196"/>
      <c r="FB545" s="196"/>
      <c r="FC545" s="196"/>
      <c r="FD545" s="196"/>
    </row>
    <row r="546" spans="2:160">
      <c r="B546" s="99">
        <f t="shared" si="49"/>
        <v>0</v>
      </c>
      <c r="C546" s="99" t="str">
        <f t="shared" si="50"/>
        <v/>
      </c>
      <c r="D546" s="99" t="str">
        <f t="shared" si="51"/>
        <v/>
      </c>
      <c r="E546" s="99" t="str">
        <f t="shared" si="52"/>
        <v/>
      </c>
      <c r="F546" s="99" t="str">
        <f t="shared" si="53"/>
        <v/>
      </c>
      <c r="G546" s="99" t="str">
        <f t="shared" si="54"/>
        <v/>
      </c>
      <c r="H546" s="200" t="str">
        <f ca="1">IF(AND(M546&gt;0,M546&lt;=STATS!$C$22),1,"")</f>
        <v/>
      </c>
      <c r="J546" s="34">
        <v>545</v>
      </c>
      <c r="K546"/>
      <c r="L546"/>
      <c r="R546" s="17"/>
      <c r="S546" s="17"/>
      <c r="T546" s="36"/>
      <c r="U546" s="36"/>
      <c r="V546" s="36"/>
      <c r="W546" s="36"/>
      <c r="X546" s="36"/>
      <c r="Y546" s="36"/>
      <c r="Z546" s="36"/>
      <c r="AA546" s="36"/>
      <c r="AB546" s="36"/>
      <c r="AC546" s="36"/>
      <c r="AD546" s="36"/>
      <c r="AE546" s="36"/>
      <c r="AF546" s="36"/>
      <c r="AG546" s="36"/>
      <c r="AH546" s="36"/>
      <c r="EZ546" s="196"/>
      <c r="FA546" s="196"/>
      <c r="FB546" s="196"/>
      <c r="FC546" s="196"/>
      <c r="FD546" s="196"/>
    </row>
    <row r="547" spans="2:160">
      <c r="B547" s="99">
        <f t="shared" si="49"/>
        <v>0</v>
      </c>
      <c r="C547" s="99" t="str">
        <f t="shared" si="50"/>
        <v/>
      </c>
      <c r="D547" s="99" t="str">
        <f t="shared" si="51"/>
        <v/>
      </c>
      <c r="E547" s="99" t="str">
        <f t="shared" si="52"/>
        <v/>
      </c>
      <c r="F547" s="99" t="str">
        <f t="shared" si="53"/>
        <v/>
      </c>
      <c r="G547" s="99" t="str">
        <f t="shared" si="54"/>
        <v/>
      </c>
      <c r="H547" s="200" t="str">
        <f ca="1">IF(AND(M547&gt;0,M547&lt;=STATS!$C$22),1,"")</f>
        <v/>
      </c>
      <c r="J547" s="34">
        <v>546</v>
      </c>
      <c r="K547"/>
      <c r="L547"/>
      <c r="R547" s="17"/>
      <c r="S547" s="17"/>
      <c r="T547" s="36"/>
      <c r="U547" s="36"/>
      <c r="V547" s="36"/>
      <c r="W547" s="36"/>
      <c r="X547" s="36"/>
      <c r="Y547" s="36"/>
      <c r="Z547" s="36"/>
      <c r="AA547" s="36"/>
      <c r="AB547" s="36"/>
      <c r="AC547" s="36"/>
      <c r="AD547" s="36"/>
      <c r="AE547" s="36"/>
      <c r="AF547" s="36"/>
      <c r="AG547" s="36"/>
      <c r="AH547" s="36"/>
      <c r="EZ547" s="196"/>
      <c r="FA547" s="196"/>
      <c r="FB547" s="196"/>
      <c r="FC547" s="196"/>
      <c r="FD547" s="196"/>
    </row>
    <row r="548" spans="2:160">
      <c r="B548" s="99">
        <f t="shared" si="49"/>
        <v>0</v>
      </c>
      <c r="C548" s="99" t="str">
        <f t="shared" si="50"/>
        <v/>
      </c>
      <c r="D548" s="99" t="str">
        <f t="shared" si="51"/>
        <v/>
      </c>
      <c r="E548" s="99" t="str">
        <f t="shared" si="52"/>
        <v/>
      </c>
      <c r="F548" s="99" t="str">
        <f t="shared" si="53"/>
        <v/>
      </c>
      <c r="G548" s="99" t="str">
        <f t="shared" si="54"/>
        <v/>
      </c>
      <c r="H548" s="200" t="str">
        <f ca="1">IF(AND(M548&gt;0,M548&lt;=STATS!$C$22),1,"")</f>
        <v/>
      </c>
      <c r="J548" s="34">
        <v>547</v>
      </c>
      <c r="K548"/>
      <c r="L548"/>
      <c r="R548" s="17"/>
      <c r="S548" s="17"/>
      <c r="T548" s="36"/>
      <c r="U548" s="36"/>
      <c r="V548" s="36"/>
      <c r="W548" s="36"/>
      <c r="X548" s="36"/>
      <c r="Y548" s="36"/>
      <c r="Z548" s="36"/>
      <c r="AA548" s="36"/>
      <c r="AB548" s="36"/>
      <c r="AC548" s="36"/>
      <c r="AD548" s="36"/>
      <c r="AE548" s="36"/>
      <c r="AF548" s="36"/>
      <c r="AG548" s="36"/>
      <c r="AH548" s="36"/>
      <c r="EZ548" s="196"/>
      <c r="FA548" s="196"/>
      <c r="FB548" s="196"/>
      <c r="FC548" s="196"/>
      <c r="FD548" s="196"/>
    </row>
    <row r="549" spans="2:160">
      <c r="B549" s="99">
        <f t="shared" si="49"/>
        <v>0</v>
      </c>
      <c r="C549" s="99" t="str">
        <f t="shared" si="50"/>
        <v/>
      </c>
      <c r="D549" s="99" t="str">
        <f t="shared" si="51"/>
        <v/>
      </c>
      <c r="E549" s="99" t="str">
        <f t="shared" si="52"/>
        <v/>
      </c>
      <c r="F549" s="99" t="str">
        <f t="shared" si="53"/>
        <v/>
      </c>
      <c r="G549" s="99" t="str">
        <f t="shared" si="54"/>
        <v/>
      </c>
      <c r="H549" s="200" t="str">
        <f ca="1">IF(AND(M549&gt;0,M549&lt;=STATS!$C$22),1,"")</f>
        <v/>
      </c>
      <c r="J549" s="34">
        <v>548</v>
      </c>
      <c r="K549"/>
      <c r="L549"/>
      <c r="R549" s="17"/>
      <c r="S549" s="17"/>
      <c r="T549" s="36"/>
      <c r="U549" s="36"/>
      <c r="V549" s="36"/>
      <c r="W549" s="36"/>
      <c r="X549" s="36"/>
      <c r="Y549" s="36"/>
      <c r="Z549" s="36"/>
      <c r="AA549" s="36"/>
      <c r="AB549" s="36"/>
      <c r="AC549" s="36"/>
      <c r="AD549" s="36"/>
      <c r="AE549" s="36"/>
      <c r="AF549" s="36"/>
      <c r="AG549" s="36"/>
      <c r="AH549" s="36"/>
      <c r="EZ549" s="196"/>
      <c r="FA549" s="196"/>
      <c r="FB549" s="196"/>
      <c r="FC549" s="196"/>
      <c r="FD549" s="196"/>
    </row>
    <row r="550" spans="2:160">
      <c r="B550" s="99">
        <f t="shared" si="49"/>
        <v>0</v>
      </c>
      <c r="C550" s="99" t="str">
        <f t="shared" si="50"/>
        <v/>
      </c>
      <c r="D550" s="99" t="str">
        <f t="shared" si="51"/>
        <v/>
      </c>
      <c r="E550" s="99" t="str">
        <f t="shared" si="52"/>
        <v/>
      </c>
      <c r="F550" s="99" t="str">
        <f t="shared" si="53"/>
        <v/>
      </c>
      <c r="G550" s="99" t="str">
        <f t="shared" si="54"/>
        <v/>
      </c>
      <c r="H550" s="200" t="str">
        <f ca="1">IF(AND(M550&gt;0,M550&lt;=STATS!$C$22),1,"")</f>
        <v/>
      </c>
      <c r="J550" s="34">
        <v>549</v>
      </c>
      <c r="K550"/>
      <c r="L550"/>
      <c r="R550" s="17"/>
      <c r="S550" s="17"/>
      <c r="T550" s="36"/>
      <c r="U550" s="36"/>
      <c r="V550" s="36"/>
      <c r="W550" s="36"/>
      <c r="X550" s="36"/>
      <c r="Y550" s="36"/>
      <c r="Z550" s="36"/>
      <c r="AA550" s="36"/>
      <c r="AB550" s="36"/>
      <c r="AC550" s="36"/>
      <c r="AD550" s="36"/>
      <c r="AE550" s="36"/>
      <c r="AF550" s="36"/>
      <c r="AG550" s="36"/>
      <c r="AH550" s="36"/>
      <c r="EZ550" s="196"/>
      <c r="FA550" s="196"/>
      <c r="FB550" s="196"/>
      <c r="FC550" s="196"/>
      <c r="FD550" s="196"/>
    </row>
    <row r="551" spans="2:160">
      <c r="B551" s="99">
        <f t="shared" si="49"/>
        <v>0</v>
      </c>
      <c r="C551" s="99" t="str">
        <f t="shared" si="50"/>
        <v/>
      </c>
      <c r="D551" s="99" t="str">
        <f t="shared" si="51"/>
        <v/>
      </c>
      <c r="E551" s="99" t="str">
        <f t="shared" si="52"/>
        <v/>
      </c>
      <c r="F551" s="99" t="str">
        <f t="shared" si="53"/>
        <v/>
      </c>
      <c r="G551" s="99" t="str">
        <f t="shared" si="54"/>
        <v/>
      </c>
      <c r="H551" s="200" t="str">
        <f ca="1">IF(AND(M551&gt;0,M551&lt;=STATS!$C$22),1,"")</f>
        <v/>
      </c>
      <c r="J551" s="34">
        <v>550</v>
      </c>
      <c r="K551"/>
      <c r="L551"/>
      <c r="R551" s="17"/>
      <c r="S551" s="17"/>
      <c r="T551" s="36"/>
      <c r="U551" s="36"/>
      <c r="V551" s="36"/>
      <c r="W551" s="36"/>
      <c r="X551" s="36"/>
      <c r="Y551" s="36"/>
      <c r="Z551" s="36"/>
      <c r="AA551" s="36"/>
      <c r="AB551" s="36"/>
      <c r="AC551" s="36"/>
      <c r="AD551" s="36"/>
      <c r="AE551" s="36"/>
      <c r="AF551" s="36"/>
      <c r="AG551" s="36"/>
      <c r="AH551" s="36"/>
      <c r="EZ551" s="196"/>
      <c r="FA551" s="196"/>
      <c r="FB551" s="196"/>
      <c r="FC551" s="196"/>
      <c r="FD551" s="196"/>
    </row>
    <row r="552" spans="2:160">
      <c r="B552" s="99">
        <f t="shared" si="49"/>
        <v>0</v>
      </c>
      <c r="C552" s="99" t="str">
        <f t="shared" si="50"/>
        <v/>
      </c>
      <c r="D552" s="99" t="str">
        <f t="shared" si="51"/>
        <v/>
      </c>
      <c r="E552" s="99" t="str">
        <f t="shared" si="52"/>
        <v/>
      </c>
      <c r="F552" s="99" t="str">
        <f t="shared" si="53"/>
        <v/>
      </c>
      <c r="G552" s="99" t="str">
        <f t="shared" si="54"/>
        <v/>
      </c>
      <c r="H552" s="200" t="str">
        <f ca="1">IF(AND(M552&gt;0,M552&lt;=STATS!$C$22),1,"")</f>
        <v/>
      </c>
      <c r="J552" s="34">
        <v>551</v>
      </c>
      <c r="K552"/>
      <c r="L552"/>
      <c r="R552" s="17"/>
      <c r="S552" s="17"/>
      <c r="T552" s="36"/>
      <c r="U552" s="36"/>
      <c r="V552" s="36"/>
      <c r="W552" s="36"/>
      <c r="X552" s="36"/>
      <c r="Y552" s="36"/>
      <c r="Z552" s="36"/>
      <c r="AA552" s="36"/>
      <c r="AB552" s="36"/>
      <c r="AC552" s="36"/>
      <c r="AD552" s="36"/>
      <c r="AE552" s="36"/>
      <c r="AF552" s="36"/>
      <c r="AG552" s="36"/>
      <c r="AH552" s="36"/>
      <c r="EZ552" s="196"/>
      <c r="FA552" s="196"/>
      <c r="FB552" s="196"/>
      <c r="FC552" s="196"/>
      <c r="FD552" s="196"/>
    </row>
    <row r="553" spans="2:160">
      <c r="B553" s="99">
        <f t="shared" si="49"/>
        <v>0</v>
      </c>
      <c r="C553" s="99" t="str">
        <f t="shared" si="50"/>
        <v/>
      </c>
      <c r="D553" s="99" t="str">
        <f t="shared" si="51"/>
        <v/>
      </c>
      <c r="E553" s="99" t="str">
        <f t="shared" si="52"/>
        <v/>
      </c>
      <c r="F553" s="99" t="str">
        <f t="shared" si="53"/>
        <v/>
      </c>
      <c r="G553" s="99" t="str">
        <f t="shared" si="54"/>
        <v/>
      </c>
      <c r="H553" s="200" t="str">
        <f ca="1">IF(AND(M553&gt;0,M553&lt;=STATS!$C$22),1,"")</f>
        <v/>
      </c>
      <c r="J553" s="34">
        <v>552</v>
      </c>
      <c r="K553"/>
      <c r="L553"/>
      <c r="R553" s="17"/>
      <c r="S553" s="17"/>
      <c r="T553" s="36"/>
      <c r="U553" s="36"/>
      <c r="V553" s="36"/>
      <c r="W553" s="36"/>
      <c r="X553" s="36"/>
      <c r="Y553" s="36"/>
      <c r="Z553" s="36"/>
      <c r="AA553" s="36"/>
      <c r="AB553" s="36"/>
      <c r="AC553" s="36"/>
      <c r="AD553" s="36"/>
      <c r="AE553" s="36"/>
      <c r="AF553" s="36"/>
      <c r="AG553" s="36"/>
      <c r="AH553" s="36"/>
      <c r="EZ553" s="196"/>
      <c r="FA553" s="196"/>
      <c r="FB553" s="196"/>
      <c r="FC553" s="196"/>
      <c r="FD553" s="196"/>
    </row>
    <row r="554" spans="2:160">
      <c r="B554" s="99">
        <f t="shared" si="49"/>
        <v>0</v>
      </c>
      <c r="C554" s="99" t="str">
        <f t="shared" si="50"/>
        <v/>
      </c>
      <c r="D554" s="99" t="str">
        <f t="shared" si="51"/>
        <v/>
      </c>
      <c r="E554" s="99" t="str">
        <f t="shared" si="52"/>
        <v/>
      </c>
      <c r="F554" s="99" t="str">
        <f t="shared" si="53"/>
        <v/>
      </c>
      <c r="G554" s="99" t="str">
        <f t="shared" si="54"/>
        <v/>
      </c>
      <c r="H554" s="200" t="str">
        <f ca="1">IF(AND(M554&gt;0,M554&lt;=STATS!$C$22),1,"")</f>
        <v/>
      </c>
      <c r="J554" s="34">
        <v>553</v>
      </c>
      <c r="K554"/>
      <c r="L554"/>
      <c r="R554" s="17"/>
      <c r="S554" s="17"/>
      <c r="T554" s="36"/>
      <c r="U554" s="36"/>
      <c r="V554" s="36"/>
      <c r="W554" s="36"/>
      <c r="X554" s="36"/>
      <c r="Y554" s="36"/>
      <c r="Z554" s="36"/>
      <c r="AA554" s="36"/>
      <c r="AB554" s="36"/>
      <c r="AC554" s="36"/>
      <c r="AD554" s="36"/>
      <c r="AE554" s="36"/>
      <c r="AF554" s="36"/>
      <c r="AG554" s="36"/>
      <c r="AH554" s="36"/>
      <c r="EZ554" s="196"/>
      <c r="FA554" s="196"/>
      <c r="FB554" s="196"/>
      <c r="FC554" s="196"/>
      <c r="FD554" s="196"/>
    </row>
    <row r="555" spans="2:160">
      <c r="B555" s="99">
        <f t="shared" si="49"/>
        <v>0</v>
      </c>
      <c r="C555" s="99" t="str">
        <f t="shared" si="50"/>
        <v/>
      </c>
      <c r="D555" s="99" t="str">
        <f t="shared" si="51"/>
        <v/>
      </c>
      <c r="E555" s="99" t="str">
        <f t="shared" si="52"/>
        <v/>
      </c>
      <c r="F555" s="99" t="str">
        <f t="shared" si="53"/>
        <v/>
      </c>
      <c r="G555" s="99" t="str">
        <f t="shared" si="54"/>
        <v/>
      </c>
      <c r="H555" s="200" t="str">
        <f ca="1">IF(AND(M555&gt;0,M555&lt;=STATS!$C$22),1,"")</f>
        <v/>
      </c>
      <c r="J555" s="34">
        <v>554</v>
      </c>
      <c r="K555"/>
      <c r="L555"/>
      <c r="R555" s="17"/>
      <c r="S555" s="17"/>
      <c r="T555" s="36"/>
      <c r="U555" s="36"/>
      <c r="V555" s="36"/>
      <c r="W555" s="36"/>
      <c r="X555" s="36"/>
      <c r="Y555" s="36"/>
      <c r="Z555" s="36"/>
      <c r="AA555" s="36"/>
      <c r="AB555" s="36"/>
      <c r="AC555" s="36"/>
      <c r="AD555" s="36"/>
      <c r="AE555" s="36"/>
      <c r="AF555" s="36"/>
      <c r="AG555" s="36"/>
      <c r="AH555" s="36"/>
      <c r="EZ555" s="196"/>
      <c r="FA555" s="196"/>
      <c r="FB555" s="196"/>
      <c r="FC555" s="196"/>
      <c r="FD555" s="196"/>
    </row>
    <row r="556" spans="2:160">
      <c r="B556" s="99">
        <f t="shared" si="49"/>
        <v>0</v>
      </c>
      <c r="C556" s="99" t="str">
        <f t="shared" si="50"/>
        <v/>
      </c>
      <c r="D556" s="99" t="str">
        <f t="shared" si="51"/>
        <v/>
      </c>
      <c r="E556" s="99" t="str">
        <f t="shared" si="52"/>
        <v/>
      </c>
      <c r="F556" s="99" t="str">
        <f t="shared" si="53"/>
        <v/>
      </c>
      <c r="G556" s="99" t="str">
        <f t="shared" si="54"/>
        <v/>
      </c>
      <c r="H556" s="200" t="str">
        <f ca="1">IF(AND(M556&gt;0,M556&lt;=STATS!$C$22),1,"")</f>
        <v/>
      </c>
      <c r="J556" s="34">
        <v>555</v>
      </c>
      <c r="K556"/>
      <c r="L556"/>
      <c r="R556" s="17"/>
      <c r="S556" s="17"/>
      <c r="T556" s="36"/>
      <c r="U556" s="36"/>
      <c r="V556" s="36"/>
      <c r="W556" s="36"/>
      <c r="X556" s="36"/>
      <c r="Y556" s="36"/>
      <c r="Z556" s="36"/>
      <c r="AA556" s="36"/>
      <c r="AB556" s="36"/>
      <c r="AC556" s="36"/>
      <c r="AD556" s="36"/>
      <c r="AE556" s="36"/>
      <c r="AF556" s="36"/>
      <c r="AG556" s="36"/>
      <c r="AH556" s="36"/>
      <c r="EZ556" s="196"/>
      <c r="FA556" s="196"/>
      <c r="FB556" s="196"/>
      <c r="FC556" s="196"/>
      <c r="FD556" s="196"/>
    </row>
    <row r="557" spans="2:160">
      <c r="B557" s="99">
        <f t="shared" si="49"/>
        <v>0</v>
      </c>
      <c r="C557" s="99" t="str">
        <f t="shared" si="50"/>
        <v/>
      </c>
      <c r="D557" s="99" t="str">
        <f t="shared" si="51"/>
        <v/>
      </c>
      <c r="E557" s="99" t="str">
        <f t="shared" si="52"/>
        <v/>
      </c>
      <c r="F557" s="99" t="str">
        <f t="shared" si="53"/>
        <v/>
      </c>
      <c r="G557" s="99" t="str">
        <f t="shared" si="54"/>
        <v/>
      </c>
      <c r="H557" s="200" t="str">
        <f ca="1">IF(AND(M557&gt;0,M557&lt;=STATS!$C$22),1,"")</f>
        <v/>
      </c>
      <c r="J557" s="34">
        <v>556</v>
      </c>
      <c r="K557"/>
      <c r="L557"/>
      <c r="R557" s="17"/>
      <c r="S557" s="17"/>
      <c r="T557" s="36"/>
      <c r="U557" s="36"/>
      <c r="V557" s="36"/>
      <c r="W557" s="36"/>
      <c r="X557" s="36"/>
      <c r="Y557" s="36"/>
      <c r="Z557" s="36"/>
      <c r="AA557" s="36"/>
      <c r="AB557" s="36"/>
      <c r="AC557" s="36"/>
      <c r="AD557" s="36"/>
      <c r="AE557" s="36"/>
      <c r="AF557" s="36"/>
      <c r="AG557" s="36"/>
      <c r="AH557" s="36"/>
      <c r="EZ557" s="196"/>
      <c r="FA557" s="196"/>
      <c r="FB557" s="196"/>
      <c r="FC557" s="196"/>
      <c r="FD557" s="196"/>
    </row>
    <row r="558" spans="2:160">
      <c r="B558" s="99">
        <f t="shared" si="49"/>
        <v>0</v>
      </c>
      <c r="C558" s="99" t="str">
        <f t="shared" si="50"/>
        <v/>
      </c>
      <c r="D558" s="99" t="str">
        <f t="shared" si="51"/>
        <v/>
      </c>
      <c r="E558" s="99" t="str">
        <f t="shared" si="52"/>
        <v/>
      </c>
      <c r="F558" s="99" t="str">
        <f t="shared" si="53"/>
        <v/>
      </c>
      <c r="G558" s="99" t="str">
        <f t="shared" si="54"/>
        <v/>
      </c>
      <c r="H558" s="200" t="str">
        <f ca="1">IF(AND(M558&gt;0,M558&lt;=STATS!$C$22),1,"")</f>
        <v/>
      </c>
      <c r="J558" s="34">
        <v>557</v>
      </c>
      <c r="K558"/>
      <c r="L558"/>
      <c r="R558" s="17"/>
      <c r="S558" s="17"/>
      <c r="T558" s="36"/>
      <c r="U558" s="36"/>
      <c r="V558" s="36"/>
      <c r="W558" s="36"/>
      <c r="X558" s="36"/>
      <c r="Y558" s="36"/>
      <c r="Z558" s="36"/>
      <c r="AA558" s="36"/>
      <c r="AB558" s="36"/>
      <c r="AC558" s="36"/>
      <c r="AD558" s="36"/>
      <c r="AE558" s="36"/>
      <c r="AF558" s="36"/>
      <c r="AG558" s="36"/>
      <c r="AH558" s="36"/>
      <c r="EZ558" s="196"/>
      <c r="FA558" s="196"/>
      <c r="FB558" s="196"/>
      <c r="FC558" s="196"/>
      <c r="FD558" s="196"/>
    </row>
    <row r="559" spans="2:160">
      <c r="B559" s="99">
        <f t="shared" si="49"/>
        <v>0</v>
      </c>
      <c r="C559" s="99" t="str">
        <f t="shared" si="50"/>
        <v/>
      </c>
      <c r="D559" s="99" t="str">
        <f t="shared" si="51"/>
        <v/>
      </c>
      <c r="E559" s="99" t="str">
        <f t="shared" si="52"/>
        <v/>
      </c>
      <c r="F559" s="99" t="str">
        <f t="shared" si="53"/>
        <v/>
      </c>
      <c r="G559" s="99" t="str">
        <f t="shared" si="54"/>
        <v/>
      </c>
      <c r="H559" s="200" t="str">
        <f ca="1">IF(AND(M559&gt;0,M559&lt;=STATS!$C$22),1,"")</f>
        <v/>
      </c>
      <c r="J559" s="34">
        <v>558</v>
      </c>
      <c r="K559"/>
      <c r="L559"/>
      <c r="R559" s="17"/>
      <c r="S559" s="17"/>
      <c r="T559" s="36"/>
      <c r="U559" s="36"/>
      <c r="V559" s="36"/>
      <c r="W559" s="36"/>
      <c r="X559" s="36"/>
      <c r="Y559" s="36"/>
      <c r="Z559" s="36"/>
      <c r="AA559" s="36"/>
      <c r="AB559" s="36"/>
      <c r="AC559" s="36"/>
      <c r="AD559" s="36"/>
      <c r="AE559" s="36"/>
      <c r="AF559" s="36"/>
      <c r="AG559" s="36"/>
      <c r="AH559" s="36"/>
      <c r="EZ559" s="196"/>
      <c r="FA559" s="196"/>
      <c r="FB559" s="196"/>
      <c r="FC559" s="196"/>
      <c r="FD559" s="196"/>
    </row>
    <row r="560" spans="2:160">
      <c r="B560" s="99">
        <f t="shared" si="49"/>
        <v>0</v>
      </c>
      <c r="C560" s="99" t="str">
        <f t="shared" si="50"/>
        <v/>
      </c>
      <c r="D560" s="99" t="str">
        <f t="shared" si="51"/>
        <v/>
      </c>
      <c r="E560" s="99" t="str">
        <f t="shared" si="52"/>
        <v/>
      </c>
      <c r="F560" s="99" t="str">
        <f t="shared" si="53"/>
        <v/>
      </c>
      <c r="G560" s="99" t="str">
        <f t="shared" si="54"/>
        <v/>
      </c>
      <c r="H560" s="200" t="str">
        <f ca="1">IF(AND(M560&gt;0,M560&lt;=STATS!$C$22),1,"")</f>
        <v/>
      </c>
      <c r="J560" s="34">
        <v>559</v>
      </c>
      <c r="K560"/>
      <c r="L560"/>
      <c r="R560" s="17"/>
      <c r="S560" s="17"/>
      <c r="T560" s="36"/>
      <c r="U560" s="36"/>
      <c r="V560" s="36"/>
      <c r="W560" s="36"/>
      <c r="X560" s="36"/>
      <c r="Y560" s="36"/>
      <c r="Z560" s="36"/>
      <c r="AA560" s="36"/>
      <c r="AB560" s="36"/>
      <c r="AC560" s="36"/>
      <c r="AD560" s="36"/>
      <c r="AE560" s="36"/>
      <c r="AF560" s="36"/>
      <c r="AG560" s="36"/>
      <c r="AH560" s="36"/>
      <c r="EZ560" s="196"/>
      <c r="FA560" s="196"/>
      <c r="FB560" s="196"/>
      <c r="FC560" s="196"/>
      <c r="FD560" s="196"/>
    </row>
    <row r="561" spans="2:160">
      <c r="B561" s="99">
        <f t="shared" si="49"/>
        <v>0</v>
      </c>
      <c r="C561" s="99" t="str">
        <f t="shared" si="50"/>
        <v/>
      </c>
      <c r="D561" s="99" t="str">
        <f t="shared" si="51"/>
        <v/>
      </c>
      <c r="E561" s="99" t="str">
        <f t="shared" si="52"/>
        <v/>
      </c>
      <c r="F561" s="99" t="str">
        <f t="shared" si="53"/>
        <v/>
      </c>
      <c r="G561" s="99" t="str">
        <f t="shared" si="54"/>
        <v/>
      </c>
      <c r="H561" s="200" t="str">
        <f ca="1">IF(AND(M561&gt;0,M561&lt;=STATS!$C$22),1,"")</f>
        <v/>
      </c>
      <c r="J561" s="34">
        <v>560</v>
      </c>
      <c r="K561"/>
      <c r="L561"/>
      <c r="R561" s="17"/>
      <c r="S561" s="17"/>
      <c r="T561" s="36"/>
      <c r="U561" s="36"/>
      <c r="V561" s="36"/>
      <c r="W561" s="36"/>
      <c r="X561" s="36"/>
      <c r="Y561" s="36"/>
      <c r="Z561" s="36"/>
      <c r="AA561" s="36"/>
      <c r="AB561" s="36"/>
      <c r="AC561" s="36"/>
      <c r="AD561" s="36"/>
      <c r="AE561" s="36"/>
      <c r="AF561" s="36"/>
      <c r="AG561" s="36"/>
      <c r="AH561" s="36"/>
      <c r="EZ561" s="196"/>
      <c r="FA561" s="196"/>
      <c r="FB561" s="196"/>
      <c r="FC561" s="196"/>
      <c r="FD561" s="196"/>
    </row>
    <row r="562" spans="2:160">
      <c r="B562" s="99">
        <f t="shared" si="49"/>
        <v>0</v>
      </c>
      <c r="C562" s="99" t="str">
        <f t="shared" si="50"/>
        <v/>
      </c>
      <c r="D562" s="99" t="str">
        <f t="shared" si="51"/>
        <v/>
      </c>
      <c r="E562" s="99" t="str">
        <f t="shared" si="52"/>
        <v/>
      </c>
      <c r="F562" s="99" t="str">
        <f t="shared" si="53"/>
        <v/>
      </c>
      <c r="G562" s="99" t="str">
        <f t="shared" si="54"/>
        <v/>
      </c>
      <c r="H562" s="200" t="str">
        <f ca="1">IF(AND(M562&gt;0,M562&lt;=STATS!$C$22),1,"")</f>
        <v/>
      </c>
      <c r="J562" s="34">
        <v>561</v>
      </c>
      <c r="K562"/>
      <c r="L562"/>
      <c r="R562" s="17"/>
      <c r="S562" s="17"/>
      <c r="T562" s="36"/>
      <c r="U562" s="36"/>
      <c r="V562" s="36"/>
      <c r="W562" s="36"/>
      <c r="X562" s="36"/>
      <c r="Y562" s="36"/>
      <c r="Z562" s="36"/>
      <c r="AA562" s="36"/>
      <c r="AB562" s="36"/>
      <c r="AC562" s="36"/>
      <c r="AD562" s="36"/>
      <c r="AE562" s="36"/>
      <c r="AF562" s="36"/>
      <c r="AG562" s="36"/>
      <c r="AH562" s="36"/>
      <c r="EZ562" s="196"/>
      <c r="FA562" s="196"/>
      <c r="FB562" s="196"/>
      <c r="FC562" s="196"/>
      <c r="FD562" s="196"/>
    </row>
    <row r="563" spans="2:160">
      <c r="B563" s="99">
        <f t="shared" si="49"/>
        <v>0</v>
      </c>
      <c r="C563" s="99" t="str">
        <f t="shared" si="50"/>
        <v/>
      </c>
      <c r="D563" s="99" t="str">
        <f t="shared" si="51"/>
        <v/>
      </c>
      <c r="E563" s="99" t="str">
        <f t="shared" si="52"/>
        <v/>
      </c>
      <c r="F563" s="99" t="str">
        <f t="shared" si="53"/>
        <v/>
      </c>
      <c r="G563" s="99" t="str">
        <f t="shared" si="54"/>
        <v/>
      </c>
      <c r="H563" s="200" t="str">
        <f ca="1">IF(AND(M563&gt;0,M563&lt;=STATS!$C$22),1,"")</f>
        <v/>
      </c>
      <c r="J563" s="34">
        <v>562</v>
      </c>
      <c r="K563"/>
      <c r="L563"/>
      <c r="R563" s="17"/>
      <c r="S563" s="17"/>
      <c r="T563" s="36"/>
      <c r="U563" s="36"/>
      <c r="V563" s="36"/>
      <c r="W563" s="36"/>
      <c r="X563" s="36"/>
      <c r="Y563" s="36"/>
      <c r="Z563" s="36"/>
      <c r="AA563" s="36"/>
      <c r="AB563" s="36"/>
      <c r="AC563" s="36"/>
      <c r="AD563" s="36"/>
      <c r="AE563" s="36"/>
      <c r="AF563" s="36"/>
      <c r="AG563" s="36"/>
      <c r="AH563" s="36"/>
      <c r="EZ563" s="196"/>
      <c r="FA563" s="196"/>
      <c r="FB563" s="196"/>
      <c r="FC563" s="196"/>
      <c r="FD563" s="196"/>
    </row>
    <row r="564" spans="2:160">
      <c r="B564" s="99">
        <f t="shared" si="49"/>
        <v>0</v>
      </c>
      <c r="C564" s="99" t="str">
        <f t="shared" si="50"/>
        <v/>
      </c>
      <c r="D564" s="99" t="str">
        <f t="shared" si="51"/>
        <v/>
      </c>
      <c r="E564" s="99" t="str">
        <f t="shared" si="52"/>
        <v/>
      </c>
      <c r="F564" s="99" t="str">
        <f t="shared" si="53"/>
        <v/>
      </c>
      <c r="G564" s="99" t="str">
        <f t="shared" si="54"/>
        <v/>
      </c>
      <c r="H564" s="200" t="str">
        <f ca="1">IF(AND(M564&gt;0,M564&lt;=STATS!$C$22),1,"")</f>
        <v/>
      </c>
      <c r="J564" s="34">
        <v>563</v>
      </c>
      <c r="K564"/>
      <c r="L564"/>
      <c r="R564" s="17"/>
      <c r="S564" s="17"/>
      <c r="T564" s="36"/>
      <c r="U564" s="36"/>
      <c r="V564" s="36"/>
      <c r="W564" s="36"/>
      <c r="X564" s="36"/>
      <c r="Y564" s="36"/>
      <c r="Z564" s="36"/>
      <c r="AA564" s="36"/>
      <c r="AB564" s="36"/>
      <c r="AC564" s="36"/>
      <c r="AD564" s="36"/>
      <c r="AE564" s="36"/>
      <c r="AF564" s="36"/>
      <c r="AG564" s="36"/>
      <c r="AH564" s="36"/>
      <c r="EZ564" s="196"/>
      <c r="FA564" s="196"/>
      <c r="FB564" s="196"/>
      <c r="FC564" s="196"/>
      <c r="FD564" s="196"/>
    </row>
    <row r="565" spans="2:160">
      <c r="B565" s="99">
        <f t="shared" si="49"/>
        <v>0</v>
      </c>
      <c r="C565" s="99" t="str">
        <f t="shared" si="50"/>
        <v/>
      </c>
      <c r="D565" s="99" t="str">
        <f t="shared" si="51"/>
        <v/>
      </c>
      <c r="E565" s="99" t="str">
        <f t="shared" si="52"/>
        <v/>
      </c>
      <c r="F565" s="99" t="str">
        <f t="shared" si="53"/>
        <v/>
      </c>
      <c r="G565" s="99" t="str">
        <f t="shared" si="54"/>
        <v/>
      </c>
      <c r="H565" s="200" t="str">
        <f ca="1">IF(AND(M565&gt;0,M565&lt;=STATS!$C$22),1,"")</f>
        <v/>
      </c>
      <c r="J565" s="34">
        <v>564</v>
      </c>
      <c r="K565"/>
      <c r="L565"/>
      <c r="R565" s="17"/>
      <c r="S565" s="17"/>
      <c r="T565" s="36"/>
      <c r="U565" s="36"/>
      <c r="V565" s="36"/>
      <c r="W565" s="36"/>
      <c r="X565" s="36"/>
      <c r="Y565" s="36"/>
      <c r="Z565" s="36"/>
      <c r="AA565" s="36"/>
      <c r="AB565" s="36"/>
      <c r="AC565" s="36"/>
      <c r="AD565" s="36"/>
      <c r="AE565" s="36"/>
      <c r="AF565" s="36"/>
      <c r="AG565" s="36"/>
      <c r="AH565" s="36"/>
      <c r="EZ565" s="196"/>
      <c r="FA565" s="196"/>
      <c r="FB565" s="196"/>
      <c r="FC565" s="196"/>
      <c r="FD565" s="196"/>
    </row>
    <row r="566" spans="2:160">
      <c r="B566" s="99">
        <f t="shared" si="49"/>
        <v>0</v>
      </c>
      <c r="C566" s="99" t="str">
        <f t="shared" si="50"/>
        <v/>
      </c>
      <c r="D566" s="99" t="str">
        <f t="shared" si="51"/>
        <v/>
      </c>
      <c r="E566" s="99" t="str">
        <f t="shared" si="52"/>
        <v/>
      </c>
      <c r="F566" s="99" t="str">
        <f t="shared" si="53"/>
        <v/>
      </c>
      <c r="G566" s="99" t="str">
        <f t="shared" si="54"/>
        <v/>
      </c>
      <c r="H566" s="200" t="str">
        <f ca="1">IF(AND(M566&gt;0,M566&lt;=STATS!$C$22),1,"")</f>
        <v/>
      </c>
      <c r="J566" s="34">
        <v>565</v>
      </c>
      <c r="K566"/>
      <c r="L566"/>
      <c r="R566" s="17"/>
      <c r="S566" s="17"/>
      <c r="T566" s="36"/>
      <c r="U566" s="36"/>
      <c r="V566" s="36"/>
      <c r="W566" s="36"/>
      <c r="X566" s="36"/>
      <c r="Y566" s="36"/>
      <c r="Z566" s="36"/>
      <c r="AA566" s="36"/>
      <c r="AB566" s="36"/>
      <c r="AC566" s="36"/>
      <c r="AD566" s="36"/>
      <c r="AE566" s="36"/>
      <c r="AF566" s="36"/>
      <c r="AG566" s="36"/>
      <c r="AH566" s="36"/>
      <c r="EZ566" s="196"/>
      <c r="FA566" s="196"/>
      <c r="FB566" s="196"/>
      <c r="FC566" s="196"/>
      <c r="FD566" s="196"/>
    </row>
    <row r="567" spans="2:160">
      <c r="B567" s="99">
        <f t="shared" si="49"/>
        <v>0</v>
      </c>
      <c r="C567" s="99" t="str">
        <f t="shared" si="50"/>
        <v/>
      </c>
      <c r="D567" s="99" t="str">
        <f t="shared" si="51"/>
        <v/>
      </c>
      <c r="E567" s="99" t="str">
        <f t="shared" si="52"/>
        <v/>
      </c>
      <c r="F567" s="99" t="str">
        <f t="shared" si="53"/>
        <v/>
      </c>
      <c r="G567" s="99" t="str">
        <f t="shared" si="54"/>
        <v/>
      </c>
      <c r="H567" s="200" t="str">
        <f ca="1">IF(AND(M567&gt;0,M567&lt;=STATS!$C$22),1,"")</f>
        <v/>
      </c>
      <c r="J567" s="34">
        <v>566</v>
      </c>
      <c r="K567"/>
      <c r="L567"/>
      <c r="R567" s="17"/>
      <c r="S567" s="17"/>
      <c r="T567" s="36"/>
      <c r="U567" s="36"/>
      <c r="V567" s="36"/>
      <c r="W567" s="36"/>
      <c r="X567" s="36"/>
      <c r="Y567" s="36"/>
      <c r="Z567" s="36"/>
      <c r="AA567" s="36"/>
      <c r="AB567" s="36"/>
      <c r="AC567" s="36"/>
      <c r="AD567" s="36"/>
      <c r="AE567" s="36"/>
      <c r="AF567" s="36"/>
      <c r="AG567" s="36"/>
      <c r="AH567" s="36"/>
      <c r="EZ567" s="196"/>
      <c r="FA567" s="196"/>
      <c r="FB567" s="196"/>
      <c r="FC567" s="196"/>
      <c r="FD567" s="196"/>
    </row>
    <row r="568" spans="2:160">
      <c r="B568" s="99">
        <f t="shared" si="49"/>
        <v>0</v>
      </c>
      <c r="C568" s="99" t="str">
        <f t="shared" si="50"/>
        <v/>
      </c>
      <c r="D568" s="99" t="str">
        <f t="shared" si="51"/>
        <v/>
      </c>
      <c r="E568" s="99" t="str">
        <f t="shared" si="52"/>
        <v/>
      </c>
      <c r="F568" s="99" t="str">
        <f t="shared" si="53"/>
        <v/>
      </c>
      <c r="G568" s="99" t="str">
        <f t="shared" si="54"/>
        <v/>
      </c>
      <c r="H568" s="200" t="str">
        <f ca="1">IF(AND(M568&gt;0,M568&lt;=STATS!$C$22),1,"")</f>
        <v/>
      </c>
      <c r="J568" s="34">
        <v>567</v>
      </c>
      <c r="K568"/>
      <c r="L568"/>
      <c r="R568" s="17"/>
      <c r="S568" s="17"/>
      <c r="T568" s="36"/>
      <c r="U568" s="36"/>
      <c r="V568" s="36"/>
      <c r="W568" s="36"/>
      <c r="X568" s="36"/>
      <c r="Y568" s="36"/>
      <c r="Z568" s="36"/>
      <c r="AA568" s="36"/>
      <c r="AB568" s="36"/>
      <c r="AC568" s="36"/>
      <c r="AD568" s="36"/>
      <c r="AE568" s="36"/>
      <c r="AF568" s="36"/>
      <c r="AG568" s="36"/>
      <c r="AH568" s="36"/>
      <c r="EZ568" s="196"/>
      <c r="FA568" s="196"/>
      <c r="FB568" s="196"/>
      <c r="FC568" s="196"/>
      <c r="FD568" s="196"/>
    </row>
    <row r="569" spans="2:160">
      <c r="B569" s="99">
        <f t="shared" si="49"/>
        <v>0</v>
      </c>
      <c r="C569" s="99" t="str">
        <f t="shared" si="50"/>
        <v/>
      </c>
      <c r="D569" s="99" t="str">
        <f t="shared" si="51"/>
        <v/>
      </c>
      <c r="E569" s="99" t="str">
        <f t="shared" si="52"/>
        <v/>
      </c>
      <c r="F569" s="99" t="str">
        <f t="shared" si="53"/>
        <v/>
      </c>
      <c r="G569" s="99" t="str">
        <f t="shared" si="54"/>
        <v/>
      </c>
      <c r="H569" s="200" t="str">
        <f ca="1">IF(AND(M569&gt;0,M569&lt;=STATS!$C$22),1,"")</f>
        <v/>
      </c>
      <c r="J569" s="34">
        <v>568</v>
      </c>
      <c r="K569"/>
      <c r="L569"/>
      <c r="R569" s="17"/>
      <c r="S569" s="17"/>
      <c r="T569" s="36"/>
      <c r="U569" s="36"/>
      <c r="V569" s="36"/>
      <c r="W569" s="36"/>
      <c r="X569" s="36"/>
      <c r="Y569" s="36"/>
      <c r="Z569" s="36"/>
      <c r="AA569" s="36"/>
      <c r="AB569" s="36"/>
      <c r="AC569" s="36"/>
      <c r="AD569" s="36"/>
      <c r="AE569" s="36"/>
      <c r="AF569" s="36"/>
      <c r="AG569" s="36"/>
      <c r="AH569" s="36"/>
      <c r="EZ569" s="196"/>
      <c r="FA569" s="196"/>
      <c r="FB569" s="196"/>
      <c r="FC569" s="196"/>
      <c r="FD569" s="196"/>
    </row>
    <row r="570" spans="2:160">
      <c r="B570" s="99">
        <f t="shared" si="49"/>
        <v>0</v>
      </c>
      <c r="C570" s="99" t="str">
        <f t="shared" si="50"/>
        <v/>
      </c>
      <c r="D570" s="99" t="str">
        <f t="shared" si="51"/>
        <v/>
      </c>
      <c r="E570" s="99" t="str">
        <f t="shared" si="52"/>
        <v/>
      </c>
      <c r="F570" s="99" t="str">
        <f t="shared" si="53"/>
        <v/>
      </c>
      <c r="G570" s="99" t="str">
        <f t="shared" si="54"/>
        <v/>
      </c>
      <c r="H570" s="200" t="str">
        <f ca="1">IF(AND(M570&gt;0,M570&lt;=STATS!$C$22),1,"")</f>
        <v/>
      </c>
      <c r="J570" s="34">
        <v>569</v>
      </c>
      <c r="K570"/>
      <c r="L570"/>
      <c r="R570" s="17"/>
      <c r="S570" s="17"/>
      <c r="T570" s="36"/>
      <c r="U570" s="36"/>
      <c r="V570" s="36"/>
      <c r="W570" s="36"/>
      <c r="X570" s="36"/>
      <c r="Y570" s="36"/>
      <c r="Z570" s="36"/>
      <c r="AA570" s="36"/>
      <c r="AB570" s="36"/>
      <c r="AC570" s="36"/>
      <c r="AD570" s="36"/>
      <c r="AE570" s="36"/>
      <c r="AF570" s="36"/>
      <c r="AG570" s="36"/>
      <c r="AH570" s="36"/>
      <c r="EZ570" s="196"/>
      <c r="FA570" s="196"/>
      <c r="FB570" s="196"/>
      <c r="FC570" s="196"/>
      <c r="FD570" s="196"/>
    </row>
    <row r="571" spans="2:160">
      <c r="B571" s="99">
        <f t="shared" si="49"/>
        <v>0</v>
      </c>
      <c r="C571" s="99" t="str">
        <f t="shared" si="50"/>
        <v/>
      </c>
      <c r="D571" s="99" t="str">
        <f t="shared" si="51"/>
        <v/>
      </c>
      <c r="E571" s="99" t="str">
        <f t="shared" si="52"/>
        <v/>
      </c>
      <c r="F571" s="99" t="str">
        <f t="shared" si="53"/>
        <v/>
      </c>
      <c r="G571" s="99" t="str">
        <f t="shared" si="54"/>
        <v/>
      </c>
      <c r="H571" s="200" t="str">
        <f ca="1">IF(AND(M571&gt;0,M571&lt;=STATS!$C$22),1,"")</f>
        <v/>
      </c>
      <c r="J571" s="34">
        <v>570</v>
      </c>
      <c r="K571"/>
      <c r="L571"/>
      <c r="R571" s="17"/>
      <c r="S571" s="17"/>
      <c r="T571" s="36"/>
      <c r="U571" s="36"/>
      <c r="V571" s="36"/>
      <c r="W571" s="36"/>
      <c r="X571" s="36"/>
      <c r="Y571" s="36"/>
      <c r="Z571" s="36"/>
      <c r="AA571" s="36"/>
      <c r="AB571" s="36"/>
      <c r="AC571" s="36"/>
      <c r="AD571" s="36"/>
      <c r="AE571" s="36"/>
      <c r="AF571" s="36"/>
      <c r="AG571" s="36"/>
      <c r="AH571" s="36"/>
      <c r="EZ571" s="196"/>
      <c r="FA571" s="196"/>
      <c r="FB571" s="196"/>
      <c r="FC571" s="196"/>
      <c r="FD571" s="196"/>
    </row>
    <row r="572" spans="2:160">
      <c r="B572" s="99">
        <f t="shared" si="49"/>
        <v>0</v>
      </c>
      <c r="C572" s="99" t="str">
        <f t="shared" si="50"/>
        <v/>
      </c>
      <c r="D572" s="99" t="str">
        <f t="shared" si="51"/>
        <v/>
      </c>
      <c r="E572" s="99" t="str">
        <f t="shared" si="52"/>
        <v/>
      </c>
      <c r="F572" s="99" t="str">
        <f t="shared" si="53"/>
        <v/>
      </c>
      <c r="G572" s="99" t="str">
        <f t="shared" si="54"/>
        <v/>
      </c>
      <c r="H572" s="200" t="str">
        <f ca="1">IF(AND(M572&gt;0,M572&lt;=STATS!$C$22),1,"")</f>
        <v/>
      </c>
      <c r="J572" s="34">
        <v>571</v>
      </c>
      <c r="K572"/>
      <c r="L572"/>
      <c r="R572" s="17"/>
      <c r="S572" s="17"/>
      <c r="T572" s="36"/>
      <c r="U572" s="36"/>
      <c r="V572" s="36"/>
      <c r="W572" s="36"/>
      <c r="X572" s="36"/>
      <c r="Y572" s="36"/>
      <c r="Z572" s="36"/>
      <c r="AA572" s="36"/>
      <c r="AB572" s="36"/>
      <c r="AC572" s="36"/>
      <c r="AD572" s="36"/>
      <c r="AE572" s="36"/>
      <c r="AF572" s="36"/>
      <c r="AG572" s="36"/>
      <c r="AH572" s="36"/>
      <c r="EZ572" s="196"/>
      <c r="FA572" s="196"/>
      <c r="FB572" s="196"/>
      <c r="FC572" s="196"/>
      <c r="FD572" s="196"/>
    </row>
    <row r="573" spans="2:160">
      <c r="B573" s="99">
        <f t="shared" si="49"/>
        <v>0</v>
      </c>
      <c r="C573" s="99" t="str">
        <f t="shared" si="50"/>
        <v/>
      </c>
      <c r="D573" s="99" t="str">
        <f t="shared" si="51"/>
        <v/>
      </c>
      <c r="E573" s="99" t="str">
        <f t="shared" si="52"/>
        <v/>
      </c>
      <c r="F573" s="99" t="str">
        <f t="shared" si="53"/>
        <v/>
      </c>
      <c r="G573" s="99" t="str">
        <f t="shared" si="54"/>
        <v/>
      </c>
      <c r="H573" s="200" t="str">
        <f ca="1">IF(AND(M573&gt;0,M573&lt;=STATS!$C$22),1,"")</f>
        <v/>
      </c>
      <c r="J573" s="34">
        <v>572</v>
      </c>
      <c r="K573"/>
      <c r="L573"/>
      <c r="R573" s="17"/>
      <c r="S573" s="17"/>
      <c r="T573" s="36"/>
      <c r="U573" s="36"/>
      <c r="V573" s="36"/>
      <c r="W573" s="36"/>
      <c r="X573" s="36"/>
      <c r="Y573" s="36"/>
      <c r="Z573" s="36"/>
      <c r="AA573" s="36"/>
      <c r="AB573" s="36"/>
      <c r="AC573" s="36"/>
      <c r="AD573" s="36"/>
      <c r="AE573" s="36"/>
      <c r="AF573" s="36"/>
      <c r="AG573" s="36"/>
      <c r="AH573" s="36"/>
      <c r="EZ573" s="196"/>
      <c r="FA573" s="196"/>
      <c r="FB573" s="196"/>
      <c r="FC573" s="196"/>
      <c r="FD573" s="196"/>
    </row>
    <row r="574" spans="2:160">
      <c r="B574" s="99">
        <f t="shared" si="49"/>
        <v>0</v>
      </c>
      <c r="C574" s="99" t="str">
        <f t="shared" si="50"/>
        <v/>
      </c>
      <c r="D574" s="99" t="str">
        <f t="shared" si="51"/>
        <v/>
      </c>
      <c r="E574" s="99" t="str">
        <f t="shared" si="52"/>
        <v/>
      </c>
      <c r="F574" s="99" t="str">
        <f t="shared" si="53"/>
        <v/>
      </c>
      <c r="G574" s="99" t="str">
        <f t="shared" si="54"/>
        <v/>
      </c>
      <c r="H574" s="200" t="str">
        <f ca="1">IF(AND(M574&gt;0,M574&lt;=STATS!$C$22),1,"")</f>
        <v/>
      </c>
      <c r="J574" s="34">
        <v>573</v>
      </c>
      <c r="K574"/>
      <c r="L574"/>
      <c r="R574" s="17"/>
      <c r="S574" s="17"/>
      <c r="T574" s="36"/>
      <c r="U574" s="36"/>
      <c r="V574" s="36"/>
      <c r="W574" s="36"/>
      <c r="X574" s="36"/>
      <c r="Y574" s="36"/>
      <c r="Z574" s="36"/>
      <c r="AA574" s="36"/>
      <c r="AB574" s="36"/>
      <c r="AC574" s="36"/>
      <c r="AD574" s="36"/>
      <c r="AE574" s="36"/>
      <c r="AF574" s="36"/>
      <c r="AG574" s="36"/>
      <c r="AH574" s="36"/>
      <c r="EZ574" s="196"/>
      <c r="FA574" s="196"/>
      <c r="FB574" s="196"/>
      <c r="FC574" s="196"/>
      <c r="FD574" s="196"/>
    </row>
    <row r="575" spans="2:160">
      <c r="B575" s="99">
        <f t="shared" si="49"/>
        <v>0</v>
      </c>
      <c r="C575" s="99" t="str">
        <f t="shared" si="50"/>
        <v/>
      </c>
      <c r="D575" s="99" t="str">
        <f t="shared" si="51"/>
        <v/>
      </c>
      <c r="E575" s="99" t="str">
        <f t="shared" si="52"/>
        <v/>
      </c>
      <c r="F575" s="99" t="str">
        <f t="shared" si="53"/>
        <v/>
      </c>
      <c r="G575" s="99" t="str">
        <f t="shared" si="54"/>
        <v/>
      </c>
      <c r="H575" s="200" t="str">
        <f ca="1">IF(AND(M575&gt;0,M575&lt;=STATS!$C$22),1,"")</f>
        <v/>
      </c>
      <c r="J575" s="34">
        <v>574</v>
      </c>
      <c r="K575"/>
      <c r="L575"/>
      <c r="R575" s="17"/>
      <c r="S575" s="17"/>
      <c r="T575" s="36"/>
      <c r="U575" s="36"/>
      <c r="V575" s="36"/>
      <c r="W575" s="36"/>
      <c r="X575" s="36"/>
      <c r="Y575" s="36"/>
      <c r="Z575" s="36"/>
      <c r="AA575" s="36"/>
      <c r="AB575" s="36"/>
      <c r="AC575" s="36"/>
      <c r="AD575" s="36"/>
      <c r="AE575" s="36"/>
      <c r="AF575" s="36"/>
      <c r="AG575" s="36"/>
      <c r="AH575" s="36"/>
      <c r="EZ575" s="196"/>
      <c r="FA575" s="196"/>
      <c r="FB575" s="196"/>
      <c r="FC575" s="196"/>
      <c r="FD575" s="196"/>
    </row>
    <row r="576" spans="2:160">
      <c r="B576" s="99">
        <f t="shared" si="49"/>
        <v>0</v>
      </c>
      <c r="C576" s="99" t="str">
        <f t="shared" si="50"/>
        <v/>
      </c>
      <c r="D576" s="99" t="str">
        <f t="shared" si="51"/>
        <v/>
      </c>
      <c r="E576" s="99" t="str">
        <f t="shared" si="52"/>
        <v/>
      </c>
      <c r="F576" s="99" t="str">
        <f t="shared" si="53"/>
        <v/>
      </c>
      <c r="G576" s="99" t="str">
        <f t="shared" si="54"/>
        <v/>
      </c>
      <c r="H576" s="200" t="str">
        <f ca="1">IF(AND(M576&gt;0,M576&lt;=STATS!$C$22),1,"")</f>
        <v/>
      </c>
      <c r="J576" s="34">
        <v>575</v>
      </c>
      <c r="K576"/>
      <c r="L576"/>
      <c r="R576" s="17"/>
      <c r="S576" s="17"/>
      <c r="T576" s="36"/>
      <c r="U576" s="36"/>
      <c r="V576" s="36"/>
      <c r="W576" s="36"/>
      <c r="X576" s="36"/>
      <c r="Y576" s="36"/>
      <c r="Z576" s="36"/>
      <c r="AA576" s="36"/>
      <c r="AB576" s="36"/>
      <c r="AC576" s="36"/>
      <c r="AD576" s="36"/>
      <c r="AE576" s="36"/>
      <c r="AF576" s="36"/>
      <c r="AG576" s="36"/>
      <c r="AH576" s="36"/>
      <c r="EZ576" s="196"/>
      <c r="FA576" s="196"/>
      <c r="FB576" s="196"/>
      <c r="FC576" s="196"/>
      <c r="FD576" s="196"/>
    </row>
    <row r="577" spans="2:160">
      <c r="B577" s="99">
        <f t="shared" si="49"/>
        <v>0</v>
      </c>
      <c r="C577" s="99" t="str">
        <f t="shared" si="50"/>
        <v/>
      </c>
      <c r="D577" s="99" t="str">
        <f t="shared" si="51"/>
        <v/>
      </c>
      <c r="E577" s="99" t="str">
        <f t="shared" si="52"/>
        <v/>
      </c>
      <c r="F577" s="99" t="str">
        <f t="shared" si="53"/>
        <v/>
      </c>
      <c r="G577" s="99" t="str">
        <f t="shared" si="54"/>
        <v/>
      </c>
      <c r="H577" s="200" t="str">
        <f ca="1">IF(AND(M577&gt;0,M577&lt;=STATS!$C$22),1,"")</f>
        <v/>
      </c>
      <c r="J577" s="34">
        <v>576</v>
      </c>
      <c r="K577"/>
      <c r="L577"/>
      <c r="R577" s="17"/>
      <c r="S577" s="17"/>
      <c r="T577" s="36"/>
      <c r="U577" s="36"/>
      <c r="V577" s="36"/>
      <c r="W577" s="36"/>
      <c r="X577" s="36"/>
      <c r="Y577" s="36"/>
      <c r="Z577" s="36"/>
      <c r="AA577" s="36"/>
      <c r="AB577" s="36"/>
      <c r="AC577" s="36"/>
      <c r="AD577" s="36"/>
      <c r="AE577" s="36"/>
      <c r="AF577" s="36"/>
      <c r="AG577" s="36"/>
      <c r="AH577" s="36"/>
      <c r="EZ577" s="196"/>
      <c r="FA577" s="196"/>
      <c r="FB577" s="196"/>
      <c r="FC577" s="196"/>
      <c r="FD577" s="196"/>
    </row>
    <row r="578" spans="2:160">
      <c r="B578" s="99">
        <f t="shared" ref="B578:B641" si="55">COUNT(R578:EY578,FE578:FM578)</f>
        <v>0</v>
      </c>
      <c r="C578" s="99" t="str">
        <f t="shared" ref="C578:C641" si="56">IF(COUNT(R578:EY578,FE578:FM578)&gt;0,COUNT(R578:EY578,FE578:FM578),"")</f>
        <v/>
      </c>
      <c r="D578" s="99" t="str">
        <f t="shared" ref="D578:D641" si="57">IF(COUNT(T578:BJ578,BL578:BT578,BV578:CB578,CD578:EY578,FE578:FM578)&gt;0,COUNT(T578:BJ578,BL578:BT578,BV578:CB578,CD578:EY578,FE578:FM578),"")</f>
        <v/>
      </c>
      <c r="E578" s="99" t="str">
        <f t="shared" ref="E578:E641" si="58">IF(H578=1,COUNT(R578:EY578,FE578:FM578),"")</f>
        <v/>
      </c>
      <c r="F578" s="99" t="str">
        <f t="shared" ref="F578:F641" si="59">IF(H578=1,COUNT(T578:BJ578,BL578:BT578,BV578:CB578,CD578:EY578,FE578:FM578),"")</f>
        <v/>
      </c>
      <c r="G578" s="99" t="str">
        <f t="shared" si="54"/>
        <v/>
      </c>
      <c r="H578" s="200" t="str">
        <f ca="1">IF(AND(M578&gt;0,M578&lt;=STATS!$C$22),1,"")</f>
        <v/>
      </c>
      <c r="J578" s="34">
        <v>577</v>
      </c>
      <c r="K578"/>
      <c r="L578"/>
      <c r="R578" s="17"/>
      <c r="S578" s="17"/>
      <c r="T578" s="36"/>
      <c r="U578" s="36"/>
      <c r="V578" s="36"/>
      <c r="W578" s="36"/>
      <c r="X578" s="36"/>
      <c r="Y578" s="36"/>
      <c r="Z578" s="36"/>
      <c r="AA578" s="36"/>
      <c r="AB578" s="36"/>
      <c r="AC578" s="36"/>
      <c r="AD578" s="36"/>
      <c r="AE578" s="36"/>
      <c r="AF578" s="36"/>
      <c r="AG578" s="36"/>
      <c r="AH578" s="36"/>
      <c r="EZ578" s="196"/>
      <c r="FA578" s="196"/>
      <c r="FB578" s="196"/>
      <c r="FC578" s="196"/>
      <c r="FD578" s="196"/>
    </row>
    <row r="579" spans="2:160">
      <c r="B579" s="99">
        <f t="shared" si="55"/>
        <v>0</v>
      </c>
      <c r="C579" s="99" t="str">
        <f t="shared" si="56"/>
        <v/>
      </c>
      <c r="D579" s="99" t="str">
        <f t="shared" si="57"/>
        <v/>
      </c>
      <c r="E579" s="99" t="str">
        <f t="shared" si="58"/>
        <v/>
      </c>
      <c r="F579" s="99" t="str">
        <f t="shared" si="59"/>
        <v/>
      </c>
      <c r="G579" s="99" t="str">
        <f t="shared" si="54"/>
        <v/>
      </c>
      <c r="H579" s="200" t="str">
        <f ca="1">IF(AND(M579&gt;0,M579&lt;=STATS!$C$22),1,"")</f>
        <v/>
      </c>
      <c r="J579" s="34">
        <v>578</v>
      </c>
      <c r="K579"/>
      <c r="L579"/>
      <c r="R579" s="17"/>
      <c r="S579" s="17"/>
      <c r="T579" s="36"/>
      <c r="U579" s="36"/>
      <c r="V579" s="36"/>
      <c r="W579" s="36"/>
      <c r="X579" s="36"/>
      <c r="Y579" s="36"/>
      <c r="Z579" s="36"/>
      <c r="AA579" s="36"/>
      <c r="AB579" s="36"/>
      <c r="AC579" s="36"/>
      <c r="AD579" s="36"/>
      <c r="AE579" s="36"/>
      <c r="AF579" s="36"/>
      <c r="AG579" s="36"/>
      <c r="AH579" s="36"/>
      <c r="EZ579" s="196"/>
      <c r="FA579" s="196"/>
      <c r="FB579" s="196"/>
      <c r="FC579" s="196"/>
      <c r="FD579" s="196"/>
    </row>
    <row r="580" spans="2:160">
      <c r="B580" s="99">
        <f t="shared" si="55"/>
        <v>0</v>
      </c>
      <c r="C580" s="99" t="str">
        <f t="shared" si="56"/>
        <v/>
      </c>
      <c r="D580" s="99" t="str">
        <f t="shared" si="57"/>
        <v/>
      </c>
      <c r="E580" s="99" t="str">
        <f t="shared" si="58"/>
        <v/>
      </c>
      <c r="F580" s="99" t="str">
        <f t="shared" si="59"/>
        <v/>
      </c>
      <c r="G580" s="99" t="str">
        <f t="shared" si="54"/>
        <v/>
      </c>
      <c r="H580" s="200" t="str">
        <f ca="1">IF(AND(M580&gt;0,M580&lt;=STATS!$C$22),1,"")</f>
        <v/>
      </c>
      <c r="J580" s="34">
        <v>579</v>
      </c>
      <c r="K580"/>
      <c r="L580"/>
      <c r="R580" s="17"/>
      <c r="S580" s="17"/>
      <c r="T580" s="36"/>
      <c r="U580" s="36"/>
      <c r="V580" s="36"/>
      <c r="W580" s="36"/>
      <c r="X580" s="36"/>
      <c r="Y580" s="36"/>
      <c r="Z580" s="36"/>
      <c r="AA580" s="36"/>
      <c r="AB580" s="36"/>
      <c r="AC580" s="36"/>
      <c r="AD580" s="36"/>
      <c r="AE580" s="36"/>
      <c r="AF580" s="36"/>
      <c r="AG580" s="36"/>
      <c r="AH580" s="36"/>
      <c r="EZ580" s="196"/>
      <c r="FA580" s="196"/>
      <c r="FB580" s="196"/>
      <c r="FC580" s="196"/>
      <c r="FD580" s="196"/>
    </row>
    <row r="581" spans="2:160">
      <c r="B581" s="99">
        <f t="shared" si="55"/>
        <v>0</v>
      </c>
      <c r="C581" s="99" t="str">
        <f t="shared" si="56"/>
        <v/>
      </c>
      <c r="D581" s="99" t="str">
        <f t="shared" si="57"/>
        <v/>
      </c>
      <c r="E581" s="99" t="str">
        <f t="shared" si="58"/>
        <v/>
      </c>
      <c r="F581" s="99" t="str">
        <f t="shared" si="59"/>
        <v/>
      </c>
      <c r="G581" s="99" t="str">
        <f t="shared" si="54"/>
        <v/>
      </c>
      <c r="H581" s="200" t="str">
        <f ca="1">IF(AND(M581&gt;0,M581&lt;=STATS!$C$22),1,"")</f>
        <v/>
      </c>
      <c r="J581" s="34">
        <v>580</v>
      </c>
      <c r="K581"/>
      <c r="L581"/>
      <c r="R581" s="17"/>
      <c r="S581" s="17"/>
      <c r="T581" s="36"/>
      <c r="U581" s="36"/>
      <c r="V581" s="36"/>
      <c r="W581" s="36"/>
      <c r="X581" s="36"/>
      <c r="Y581" s="36"/>
      <c r="Z581" s="36"/>
      <c r="AA581" s="36"/>
      <c r="AB581" s="36"/>
      <c r="AC581" s="36"/>
      <c r="AD581" s="36"/>
      <c r="AE581" s="36"/>
      <c r="AF581" s="36"/>
      <c r="AG581" s="36"/>
      <c r="AH581" s="36"/>
      <c r="EZ581" s="196"/>
      <c r="FA581" s="196"/>
      <c r="FB581" s="196"/>
      <c r="FC581" s="196"/>
      <c r="FD581" s="196"/>
    </row>
    <row r="582" spans="2:160">
      <c r="B582" s="99">
        <f t="shared" si="55"/>
        <v>0</v>
      </c>
      <c r="C582" s="99" t="str">
        <f t="shared" si="56"/>
        <v/>
      </c>
      <c r="D582" s="99" t="str">
        <f t="shared" si="57"/>
        <v/>
      </c>
      <c r="E582" s="99" t="str">
        <f t="shared" si="58"/>
        <v/>
      </c>
      <c r="F582" s="99" t="str">
        <f t="shared" si="59"/>
        <v/>
      </c>
      <c r="G582" s="99" t="str">
        <f t="shared" si="54"/>
        <v/>
      </c>
      <c r="H582" s="200" t="str">
        <f ca="1">IF(AND(M582&gt;0,M582&lt;=STATS!$C$22),1,"")</f>
        <v/>
      </c>
      <c r="J582" s="34">
        <v>581</v>
      </c>
      <c r="K582"/>
      <c r="L582"/>
      <c r="R582" s="17"/>
      <c r="S582" s="17"/>
      <c r="T582" s="36"/>
      <c r="U582" s="36"/>
      <c r="V582" s="36"/>
      <c r="W582" s="36"/>
      <c r="X582" s="36"/>
      <c r="Y582" s="36"/>
      <c r="Z582" s="36"/>
      <c r="AA582" s="36"/>
      <c r="AB582" s="36"/>
      <c r="AC582" s="36"/>
      <c r="AD582" s="36"/>
      <c r="AE582" s="36"/>
      <c r="AF582" s="36"/>
      <c r="AG582" s="36"/>
      <c r="AH582" s="36"/>
      <c r="EZ582" s="196"/>
      <c r="FA582" s="196"/>
      <c r="FB582" s="196"/>
      <c r="FC582" s="196"/>
      <c r="FD582" s="196"/>
    </row>
    <row r="583" spans="2:160">
      <c r="B583" s="99">
        <f t="shared" si="55"/>
        <v>0</v>
      </c>
      <c r="C583" s="99" t="str">
        <f t="shared" si="56"/>
        <v/>
      </c>
      <c r="D583" s="99" t="str">
        <f t="shared" si="57"/>
        <v/>
      </c>
      <c r="E583" s="99" t="str">
        <f t="shared" si="58"/>
        <v/>
      </c>
      <c r="F583" s="99" t="str">
        <f t="shared" si="59"/>
        <v/>
      </c>
      <c r="G583" s="99" t="str">
        <f t="shared" si="54"/>
        <v/>
      </c>
      <c r="H583" s="200" t="str">
        <f ca="1">IF(AND(M583&gt;0,M583&lt;=STATS!$C$22),1,"")</f>
        <v/>
      </c>
      <c r="J583" s="34">
        <v>582</v>
      </c>
      <c r="K583"/>
      <c r="L583"/>
      <c r="R583" s="17"/>
      <c r="S583" s="17"/>
      <c r="T583" s="36"/>
      <c r="U583" s="36"/>
      <c r="V583" s="36"/>
      <c r="W583" s="36"/>
      <c r="X583" s="36"/>
      <c r="Y583" s="36"/>
      <c r="Z583" s="36"/>
      <c r="AA583" s="36"/>
      <c r="AB583" s="36"/>
      <c r="AC583" s="36"/>
      <c r="AD583" s="36"/>
      <c r="AE583" s="36"/>
      <c r="AF583" s="36"/>
      <c r="AG583" s="36"/>
      <c r="AH583" s="36"/>
      <c r="EZ583" s="196"/>
      <c r="FA583" s="196"/>
      <c r="FB583" s="196"/>
      <c r="FC583" s="196"/>
      <c r="FD583" s="196"/>
    </row>
    <row r="584" spans="2:160">
      <c r="B584" s="99">
        <f t="shared" si="55"/>
        <v>0</v>
      </c>
      <c r="C584" s="99" t="str">
        <f t="shared" si="56"/>
        <v/>
      </c>
      <c r="D584" s="99" t="str">
        <f t="shared" si="57"/>
        <v/>
      </c>
      <c r="E584" s="99" t="str">
        <f t="shared" si="58"/>
        <v/>
      </c>
      <c r="F584" s="99" t="str">
        <f t="shared" si="59"/>
        <v/>
      </c>
      <c r="G584" s="99" t="str">
        <f t="shared" si="54"/>
        <v/>
      </c>
      <c r="H584" s="200" t="str">
        <f ca="1">IF(AND(M584&gt;0,M584&lt;=STATS!$C$22),1,"")</f>
        <v/>
      </c>
      <c r="J584" s="34">
        <v>583</v>
      </c>
      <c r="K584"/>
      <c r="L584"/>
      <c r="R584" s="17"/>
      <c r="S584" s="17"/>
      <c r="T584" s="36"/>
      <c r="U584" s="36"/>
      <c r="V584" s="36"/>
      <c r="W584" s="36"/>
      <c r="X584" s="36"/>
      <c r="Y584" s="36"/>
      <c r="Z584" s="36"/>
      <c r="AA584" s="36"/>
      <c r="AB584" s="36"/>
      <c r="AC584" s="36"/>
      <c r="AD584" s="36"/>
      <c r="AE584" s="36"/>
      <c r="AF584" s="36"/>
      <c r="AG584" s="36"/>
      <c r="AH584" s="36"/>
      <c r="EZ584" s="196"/>
      <c r="FA584" s="196"/>
      <c r="FB584" s="196"/>
      <c r="FC584" s="196"/>
      <c r="FD584" s="196"/>
    </row>
    <row r="585" spans="2:160">
      <c r="B585" s="99">
        <f t="shared" si="55"/>
        <v>0</v>
      </c>
      <c r="C585" s="99" t="str">
        <f t="shared" si="56"/>
        <v/>
      </c>
      <c r="D585" s="99" t="str">
        <f t="shared" si="57"/>
        <v/>
      </c>
      <c r="E585" s="99" t="str">
        <f t="shared" si="58"/>
        <v/>
      </c>
      <c r="F585" s="99" t="str">
        <f t="shared" si="59"/>
        <v/>
      </c>
      <c r="G585" s="99" t="str">
        <f t="shared" si="54"/>
        <v/>
      </c>
      <c r="H585" s="200" t="str">
        <f ca="1">IF(AND(M585&gt;0,M585&lt;=STATS!$C$22),1,"")</f>
        <v/>
      </c>
      <c r="J585" s="34">
        <v>584</v>
      </c>
      <c r="K585"/>
      <c r="L585"/>
      <c r="R585" s="17"/>
      <c r="S585" s="17"/>
      <c r="T585" s="36"/>
      <c r="U585" s="36"/>
      <c r="V585" s="36"/>
      <c r="W585" s="36"/>
      <c r="X585" s="36"/>
      <c r="Y585" s="36"/>
      <c r="Z585" s="36"/>
      <c r="AA585" s="36"/>
      <c r="AB585" s="36"/>
      <c r="AC585" s="36"/>
      <c r="AD585" s="36"/>
      <c r="AE585" s="36"/>
      <c r="AF585" s="36"/>
      <c r="AG585" s="36"/>
      <c r="AH585" s="36"/>
      <c r="EZ585" s="196"/>
      <c r="FA585" s="196"/>
      <c r="FB585" s="196"/>
      <c r="FC585" s="196"/>
      <c r="FD585" s="196"/>
    </row>
    <row r="586" spans="2:160">
      <c r="B586" s="99">
        <f t="shared" si="55"/>
        <v>0</v>
      </c>
      <c r="C586" s="99" t="str">
        <f t="shared" si="56"/>
        <v/>
      </c>
      <c r="D586" s="99" t="str">
        <f t="shared" si="57"/>
        <v/>
      </c>
      <c r="E586" s="99" t="str">
        <f t="shared" si="58"/>
        <v/>
      </c>
      <c r="F586" s="99" t="str">
        <f t="shared" si="59"/>
        <v/>
      </c>
      <c r="G586" s="99" t="str">
        <f t="shared" si="54"/>
        <v/>
      </c>
      <c r="H586" s="200" t="str">
        <f ca="1">IF(AND(M586&gt;0,M586&lt;=STATS!$C$22),1,"")</f>
        <v/>
      </c>
      <c r="J586" s="34">
        <v>585</v>
      </c>
      <c r="K586"/>
      <c r="L586"/>
      <c r="R586" s="17"/>
      <c r="S586" s="17"/>
      <c r="T586" s="36"/>
      <c r="U586" s="36"/>
      <c r="V586" s="36"/>
      <c r="W586" s="36"/>
      <c r="X586" s="36"/>
      <c r="Y586" s="36"/>
      <c r="Z586" s="36"/>
      <c r="AA586" s="36"/>
      <c r="AB586" s="36"/>
      <c r="AC586" s="36"/>
      <c r="AD586" s="36"/>
      <c r="AE586" s="36"/>
      <c r="AF586" s="36"/>
      <c r="AG586" s="36"/>
      <c r="AH586" s="36"/>
      <c r="EZ586" s="196"/>
      <c r="FA586" s="196"/>
      <c r="FB586" s="196"/>
      <c r="FC586" s="196"/>
      <c r="FD586" s="196"/>
    </row>
    <row r="587" spans="2:160">
      <c r="B587" s="99">
        <f t="shared" si="55"/>
        <v>0</v>
      </c>
      <c r="C587" s="99" t="str">
        <f t="shared" si="56"/>
        <v/>
      </c>
      <c r="D587" s="99" t="str">
        <f t="shared" si="57"/>
        <v/>
      </c>
      <c r="E587" s="99" t="str">
        <f t="shared" si="58"/>
        <v/>
      </c>
      <c r="F587" s="99" t="str">
        <f t="shared" si="59"/>
        <v/>
      </c>
      <c r="G587" s="99" t="str">
        <f t="shared" si="54"/>
        <v/>
      </c>
      <c r="H587" s="200" t="str">
        <f ca="1">IF(AND(M587&gt;0,M587&lt;=STATS!$C$22),1,"")</f>
        <v/>
      </c>
      <c r="J587" s="34">
        <v>586</v>
      </c>
      <c r="K587"/>
      <c r="L587"/>
      <c r="R587" s="17"/>
      <c r="S587" s="17"/>
      <c r="T587" s="36"/>
      <c r="U587" s="36"/>
      <c r="V587" s="36"/>
      <c r="W587" s="36"/>
      <c r="X587" s="36"/>
      <c r="Y587" s="36"/>
      <c r="Z587" s="36"/>
      <c r="AA587" s="36"/>
      <c r="AB587" s="36"/>
      <c r="AC587" s="36"/>
      <c r="AD587" s="36"/>
      <c r="AE587" s="36"/>
      <c r="AF587" s="36"/>
      <c r="AG587" s="36"/>
      <c r="AH587" s="36"/>
      <c r="EZ587" s="196"/>
      <c r="FA587" s="196"/>
      <c r="FB587" s="196"/>
      <c r="FC587" s="196"/>
      <c r="FD587" s="196"/>
    </row>
    <row r="588" spans="2:160">
      <c r="B588" s="99">
        <f t="shared" si="55"/>
        <v>0</v>
      </c>
      <c r="C588" s="99" t="str">
        <f t="shared" si="56"/>
        <v/>
      </c>
      <c r="D588" s="99" t="str">
        <f t="shared" si="57"/>
        <v/>
      </c>
      <c r="E588" s="99" t="str">
        <f t="shared" si="58"/>
        <v/>
      </c>
      <c r="F588" s="99" t="str">
        <f t="shared" si="59"/>
        <v/>
      </c>
      <c r="G588" s="99" t="str">
        <f t="shared" si="54"/>
        <v/>
      </c>
      <c r="H588" s="200" t="str">
        <f ca="1">IF(AND(M588&gt;0,M588&lt;=STATS!$C$22),1,"")</f>
        <v/>
      </c>
      <c r="J588" s="34">
        <v>587</v>
      </c>
      <c r="K588"/>
      <c r="L588"/>
      <c r="R588" s="17"/>
      <c r="S588" s="17"/>
      <c r="T588" s="36"/>
      <c r="U588" s="36"/>
      <c r="V588" s="36"/>
      <c r="W588" s="36"/>
      <c r="X588" s="36"/>
      <c r="Y588" s="36"/>
      <c r="Z588" s="36"/>
      <c r="AA588" s="36"/>
      <c r="AB588" s="36"/>
      <c r="AC588" s="36"/>
      <c r="AD588" s="36"/>
      <c r="AE588" s="36"/>
      <c r="AF588" s="36"/>
      <c r="AG588" s="36"/>
      <c r="AH588" s="36"/>
      <c r="EZ588" s="196"/>
      <c r="FA588" s="196"/>
      <c r="FB588" s="196"/>
      <c r="FC588" s="196"/>
      <c r="FD588" s="196"/>
    </row>
    <row r="589" spans="2:160">
      <c r="B589" s="99">
        <f t="shared" si="55"/>
        <v>0</v>
      </c>
      <c r="C589" s="99" t="str">
        <f t="shared" si="56"/>
        <v/>
      </c>
      <c r="D589" s="99" t="str">
        <f t="shared" si="57"/>
        <v/>
      </c>
      <c r="E589" s="99" t="str">
        <f t="shared" si="58"/>
        <v/>
      </c>
      <c r="F589" s="99" t="str">
        <f t="shared" si="59"/>
        <v/>
      </c>
      <c r="G589" s="99" t="str">
        <f t="shared" si="54"/>
        <v/>
      </c>
      <c r="H589" s="200" t="str">
        <f ca="1">IF(AND(M589&gt;0,M589&lt;=STATS!$C$22),1,"")</f>
        <v/>
      </c>
      <c r="J589" s="34">
        <v>588</v>
      </c>
      <c r="K589"/>
      <c r="L589"/>
      <c r="R589" s="17"/>
      <c r="S589" s="17"/>
      <c r="T589" s="36"/>
      <c r="U589" s="36"/>
      <c r="V589" s="36"/>
      <c r="W589" s="36"/>
      <c r="X589" s="36"/>
      <c r="Y589" s="36"/>
      <c r="Z589" s="36"/>
      <c r="AA589" s="36"/>
      <c r="AB589" s="36"/>
      <c r="AC589" s="36"/>
      <c r="AD589" s="36"/>
      <c r="AE589" s="36"/>
      <c r="AF589" s="36"/>
      <c r="AG589" s="36"/>
      <c r="AH589" s="36"/>
      <c r="EZ589" s="196"/>
      <c r="FA589" s="196"/>
      <c r="FB589" s="196"/>
      <c r="FC589" s="196"/>
      <c r="FD589" s="196"/>
    </row>
    <row r="590" spans="2:160">
      <c r="B590" s="99">
        <f t="shared" si="55"/>
        <v>0</v>
      </c>
      <c r="C590" s="99" t="str">
        <f t="shared" si="56"/>
        <v/>
      </c>
      <c r="D590" s="99" t="str">
        <f t="shared" si="57"/>
        <v/>
      </c>
      <c r="E590" s="99" t="str">
        <f t="shared" si="58"/>
        <v/>
      </c>
      <c r="F590" s="99" t="str">
        <f t="shared" si="59"/>
        <v/>
      </c>
      <c r="G590" s="99" t="str">
        <f t="shared" si="54"/>
        <v/>
      </c>
      <c r="H590" s="200" t="str">
        <f ca="1">IF(AND(M590&gt;0,M590&lt;=STATS!$C$22),1,"")</f>
        <v/>
      </c>
      <c r="J590" s="34">
        <v>589</v>
      </c>
      <c r="K590"/>
      <c r="L590"/>
      <c r="R590" s="17"/>
      <c r="S590" s="17"/>
      <c r="T590" s="36"/>
      <c r="U590" s="36"/>
      <c r="V590" s="36"/>
      <c r="W590" s="36"/>
      <c r="X590" s="36"/>
      <c r="Y590" s="36"/>
      <c r="Z590" s="36"/>
      <c r="AA590" s="36"/>
      <c r="AB590" s="36"/>
      <c r="AC590" s="36"/>
      <c r="AD590" s="36"/>
      <c r="AE590" s="36"/>
      <c r="AF590" s="36"/>
      <c r="AG590" s="36"/>
      <c r="AH590" s="36"/>
      <c r="EZ590" s="196"/>
      <c r="FA590" s="196"/>
      <c r="FB590" s="196"/>
      <c r="FC590" s="196"/>
      <c r="FD590" s="196"/>
    </row>
    <row r="591" spans="2:160">
      <c r="B591" s="99">
        <f t="shared" si="55"/>
        <v>0</v>
      </c>
      <c r="C591" s="99" t="str">
        <f t="shared" si="56"/>
        <v/>
      </c>
      <c r="D591" s="99" t="str">
        <f t="shared" si="57"/>
        <v/>
      </c>
      <c r="E591" s="99" t="str">
        <f t="shared" si="58"/>
        <v/>
      </c>
      <c r="F591" s="99" t="str">
        <f t="shared" si="59"/>
        <v/>
      </c>
      <c r="G591" s="99" t="str">
        <f t="shared" si="54"/>
        <v/>
      </c>
      <c r="H591" s="200" t="str">
        <f ca="1">IF(AND(M591&gt;0,M591&lt;=STATS!$C$22),1,"")</f>
        <v/>
      </c>
      <c r="J591" s="34">
        <v>590</v>
      </c>
      <c r="K591"/>
      <c r="L591"/>
      <c r="R591" s="17"/>
      <c r="S591" s="17"/>
      <c r="T591" s="36"/>
      <c r="U591" s="36"/>
      <c r="V591" s="36"/>
      <c r="W591" s="36"/>
      <c r="X591" s="36"/>
      <c r="Y591" s="36"/>
      <c r="Z591" s="36"/>
      <c r="AA591" s="36"/>
      <c r="AB591" s="36"/>
      <c r="AC591" s="36"/>
      <c r="AD591" s="36"/>
      <c r="AE591" s="36"/>
      <c r="AF591" s="36"/>
      <c r="AG591" s="36"/>
      <c r="AH591" s="36"/>
      <c r="EZ591" s="196"/>
      <c r="FA591" s="196"/>
      <c r="FB591" s="196"/>
      <c r="FC591" s="196"/>
      <c r="FD591" s="196"/>
    </row>
    <row r="592" spans="2:160">
      <c r="B592" s="99">
        <f t="shared" si="55"/>
        <v>0</v>
      </c>
      <c r="C592" s="99" t="str">
        <f t="shared" si="56"/>
        <v/>
      </c>
      <c r="D592" s="99" t="str">
        <f t="shared" si="57"/>
        <v/>
      </c>
      <c r="E592" s="99" t="str">
        <f t="shared" si="58"/>
        <v/>
      </c>
      <c r="F592" s="99" t="str">
        <f t="shared" si="59"/>
        <v/>
      </c>
      <c r="G592" s="99" t="str">
        <f t="shared" si="54"/>
        <v/>
      </c>
      <c r="H592" s="200" t="str">
        <f ca="1">IF(AND(M592&gt;0,M592&lt;=STATS!$C$22),1,"")</f>
        <v/>
      </c>
      <c r="J592" s="34">
        <v>591</v>
      </c>
      <c r="K592"/>
      <c r="L592"/>
      <c r="R592" s="17"/>
      <c r="S592" s="17"/>
      <c r="T592" s="36"/>
      <c r="U592" s="36"/>
      <c r="V592" s="36"/>
      <c r="W592" s="36"/>
      <c r="X592" s="36"/>
      <c r="Y592" s="36"/>
      <c r="Z592" s="36"/>
      <c r="AA592" s="36"/>
      <c r="AB592" s="36"/>
      <c r="AC592" s="36"/>
      <c r="AD592" s="36"/>
      <c r="AE592" s="36"/>
      <c r="AF592" s="36"/>
      <c r="AG592" s="36"/>
      <c r="AH592" s="36"/>
      <c r="EZ592" s="196"/>
      <c r="FA592" s="196"/>
      <c r="FB592" s="196"/>
      <c r="FC592" s="196"/>
      <c r="FD592" s="196"/>
    </row>
    <row r="593" spans="2:160">
      <c r="B593" s="99">
        <f t="shared" si="55"/>
        <v>0</v>
      </c>
      <c r="C593" s="99" t="str">
        <f t="shared" si="56"/>
        <v/>
      </c>
      <c r="D593" s="99" t="str">
        <f t="shared" si="57"/>
        <v/>
      </c>
      <c r="E593" s="99" t="str">
        <f t="shared" si="58"/>
        <v/>
      </c>
      <c r="F593" s="99" t="str">
        <f t="shared" si="59"/>
        <v/>
      </c>
      <c r="G593" s="99" t="str">
        <f t="shared" si="54"/>
        <v/>
      </c>
      <c r="H593" s="200" t="str">
        <f ca="1">IF(AND(M593&gt;0,M593&lt;=STATS!$C$22),1,"")</f>
        <v/>
      </c>
      <c r="J593" s="34">
        <v>592</v>
      </c>
      <c r="K593"/>
      <c r="L593"/>
      <c r="R593" s="17"/>
      <c r="S593" s="17"/>
      <c r="T593" s="36"/>
      <c r="U593" s="36"/>
      <c r="V593" s="36"/>
      <c r="W593" s="36"/>
      <c r="X593" s="36"/>
      <c r="Y593" s="36"/>
      <c r="Z593" s="36"/>
      <c r="AA593" s="36"/>
      <c r="AB593" s="36"/>
      <c r="AC593" s="36"/>
      <c r="AD593" s="36"/>
      <c r="AE593" s="36"/>
      <c r="AF593" s="36"/>
      <c r="AG593" s="36"/>
      <c r="AH593" s="36"/>
      <c r="EZ593" s="196"/>
      <c r="FA593" s="196"/>
      <c r="FB593" s="196"/>
      <c r="FC593" s="196"/>
      <c r="FD593" s="196"/>
    </row>
    <row r="594" spans="2:160">
      <c r="B594" s="99">
        <f t="shared" si="55"/>
        <v>0</v>
      </c>
      <c r="C594" s="99" t="str">
        <f t="shared" si="56"/>
        <v/>
      </c>
      <c r="D594" s="99" t="str">
        <f t="shared" si="57"/>
        <v/>
      </c>
      <c r="E594" s="99" t="str">
        <f t="shared" si="58"/>
        <v/>
      </c>
      <c r="F594" s="99" t="str">
        <f t="shared" si="59"/>
        <v/>
      </c>
      <c r="G594" s="99" t="str">
        <f t="shared" si="54"/>
        <v/>
      </c>
      <c r="H594" s="200" t="str">
        <f ca="1">IF(AND(M594&gt;0,M594&lt;=STATS!$C$22),1,"")</f>
        <v/>
      </c>
      <c r="J594" s="34">
        <v>593</v>
      </c>
      <c r="K594"/>
      <c r="L594"/>
      <c r="R594" s="17"/>
      <c r="S594" s="17"/>
      <c r="T594" s="36"/>
      <c r="U594" s="36"/>
      <c r="V594" s="36"/>
      <c r="W594" s="36"/>
      <c r="X594" s="36"/>
      <c r="Y594" s="36"/>
      <c r="Z594" s="36"/>
      <c r="AA594" s="36"/>
      <c r="AB594" s="36"/>
      <c r="AC594" s="36"/>
      <c r="AD594" s="36"/>
      <c r="AE594" s="36"/>
      <c r="AF594" s="36"/>
      <c r="AG594" s="36"/>
      <c r="AH594" s="36"/>
      <c r="EZ594" s="196"/>
      <c r="FA594" s="196"/>
      <c r="FB594" s="196"/>
      <c r="FC594" s="196"/>
      <c r="FD594" s="196"/>
    </row>
    <row r="595" spans="2:160">
      <c r="B595" s="99">
        <f t="shared" si="55"/>
        <v>0</v>
      </c>
      <c r="C595" s="99" t="str">
        <f t="shared" si="56"/>
        <v/>
      </c>
      <c r="D595" s="99" t="str">
        <f t="shared" si="57"/>
        <v/>
      </c>
      <c r="E595" s="99" t="str">
        <f t="shared" si="58"/>
        <v/>
      </c>
      <c r="F595" s="99" t="str">
        <f t="shared" si="59"/>
        <v/>
      </c>
      <c r="G595" s="99" t="str">
        <f t="shared" si="54"/>
        <v/>
      </c>
      <c r="H595" s="200" t="str">
        <f ca="1">IF(AND(M595&gt;0,M595&lt;=STATS!$C$22),1,"")</f>
        <v/>
      </c>
      <c r="J595" s="34">
        <v>594</v>
      </c>
      <c r="K595"/>
      <c r="L595"/>
      <c r="R595" s="17"/>
      <c r="S595" s="17"/>
      <c r="T595" s="36"/>
      <c r="U595" s="36"/>
      <c r="V595" s="36"/>
      <c r="W595" s="36"/>
      <c r="X595" s="36"/>
      <c r="Y595" s="36"/>
      <c r="Z595" s="36"/>
      <c r="AA595" s="36"/>
      <c r="AB595" s="36"/>
      <c r="AC595" s="36"/>
      <c r="AD595" s="36"/>
      <c r="AE595" s="36"/>
      <c r="AF595" s="36"/>
      <c r="AG595" s="36"/>
      <c r="AH595" s="36"/>
      <c r="EZ595" s="196"/>
      <c r="FA595" s="196"/>
      <c r="FB595" s="196"/>
      <c r="FC595" s="196"/>
      <c r="FD595" s="196"/>
    </row>
    <row r="596" spans="2:160">
      <c r="B596" s="99">
        <f t="shared" si="55"/>
        <v>0</v>
      </c>
      <c r="C596" s="99" t="str">
        <f t="shared" si="56"/>
        <v/>
      </c>
      <c r="D596" s="99" t="str">
        <f t="shared" si="57"/>
        <v/>
      </c>
      <c r="E596" s="99" t="str">
        <f t="shared" si="58"/>
        <v/>
      </c>
      <c r="F596" s="99" t="str">
        <f t="shared" si="59"/>
        <v/>
      </c>
      <c r="G596" s="99" t="str">
        <f t="shared" si="54"/>
        <v/>
      </c>
      <c r="H596" s="200" t="str">
        <f ca="1">IF(AND(M596&gt;0,M596&lt;=STATS!$C$22),1,"")</f>
        <v/>
      </c>
      <c r="J596" s="34">
        <v>595</v>
      </c>
      <c r="K596"/>
      <c r="L596"/>
      <c r="R596" s="17"/>
      <c r="S596" s="17"/>
      <c r="T596" s="36"/>
      <c r="U596" s="36"/>
      <c r="V596" s="36"/>
      <c r="W596" s="36"/>
      <c r="X596" s="36"/>
      <c r="Y596" s="36"/>
      <c r="Z596" s="36"/>
      <c r="AA596" s="36"/>
      <c r="AB596" s="36"/>
      <c r="AC596" s="36"/>
      <c r="AD596" s="36"/>
      <c r="AE596" s="36"/>
      <c r="AF596" s="36"/>
      <c r="AG596" s="36"/>
      <c r="AH596" s="36"/>
      <c r="EZ596" s="196"/>
      <c r="FA596" s="196"/>
      <c r="FB596" s="196"/>
      <c r="FC596" s="196"/>
      <c r="FD596" s="196"/>
    </row>
    <row r="597" spans="2:160">
      <c r="B597" s="99">
        <f t="shared" si="55"/>
        <v>0</v>
      </c>
      <c r="C597" s="99" t="str">
        <f t="shared" si="56"/>
        <v/>
      </c>
      <c r="D597" s="99" t="str">
        <f t="shared" si="57"/>
        <v/>
      </c>
      <c r="E597" s="99" t="str">
        <f t="shared" si="58"/>
        <v/>
      </c>
      <c r="F597" s="99" t="str">
        <f t="shared" si="59"/>
        <v/>
      </c>
      <c r="G597" s="99" t="str">
        <f t="shared" si="54"/>
        <v/>
      </c>
      <c r="H597" s="200" t="str">
        <f ca="1">IF(AND(M597&gt;0,M597&lt;=STATS!$C$22),1,"")</f>
        <v/>
      </c>
      <c r="J597" s="34">
        <v>596</v>
      </c>
      <c r="K597"/>
      <c r="L597"/>
      <c r="R597" s="17"/>
      <c r="S597" s="17"/>
      <c r="T597" s="36"/>
      <c r="U597" s="36"/>
      <c r="V597" s="36"/>
      <c r="W597" s="36"/>
      <c r="X597" s="36"/>
      <c r="Y597" s="36"/>
      <c r="Z597" s="36"/>
      <c r="AA597" s="36"/>
      <c r="AB597" s="36"/>
      <c r="AC597" s="36"/>
      <c r="AD597" s="36"/>
      <c r="AE597" s="36"/>
      <c r="AF597" s="36"/>
      <c r="AG597" s="36"/>
      <c r="AH597" s="36"/>
      <c r="EZ597" s="196"/>
      <c r="FA597" s="196"/>
      <c r="FB597" s="196"/>
      <c r="FC597" s="196"/>
      <c r="FD597" s="196"/>
    </row>
    <row r="598" spans="2:160">
      <c r="B598" s="99">
        <f t="shared" si="55"/>
        <v>0</v>
      </c>
      <c r="C598" s="99" t="str">
        <f t="shared" si="56"/>
        <v/>
      </c>
      <c r="D598" s="99" t="str">
        <f t="shared" si="57"/>
        <v/>
      </c>
      <c r="E598" s="99" t="str">
        <f t="shared" si="58"/>
        <v/>
      </c>
      <c r="F598" s="99" t="str">
        <f t="shared" si="59"/>
        <v/>
      </c>
      <c r="G598" s="99" t="str">
        <f t="shared" si="54"/>
        <v/>
      </c>
      <c r="H598" s="200" t="str">
        <f ca="1">IF(AND(M598&gt;0,M598&lt;=STATS!$C$22),1,"")</f>
        <v/>
      </c>
      <c r="J598" s="34">
        <v>597</v>
      </c>
      <c r="K598"/>
      <c r="L598"/>
      <c r="R598" s="17"/>
      <c r="S598" s="17"/>
      <c r="T598" s="36"/>
      <c r="U598" s="36"/>
      <c r="V598" s="36"/>
      <c r="W598" s="36"/>
      <c r="X598" s="36"/>
      <c r="Y598" s="36"/>
      <c r="Z598" s="36"/>
      <c r="AA598" s="36"/>
      <c r="AB598" s="36"/>
      <c r="AC598" s="36"/>
      <c r="AD598" s="36"/>
      <c r="AE598" s="36"/>
      <c r="AF598" s="36"/>
      <c r="AG598" s="36"/>
      <c r="AH598" s="36"/>
      <c r="EZ598" s="196"/>
      <c r="FA598" s="196"/>
      <c r="FB598" s="196"/>
      <c r="FC598" s="196"/>
      <c r="FD598" s="196"/>
    </row>
    <row r="599" spans="2:160">
      <c r="B599" s="99">
        <f t="shared" si="55"/>
        <v>0</v>
      </c>
      <c r="C599" s="99" t="str">
        <f t="shared" si="56"/>
        <v/>
      </c>
      <c r="D599" s="99" t="str">
        <f t="shared" si="57"/>
        <v/>
      </c>
      <c r="E599" s="99" t="str">
        <f t="shared" si="58"/>
        <v/>
      </c>
      <c r="F599" s="99" t="str">
        <f t="shared" si="59"/>
        <v/>
      </c>
      <c r="G599" s="99" t="str">
        <f t="shared" si="54"/>
        <v/>
      </c>
      <c r="H599" s="200" t="str">
        <f ca="1">IF(AND(M599&gt;0,M599&lt;=STATS!$C$22),1,"")</f>
        <v/>
      </c>
      <c r="J599" s="34">
        <v>598</v>
      </c>
      <c r="K599"/>
      <c r="L599"/>
      <c r="R599" s="17"/>
      <c r="S599" s="17"/>
      <c r="T599" s="36"/>
      <c r="U599" s="36"/>
      <c r="V599" s="36"/>
      <c r="W599" s="36"/>
      <c r="X599" s="36"/>
      <c r="Y599" s="36"/>
      <c r="Z599" s="36"/>
      <c r="AA599" s="36"/>
      <c r="AB599" s="36"/>
      <c r="AC599" s="36"/>
      <c r="AD599" s="36"/>
      <c r="AE599" s="36"/>
      <c r="AF599" s="36"/>
      <c r="AG599" s="36"/>
      <c r="AH599" s="36"/>
      <c r="EZ599" s="196"/>
      <c r="FA599" s="196"/>
      <c r="FB599" s="196"/>
      <c r="FC599" s="196"/>
      <c r="FD599" s="196"/>
    </row>
    <row r="600" spans="2:160">
      <c r="B600" s="99">
        <f t="shared" si="55"/>
        <v>0</v>
      </c>
      <c r="C600" s="99" t="str">
        <f t="shared" si="56"/>
        <v/>
      </c>
      <c r="D600" s="99" t="str">
        <f t="shared" si="57"/>
        <v/>
      </c>
      <c r="E600" s="99" t="str">
        <f t="shared" si="58"/>
        <v/>
      </c>
      <c r="F600" s="99" t="str">
        <f t="shared" si="59"/>
        <v/>
      </c>
      <c r="G600" s="99" t="str">
        <f t="shared" si="54"/>
        <v/>
      </c>
      <c r="H600" s="200" t="str">
        <f ca="1">IF(AND(M600&gt;0,M600&lt;=STATS!$C$22),1,"")</f>
        <v/>
      </c>
      <c r="J600" s="34">
        <v>599</v>
      </c>
      <c r="K600"/>
      <c r="L600"/>
      <c r="R600" s="17"/>
      <c r="S600" s="17"/>
      <c r="T600" s="36"/>
      <c r="U600" s="36"/>
      <c r="V600" s="36"/>
      <c r="W600" s="36"/>
      <c r="X600" s="36"/>
      <c r="Y600" s="36"/>
      <c r="Z600" s="36"/>
      <c r="AA600" s="36"/>
      <c r="AB600" s="36"/>
      <c r="AC600" s="36"/>
      <c r="AD600" s="36"/>
      <c r="AE600" s="36"/>
      <c r="AF600" s="36"/>
      <c r="AG600" s="36"/>
      <c r="AH600" s="36"/>
      <c r="EZ600" s="196"/>
      <c r="FA600" s="196"/>
      <c r="FB600" s="196"/>
      <c r="FC600" s="196"/>
      <c r="FD600" s="196"/>
    </row>
    <row r="601" spans="2:160">
      <c r="B601" s="99">
        <f t="shared" si="55"/>
        <v>0</v>
      </c>
      <c r="C601" s="99" t="str">
        <f t="shared" si="56"/>
        <v/>
      </c>
      <c r="D601" s="99" t="str">
        <f t="shared" si="57"/>
        <v/>
      </c>
      <c r="E601" s="99" t="str">
        <f t="shared" si="58"/>
        <v/>
      </c>
      <c r="F601" s="99" t="str">
        <f t="shared" si="59"/>
        <v/>
      </c>
      <c r="G601" s="99" t="str">
        <f t="shared" si="54"/>
        <v/>
      </c>
      <c r="H601" s="200" t="str">
        <f ca="1">IF(AND(M601&gt;0,M601&lt;=STATS!$C$22),1,"")</f>
        <v/>
      </c>
      <c r="J601" s="34">
        <v>600</v>
      </c>
      <c r="K601"/>
      <c r="L601"/>
      <c r="R601" s="17"/>
      <c r="S601" s="17"/>
      <c r="T601" s="36"/>
      <c r="U601" s="36"/>
      <c r="V601" s="36"/>
      <c r="W601" s="36"/>
      <c r="X601" s="36"/>
      <c r="Y601" s="36"/>
      <c r="Z601" s="36"/>
      <c r="AA601" s="36"/>
      <c r="AB601" s="36"/>
      <c r="AC601" s="36"/>
      <c r="AD601" s="36"/>
      <c r="AE601" s="36"/>
      <c r="AF601" s="36"/>
      <c r="AG601" s="36"/>
      <c r="AH601" s="36"/>
      <c r="EZ601" s="196"/>
      <c r="FA601" s="196"/>
      <c r="FB601" s="196"/>
      <c r="FC601" s="196"/>
      <c r="FD601" s="196"/>
    </row>
    <row r="602" spans="2:160">
      <c r="B602" s="99">
        <f t="shared" si="55"/>
        <v>0</v>
      </c>
      <c r="C602" s="99" t="str">
        <f t="shared" si="56"/>
        <v/>
      </c>
      <c r="D602" s="99" t="str">
        <f t="shared" si="57"/>
        <v/>
      </c>
      <c r="E602" s="99" t="str">
        <f t="shared" si="58"/>
        <v/>
      </c>
      <c r="F602" s="99" t="str">
        <f t="shared" si="59"/>
        <v/>
      </c>
      <c r="G602" s="99" t="str">
        <f t="shared" ref="G602:G665" si="60">IF($B602&gt;=1,$M602,"")</f>
        <v/>
      </c>
      <c r="H602" s="200" t="str">
        <f ca="1">IF(AND(M602&gt;0,M602&lt;=STATS!$C$22),1,"")</f>
        <v/>
      </c>
      <c r="J602" s="34">
        <v>601</v>
      </c>
      <c r="K602"/>
      <c r="L602"/>
      <c r="R602" s="17"/>
      <c r="S602" s="17"/>
      <c r="T602" s="36"/>
      <c r="U602" s="36"/>
      <c r="V602" s="36"/>
      <c r="W602" s="36"/>
      <c r="X602" s="36"/>
      <c r="Y602" s="36"/>
      <c r="Z602" s="36"/>
      <c r="AA602" s="36"/>
      <c r="AB602" s="36"/>
      <c r="AC602" s="36"/>
      <c r="AD602" s="36"/>
      <c r="AE602" s="36"/>
      <c r="AF602" s="36"/>
      <c r="AG602" s="36"/>
      <c r="AH602" s="36"/>
      <c r="EZ602" s="196"/>
      <c r="FA602" s="196"/>
      <c r="FB602" s="196"/>
      <c r="FC602" s="196"/>
      <c r="FD602" s="196"/>
    </row>
    <row r="603" spans="2:160">
      <c r="B603" s="99">
        <f t="shared" si="55"/>
        <v>0</v>
      </c>
      <c r="C603" s="99" t="str">
        <f t="shared" si="56"/>
        <v/>
      </c>
      <c r="D603" s="99" t="str">
        <f t="shared" si="57"/>
        <v/>
      </c>
      <c r="E603" s="99" t="str">
        <f t="shared" si="58"/>
        <v/>
      </c>
      <c r="F603" s="99" t="str">
        <f t="shared" si="59"/>
        <v/>
      </c>
      <c r="G603" s="99" t="str">
        <f t="shared" si="60"/>
        <v/>
      </c>
      <c r="H603" s="200" t="str">
        <f ca="1">IF(AND(M603&gt;0,M603&lt;=STATS!$C$22),1,"")</f>
        <v/>
      </c>
      <c r="J603" s="34">
        <v>602</v>
      </c>
      <c r="K603"/>
      <c r="L603"/>
      <c r="R603" s="17"/>
      <c r="S603" s="17"/>
      <c r="T603" s="36"/>
      <c r="U603" s="36"/>
      <c r="V603" s="36"/>
      <c r="W603" s="36"/>
      <c r="X603" s="36"/>
      <c r="Y603" s="36"/>
      <c r="Z603" s="36"/>
      <c r="AA603" s="36"/>
      <c r="AB603" s="36"/>
      <c r="AC603" s="36"/>
      <c r="AD603" s="36"/>
      <c r="AE603" s="36"/>
      <c r="AF603" s="36"/>
      <c r="AG603" s="36"/>
      <c r="AH603" s="36"/>
      <c r="EZ603" s="196"/>
      <c r="FA603" s="196"/>
      <c r="FB603" s="196"/>
      <c r="FC603" s="196"/>
      <c r="FD603" s="196"/>
    </row>
    <row r="604" spans="2:160">
      <c r="B604" s="99">
        <f t="shared" si="55"/>
        <v>0</v>
      </c>
      <c r="C604" s="99" t="str">
        <f t="shared" si="56"/>
        <v/>
      </c>
      <c r="D604" s="99" t="str">
        <f t="shared" si="57"/>
        <v/>
      </c>
      <c r="E604" s="99" t="str">
        <f t="shared" si="58"/>
        <v/>
      </c>
      <c r="F604" s="99" t="str">
        <f t="shared" si="59"/>
        <v/>
      </c>
      <c r="G604" s="99" t="str">
        <f t="shared" si="60"/>
        <v/>
      </c>
      <c r="H604" s="200" t="str">
        <f ca="1">IF(AND(M604&gt;0,M604&lt;=STATS!$C$22),1,"")</f>
        <v/>
      </c>
      <c r="J604" s="34">
        <v>603</v>
      </c>
      <c r="K604"/>
      <c r="L604"/>
      <c r="R604" s="17"/>
      <c r="S604" s="17"/>
      <c r="T604" s="36"/>
      <c r="U604" s="36"/>
      <c r="V604" s="36"/>
      <c r="W604" s="36"/>
      <c r="X604" s="36"/>
      <c r="Y604" s="36"/>
      <c r="Z604" s="36"/>
      <c r="AA604" s="36"/>
      <c r="AB604" s="36"/>
      <c r="AC604" s="36"/>
      <c r="AD604" s="36"/>
      <c r="AE604" s="36"/>
      <c r="AF604" s="36"/>
      <c r="AG604" s="36"/>
      <c r="AH604" s="36"/>
      <c r="EZ604" s="196"/>
      <c r="FA604" s="196"/>
      <c r="FB604" s="196"/>
      <c r="FC604" s="196"/>
      <c r="FD604" s="196"/>
    </row>
    <row r="605" spans="2:160">
      <c r="B605" s="99">
        <f t="shared" si="55"/>
        <v>0</v>
      </c>
      <c r="C605" s="99" t="str">
        <f t="shared" si="56"/>
        <v/>
      </c>
      <c r="D605" s="99" t="str">
        <f t="shared" si="57"/>
        <v/>
      </c>
      <c r="E605" s="99" t="str">
        <f t="shared" si="58"/>
        <v/>
      </c>
      <c r="F605" s="99" t="str">
        <f t="shared" si="59"/>
        <v/>
      </c>
      <c r="G605" s="99" t="str">
        <f t="shared" si="60"/>
        <v/>
      </c>
      <c r="H605" s="200" t="str">
        <f ca="1">IF(AND(M605&gt;0,M605&lt;=STATS!$C$22),1,"")</f>
        <v/>
      </c>
      <c r="J605" s="34">
        <v>604</v>
      </c>
      <c r="K605"/>
      <c r="L605"/>
      <c r="R605" s="17"/>
      <c r="S605" s="17"/>
      <c r="T605" s="36"/>
      <c r="U605" s="36"/>
      <c r="V605" s="36"/>
      <c r="W605" s="36"/>
      <c r="X605" s="36"/>
      <c r="Y605" s="36"/>
      <c r="Z605" s="36"/>
      <c r="AA605" s="36"/>
      <c r="AB605" s="36"/>
      <c r="AC605" s="36"/>
      <c r="AD605" s="36"/>
      <c r="AE605" s="36"/>
      <c r="AF605" s="36"/>
      <c r="AG605" s="36"/>
      <c r="AH605" s="36"/>
      <c r="EZ605" s="196"/>
      <c r="FA605" s="196"/>
      <c r="FB605" s="196"/>
      <c r="FC605" s="196"/>
      <c r="FD605" s="196"/>
    </row>
    <row r="606" spans="2:160">
      <c r="B606" s="99">
        <f t="shared" si="55"/>
        <v>0</v>
      </c>
      <c r="C606" s="99" t="str">
        <f t="shared" si="56"/>
        <v/>
      </c>
      <c r="D606" s="99" t="str">
        <f t="shared" si="57"/>
        <v/>
      </c>
      <c r="E606" s="99" t="str">
        <f t="shared" si="58"/>
        <v/>
      </c>
      <c r="F606" s="99" t="str">
        <f t="shared" si="59"/>
        <v/>
      </c>
      <c r="G606" s="99" t="str">
        <f t="shared" si="60"/>
        <v/>
      </c>
      <c r="H606" s="200" t="str">
        <f ca="1">IF(AND(M606&gt;0,M606&lt;=STATS!$C$22),1,"")</f>
        <v/>
      </c>
      <c r="J606" s="34">
        <v>605</v>
      </c>
      <c r="K606"/>
      <c r="L606"/>
      <c r="R606" s="17"/>
      <c r="S606" s="17"/>
      <c r="T606" s="36"/>
      <c r="U606" s="36"/>
      <c r="V606" s="36"/>
      <c r="W606" s="36"/>
      <c r="X606" s="36"/>
      <c r="Y606" s="36"/>
      <c r="Z606" s="36"/>
      <c r="AA606" s="36"/>
      <c r="AB606" s="36"/>
      <c r="AC606" s="36"/>
      <c r="AD606" s="36"/>
      <c r="AE606" s="36"/>
      <c r="AF606" s="36"/>
      <c r="AG606" s="36"/>
      <c r="AH606" s="36"/>
      <c r="EZ606" s="196"/>
      <c r="FA606" s="196"/>
      <c r="FB606" s="196"/>
      <c r="FC606" s="196"/>
      <c r="FD606" s="196"/>
    </row>
    <row r="607" spans="2:160">
      <c r="B607" s="99">
        <f t="shared" si="55"/>
        <v>0</v>
      </c>
      <c r="C607" s="99" t="str">
        <f t="shared" si="56"/>
        <v/>
      </c>
      <c r="D607" s="99" t="str">
        <f t="shared" si="57"/>
        <v/>
      </c>
      <c r="E607" s="99" t="str">
        <f t="shared" si="58"/>
        <v/>
      </c>
      <c r="F607" s="99" t="str">
        <f t="shared" si="59"/>
        <v/>
      </c>
      <c r="G607" s="99" t="str">
        <f t="shared" si="60"/>
        <v/>
      </c>
      <c r="H607" s="200" t="str">
        <f ca="1">IF(AND(M607&gt;0,M607&lt;=STATS!$C$22),1,"")</f>
        <v/>
      </c>
      <c r="J607" s="34">
        <v>606</v>
      </c>
      <c r="K607"/>
      <c r="L607"/>
      <c r="R607" s="17"/>
      <c r="S607" s="17"/>
      <c r="T607" s="36"/>
      <c r="U607" s="36"/>
      <c r="V607" s="36"/>
      <c r="W607" s="36"/>
      <c r="X607" s="36"/>
      <c r="Y607" s="36"/>
      <c r="Z607" s="36"/>
      <c r="AA607" s="36"/>
      <c r="AB607" s="36"/>
      <c r="AC607" s="36"/>
      <c r="AD607" s="36"/>
      <c r="AE607" s="36"/>
      <c r="AF607" s="36"/>
      <c r="AG607" s="36"/>
      <c r="AH607" s="36"/>
      <c r="EZ607" s="196"/>
      <c r="FA607" s="196"/>
      <c r="FB607" s="196"/>
      <c r="FC607" s="196"/>
      <c r="FD607" s="196"/>
    </row>
    <row r="608" spans="2:160">
      <c r="B608" s="99">
        <f t="shared" si="55"/>
        <v>0</v>
      </c>
      <c r="C608" s="99" t="str">
        <f t="shared" si="56"/>
        <v/>
      </c>
      <c r="D608" s="99" t="str">
        <f t="shared" si="57"/>
        <v/>
      </c>
      <c r="E608" s="99" t="str">
        <f t="shared" si="58"/>
        <v/>
      </c>
      <c r="F608" s="99" t="str">
        <f t="shared" si="59"/>
        <v/>
      </c>
      <c r="G608" s="99" t="str">
        <f t="shared" si="60"/>
        <v/>
      </c>
      <c r="H608" s="200" t="str">
        <f ca="1">IF(AND(M608&gt;0,M608&lt;=STATS!$C$22),1,"")</f>
        <v/>
      </c>
      <c r="J608" s="34">
        <v>607</v>
      </c>
      <c r="K608"/>
      <c r="L608"/>
      <c r="R608" s="17"/>
      <c r="S608" s="17"/>
      <c r="T608" s="36"/>
      <c r="U608" s="36"/>
      <c r="V608" s="36"/>
      <c r="W608" s="36"/>
      <c r="X608" s="36"/>
      <c r="Y608" s="36"/>
      <c r="Z608" s="36"/>
      <c r="AA608" s="36"/>
      <c r="AB608" s="36"/>
      <c r="AC608" s="36"/>
      <c r="AD608" s="36"/>
      <c r="AE608" s="36"/>
      <c r="AF608" s="36"/>
      <c r="AG608" s="36"/>
      <c r="AH608" s="36"/>
      <c r="EZ608" s="196"/>
      <c r="FA608" s="196"/>
      <c r="FB608" s="196"/>
      <c r="FC608" s="196"/>
      <c r="FD608" s="196"/>
    </row>
    <row r="609" spans="2:160">
      <c r="B609" s="99">
        <f t="shared" si="55"/>
        <v>0</v>
      </c>
      <c r="C609" s="99" t="str">
        <f t="shared" si="56"/>
        <v/>
      </c>
      <c r="D609" s="99" t="str">
        <f t="shared" si="57"/>
        <v/>
      </c>
      <c r="E609" s="99" t="str">
        <f t="shared" si="58"/>
        <v/>
      </c>
      <c r="F609" s="99" t="str">
        <f t="shared" si="59"/>
        <v/>
      </c>
      <c r="G609" s="99" t="str">
        <f t="shared" si="60"/>
        <v/>
      </c>
      <c r="H609" s="200" t="str">
        <f ca="1">IF(AND(M609&gt;0,M609&lt;=STATS!$C$22),1,"")</f>
        <v/>
      </c>
      <c r="J609" s="34">
        <v>608</v>
      </c>
      <c r="K609"/>
      <c r="L609"/>
      <c r="R609" s="17"/>
      <c r="S609" s="17"/>
      <c r="T609" s="36"/>
      <c r="U609" s="36"/>
      <c r="V609" s="36"/>
      <c r="W609" s="36"/>
      <c r="X609" s="36"/>
      <c r="Y609" s="36"/>
      <c r="Z609" s="36"/>
      <c r="AA609" s="36"/>
      <c r="AB609" s="36"/>
      <c r="AC609" s="36"/>
      <c r="AD609" s="36"/>
      <c r="AE609" s="36"/>
      <c r="AF609" s="36"/>
      <c r="AG609" s="36"/>
      <c r="AH609" s="36"/>
      <c r="EZ609" s="196"/>
      <c r="FA609" s="196"/>
      <c r="FB609" s="196"/>
      <c r="FC609" s="196"/>
      <c r="FD609" s="196"/>
    </row>
    <row r="610" spans="2:160">
      <c r="B610" s="99">
        <f t="shared" si="55"/>
        <v>0</v>
      </c>
      <c r="C610" s="99" t="str">
        <f t="shared" si="56"/>
        <v/>
      </c>
      <c r="D610" s="99" t="str">
        <f t="shared" si="57"/>
        <v/>
      </c>
      <c r="E610" s="99" t="str">
        <f t="shared" si="58"/>
        <v/>
      </c>
      <c r="F610" s="99" t="str">
        <f t="shared" si="59"/>
        <v/>
      </c>
      <c r="G610" s="99" t="str">
        <f t="shared" si="60"/>
        <v/>
      </c>
      <c r="H610" s="200" t="str">
        <f ca="1">IF(AND(M610&gt;0,M610&lt;=STATS!$C$22),1,"")</f>
        <v/>
      </c>
      <c r="J610" s="34">
        <v>609</v>
      </c>
      <c r="K610"/>
      <c r="L610"/>
      <c r="R610" s="17"/>
      <c r="S610" s="17"/>
      <c r="T610" s="36"/>
      <c r="U610" s="36"/>
      <c r="V610" s="36"/>
      <c r="W610" s="36"/>
      <c r="X610" s="36"/>
      <c r="Y610" s="36"/>
      <c r="Z610" s="36"/>
      <c r="AA610" s="36"/>
      <c r="AB610" s="36"/>
      <c r="AC610" s="36"/>
      <c r="AD610" s="36"/>
      <c r="AE610" s="36"/>
      <c r="AF610" s="36"/>
      <c r="AG610" s="36"/>
      <c r="AH610" s="36"/>
      <c r="EZ610" s="196"/>
      <c r="FA610" s="196"/>
      <c r="FB610" s="196"/>
      <c r="FC610" s="196"/>
      <c r="FD610" s="196"/>
    </row>
    <row r="611" spans="2:160">
      <c r="B611" s="99">
        <f t="shared" si="55"/>
        <v>0</v>
      </c>
      <c r="C611" s="99" t="str">
        <f t="shared" si="56"/>
        <v/>
      </c>
      <c r="D611" s="99" t="str">
        <f t="shared" si="57"/>
        <v/>
      </c>
      <c r="E611" s="99" t="str">
        <f t="shared" si="58"/>
        <v/>
      </c>
      <c r="F611" s="99" t="str">
        <f t="shared" si="59"/>
        <v/>
      </c>
      <c r="G611" s="99" t="str">
        <f t="shared" si="60"/>
        <v/>
      </c>
      <c r="H611" s="200" t="str">
        <f ca="1">IF(AND(M611&gt;0,M611&lt;=STATS!$C$22),1,"")</f>
        <v/>
      </c>
      <c r="J611" s="34">
        <v>610</v>
      </c>
      <c r="K611"/>
      <c r="L611"/>
      <c r="R611" s="17"/>
      <c r="S611" s="17"/>
      <c r="T611" s="36"/>
      <c r="U611" s="36"/>
      <c r="V611" s="36"/>
      <c r="W611" s="36"/>
      <c r="X611" s="36"/>
      <c r="Y611" s="36"/>
      <c r="Z611" s="36"/>
      <c r="AA611" s="36"/>
      <c r="AB611" s="36"/>
      <c r="AC611" s="36"/>
      <c r="AD611" s="36"/>
      <c r="AE611" s="36"/>
      <c r="AF611" s="36"/>
      <c r="AG611" s="36"/>
      <c r="AH611" s="36"/>
      <c r="EZ611" s="196"/>
      <c r="FA611" s="196"/>
      <c r="FB611" s="196"/>
      <c r="FC611" s="196"/>
      <c r="FD611" s="196"/>
    </row>
    <row r="612" spans="2:160">
      <c r="B612" s="99">
        <f t="shared" si="55"/>
        <v>0</v>
      </c>
      <c r="C612" s="99" t="str">
        <f t="shared" si="56"/>
        <v/>
      </c>
      <c r="D612" s="99" t="str">
        <f t="shared" si="57"/>
        <v/>
      </c>
      <c r="E612" s="99" t="str">
        <f t="shared" si="58"/>
        <v/>
      </c>
      <c r="F612" s="99" t="str">
        <f t="shared" si="59"/>
        <v/>
      </c>
      <c r="G612" s="99" t="str">
        <f t="shared" si="60"/>
        <v/>
      </c>
      <c r="H612" s="200" t="str">
        <f ca="1">IF(AND(M612&gt;0,M612&lt;=STATS!$C$22),1,"")</f>
        <v/>
      </c>
      <c r="J612" s="34">
        <v>611</v>
      </c>
      <c r="K612"/>
      <c r="L612"/>
      <c r="R612" s="17"/>
      <c r="S612" s="17"/>
      <c r="T612" s="36"/>
      <c r="U612" s="36"/>
      <c r="V612" s="36"/>
      <c r="W612" s="36"/>
      <c r="X612" s="36"/>
      <c r="Y612" s="36"/>
      <c r="Z612" s="36"/>
      <c r="AA612" s="36"/>
      <c r="AB612" s="36"/>
      <c r="AC612" s="36"/>
      <c r="AD612" s="36"/>
      <c r="AE612" s="36"/>
      <c r="AF612" s="36"/>
      <c r="AG612" s="36"/>
      <c r="AH612" s="36"/>
      <c r="EZ612" s="196"/>
      <c r="FA612" s="196"/>
      <c r="FB612" s="196"/>
      <c r="FC612" s="196"/>
      <c r="FD612" s="196"/>
    </row>
    <row r="613" spans="2:160">
      <c r="B613" s="99">
        <f t="shared" si="55"/>
        <v>0</v>
      </c>
      <c r="C613" s="99" t="str">
        <f t="shared" si="56"/>
        <v/>
      </c>
      <c r="D613" s="99" t="str">
        <f t="shared" si="57"/>
        <v/>
      </c>
      <c r="E613" s="99" t="str">
        <f t="shared" si="58"/>
        <v/>
      </c>
      <c r="F613" s="99" t="str">
        <f t="shared" si="59"/>
        <v/>
      </c>
      <c r="G613" s="99" t="str">
        <f t="shared" si="60"/>
        <v/>
      </c>
      <c r="H613" s="200" t="str">
        <f ca="1">IF(AND(M613&gt;0,M613&lt;=STATS!$C$22),1,"")</f>
        <v/>
      </c>
      <c r="J613" s="34">
        <v>612</v>
      </c>
      <c r="K613"/>
      <c r="L613"/>
      <c r="R613" s="17"/>
      <c r="S613" s="17"/>
      <c r="T613" s="36"/>
      <c r="U613" s="36"/>
      <c r="V613" s="36"/>
      <c r="W613" s="36"/>
      <c r="X613" s="36"/>
      <c r="Y613" s="36"/>
      <c r="Z613" s="36"/>
      <c r="AA613" s="36"/>
      <c r="AB613" s="36"/>
      <c r="AC613" s="36"/>
      <c r="AD613" s="36"/>
      <c r="AE613" s="36"/>
      <c r="AF613" s="36"/>
      <c r="AG613" s="36"/>
      <c r="AH613" s="36"/>
      <c r="EZ613" s="196"/>
      <c r="FA613" s="196"/>
      <c r="FB613" s="196"/>
      <c r="FC613" s="196"/>
      <c r="FD613" s="196"/>
    </row>
    <row r="614" spans="2:160">
      <c r="B614" s="99">
        <f t="shared" si="55"/>
        <v>0</v>
      </c>
      <c r="C614" s="99" t="str">
        <f t="shared" si="56"/>
        <v/>
      </c>
      <c r="D614" s="99" t="str">
        <f t="shared" si="57"/>
        <v/>
      </c>
      <c r="E614" s="99" t="str">
        <f t="shared" si="58"/>
        <v/>
      </c>
      <c r="F614" s="99" t="str">
        <f t="shared" si="59"/>
        <v/>
      </c>
      <c r="G614" s="99" t="str">
        <f t="shared" si="60"/>
        <v/>
      </c>
      <c r="H614" s="200" t="str">
        <f ca="1">IF(AND(M614&gt;0,M614&lt;=STATS!$C$22),1,"")</f>
        <v/>
      </c>
      <c r="J614" s="34">
        <v>613</v>
      </c>
      <c r="K614"/>
      <c r="L614"/>
      <c r="R614" s="17"/>
      <c r="S614" s="17"/>
      <c r="T614" s="36"/>
      <c r="U614" s="36"/>
      <c r="V614" s="36"/>
      <c r="W614" s="36"/>
      <c r="X614" s="36"/>
      <c r="Y614" s="36"/>
      <c r="Z614" s="36"/>
      <c r="AA614" s="36"/>
      <c r="AB614" s="36"/>
      <c r="AC614" s="36"/>
      <c r="AD614" s="36"/>
      <c r="AE614" s="36"/>
      <c r="AF614" s="36"/>
      <c r="AG614" s="36"/>
      <c r="AH614" s="36"/>
      <c r="EZ614" s="196"/>
      <c r="FA614" s="196"/>
      <c r="FB614" s="196"/>
      <c r="FC614" s="196"/>
      <c r="FD614" s="196"/>
    </row>
    <row r="615" spans="2:160">
      <c r="B615" s="99">
        <f t="shared" si="55"/>
        <v>0</v>
      </c>
      <c r="C615" s="99" t="str">
        <f t="shared" si="56"/>
        <v/>
      </c>
      <c r="D615" s="99" t="str">
        <f t="shared" si="57"/>
        <v/>
      </c>
      <c r="E615" s="99" t="str">
        <f t="shared" si="58"/>
        <v/>
      </c>
      <c r="F615" s="99" t="str">
        <f t="shared" si="59"/>
        <v/>
      </c>
      <c r="G615" s="99" t="str">
        <f t="shared" si="60"/>
        <v/>
      </c>
      <c r="H615" s="200" t="str">
        <f ca="1">IF(AND(M615&gt;0,M615&lt;=STATS!$C$22),1,"")</f>
        <v/>
      </c>
      <c r="J615" s="34">
        <v>614</v>
      </c>
      <c r="K615"/>
      <c r="L615"/>
      <c r="R615" s="17"/>
      <c r="S615" s="17"/>
      <c r="T615" s="36"/>
      <c r="U615" s="36"/>
      <c r="V615" s="36"/>
      <c r="W615" s="36"/>
      <c r="X615" s="36"/>
      <c r="Y615" s="36"/>
      <c r="Z615" s="36"/>
      <c r="AA615" s="36"/>
      <c r="AB615" s="36"/>
      <c r="AC615" s="36"/>
      <c r="AD615" s="36"/>
      <c r="AE615" s="36"/>
      <c r="AF615" s="36"/>
      <c r="AG615" s="36"/>
      <c r="AH615" s="36"/>
      <c r="EZ615" s="196"/>
      <c r="FA615" s="196"/>
      <c r="FB615" s="196"/>
      <c r="FC615" s="196"/>
      <c r="FD615" s="196"/>
    </row>
    <row r="616" spans="2:160">
      <c r="B616" s="99">
        <f t="shared" si="55"/>
        <v>0</v>
      </c>
      <c r="C616" s="99" t="str">
        <f t="shared" si="56"/>
        <v/>
      </c>
      <c r="D616" s="99" t="str">
        <f t="shared" si="57"/>
        <v/>
      </c>
      <c r="E616" s="99" t="str">
        <f t="shared" si="58"/>
        <v/>
      </c>
      <c r="F616" s="99" t="str">
        <f t="shared" si="59"/>
        <v/>
      </c>
      <c r="G616" s="99" t="str">
        <f t="shared" si="60"/>
        <v/>
      </c>
      <c r="H616" s="200" t="str">
        <f ca="1">IF(AND(M616&gt;0,M616&lt;=STATS!$C$22),1,"")</f>
        <v/>
      </c>
      <c r="J616" s="34">
        <v>615</v>
      </c>
      <c r="K616"/>
      <c r="L616"/>
      <c r="R616" s="17"/>
      <c r="S616" s="17"/>
      <c r="T616" s="36"/>
      <c r="U616" s="36"/>
      <c r="V616" s="36"/>
      <c r="W616" s="36"/>
      <c r="X616" s="36"/>
      <c r="Y616" s="36"/>
      <c r="Z616" s="36"/>
      <c r="AA616" s="36"/>
      <c r="AB616" s="36"/>
      <c r="AC616" s="36"/>
      <c r="AD616" s="36"/>
      <c r="AE616" s="36"/>
      <c r="AF616" s="36"/>
      <c r="AG616" s="36"/>
      <c r="AH616" s="36"/>
      <c r="EZ616" s="196"/>
      <c r="FA616" s="196"/>
      <c r="FB616" s="196"/>
      <c r="FC616" s="196"/>
      <c r="FD616" s="196"/>
    </row>
    <row r="617" spans="2:160">
      <c r="B617" s="99">
        <f t="shared" si="55"/>
        <v>0</v>
      </c>
      <c r="C617" s="99" t="str">
        <f t="shared" si="56"/>
        <v/>
      </c>
      <c r="D617" s="99" t="str">
        <f t="shared" si="57"/>
        <v/>
      </c>
      <c r="E617" s="99" t="str">
        <f t="shared" si="58"/>
        <v/>
      </c>
      <c r="F617" s="99" t="str">
        <f t="shared" si="59"/>
        <v/>
      </c>
      <c r="G617" s="99" t="str">
        <f t="shared" si="60"/>
        <v/>
      </c>
      <c r="H617" s="200" t="str">
        <f ca="1">IF(AND(M617&gt;0,M617&lt;=STATS!$C$22),1,"")</f>
        <v/>
      </c>
      <c r="J617" s="34">
        <v>616</v>
      </c>
      <c r="K617"/>
      <c r="L617"/>
      <c r="R617" s="17"/>
      <c r="S617" s="17"/>
      <c r="T617" s="36"/>
      <c r="U617" s="36"/>
      <c r="V617" s="36"/>
      <c r="W617" s="36"/>
      <c r="X617" s="36"/>
      <c r="Y617" s="36"/>
      <c r="Z617" s="36"/>
      <c r="AA617" s="36"/>
      <c r="AB617" s="36"/>
      <c r="AC617" s="36"/>
      <c r="AD617" s="36"/>
      <c r="AE617" s="36"/>
      <c r="AF617" s="36"/>
      <c r="AG617" s="36"/>
      <c r="AH617" s="36"/>
      <c r="EZ617" s="196"/>
      <c r="FA617" s="196"/>
      <c r="FB617" s="196"/>
      <c r="FC617" s="196"/>
      <c r="FD617" s="196"/>
    </row>
    <row r="618" spans="2:160">
      <c r="B618" s="99">
        <f t="shared" si="55"/>
        <v>0</v>
      </c>
      <c r="C618" s="99" t="str">
        <f t="shared" si="56"/>
        <v/>
      </c>
      <c r="D618" s="99" t="str">
        <f t="shared" si="57"/>
        <v/>
      </c>
      <c r="E618" s="99" t="str">
        <f t="shared" si="58"/>
        <v/>
      </c>
      <c r="F618" s="99" t="str">
        <f t="shared" si="59"/>
        <v/>
      </c>
      <c r="G618" s="99" t="str">
        <f t="shared" si="60"/>
        <v/>
      </c>
      <c r="H618" s="200" t="str">
        <f ca="1">IF(AND(M618&gt;0,M618&lt;=STATS!$C$22),1,"")</f>
        <v/>
      </c>
      <c r="J618" s="34">
        <v>617</v>
      </c>
      <c r="K618"/>
      <c r="L618"/>
      <c r="R618" s="17"/>
      <c r="S618" s="17"/>
      <c r="T618" s="36"/>
      <c r="U618" s="36"/>
      <c r="V618" s="36"/>
      <c r="W618" s="36"/>
      <c r="X618" s="36"/>
      <c r="Y618" s="36"/>
      <c r="Z618" s="36"/>
      <c r="AA618" s="36"/>
      <c r="AB618" s="36"/>
      <c r="AC618" s="36"/>
      <c r="AD618" s="36"/>
      <c r="AE618" s="36"/>
      <c r="AF618" s="36"/>
      <c r="AG618" s="36"/>
      <c r="AH618" s="36"/>
      <c r="EZ618" s="196"/>
      <c r="FA618" s="196"/>
      <c r="FB618" s="196"/>
      <c r="FC618" s="196"/>
      <c r="FD618" s="196"/>
    </row>
    <row r="619" spans="2:160">
      <c r="B619" s="99">
        <f t="shared" si="55"/>
        <v>0</v>
      </c>
      <c r="C619" s="99" t="str">
        <f t="shared" si="56"/>
        <v/>
      </c>
      <c r="D619" s="99" t="str">
        <f t="shared" si="57"/>
        <v/>
      </c>
      <c r="E619" s="99" t="str">
        <f t="shared" si="58"/>
        <v/>
      </c>
      <c r="F619" s="99" t="str">
        <f t="shared" si="59"/>
        <v/>
      </c>
      <c r="G619" s="99" t="str">
        <f t="shared" si="60"/>
        <v/>
      </c>
      <c r="H619" s="200" t="str">
        <f ca="1">IF(AND(M619&gt;0,M619&lt;=STATS!$C$22),1,"")</f>
        <v/>
      </c>
      <c r="J619" s="34">
        <v>618</v>
      </c>
      <c r="K619"/>
      <c r="L619"/>
      <c r="R619" s="17"/>
      <c r="S619" s="17"/>
      <c r="T619" s="36"/>
      <c r="U619" s="36"/>
      <c r="V619" s="36"/>
      <c r="W619" s="36"/>
      <c r="X619" s="36"/>
      <c r="Y619" s="36"/>
      <c r="Z619" s="36"/>
      <c r="AA619" s="36"/>
      <c r="AB619" s="36"/>
      <c r="AC619" s="36"/>
      <c r="AD619" s="36"/>
      <c r="AE619" s="36"/>
      <c r="AF619" s="36"/>
      <c r="AG619" s="36"/>
      <c r="AH619" s="36"/>
      <c r="EZ619" s="196"/>
      <c r="FA619" s="196"/>
      <c r="FB619" s="196"/>
      <c r="FC619" s="196"/>
      <c r="FD619" s="196"/>
    </row>
    <row r="620" spans="2:160">
      <c r="B620" s="99">
        <f t="shared" si="55"/>
        <v>0</v>
      </c>
      <c r="C620" s="99" t="str">
        <f t="shared" si="56"/>
        <v/>
      </c>
      <c r="D620" s="99" t="str">
        <f t="shared" si="57"/>
        <v/>
      </c>
      <c r="E620" s="99" t="str">
        <f t="shared" si="58"/>
        <v/>
      </c>
      <c r="F620" s="99" t="str">
        <f t="shared" si="59"/>
        <v/>
      </c>
      <c r="G620" s="99" t="str">
        <f t="shared" si="60"/>
        <v/>
      </c>
      <c r="H620" s="200" t="str">
        <f ca="1">IF(AND(M620&gt;0,M620&lt;=STATS!$C$22),1,"")</f>
        <v/>
      </c>
      <c r="J620" s="34">
        <v>619</v>
      </c>
      <c r="K620"/>
      <c r="L620"/>
      <c r="R620" s="17"/>
      <c r="S620" s="17"/>
      <c r="T620" s="36"/>
      <c r="U620" s="36"/>
      <c r="V620" s="36"/>
      <c r="W620" s="36"/>
      <c r="X620" s="36"/>
      <c r="Y620" s="36"/>
      <c r="Z620" s="36"/>
      <c r="AA620" s="36"/>
      <c r="AB620" s="36"/>
      <c r="AC620" s="36"/>
      <c r="AD620" s="36"/>
      <c r="AE620" s="36"/>
      <c r="AF620" s="36"/>
      <c r="AG620" s="36"/>
      <c r="AH620" s="36"/>
      <c r="EZ620" s="196"/>
      <c r="FA620" s="196"/>
      <c r="FB620" s="196"/>
      <c r="FC620" s="196"/>
      <c r="FD620" s="196"/>
    </row>
    <row r="621" spans="2:160">
      <c r="B621" s="99">
        <f t="shared" si="55"/>
        <v>0</v>
      </c>
      <c r="C621" s="99" t="str">
        <f t="shared" si="56"/>
        <v/>
      </c>
      <c r="D621" s="99" t="str">
        <f t="shared" si="57"/>
        <v/>
      </c>
      <c r="E621" s="99" t="str">
        <f t="shared" si="58"/>
        <v/>
      </c>
      <c r="F621" s="99" t="str">
        <f t="shared" si="59"/>
        <v/>
      </c>
      <c r="G621" s="99" t="str">
        <f t="shared" si="60"/>
        <v/>
      </c>
      <c r="H621" s="200" t="str">
        <f ca="1">IF(AND(M621&gt;0,M621&lt;=STATS!$C$22),1,"")</f>
        <v/>
      </c>
      <c r="J621" s="34">
        <v>620</v>
      </c>
      <c r="K621"/>
      <c r="L621"/>
      <c r="R621" s="17"/>
      <c r="S621" s="17"/>
      <c r="T621" s="36"/>
      <c r="U621" s="36"/>
      <c r="V621" s="36"/>
      <c r="W621" s="36"/>
      <c r="X621" s="36"/>
      <c r="Y621" s="36"/>
      <c r="Z621" s="36"/>
      <c r="AA621" s="36"/>
      <c r="AB621" s="36"/>
      <c r="AC621" s="36"/>
      <c r="AD621" s="36"/>
      <c r="AE621" s="36"/>
      <c r="AF621" s="36"/>
      <c r="AG621" s="36"/>
      <c r="AH621" s="36"/>
      <c r="EZ621" s="196"/>
      <c r="FA621" s="196"/>
      <c r="FB621" s="196"/>
      <c r="FC621" s="196"/>
      <c r="FD621" s="196"/>
    </row>
    <row r="622" spans="2:160">
      <c r="B622" s="99">
        <f t="shared" si="55"/>
        <v>0</v>
      </c>
      <c r="C622" s="99" t="str">
        <f t="shared" si="56"/>
        <v/>
      </c>
      <c r="D622" s="99" t="str">
        <f t="shared" si="57"/>
        <v/>
      </c>
      <c r="E622" s="99" t="str">
        <f t="shared" si="58"/>
        <v/>
      </c>
      <c r="F622" s="99" t="str">
        <f t="shared" si="59"/>
        <v/>
      </c>
      <c r="G622" s="99" t="str">
        <f t="shared" si="60"/>
        <v/>
      </c>
      <c r="H622" s="200" t="str">
        <f ca="1">IF(AND(M622&gt;0,M622&lt;=STATS!$C$22),1,"")</f>
        <v/>
      </c>
      <c r="J622" s="34">
        <v>621</v>
      </c>
      <c r="K622"/>
      <c r="L622"/>
      <c r="R622" s="17"/>
      <c r="S622" s="17"/>
      <c r="T622" s="36"/>
      <c r="U622" s="36"/>
      <c r="V622" s="36"/>
      <c r="W622" s="36"/>
      <c r="X622" s="36"/>
      <c r="Y622" s="36"/>
      <c r="Z622" s="36"/>
      <c r="AA622" s="36"/>
      <c r="AB622" s="36"/>
      <c r="AC622" s="36"/>
      <c r="AD622" s="36"/>
      <c r="AE622" s="36"/>
      <c r="AF622" s="36"/>
      <c r="AG622" s="36"/>
      <c r="AH622" s="36"/>
      <c r="EZ622" s="196"/>
      <c r="FA622" s="196"/>
      <c r="FB622" s="196"/>
      <c r="FC622" s="196"/>
      <c r="FD622" s="196"/>
    </row>
    <row r="623" spans="2:160">
      <c r="B623" s="99">
        <f t="shared" si="55"/>
        <v>0</v>
      </c>
      <c r="C623" s="99" t="str">
        <f t="shared" si="56"/>
        <v/>
      </c>
      <c r="D623" s="99" t="str">
        <f t="shared" si="57"/>
        <v/>
      </c>
      <c r="E623" s="99" t="str">
        <f t="shared" si="58"/>
        <v/>
      </c>
      <c r="F623" s="99" t="str">
        <f t="shared" si="59"/>
        <v/>
      </c>
      <c r="G623" s="99" t="str">
        <f t="shared" si="60"/>
        <v/>
      </c>
      <c r="H623" s="200" t="str">
        <f ca="1">IF(AND(M623&gt;0,M623&lt;=STATS!$C$22),1,"")</f>
        <v/>
      </c>
      <c r="J623" s="34">
        <v>622</v>
      </c>
      <c r="K623"/>
      <c r="L623"/>
      <c r="R623" s="17"/>
      <c r="S623" s="17"/>
      <c r="T623" s="36"/>
      <c r="U623" s="36"/>
      <c r="V623" s="36"/>
      <c r="W623" s="36"/>
      <c r="X623" s="36"/>
      <c r="Y623" s="36"/>
      <c r="Z623" s="36"/>
      <c r="AA623" s="36"/>
      <c r="AB623" s="36"/>
      <c r="AC623" s="36"/>
      <c r="AD623" s="36"/>
      <c r="AE623" s="36"/>
      <c r="AF623" s="36"/>
      <c r="AG623" s="36"/>
      <c r="AH623" s="36"/>
      <c r="EZ623" s="196"/>
      <c r="FA623" s="196"/>
      <c r="FB623" s="196"/>
      <c r="FC623" s="196"/>
      <c r="FD623" s="196"/>
    </row>
    <row r="624" spans="2:160">
      <c r="B624" s="99">
        <f t="shared" si="55"/>
        <v>0</v>
      </c>
      <c r="C624" s="99" t="str">
        <f t="shared" si="56"/>
        <v/>
      </c>
      <c r="D624" s="99" t="str">
        <f t="shared" si="57"/>
        <v/>
      </c>
      <c r="E624" s="99" t="str">
        <f t="shared" si="58"/>
        <v/>
      </c>
      <c r="F624" s="99" t="str">
        <f t="shared" si="59"/>
        <v/>
      </c>
      <c r="G624" s="99" t="str">
        <f t="shared" si="60"/>
        <v/>
      </c>
      <c r="H624" s="200" t="str">
        <f ca="1">IF(AND(M624&gt;0,M624&lt;=STATS!$C$22),1,"")</f>
        <v/>
      </c>
      <c r="J624" s="34">
        <v>623</v>
      </c>
      <c r="K624"/>
      <c r="L624"/>
      <c r="R624" s="17"/>
      <c r="S624" s="17"/>
      <c r="T624" s="36"/>
      <c r="U624" s="36"/>
      <c r="V624" s="36"/>
      <c r="W624" s="36"/>
      <c r="X624" s="36"/>
      <c r="Y624" s="36"/>
      <c r="Z624" s="36"/>
      <c r="AA624" s="36"/>
      <c r="AB624" s="36"/>
      <c r="AC624" s="36"/>
      <c r="AD624" s="36"/>
      <c r="AE624" s="36"/>
      <c r="AF624" s="36"/>
      <c r="AG624" s="36"/>
      <c r="AH624" s="36"/>
      <c r="EZ624" s="196"/>
      <c r="FA624" s="196"/>
      <c r="FB624" s="196"/>
      <c r="FC624" s="196"/>
      <c r="FD624" s="196"/>
    </row>
    <row r="625" spans="2:160">
      <c r="B625" s="99">
        <f t="shared" si="55"/>
        <v>0</v>
      </c>
      <c r="C625" s="99" t="str">
        <f t="shared" si="56"/>
        <v/>
      </c>
      <c r="D625" s="99" t="str">
        <f t="shared" si="57"/>
        <v/>
      </c>
      <c r="E625" s="99" t="str">
        <f t="shared" si="58"/>
        <v/>
      </c>
      <c r="F625" s="99" t="str">
        <f t="shared" si="59"/>
        <v/>
      </c>
      <c r="G625" s="99" t="str">
        <f t="shared" si="60"/>
        <v/>
      </c>
      <c r="H625" s="200" t="str">
        <f ca="1">IF(AND(M625&gt;0,M625&lt;=STATS!$C$22),1,"")</f>
        <v/>
      </c>
      <c r="J625" s="34">
        <v>624</v>
      </c>
      <c r="K625"/>
      <c r="L625"/>
      <c r="R625" s="17"/>
      <c r="S625" s="17"/>
      <c r="T625" s="36"/>
      <c r="U625" s="36"/>
      <c r="V625" s="36"/>
      <c r="W625" s="36"/>
      <c r="X625" s="36"/>
      <c r="Y625" s="36"/>
      <c r="Z625" s="36"/>
      <c r="AA625" s="36"/>
      <c r="AB625" s="36"/>
      <c r="AC625" s="36"/>
      <c r="AD625" s="36"/>
      <c r="AE625" s="36"/>
      <c r="AF625" s="36"/>
      <c r="AG625" s="36"/>
      <c r="AH625" s="36"/>
      <c r="EZ625" s="196"/>
      <c r="FA625" s="196"/>
      <c r="FB625" s="196"/>
      <c r="FC625" s="196"/>
      <c r="FD625" s="196"/>
    </row>
    <row r="626" spans="2:160">
      <c r="B626" s="99">
        <f t="shared" si="55"/>
        <v>0</v>
      </c>
      <c r="C626" s="99" t="str">
        <f t="shared" si="56"/>
        <v/>
      </c>
      <c r="D626" s="99" t="str">
        <f t="shared" si="57"/>
        <v/>
      </c>
      <c r="E626" s="99" t="str">
        <f t="shared" si="58"/>
        <v/>
      </c>
      <c r="F626" s="99" t="str">
        <f t="shared" si="59"/>
        <v/>
      </c>
      <c r="G626" s="99" t="str">
        <f t="shared" si="60"/>
        <v/>
      </c>
      <c r="H626" s="200" t="str">
        <f ca="1">IF(AND(M626&gt;0,M626&lt;=STATS!$C$22),1,"")</f>
        <v/>
      </c>
      <c r="J626" s="34">
        <v>625</v>
      </c>
      <c r="K626"/>
      <c r="L626"/>
      <c r="R626" s="17"/>
      <c r="S626" s="17"/>
      <c r="T626" s="36"/>
      <c r="U626" s="36"/>
      <c r="V626" s="36"/>
      <c r="W626" s="36"/>
      <c r="X626" s="36"/>
      <c r="Y626" s="36"/>
      <c r="Z626" s="36"/>
      <c r="AA626" s="36"/>
      <c r="AB626" s="36"/>
      <c r="AC626" s="36"/>
      <c r="AD626" s="36"/>
      <c r="AE626" s="36"/>
      <c r="AF626" s="36"/>
      <c r="AG626" s="36"/>
      <c r="AH626" s="36"/>
      <c r="EZ626" s="196"/>
      <c r="FA626" s="196"/>
      <c r="FB626" s="196"/>
      <c r="FC626" s="196"/>
      <c r="FD626" s="196"/>
    </row>
    <row r="627" spans="2:160">
      <c r="B627" s="99">
        <f t="shared" si="55"/>
        <v>0</v>
      </c>
      <c r="C627" s="99" t="str">
        <f t="shared" si="56"/>
        <v/>
      </c>
      <c r="D627" s="99" t="str">
        <f t="shared" si="57"/>
        <v/>
      </c>
      <c r="E627" s="99" t="str">
        <f t="shared" si="58"/>
        <v/>
      </c>
      <c r="F627" s="99" t="str">
        <f t="shared" si="59"/>
        <v/>
      </c>
      <c r="G627" s="99" t="str">
        <f t="shared" si="60"/>
        <v/>
      </c>
      <c r="H627" s="200" t="str">
        <f ca="1">IF(AND(M627&gt;0,M627&lt;=STATS!$C$22),1,"")</f>
        <v/>
      </c>
      <c r="J627" s="34">
        <v>626</v>
      </c>
      <c r="K627"/>
      <c r="L627"/>
      <c r="R627" s="17"/>
      <c r="S627" s="17"/>
      <c r="T627" s="36"/>
      <c r="U627" s="36"/>
      <c r="V627" s="36"/>
      <c r="W627" s="36"/>
      <c r="X627" s="36"/>
      <c r="Y627" s="36"/>
      <c r="Z627" s="36"/>
      <c r="AA627" s="36"/>
      <c r="AB627" s="36"/>
      <c r="AC627" s="36"/>
      <c r="AD627" s="36"/>
      <c r="AE627" s="36"/>
      <c r="AF627" s="36"/>
      <c r="AG627" s="36"/>
      <c r="AH627" s="36"/>
      <c r="EZ627" s="196"/>
      <c r="FA627" s="196"/>
      <c r="FB627" s="196"/>
      <c r="FC627" s="196"/>
      <c r="FD627" s="196"/>
    </row>
    <row r="628" spans="2:160">
      <c r="B628" s="99">
        <f t="shared" si="55"/>
        <v>0</v>
      </c>
      <c r="C628" s="99" t="str">
        <f t="shared" si="56"/>
        <v/>
      </c>
      <c r="D628" s="99" t="str">
        <f t="shared" si="57"/>
        <v/>
      </c>
      <c r="E628" s="99" t="str">
        <f t="shared" si="58"/>
        <v/>
      </c>
      <c r="F628" s="99" t="str">
        <f t="shared" si="59"/>
        <v/>
      </c>
      <c r="G628" s="99" t="str">
        <f t="shared" si="60"/>
        <v/>
      </c>
      <c r="H628" s="200" t="str">
        <f ca="1">IF(AND(M628&gt;0,M628&lt;=STATS!$C$22),1,"")</f>
        <v/>
      </c>
      <c r="J628" s="34">
        <v>627</v>
      </c>
      <c r="K628"/>
      <c r="L628"/>
      <c r="R628" s="17"/>
      <c r="S628" s="17"/>
      <c r="T628" s="36"/>
      <c r="U628" s="36"/>
      <c r="V628" s="36"/>
      <c r="W628" s="36"/>
      <c r="X628" s="36"/>
      <c r="Y628" s="36"/>
      <c r="Z628" s="36"/>
      <c r="AA628" s="36"/>
      <c r="AB628" s="36"/>
      <c r="AC628" s="36"/>
      <c r="AD628" s="36"/>
      <c r="AE628" s="36"/>
      <c r="AF628" s="36"/>
      <c r="AG628" s="36"/>
      <c r="AH628" s="36"/>
      <c r="EZ628" s="196"/>
      <c r="FA628" s="196"/>
      <c r="FB628" s="196"/>
      <c r="FC628" s="196"/>
      <c r="FD628" s="196"/>
    </row>
    <row r="629" spans="2:160">
      <c r="B629" s="99">
        <f t="shared" si="55"/>
        <v>0</v>
      </c>
      <c r="C629" s="99" t="str">
        <f t="shared" si="56"/>
        <v/>
      </c>
      <c r="D629" s="99" t="str">
        <f t="shared" si="57"/>
        <v/>
      </c>
      <c r="E629" s="99" t="str">
        <f t="shared" si="58"/>
        <v/>
      </c>
      <c r="F629" s="99" t="str">
        <f t="shared" si="59"/>
        <v/>
      </c>
      <c r="G629" s="99" t="str">
        <f t="shared" si="60"/>
        <v/>
      </c>
      <c r="H629" s="200" t="str">
        <f ca="1">IF(AND(M629&gt;0,M629&lt;=STATS!$C$22),1,"")</f>
        <v/>
      </c>
      <c r="J629" s="34">
        <v>628</v>
      </c>
      <c r="K629"/>
      <c r="L629"/>
      <c r="R629" s="17"/>
      <c r="S629" s="17"/>
      <c r="T629" s="36"/>
      <c r="U629" s="36"/>
      <c r="V629" s="36"/>
      <c r="W629" s="36"/>
      <c r="X629" s="36"/>
      <c r="Y629" s="36"/>
      <c r="Z629" s="36"/>
      <c r="AA629" s="36"/>
      <c r="AB629" s="36"/>
      <c r="AC629" s="36"/>
      <c r="AD629" s="36"/>
      <c r="AE629" s="36"/>
      <c r="AF629" s="36"/>
      <c r="AG629" s="36"/>
      <c r="AH629" s="36"/>
      <c r="EZ629" s="196"/>
      <c r="FA629" s="196"/>
      <c r="FB629" s="196"/>
      <c r="FC629" s="196"/>
      <c r="FD629" s="196"/>
    </row>
    <row r="630" spans="2:160">
      <c r="B630" s="99">
        <f t="shared" si="55"/>
        <v>0</v>
      </c>
      <c r="C630" s="99" t="str">
        <f t="shared" si="56"/>
        <v/>
      </c>
      <c r="D630" s="99" t="str">
        <f t="shared" si="57"/>
        <v/>
      </c>
      <c r="E630" s="99" t="str">
        <f t="shared" si="58"/>
        <v/>
      </c>
      <c r="F630" s="99" t="str">
        <f t="shared" si="59"/>
        <v/>
      </c>
      <c r="G630" s="99" t="str">
        <f t="shared" si="60"/>
        <v/>
      </c>
      <c r="H630" s="200" t="str">
        <f ca="1">IF(AND(M630&gt;0,M630&lt;=STATS!$C$22),1,"")</f>
        <v/>
      </c>
      <c r="J630" s="34">
        <v>629</v>
      </c>
      <c r="K630"/>
      <c r="L630"/>
      <c r="R630" s="17"/>
      <c r="S630" s="17"/>
      <c r="T630" s="36"/>
      <c r="U630" s="36"/>
      <c r="V630" s="36"/>
      <c r="W630" s="36"/>
      <c r="X630" s="36"/>
      <c r="Y630" s="36"/>
      <c r="Z630" s="36"/>
      <c r="AA630" s="36"/>
      <c r="AB630" s="36"/>
      <c r="AC630" s="36"/>
      <c r="AD630" s="36"/>
      <c r="AE630" s="36"/>
      <c r="AF630" s="36"/>
      <c r="AG630" s="36"/>
      <c r="AH630" s="36"/>
      <c r="EZ630" s="196"/>
      <c r="FA630" s="196"/>
      <c r="FB630" s="196"/>
      <c r="FC630" s="196"/>
      <c r="FD630" s="196"/>
    </row>
    <row r="631" spans="2:160">
      <c r="B631" s="99">
        <f t="shared" si="55"/>
        <v>0</v>
      </c>
      <c r="C631" s="99" t="str">
        <f t="shared" si="56"/>
        <v/>
      </c>
      <c r="D631" s="99" t="str">
        <f t="shared" si="57"/>
        <v/>
      </c>
      <c r="E631" s="99" t="str">
        <f t="shared" si="58"/>
        <v/>
      </c>
      <c r="F631" s="99" t="str">
        <f t="shared" si="59"/>
        <v/>
      </c>
      <c r="G631" s="99" t="str">
        <f t="shared" si="60"/>
        <v/>
      </c>
      <c r="H631" s="200" t="str">
        <f ca="1">IF(AND(M631&gt;0,M631&lt;=STATS!$C$22),1,"")</f>
        <v/>
      </c>
      <c r="J631" s="34">
        <v>630</v>
      </c>
      <c r="K631"/>
      <c r="L631"/>
      <c r="R631" s="17"/>
      <c r="S631" s="17"/>
      <c r="T631" s="36"/>
      <c r="U631" s="36"/>
      <c r="V631" s="36"/>
      <c r="W631" s="36"/>
      <c r="X631" s="36"/>
      <c r="Y631" s="36"/>
      <c r="Z631" s="36"/>
      <c r="AA631" s="36"/>
      <c r="AB631" s="36"/>
      <c r="AC631" s="36"/>
      <c r="AD631" s="36"/>
      <c r="AE631" s="36"/>
      <c r="AF631" s="36"/>
      <c r="AG631" s="36"/>
      <c r="AH631" s="36"/>
      <c r="EZ631" s="196"/>
      <c r="FA631" s="196"/>
      <c r="FB631" s="196"/>
      <c r="FC631" s="196"/>
      <c r="FD631" s="196"/>
    </row>
    <row r="632" spans="2:160">
      <c r="B632" s="99">
        <f t="shared" si="55"/>
        <v>0</v>
      </c>
      <c r="C632" s="99" t="str">
        <f t="shared" si="56"/>
        <v/>
      </c>
      <c r="D632" s="99" t="str">
        <f t="shared" si="57"/>
        <v/>
      </c>
      <c r="E632" s="99" t="str">
        <f t="shared" si="58"/>
        <v/>
      </c>
      <c r="F632" s="99" t="str">
        <f t="shared" si="59"/>
        <v/>
      </c>
      <c r="G632" s="99" t="str">
        <f t="shared" si="60"/>
        <v/>
      </c>
      <c r="H632" s="200" t="str">
        <f ca="1">IF(AND(M632&gt;0,M632&lt;=STATS!$C$22),1,"")</f>
        <v/>
      </c>
      <c r="J632" s="34">
        <v>631</v>
      </c>
      <c r="K632"/>
      <c r="L632"/>
      <c r="R632" s="17"/>
      <c r="S632" s="17"/>
      <c r="T632" s="36"/>
      <c r="U632" s="36"/>
      <c r="V632" s="36"/>
      <c r="W632" s="36"/>
      <c r="X632" s="36"/>
      <c r="Y632" s="36"/>
      <c r="Z632" s="36"/>
      <c r="AA632" s="36"/>
      <c r="AB632" s="36"/>
      <c r="AC632" s="36"/>
      <c r="AD632" s="36"/>
      <c r="AE632" s="36"/>
      <c r="AF632" s="36"/>
      <c r="AG632" s="36"/>
      <c r="AH632" s="36"/>
      <c r="EZ632" s="196"/>
      <c r="FA632" s="196"/>
      <c r="FB632" s="196"/>
      <c r="FC632" s="196"/>
      <c r="FD632" s="196"/>
    </row>
    <row r="633" spans="2:160">
      <c r="B633" s="99">
        <f t="shared" si="55"/>
        <v>0</v>
      </c>
      <c r="C633" s="99" t="str">
        <f t="shared" si="56"/>
        <v/>
      </c>
      <c r="D633" s="99" t="str">
        <f t="shared" si="57"/>
        <v/>
      </c>
      <c r="E633" s="99" t="str">
        <f t="shared" si="58"/>
        <v/>
      </c>
      <c r="F633" s="99" t="str">
        <f t="shared" si="59"/>
        <v/>
      </c>
      <c r="G633" s="99" t="str">
        <f t="shared" si="60"/>
        <v/>
      </c>
      <c r="H633" s="200" t="str">
        <f ca="1">IF(AND(M633&gt;0,M633&lt;=STATS!$C$22),1,"")</f>
        <v/>
      </c>
      <c r="J633" s="34">
        <v>632</v>
      </c>
      <c r="K633"/>
      <c r="L633"/>
      <c r="R633" s="17"/>
      <c r="S633" s="17"/>
      <c r="T633" s="36"/>
      <c r="U633" s="36"/>
      <c r="V633" s="36"/>
      <c r="W633" s="36"/>
      <c r="X633" s="36"/>
      <c r="Y633" s="36"/>
      <c r="Z633" s="36"/>
      <c r="AA633" s="36"/>
      <c r="AB633" s="36"/>
      <c r="AC633" s="36"/>
      <c r="AD633" s="36"/>
      <c r="AE633" s="36"/>
      <c r="AF633" s="36"/>
      <c r="AG633" s="36"/>
      <c r="AH633" s="36"/>
      <c r="EZ633" s="196"/>
      <c r="FA633" s="196"/>
      <c r="FB633" s="196"/>
      <c r="FC633" s="196"/>
      <c r="FD633" s="196"/>
    </row>
    <row r="634" spans="2:160">
      <c r="B634" s="99">
        <f t="shared" si="55"/>
        <v>0</v>
      </c>
      <c r="C634" s="99" t="str">
        <f t="shared" si="56"/>
        <v/>
      </c>
      <c r="D634" s="99" t="str">
        <f t="shared" si="57"/>
        <v/>
      </c>
      <c r="E634" s="99" t="str">
        <f t="shared" si="58"/>
        <v/>
      </c>
      <c r="F634" s="99" t="str">
        <f t="shared" si="59"/>
        <v/>
      </c>
      <c r="G634" s="99" t="str">
        <f t="shared" si="60"/>
        <v/>
      </c>
      <c r="H634" s="200" t="str">
        <f ca="1">IF(AND(M634&gt;0,M634&lt;=STATS!$C$22),1,"")</f>
        <v/>
      </c>
      <c r="J634" s="34">
        <v>633</v>
      </c>
      <c r="K634"/>
      <c r="L634"/>
      <c r="R634" s="17"/>
      <c r="S634" s="17"/>
      <c r="T634" s="36"/>
      <c r="U634" s="36"/>
      <c r="V634" s="36"/>
      <c r="W634" s="36"/>
      <c r="X634" s="36"/>
      <c r="Y634" s="36"/>
      <c r="Z634" s="36"/>
      <c r="AA634" s="36"/>
      <c r="AB634" s="36"/>
      <c r="AC634" s="36"/>
      <c r="AD634" s="36"/>
      <c r="AE634" s="36"/>
      <c r="AF634" s="36"/>
      <c r="AG634" s="36"/>
      <c r="AH634" s="36"/>
      <c r="EZ634" s="196"/>
      <c r="FA634" s="196"/>
      <c r="FB634" s="196"/>
      <c r="FC634" s="196"/>
      <c r="FD634" s="196"/>
    </row>
    <row r="635" spans="2:160">
      <c r="B635" s="99">
        <f t="shared" si="55"/>
        <v>0</v>
      </c>
      <c r="C635" s="99" t="str">
        <f t="shared" si="56"/>
        <v/>
      </c>
      <c r="D635" s="99" t="str">
        <f t="shared" si="57"/>
        <v/>
      </c>
      <c r="E635" s="99" t="str">
        <f t="shared" si="58"/>
        <v/>
      </c>
      <c r="F635" s="99" t="str">
        <f t="shared" si="59"/>
        <v/>
      </c>
      <c r="G635" s="99" t="str">
        <f t="shared" si="60"/>
        <v/>
      </c>
      <c r="H635" s="200" t="str">
        <f ca="1">IF(AND(M635&gt;0,M635&lt;=STATS!$C$22),1,"")</f>
        <v/>
      </c>
      <c r="J635" s="34">
        <v>634</v>
      </c>
      <c r="K635"/>
      <c r="L635"/>
      <c r="R635" s="17"/>
      <c r="S635" s="17"/>
      <c r="T635" s="36"/>
      <c r="U635" s="36"/>
      <c r="V635" s="36"/>
      <c r="W635" s="36"/>
      <c r="X635" s="36"/>
      <c r="Y635" s="36"/>
      <c r="Z635" s="36"/>
      <c r="AA635" s="36"/>
      <c r="AB635" s="36"/>
      <c r="AC635" s="36"/>
      <c r="AD635" s="36"/>
      <c r="AE635" s="36"/>
      <c r="AF635" s="36"/>
      <c r="AG635" s="36"/>
      <c r="AH635" s="36"/>
      <c r="EZ635" s="196"/>
      <c r="FA635" s="196"/>
      <c r="FB635" s="196"/>
      <c r="FC635" s="196"/>
      <c r="FD635" s="196"/>
    </row>
    <row r="636" spans="2:160">
      <c r="B636" s="99">
        <f t="shared" si="55"/>
        <v>0</v>
      </c>
      <c r="C636" s="99" t="str">
        <f t="shared" si="56"/>
        <v/>
      </c>
      <c r="D636" s="99" t="str">
        <f t="shared" si="57"/>
        <v/>
      </c>
      <c r="E636" s="99" t="str">
        <f t="shared" si="58"/>
        <v/>
      </c>
      <c r="F636" s="99" t="str">
        <f t="shared" si="59"/>
        <v/>
      </c>
      <c r="G636" s="99" t="str">
        <f t="shared" si="60"/>
        <v/>
      </c>
      <c r="H636" s="200" t="str">
        <f ca="1">IF(AND(M636&gt;0,M636&lt;=STATS!$C$22),1,"")</f>
        <v/>
      </c>
      <c r="J636" s="34">
        <v>635</v>
      </c>
      <c r="K636"/>
      <c r="L636"/>
      <c r="R636" s="17"/>
      <c r="S636" s="17"/>
      <c r="T636" s="36"/>
      <c r="U636" s="36"/>
      <c r="V636" s="36"/>
      <c r="W636" s="36"/>
      <c r="X636" s="36"/>
      <c r="Y636" s="36"/>
      <c r="Z636" s="36"/>
      <c r="AA636" s="36"/>
      <c r="AB636" s="36"/>
      <c r="AC636" s="36"/>
      <c r="AD636" s="36"/>
      <c r="AE636" s="36"/>
      <c r="AF636" s="36"/>
      <c r="AG636" s="36"/>
      <c r="AH636" s="36"/>
      <c r="EZ636" s="196"/>
      <c r="FA636" s="196"/>
      <c r="FB636" s="196"/>
      <c r="FC636" s="196"/>
      <c r="FD636" s="196"/>
    </row>
    <row r="637" spans="2:160">
      <c r="B637" s="99">
        <f t="shared" si="55"/>
        <v>0</v>
      </c>
      <c r="C637" s="99" t="str">
        <f t="shared" si="56"/>
        <v/>
      </c>
      <c r="D637" s="99" t="str">
        <f t="shared" si="57"/>
        <v/>
      </c>
      <c r="E637" s="99" t="str">
        <f t="shared" si="58"/>
        <v/>
      </c>
      <c r="F637" s="99" t="str">
        <f t="shared" si="59"/>
        <v/>
      </c>
      <c r="G637" s="99" t="str">
        <f t="shared" si="60"/>
        <v/>
      </c>
      <c r="H637" s="200" t="str">
        <f ca="1">IF(AND(M637&gt;0,M637&lt;=STATS!$C$22),1,"")</f>
        <v/>
      </c>
      <c r="J637" s="34">
        <v>636</v>
      </c>
      <c r="K637"/>
      <c r="L637"/>
      <c r="R637" s="17"/>
      <c r="S637" s="17"/>
      <c r="T637" s="36"/>
      <c r="U637" s="36"/>
      <c r="V637" s="36"/>
      <c r="W637" s="36"/>
      <c r="X637" s="36"/>
      <c r="Y637" s="36"/>
      <c r="Z637" s="36"/>
      <c r="AA637" s="36"/>
      <c r="AB637" s="36"/>
      <c r="AC637" s="36"/>
      <c r="AD637" s="36"/>
      <c r="AE637" s="36"/>
      <c r="AF637" s="36"/>
      <c r="AG637" s="36"/>
      <c r="AH637" s="36"/>
      <c r="EZ637" s="196"/>
      <c r="FA637" s="196"/>
      <c r="FB637" s="196"/>
      <c r="FC637" s="196"/>
      <c r="FD637" s="196"/>
    </row>
    <row r="638" spans="2:160">
      <c r="B638" s="99">
        <f t="shared" si="55"/>
        <v>0</v>
      </c>
      <c r="C638" s="99" t="str">
        <f t="shared" si="56"/>
        <v/>
      </c>
      <c r="D638" s="99" t="str">
        <f t="shared" si="57"/>
        <v/>
      </c>
      <c r="E638" s="99" t="str">
        <f t="shared" si="58"/>
        <v/>
      </c>
      <c r="F638" s="99" t="str">
        <f t="shared" si="59"/>
        <v/>
      </c>
      <c r="G638" s="99" t="str">
        <f t="shared" si="60"/>
        <v/>
      </c>
      <c r="H638" s="200" t="str">
        <f ca="1">IF(AND(M638&gt;0,M638&lt;=STATS!$C$22),1,"")</f>
        <v/>
      </c>
      <c r="J638" s="34">
        <v>637</v>
      </c>
      <c r="K638"/>
      <c r="L638"/>
      <c r="R638" s="17"/>
      <c r="S638" s="17"/>
      <c r="T638" s="36"/>
      <c r="U638" s="36"/>
      <c r="V638" s="36"/>
      <c r="W638" s="36"/>
      <c r="X638" s="36"/>
      <c r="Y638" s="36"/>
      <c r="Z638" s="36"/>
      <c r="AA638" s="36"/>
      <c r="AB638" s="36"/>
      <c r="AC638" s="36"/>
      <c r="AD638" s="36"/>
      <c r="AE638" s="36"/>
      <c r="AF638" s="36"/>
      <c r="AG638" s="36"/>
      <c r="AH638" s="36"/>
      <c r="EZ638" s="196"/>
      <c r="FA638" s="196"/>
      <c r="FB638" s="196"/>
      <c r="FC638" s="196"/>
      <c r="FD638" s="196"/>
    </row>
    <row r="639" spans="2:160">
      <c r="B639" s="99">
        <f t="shared" si="55"/>
        <v>0</v>
      </c>
      <c r="C639" s="99" t="str">
        <f t="shared" si="56"/>
        <v/>
      </c>
      <c r="D639" s="99" t="str">
        <f t="shared" si="57"/>
        <v/>
      </c>
      <c r="E639" s="99" t="str">
        <f t="shared" si="58"/>
        <v/>
      </c>
      <c r="F639" s="99" t="str">
        <f t="shared" si="59"/>
        <v/>
      </c>
      <c r="G639" s="99" t="str">
        <f t="shared" si="60"/>
        <v/>
      </c>
      <c r="H639" s="200" t="str">
        <f ca="1">IF(AND(M639&gt;0,M639&lt;=STATS!$C$22),1,"")</f>
        <v/>
      </c>
      <c r="J639" s="34">
        <v>638</v>
      </c>
      <c r="K639"/>
      <c r="L639"/>
      <c r="R639" s="17"/>
      <c r="S639" s="17"/>
      <c r="T639" s="36"/>
      <c r="U639" s="36"/>
      <c r="V639" s="36"/>
      <c r="W639" s="36"/>
      <c r="X639" s="36"/>
      <c r="Y639" s="36"/>
      <c r="Z639" s="36"/>
      <c r="AA639" s="36"/>
      <c r="AB639" s="36"/>
      <c r="AC639" s="36"/>
      <c r="AD639" s="36"/>
      <c r="AE639" s="36"/>
      <c r="AF639" s="36"/>
      <c r="AG639" s="36"/>
      <c r="AH639" s="36"/>
      <c r="EZ639" s="196"/>
      <c r="FA639" s="196"/>
      <c r="FB639" s="196"/>
      <c r="FC639" s="196"/>
      <c r="FD639" s="196"/>
    </row>
    <row r="640" spans="2:160">
      <c r="B640" s="99">
        <f t="shared" si="55"/>
        <v>0</v>
      </c>
      <c r="C640" s="99" t="str">
        <f t="shared" si="56"/>
        <v/>
      </c>
      <c r="D640" s="99" t="str">
        <f t="shared" si="57"/>
        <v/>
      </c>
      <c r="E640" s="99" t="str">
        <f t="shared" si="58"/>
        <v/>
      </c>
      <c r="F640" s="99" t="str">
        <f t="shared" si="59"/>
        <v/>
      </c>
      <c r="G640" s="99" t="str">
        <f t="shared" si="60"/>
        <v/>
      </c>
      <c r="H640" s="200" t="str">
        <f ca="1">IF(AND(M640&gt;0,M640&lt;=STATS!$C$22),1,"")</f>
        <v/>
      </c>
      <c r="J640" s="34">
        <v>639</v>
      </c>
      <c r="K640"/>
      <c r="L640"/>
      <c r="R640" s="17"/>
      <c r="S640" s="17"/>
      <c r="T640" s="36"/>
      <c r="U640" s="36"/>
      <c r="V640" s="36"/>
      <c r="W640" s="36"/>
      <c r="X640" s="36"/>
      <c r="Y640" s="36"/>
      <c r="Z640" s="36"/>
      <c r="AA640" s="36"/>
      <c r="AB640" s="36"/>
      <c r="AC640" s="36"/>
      <c r="AD640" s="36"/>
      <c r="AE640" s="36"/>
      <c r="AF640" s="36"/>
      <c r="AG640" s="36"/>
      <c r="AH640" s="36"/>
      <c r="EZ640" s="196"/>
      <c r="FA640" s="196"/>
      <c r="FB640" s="196"/>
      <c r="FC640" s="196"/>
      <c r="FD640" s="196"/>
    </row>
    <row r="641" spans="2:160">
      <c r="B641" s="99">
        <f t="shared" si="55"/>
        <v>0</v>
      </c>
      <c r="C641" s="99" t="str">
        <f t="shared" si="56"/>
        <v/>
      </c>
      <c r="D641" s="99" t="str">
        <f t="shared" si="57"/>
        <v/>
      </c>
      <c r="E641" s="99" t="str">
        <f t="shared" si="58"/>
        <v/>
      </c>
      <c r="F641" s="99" t="str">
        <f t="shared" si="59"/>
        <v/>
      </c>
      <c r="G641" s="99" t="str">
        <f t="shared" si="60"/>
        <v/>
      </c>
      <c r="H641" s="200" t="str">
        <f ca="1">IF(AND(M641&gt;0,M641&lt;=STATS!$C$22),1,"")</f>
        <v/>
      </c>
      <c r="J641" s="34">
        <v>640</v>
      </c>
      <c r="K641"/>
      <c r="L641"/>
      <c r="R641" s="17"/>
      <c r="S641" s="17"/>
      <c r="T641" s="36"/>
      <c r="U641" s="36"/>
      <c r="V641" s="36"/>
      <c r="W641" s="36"/>
      <c r="X641" s="36"/>
      <c r="Y641" s="36"/>
      <c r="Z641" s="36"/>
      <c r="AA641" s="36"/>
      <c r="AB641" s="36"/>
      <c r="AC641" s="36"/>
      <c r="AD641" s="36"/>
      <c r="AE641" s="36"/>
      <c r="AF641" s="36"/>
      <c r="AG641" s="36"/>
      <c r="AH641" s="36"/>
      <c r="EZ641" s="196"/>
      <c r="FA641" s="196"/>
      <c r="FB641" s="196"/>
      <c r="FC641" s="196"/>
      <c r="FD641" s="196"/>
    </row>
    <row r="642" spans="2:160">
      <c r="B642" s="99">
        <f t="shared" ref="B642:B705" si="61">COUNT(R642:EY642,FE642:FM642)</f>
        <v>0</v>
      </c>
      <c r="C642" s="99" t="str">
        <f t="shared" ref="C642:C705" si="62">IF(COUNT(R642:EY642,FE642:FM642)&gt;0,COUNT(R642:EY642,FE642:FM642),"")</f>
        <v/>
      </c>
      <c r="D642" s="99" t="str">
        <f t="shared" ref="D642:D705" si="63">IF(COUNT(T642:BJ642,BL642:BT642,BV642:CB642,CD642:EY642,FE642:FM642)&gt;0,COUNT(T642:BJ642,BL642:BT642,BV642:CB642,CD642:EY642,FE642:FM642),"")</f>
        <v/>
      </c>
      <c r="E642" s="99" t="str">
        <f t="shared" ref="E642:E705" si="64">IF(H642=1,COUNT(R642:EY642,FE642:FM642),"")</f>
        <v/>
      </c>
      <c r="F642" s="99" t="str">
        <f t="shared" ref="F642:F705" si="65">IF(H642=1,COUNT(T642:BJ642,BL642:BT642,BV642:CB642,CD642:EY642,FE642:FM642),"")</f>
        <v/>
      </c>
      <c r="G642" s="99" t="str">
        <f t="shared" si="60"/>
        <v/>
      </c>
      <c r="H642" s="200" t="str">
        <f ca="1">IF(AND(M642&gt;0,M642&lt;=STATS!$C$22),1,"")</f>
        <v/>
      </c>
      <c r="J642" s="34">
        <v>641</v>
      </c>
      <c r="K642"/>
      <c r="L642"/>
      <c r="R642" s="17"/>
      <c r="S642" s="17"/>
      <c r="T642" s="36"/>
      <c r="U642" s="36"/>
      <c r="V642" s="36"/>
      <c r="W642" s="36"/>
      <c r="X642" s="36"/>
      <c r="Y642" s="36"/>
      <c r="Z642" s="36"/>
      <c r="AA642" s="36"/>
      <c r="AB642" s="36"/>
      <c r="AC642" s="36"/>
      <c r="AD642" s="36"/>
      <c r="AE642" s="36"/>
      <c r="AF642" s="36"/>
      <c r="AG642" s="36"/>
      <c r="AH642" s="36"/>
      <c r="EZ642" s="196"/>
      <c r="FA642" s="196"/>
      <c r="FB642" s="196"/>
      <c r="FC642" s="196"/>
      <c r="FD642" s="196"/>
    </row>
    <row r="643" spans="2:160">
      <c r="B643" s="99">
        <f t="shared" si="61"/>
        <v>0</v>
      </c>
      <c r="C643" s="99" t="str">
        <f t="shared" si="62"/>
        <v/>
      </c>
      <c r="D643" s="99" t="str">
        <f t="shared" si="63"/>
        <v/>
      </c>
      <c r="E643" s="99" t="str">
        <f t="shared" si="64"/>
        <v/>
      </c>
      <c r="F643" s="99" t="str">
        <f t="shared" si="65"/>
        <v/>
      </c>
      <c r="G643" s="99" t="str">
        <f t="shared" si="60"/>
        <v/>
      </c>
      <c r="H643" s="200" t="str">
        <f ca="1">IF(AND(M643&gt;0,M643&lt;=STATS!$C$22),1,"")</f>
        <v/>
      </c>
      <c r="J643" s="34">
        <v>642</v>
      </c>
      <c r="K643"/>
      <c r="L643"/>
      <c r="R643" s="17"/>
      <c r="S643" s="17"/>
      <c r="T643" s="36"/>
      <c r="U643" s="36"/>
      <c r="V643" s="36"/>
      <c r="W643" s="36"/>
      <c r="X643" s="36"/>
      <c r="Y643" s="36"/>
      <c r="Z643" s="36"/>
      <c r="AA643" s="36"/>
      <c r="AB643" s="36"/>
      <c r="AC643" s="36"/>
      <c r="AD643" s="36"/>
      <c r="AE643" s="36"/>
      <c r="AF643" s="36"/>
      <c r="AG643" s="36"/>
      <c r="AH643" s="36"/>
      <c r="EZ643" s="196"/>
      <c r="FA643" s="196"/>
      <c r="FB643" s="196"/>
      <c r="FC643" s="196"/>
      <c r="FD643" s="196"/>
    </row>
    <row r="644" spans="2:160">
      <c r="B644" s="99">
        <f t="shared" si="61"/>
        <v>0</v>
      </c>
      <c r="C644" s="99" t="str">
        <f t="shared" si="62"/>
        <v/>
      </c>
      <c r="D644" s="99" t="str">
        <f t="shared" si="63"/>
        <v/>
      </c>
      <c r="E644" s="99" t="str">
        <f t="shared" si="64"/>
        <v/>
      </c>
      <c r="F644" s="99" t="str">
        <f t="shared" si="65"/>
        <v/>
      </c>
      <c r="G644" s="99" t="str">
        <f t="shared" si="60"/>
        <v/>
      </c>
      <c r="H644" s="200" t="str">
        <f ca="1">IF(AND(M644&gt;0,M644&lt;=STATS!$C$22),1,"")</f>
        <v/>
      </c>
      <c r="J644" s="34">
        <v>643</v>
      </c>
      <c r="K644"/>
      <c r="L644"/>
      <c r="R644" s="17"/>
      <c r="S644" s="17"/>
      <c r="T644" s="36"/>
      <c r="U644" s="36"/>
      <c r="V644" s="36"/>
      <c r="W644" s="36"/>
      <c r="X644" s="36"/>
      <c r="Y644" s="36"/>
      <c r="Z644" s="36"/>
      <c r="AA644" s="36"/>
      <c r="AB644" s="36"/>
      <c r="AC644" s="36"/>
      <c r="AD644" s="36"/>
      <c r="AE644" s="36"/>
      <c r="AF644" s="36"/>
      <c r="AG644" s="36"/>
      <c r="AH644" s="36"/>
      <c r="EZ644" s="196"/>
      <c r="FA644" s="196"/>
      <c r="FB644" s="196"/>
      <c r="FC644" s="196"/>
      <c r="FD644" s="196"/>
    </row>
    <row r="645" spans="2:160">
      <c r="B645" s="99">
        <f t="shared" si="61"/>
        <v>0</v>
      </c>
      <c r="C645" s="99" t="str">
        <f t="shared" si="62"/>
        <v/>
      </c>
      <c r="D645" s="99" t="str">
        <f t="shared" si="63"/>
        <v/>
      </c>
      <c r="E645" s="99" t="str">
        <f t="shared" si="64"/>
        <v/>
      </c>
      <c r="F645" s="99" t="str">
        <f t="shared" si="65"/>
        <v/>
      </c>
      <c r="G645" s="99" t="str">
        <f t="shared" si="60"/>
        <v/>
      </c>
      <c r="H645" s="200" t="str">
        <f ca="1">IF(AND(M645&gt;0,M645&lt;=STATS!$C$22),1,"")</f>
        <v/>
      </c>
      <c r="J645" s="34">
        <v>644</v>
      </c>
      <c r="K645"/>
      <c r="L645"/>
      <c r="R645" s="17"/>
      <c r="S645" s="17"/>
      <c r="T645" s="36"/>
      <c r="U645" s="36"/>
      <c r="V645" s="36"/>
      <c r="W645" s="36"/>
      <c r="X645" s="36"/>
      <c r="Y645" s="36"/>
      <c r="Z645" s="36"/>
      <c r="AA645" s="36"/>
      <c r="AB645" s="36"/>
      <c r="AC645" s="36"/>
      <c r="AD645" s="36"/>
      <c r="AE645" s="36"/>
      <c r="AF645" s="36"/>
      <c r="AG645" s="36"/>
      <c r="AH645" s="36"/>
      <c r="EZ645" s="196"/>
      <c r="FA645" s="196"/>
      <c r="FB645" s="196"/>
      <c r="FC645" s="196"/>
      <c r="FD645" s="196"/>
    </row>
    <row r="646" spans="2:160">
      <c r="B646" s="99">
        <f t="shared" si="61"/>
        <v>0</v>
      </c>
      <c r="C646" s="99" t="str">
        <f t="shared" si="62"/>
        <v/>
      </c>
      <c r="D646" s="99" t="str">
        <f t="shared" si="63"/>
        <v/>
      </c>
      <c r="E646" s="99" t="str">
        <f t="shared" si="64"/>
        <v/>
      </c>
      <c r="F646" s="99" t="str">
        <f t="shared" si="65"/>
        <v/>
      </c>
      <c r="G646" s="99" t="str">
        <f t="shared" si="60"/>
        <v/>
      </c>
      <c r="H646" s="200" t="str">
        <f ca="1">IF(AND(M646&gt;0,M646&lt;=STATS!$C$22),1,"")</f>
        <v/>
      </c>
      <c r="J646" s="34">
        <v>645</v>
      </c>
      <c r="K646"/>
      <c r="L646"/>
      <c r="R646" s="17"/>
      <c r="S646" s="17"/>
      <c r="T646" s="36"/>
      <c r="U646" s="36"/>
      <c r="V646" s="36"/>
      <c r="W646" s="36"/>
      <c r="X646" s="36"/>
      <c r="Y646" s="36"/>
      <c r="Z646" s="36"/>
      <c r="AA646" s="36"/>
      <c r="AB646" s="36"/>
      <c r="AC646" s="36"/>
      <c r="AD646" s="36"/>
      <c r="AE646" s="36"/>
      <c r="AF646" s="36"/>
      <c r="AG646" s="36"/>
      <c r="AH646" s="36"/>
      <c r="EZ646" s="196"/>
      <c r="FA646" s="196"/>
      <c r="FB646" s="196"/>
      <c r="FC646" s="196"/>
      <c r="FD646" s="196"/>
    </row>
    <row r="647" spans="2:160">
      <c r="B647" s="99">
        <f t="shared" si="61"/>
        <v>0</v>
      </c>
      <c r="C647" s="99" t="str">
        <f t="shared" si="62"/>
        <v/>
      </c>
      <c r="D647" s="99" t="str">
        <f t="shared" si="63"/>
        <v/>
      </c>
      <c r="E647" s="99" t="str">
        <f t="shared" si="64"/>
        <v/>
      </c>
      <c r="F647" s="99" t="str">
        <f t="shared" si="65"/>
        <v/>
      </c>
      <c r="G647" s="99" t="str">
        <f t="shared" si="60"/>
        <v/>
      </c>
      <c r="H647" s="200" t="str">
        <f ca="1">IF(AND(M647&gt;0,M647&lt;=STATS!$C$22),1,"")</f>
        <v/>
      </c>
      <c r="J647" s="34">
        <v>646</v>
      </c>
      <c r="K647"/>
      <c r="L647"/>
      <c r="R647" s="17"/>
      <c r="S647" s="17"/>
      <c r="T647" s="36"/>
      <c r="U647" s="36"/>
      <c r="V647" s="36"/>
      <c r="W647" s="36"/>
      <c r="X647" s="36"/>
      <c r="Y647" s="36"/>
      <c r="Z647" s="36"/>
      <c r="AA647" s="36"/>
      <c r="AB647" s="36"/>
      <c r="AC647" s="36"/>
      <c r="AD647" s="36"/>
      <c r="AE647" s="36"/>
      <c r="AF647" s="36"/>
      <c r="AG647" s="36"/>
      <c r="AH647" s="36"/>
      <c r="EZ647" s="196"/>
      <c r="FA647" s="196"/>
      <c r="FB647" s="196"/>
      <c r="FC647" s="196"/>
      <c r="FD647" s="196"/>
    </row>
    <row r="648" spans="2:160">
      <c r="B648" s="99">
        <f t="shared" si="61"/>
        <v>0</v>
      </c>
      <c r="C648" s="99" t="str">
        <f t="shared" si="62"/>
        <v/>
      </c>
      <c r="D648" s="99" t="str">
        <f t="shared" si="63"/>
        <v/>
      </c>
      <c r="E648" s="99" t="str">
        <f t="shared" si="64"/>
        <v/>
      </c>
      <c r="F648" s="99" t="str">
        <f t="shared" si="65"/>
        <v/>
      </c>
      <c r="G648" s="99" t="str">
        <f t="shared" si="60"/>
        <v/>
      </c>
      <c r="H648" s="200" t="str">
        <f ca="1">IF(AND(M648&gt;0,M648&lt;=STATS!$C$22),1,"")</f>
        <v/>
      </c>
      <c r="J648" s="34">
        <v>647</v>
      </c>
      <c r="K648"/>
      <c r="L648"/>
      <c r="R648" s="17"/>
      <c r="S648" s="17"/>
      <c r="T648" s="36"/>
      <c r="U648" s="36"/>
      <c r="V648" s="36"/>
      <c r="W648" s="36"/>
      <c r="X648" s="36"/>
      <c r="Y648" s="36"/>
      <c r="Z648" s="36"/>
      <c r="AA648" s="36"/>
      <c r="AB648" s="36"/>
      <c r="AC648" s="36"/>
      <c r="AD648" s="36"/>
      <c r="AE648" s="36"/>
      <c r="AF648" s="36"/>
      <c r="AG648" s="36"/>
      <c r="AH648" s="36"/>
      <c r="EZ648" s="196"/>
      <c r="FA648" s="196"/>
      <c r="FB648" s="196"/>
      <c r="FC648" s="196"/>
      <c r="FD648" s="196"/>
    </row>
    <row r="649" spans="2:160">
      <c r="B649" s="99">
        <f t="shared" si="61"/>
        <v>0</v>
      </c>
      <c r="C649" s="99" t="str">
        <f t="shared" si="62"/>
        <v/>
      </c>
      <c r="D649" s="99" t="str">
        <f t="shared" si="63"/>
        <v/>
      </c>
      <c r="E649" s="99" t="str">
        <f t="shared" si="64"/>
        <v/>
      </c>
      <c r="F649" s="99" t="str">
        <f t="shared" si="65"/>
        <v/>
      </c>
      <c r="G649" s="99" t="str">
        <f t="shared" si="60"/>
        <v/>
      </c>
      <c r="H649" s="200" t="str">
        <f ca="1">IF(AND(M649&gt;0,M649&lt;=STATS!$C$22),1,"")</f>
        <v/>
      </c>
      <c r="J649" s="34">
        <v>648</v>
      </c>
      <c r="K649"/>
      <c r="L649"/>
      <c r="R649" s="17"/>
      <c r="S649" s="17"/>
      <c r="T649" s="36"/>
      <c r="U649" s="36"/>
      <c r="V649" s="36"/>
      <c r="W649" s="36"/>
      <c r="X649" s="36"/>
      <c r="Y649" s="36"/>
      <c r="Z649" s="36"/>
      <c r="AA649" s="36"/>
      <c r="AB649" s="36"/>
      <c r="AC649" s="36"/>
      <c r="AD649" s="36"/>
      <c r="AE649" s="36"/>
      <c r="AF649" s="36"/>
      <c r="AG649" s="36"/>
      <c r="AH649" s="36"/>
      <c r="EZ649" s="196"/>
      <c r="FA649" s="196"/>
      <c r="FB649" s="196"/>
      <c r="FC649" s="196"/>
      <c r="FD649" s="196"/>
    </row>
    <row r="650" spans="2:160">
      <c r="B650" s="99">
        <f t="shared" si="61"/>
        <v>0</v>
      </c>
      <c r="C650" s="99" t="str">
        <f t="shared" si="62"/>
        <v/>
      </c>
      <c r="D650" s="99" t="str">
        <f t="shared" si="63"/>
        <v/>
      </c>
      <c r="E650" s="99" t="str">
        <f t="shared" si="64"/>
        <v/>
      </c>
      <c r="F650" s="99" t="str">
        <f t="shared" si="65"/>
        <v/>
      </c>
      <c r="G650" s="99" t="str">
        <f t="shared" si="60"/>
        <v/>
      </c>
      <c r="H650" s="200" t="str">
        <f ca="1">IF(AND(M650&gt;0,M650&lt;=STATS!$C$22),1,"")</f>
        <v/>
      </c>
      <c r="J650" s="34">
        <v>649</v>
      </c>
      <c r="K650"/>
      <c r="L650"/>
      <c r="R650" s="17"/>
      <c r="S650" s="17"/>
      <c r="T650" s="36"/>
      <c r="U650" s="36"/>
      <c r="V650" s="36"/>
      <c r="W650" s="36"/>
      <c r="X650" s="36"/>
      <c r="Y650" s="36"/>
      <c r="Z650" s="36"/>
      <c r="AA650" s="36"/>
      <c r="AB650" s="36"/>
      <c r="AC650" s="36"/>
      <c r="AD650" s="36"/>
      <c r="AE650" s="36"/>
      <c r="AF650" s="36"/>
      <c r="AG650" s="36"/>
      <c r="AH650" s="36"/>
      <c r="EZ650" s="196"/>
      <c r="FA650" s="196"/>
      <c r="FB650" s="196"/>
      <c r="FC650" s="196"/>
      <c r="FD650" s="196"/>
    </row>
    <row r="651" spans="2:160">
      <c r="B651" s="99">
        <f t="shared" si="61"/>
        <v>0</v>
      </c>
      <c r="C651" s="99" t="str">
        <f t="shared" si="62"/>
        <v/>
      </c>
      <c r="D651" s="99" t="str">
        <f t="shared" si="63"/>
        <v/>
      </c>
      <c r="E651" s="99" t="str">
        <f t="shared" si="64"/>
        <v/>
      </c>
      <c r="F651" s="99" t="str">
        <f t="shared" si="65"/>
        <v/>
      </c>
      <c r="G651" s="99" t="str">
        <f t="shared" si="60"/>
        <v/>
      </c>
      <c r="H651" s="200" t="str">
        <f ca="1">IF(AND(M651&gt;0,M651&lt;=STATS!$C$22),1,"")</f>
        <v/>
      </c>
      <c r="J651" s="34">
        <v>650</v>
      </c>
      <c r="K651"/>
      <c r="L651"/>
      <c r="R651" s="17"/>
      <c r="S651" s="17"/>
      <c r="T651" s="36"/>
      <c r="U651" s="36"/>
      <c r="V651" s="36"/>
      <c r="W651" s="36"/>
      <c r="X651" s="36"/>
      <c r="Y651" s="36"/>
      <c r="Z651" s="36"/>
      <c r="AA651" s="36"/>
      <c r="AB651" s="36"/>
      <c r="AC651" s="36"/>
      <c r="AD651" s="36"/>
      <c r="AE651" s="36"/>
      <c r="AF651" s="36"/>
      <c r="AG651" s="36"/>
      <c r="AH651" s="36"/>
      <c r="EZ651" s="196"/>
      <c r="FA651" s="196"/>
      <c r="FB651" s="196"/>
      <c r="FC651" s="196"/>
      <c r="FD651" s="196"/>
    </row>
    <row r="652" spans="2:160">
      <c r="B652" s="99">
        <f t="shared" si="61"/>
        <v>0</v>
      </c>
      <c r="C652" s="99" t="str">
        <f t="shared" si="62"/>
        <v/>
      </c>
      <c r="D652" s="99" t="str">
        <f t="shared" si="63"/>
        <v/>
      </c>
      <c r="E652" s="99" t="str">
        <f t="shared" si="64"/>
        <v/>
      </c>
      <c r="F652" s="99" t="str">
        <f t="shared" si="65"/>
        <v/>
      </c>
      <c r="G652" s="99" t="str">
        <f t="shared" si="60"/>
        <v/>
      </c>
      <c r="H652" s="200" t="str">
        <f ca="1">IF(AND(M652&gt;0,M652&lt;=STATS!$C$22),1,"")</f>
        <v/>
      </c>
      <c r="J652" s="34">
        <v>651</v>
      </c>
      <c r="K652"/>
      <c r="L652"/>
      <c r="R652" s="17"/>
      <c r="S652" s="17"/>
      <c r="T652" s="36"/>
      <c r="U652" s="36"/>
      <c r="V652" s="36"/>
      <c r="W652" s="36"/>
      <c r="X652" s="36"/>
      <c r="Y652" s="36"/>
      <c r="Z652" s="36"/>
      <c r="AA652" s="36"/>
      <c r="AB652" s="36"/>
      <c r="AC652" s="36"/>
      <c r="AD652" s="36"/>
      <c r="AE652" s="36"/>
      <c r="AF652" s="36"/>
      <c r="AG652" s="36"/>
      <c r="AH652" s="36"/>
      <c r="EZ652" s="196"/>
      <c r="FA652" s="196"/>
      <c r="FB652" s="196"/>
      <c r="FC652" s="196"/>
      <c r="FD652" s="196"/>
    </row>
    <row r="653" spans="2:160">
      <c r="B653" s="99">
        <f t="shared" si="61"/>
        <v>0</v>
      </c>
      <c r="C653" s="99" t="str">
        <f t="shared" si="62"/>
        <v/>
      </c>
      <c r="D653" s="99" t="str">
        <f t="shared" si="63"/>
        <v/>
      </c>
      <c r="E653" s="99" t="str">
        <f t="shared" si="64"/>
        <v/>
      </c>
      <c r="F653" s="99" t="str">
        <f t="shared" si="65"/>
        <v/>
      </c>
      <c r="G653" s="99" t="str">
        <f t="shared" si="60"/>
        <v/>
      </c>
      <c r="H653" s="200" t="str">
        <f ca="1">IF(AND(M653&gt;0,M653&lt;=STATS!$C$22),1,"")</f>
        <v/>
      </c>
      <c r="J653" s="34">
        <v>652</v>
      </c>
      <c r="K653"/>
      <c r="L653"/>
      <c r="R653" s="17"/>
      <c r="S653" s="17"/>
      <c r="T653" s="36"/>
      <c r="U653" s="36"/>
      <c r="V653" s="36"/>
      <c r="W653" s="36"/>
      <c r="X653" s="36"/>
      <c r="Y653" s="36"/>
      <c r="Z653" s="36"/>
      <c r="AA653" s="36"/>
      <c r="AB653" s="36"/>
      <c r="AC653" s="36"/>
      <c r="AD653" s="36"/>
      <c r="AE653" s="36"/>
      <c r="AF653" s="36"/>
      <c r="AG653" s="36"/>
      <c r="AH653" s="36"/>
      <c r="EZ653" s="196"/>
      <c r="FA653" s="196"/>
      <c r="FB653" s="196"/>
      <c r="FC653" s="196"/>
      <c r="FD653" s="196"/>
    </row>
    <row r="654" spans="2:160">
      <c r="B654" s="99">
        <f t="shared" si="61"/>
        <v>0</v>
      </c>
      <c r="C654" s="99" t="str">
        <f t="shared" si="62"/>
        <v/>
      </c>
      <c r="D654" s="99" t="str">
        <f t="shared" si="63"/>
        <v/>
      </c>
      <c r="E654" s="99" t="str">
        <f t="shared" si="64"/>
        <v/>
      </c>
      <c r="F654" s="99" t="str">
        <f t="shared" si="65"/>
        <v/>
      </c>
      <c r="G654" s="99" t="str">
        <f t="shared" si="60"/>
        <v/>
      </c>
      <c r="H654" s="200" t="str">
        <f ca="1">IF(AND(M654&gt;0,M654&lt;=STATS!$C$22),1,"")</f>
        <v/>
      </c>
      <c r="J654" s="34">
        <v>653</v>
      </c>
      <c r="K654"/>
      <c r="L654"/>
      <c r="R654" s="17"/>
      <c r="S654" s="17"/>
      <c r="T654" s="36"/>
      <c r="U654" s="36"/>
      <c r="V654" s="36"/>
      <c r="W654" s="36"/>
      <c r="X654" s="36"/>
      <c r="Y654" s="36"/>
      <c r="Z654" s="36"/>
      <c r="AA654" s="36"/>
      <c r="AB654" s="36"/>
      <c r="AC654" s="36"/>
      <c r="AD654" s="36"/>
      <c r="AE654" s="36"/>
      <c r="AF654" s="36"/>
      <c r="AG654" s="36"/>
      <c r="AH654" s="36"/>
      <c r="EZ654" s="196"/>
      <c r="FA654" s="196"/>
      <c r="FB654" s="196"/>
      <c r="FC654" s="196"/>
      <c r="FD654" s="196"/>
    </row>
    <row r="655" spans="2:160">
      <c r="B655" s="99">
        <f t="shared" si="61"/>
        <v>0</v>
      </c>
      <c r="C655" s="99" t="str">
        <f t="shared" si="62"/>
        <v/>
      </c>
      <c r="D655" s="99" t="str">
        <f t="shared" si="63"/>
        <v/>
      </c>
      <c r="E655" s="99" t="str">
        <f t="shared" si="64"/>
        <v/>
      </c>
      <c r="F655" s="99" t="str">
        <f t="shared" si="65"/>
        <v/>
      </c>
      <c r="G655" s="99" t="str">
        <f t="shared" si="60"/>
        <v/>
      </c>
      <c r="H655" s="200" t="str">
        <f ca="1">IF(AND(M655&gt;0,M655&lt;=STATS!$C$22),1,"")</f>
        <v/>
      </c>
      <c r="J655" s="34">
        <v>654</v>
      </c>
      <c r="K655"/>
      <c r="L655"/>
      <c r="R655" s="17"/>
      <c r="S655" s="17"/>
      <c r="T655" s="36"/>
      <c r="U655" s="36"/>
      <c r="V655" s="36"/>
      <c r="W655" s="36"/>
      <c r="X655" s="36"/>
      <c r="Y655" s="36"/>
      <c r="Z655" s="36"/>
      <c r="AA655" s="36"/>
      <c r="AB655" s="36"/>
      <c r="AC655" s="36"/>
      <c r="AD655" s="36"/>
      <c r="AE655" s="36"/>
      <c r="AF655" s="36"/>
      <c r="AG655" s="36"/>
      <c r="AH655" s="36"/>
      <c r="EZ655" s="196"/>
      <c r="FA655" s="196"/>
      <c r="FB655" s="196"/>
      <c r="FC655" s="196"/>
      <c r="FD655" s="196"/>
    </row>
    <row r="656" spans="2:160">
      <c r="B656" s="99">
        <f t="shared" si="61"/>
        <v>0</v>
      </c>
      <c r="C656" s="99" t="str">
        <f t="shared" si="62"/>
        <v/>
      </c>
      <c r="D656" s="99" t="str">
        <f t="shared" si="63"/>
        <v/>
      </c>
      <c r="E656" s="99" t="str">
        <f t="shared" si="64"/>
        <v/>
      </c>
      <c r="F656" s="99" t="str">
        <f t="shared" si="65"/>
        <v/>
      </c>
      <c r="G656" s="99" t="str">
        <f t="shared" si="60"/>
        <v/>
      </c>
      <c r="H656" s="200" t="str">
        <f ca="1">IF(AND(M656&gt;0,M656&lt;=STATS!$C$22),1,"")</f>
        <v/>
      </c>
      <c r="J656" s="34">
        <v>655</v>
      </c>
      <c r="K656"/>
      <c r="L656"/>
      <c r="R656" s="17"/>
      <c r="S656" s="17"/>
      <c r="T656" s="36"/>
      <c r="U656" s="36"/>
      <c r="V656" s="36"/>
      <c r="W656" s="36"/>
      <c r="X656" s="36"/>
      <c r="Y656" s="36"/>
      <c r="Z656" s="36"/>
      <c r="AA656" s="36"/>
      <c r="AB656" s="36"/>
      <c r="AC656" s="36"/>
      <c r="AD656" s="36"/>
      <c r="AE656" s="36"/>
      <c r="AF656" s="36"/>
      <c r="AG656" s="36"/>
      <c r="AH656" s="36"/>
      <c r="EZ656" s="196"/>
      <c r="FA656" s="196"/>
      <c r="FB656" s="196"/>
      <c r="FC656" s="196"/>
      <c r="FD656" s="196"/>
    </row>
    <row r="657" spans="2:160">
      <c r="B657" s="99">
        <f t="shared" si="61"/>
        <v>0</v>
      </c>
      <c r="C657" s="99" t="str">
        <f t="shared" si="62"/>
        <v/>
      </c>
      <c r="D657" s="99" t="str">
        <f t="shared" si="63"/>
        <v/>
      </c>
      <c r="E657" s="99" t="str">
        <f t="shared" si="64"/>
        <v/>
      </c>
      <c r="F657" s="99" t="str">
        <f t="shared" si="65"/>
        <v/>
      </c>
      <c r="G657" s="99" t="str">
        <f t="shared" si="60"/>
        <v/>
      </c>
      <c r="H657" s="200" t="str">
        <f ca="1">IF(AND(M657&gt;0,M657&lt;=STATS!$C$22),1,"")</f>
        <v/>
      </c>
      <c r="J657" s="34">
        <v>656</v>
      </c>
      <c r="K657"/>
      <c r="L657"/>
      <c r="R657" s="17"/>
      <c r="S657" s="17"/>
      <c r="T657" s="36"/>
      <c r="U657" s="36"/>
      <c r="V657" s="36"/>
      <c r="W657" s="36"/>
      <c r="X657" s="36"/>
      <c r="Y657" s="36"/>
      <c r="Z657" s="36"/>
      <c r="AA657" s="36"/>
      <c r="AB657" s="36"/>
      <c r="AC657" s="36"/>
      <c r="AD657" s="36"/>
      <c r="AE657" s="36"/>
      <c r="AF657" s="36"/>
      <c r="AG657" s="36"/>
      <c r="AH657" s="36"/>
      <c r="EZ657" s="196"/>
      <c r="FA657" s="196"/>
      <c r="FB657" s="196"/>
      <c r="FC657" s="196"/>
      <c r="FD657" s="196"/>
    </row>
    <row r="658" spans="2:160">
      <c r="B658" s="99">
        <f t="shared" si="61"/>
        <v>0</v>
      </c>
      <c r="C658" s="99" t="str">
        <f t="shared" si="62"/>
        <v/>
      </c>
      <c r="D658" s="99" t="str">
        <f t="shared" si="63"/>
        <v/>
      </c>
      <c r="E658" s="99" t="str">
        <f t="shared" si="64"/>
        <v/>
      </c>
      <c r="F658" s="99" t="str">
        <f t="shared" si="65"/>
        <v/>
      </c>
      <c r="G658" s="99" t="str">
        <f t="shared" si="60"/>
        <v/>
      </c>
      <c r="H658" s="200" t="str">
        <f ca="1">IF(AND(M658&gt;0,M658&lt;=STATS!$C$22),1,"")</f>
        <v/>
      </c>
      <c r="J658" s="34">
        <v>657</v>
      </c>
      <c r="K658"/>
      <c r="L658"/>
      <c r="R658" s="17"/>
      <c r="S658" s="17"/>
      <c r="T658" s="36"/>
      <c r="U658" s="36"/>
      <c r="V658" s="36"/>
      <c r="W658" s="36"/>
      <c r="X658" s="36"/>
      <c r="Y658" s="36"/>
      <c r="Z658" s="36"/>
      <c r="AA658" s="36"/>
      <c r="AB658" s="36"/>
      <c r="AC658" s="36"/>
      <c r="AD658" s="36"/>
      <c r="AE658" s="36"/>
      <c r="AF658" s="36"/>
      <c r="AG658" s="36"/>
      <c r="AH658" s="36"/>
      <c r="EZ658" s="196"/>
      <c r="FA658" s="196"/>
      <c r="FB658" s="196"/>
      <c r="FC658" s="196"/>
      <c r="FD658" s="196"/>
    </row>
    <row r="659" spans="2:160">
      <c r="B659" s="99">
        <f t="shared" si="61"/>
        <v>0</v>
      </c>
      <c r="C659" s="99" t="str">
        <f t="shared" si="62"/>
        <v/>
      </c>
      <c r="D659" s="99" t="str">
        <f t="shared" si="63"/>
        <v/>
      </c>
      <c r="E659" s="99" t="str">
        <f t="shared" si="64"/>
        <v/>
      </c>
      <c r="F659" s="99" t="str">
        <f t="shared" si="65"/>
        <v/>
      </c>
      <c r="G659" s="99" t="str">
        <f t="shared" si="60"/>
        <v/>
      </c>
      <c r="H659" s="200" t="str">
        <f ca="1">IF(AND(M659&gt;0,M659&lt;=STATS!$C$22),1,"")</f>
        <v/>
      </c>
      <c r="J659" s="34">
        <v>658</v>
      </c>
      <c r="K659"/>
      <c r="L659"/>
      <c r="R659" s="17"/>
      <c r="S659" s="17"/>
      <c r="T659" s="36"/>
      <c r="U659" s="36"/>
      <c r="V659" s="36"/>
      <c r="W659" s="36"/>
      <c r="X659" s="36"/>
      <c r="Y659" s="36"/>
      <c r="Z659" s="36"/>
      <c r="AA659" s="36"/>
      <c r="AB659" s="36"/>
      <c r="AC659" s="36"/>
      <c r="AD659" s="36"/>
      <c r="AE659" s="36"/>
      <c r="AF659" s="36"/>
      <c r="AG659" s="36"/>
      <c r="AH659" s="36"/>
      <c r="EZ659" s="196"/>
      <c r="FA659" s="196"/>
      <c r="FB659" s="196"/>
      <c r="FC659" s="196"/>
      <c r="FD659" s="196"/>
    </row>
    <row r="660" spans="2:160">
      <c r="B660" s="99">
        <f t="shared" si="61"/>
        <v>0</v>
      </c>
      <c r="C660" s="99" t="str">
        <f t="shared" si="62"/>
        <v/>
      </c>
      <c r="D660" s="99" t="str">
        <f t="shared" si="63"/>
        <v/>
      </c>
      <c r="E660" s="99" t="str">
        <f t="shared" si="64"/>
        <v/>
      </c>
      <c r="F660" s="99" t="str">
        <f t="shared" si="65"/>
        <v/>
      </c>
      <c r="G660" s="99" t="str">
        <f t="shared" si="60"/>
        <v/>
      </c>
      <c r="H660" s="200" t="str">
        <f ca="1">IF(AND(M660&gt;0,M660&lt;=STATS!$C$22),1,"")</f>
        <v/>
      </c>
      <c r="J660" s="34">
        <v>659</v>
      </c>
      <c r="K660"/>
      <c r="L660"/>
      <c r="R660" s="17"/>
      <c r="S660" s="17"/>
      <c r="T660" s="36"/>
      <c r="U660" s="36"/>
      <c r="V660" s="36"/>
      <c r="W660" s="36"/>
      <c r="X660" s="36"/>
      <c r="Y660" s="36"/>
      <c r="Z660" s="36"/>
      <c r="AA660" s="36"/>
      <c r="AB660" s="36"/>
      <c r="AC660" s="36"/>
      <c r="AD660" s="36"/>
      <c r="AE660" s="36"/>
      <c r="AF660" s="36"/>
      <c r="AG660" s="36"/>
      <c r="AH660" s="36"/>
      <c r="EZ660" s="196"/>
      <c r="FA660" s="196"/>
      <c r="FB660" s="196"/>
      <c r="FC660" s="196"/>
      <c r="FD660" s="196"/>
    </row>
    <row r="661" spans="2:160">
      <c r="B661" s="99">
        <f t="shared" si="61"/>
        <v>0</v>
      </c>
      <c r="C661" s="99" t="str">
        <f t="shared" si="62"/>
        <v/>
      </c>
      <c r="D661" s="99" t="str">
        <f t="shared" si="63"/>
        <v/>
      </c>
      <c r="E661" s="99" t="str">
        <f t="shared" si="64"/>
        <v/>
      </c>
      <c r="F661" s="99" t="str">
        <f t="shared" si="65"/>
        <v/>
      </c>
      <c r="G661" s="99" t="str">
        <f t="shared" si="60"/>
        <v/>
      </c>
      <c r="H661" s="200" t="str">
        <f ca="1">IF(AND(M661&gt;0,M661&lt;=STATS!$C$22),1,"")</f>
        <v/>
      </c>
      <c r="J661" s="34">
        <v>660</v>
      </c>
      <c r="K661"/>
      <c r="L661"/>
      <c r="R661" s="17"/>
      <c r="S661" s="17"/>
      <c r="T661" s="36"/>
      <c r="U661" s="36"/>
      <c r="V661" s="36"/>
      <c r="W661" s="36"/>
      <c r="X661" s="36"/>
      <c r="Y661" s="36"/>
      <c r="Z661" s="36"/>
      <c r="AA661" s="36"/>
      <c r="AB661" s="36"/>
      <c r="AC661" s="36"/>
      <c r="AD661" s="36"/>
      <c r="AE661" s="36"/>
      <c r="AF661" s="36"/>
      <c r="AG661" s="36"/>
      <c r="AH661" s="36"/>
      <c r="EZ661" s="196"/>
      <c r="FA661" s="196"/>
      <c r="FB661" s="196"/>
      <c r="FC661" s="196"/>
      <c r="FD661" s="196"/>
    </row>
    <row r="662" spans="2:160">
      <c r="B662" s="99">
        <f t="shared" si="61"/>
        <v>0</v>
      </c>
      <c r="C662" s="99" t="str">
        <f t="shared" si="62"/>
        <v/>
      </c>
      <c r="D662" s="99" t="str">
        <f t="shared" si="63"/>
        <v/>
      </c>
      <c r="E662" s="99" t="str">
        <f t="shared" si="64"/>
        <v/>
      </c>
      <c r="F662" s="99" t="str">
        <f t="shared" si="65"/>
        <v/>
      </c>
      <c r="G662" s="99" t="str">
        <f t="shared" si="60"/>
        <v/>
      </c>
      <c r="H662" s="200" t="str">
        <f ca="1">IF(AND(M662&gt;0,M662&lt;=STATS!$C$22),1,"")</f>
        <v/>
      </c>
      <c r="J662" s="34">
        <v>661</v>
      </c>
      <c r="K662"/>
      <c r="L662"/>
      <c r="R662" s="17"/>
      <c r="S662" s="17"/>
      <c r="T662" s="36"/>
      <c r="U662" s="36"/>
      <c r="V662" s="36"/>
      <c r="W662" s="36"/>
      <c r="X662" s="36"/>
      <c r="Y662" s="36"/>
      <c r="Z662" s="36"/>
      <c r="AA662" s="36"/>
      <c r="AB662" s="36"/>
      <c r="AC662" s="36"/>
      <c r="AD662" s="36"/>
      <c r="AE662" s="36"/>
      <c r="AF662" s="36"/>
      <c r="AG662" s="36"/>
      <c r="AH662" s="36"/>
      <c r="EZ662" s="196"/>
      <c r="FA662" s="196"/>
      <c r="FB662" s="196"/>
      <c r="FC662" s="196"/>
      <c r="FD662" s="196"/>
    </row>
    <row r="663" spans="2:160">
      <c r="B663" s="99">
        <f t="shared" si="61"/>
        <v>0</v>
      </c>
      <c r="C663" s="99" t="str">
        <f t="shared" si="62"/>
        <v/>
      </c>
      <c r="D663" s="99" t="str">
        <f t="shared" si="63"/>
        <v/>
      </c>
      <c r="E663" s="99" t="str">
        <f t="shared" si="64"/>
        <v/>
      </c>
      <c r="F663" s="99" t="str">
        <f t="shared" si="65"/>
        <v/>
      </c>
      <c r="G663" s="99" t="str">
        <f t="shared" si="60"/>
        <v/>
      </c>
      <c r="H663" s="200" t="str">
        <f ca="1">IF(AND(M663&gt;0,M663&lt;=STATS!$C$22),1,"")</f>
        <v/>
      </c>
      <c r="J663" s="34">
        <v>662</v>
      </c>
      <c r="K663"/>
      <c r="L663"/>
      <c r="R663" s="17"/>
      <c r="S663" s="17"/>
      <c r="T663" s="36"/>
      <c r="U663" s="36"/>
      <c r="V663" s="36"/>
      <c r="W663" s="36"/>
      <c r="X663" s="36"/>
      <c r="Y663" s="36"/>
      <c r="Z663" s="36"/>
      <c r="AA663" s="36"/>
      <c r="AB663" s="36"/>
      <c r="AC663" s="36"/>
      <c r="AD663" s="36"/>
      <c r="AE663" s="36"/>
      <c r="AF663" s="36"/>
      <c r="AG663" s="36"/>
      <c r="AH663" s="36"/>
      <c r="EZ663" s="196"/>
      <c r="FA663" s="196"/>
      <c r="FB663" s="196"/>
      <c r="FC663" s="196"/>
      <c r="FD663" s="196"/>
    </row>
    <row r="664" spans="2:160">
      <c r="B664" s="99">
        <f t="shared" si="61"/>
        <v>0</v>
      </c>
      <c r="C664" s="99" t="str">
        <f t="shared" si="62"/>
        <v/>
      </c>
      <c r="D664" s="99" t="str">
        <f t="shared" si="63"/>
        <v/>
      </c>
      <c r="E664" s="99" t="str">
        <f t="shared" si="64"/>
        <v/>
      </c>
      <c r="F664" s="99" t="str">
        <f t="shared" si="65"/>
        <v/>
      </c>
      <c r="G664" s="99" t="str">
        <f t="shared" si="60"/>
        <v/>
      </c>
      <c r="H664" s="200" t="str">
        <f ca="1">IF(AND(M664&gt;0,M664&lt;=STATS!$C$22),1,"")</f>
        <v/>
      </c>
      <c r="J664" s="34">
        <v>663</v>
      </c>
      <c r="K664"/>
      <c r="L664"/>
      <c r="R664" s="17"/>
      <c r="S664" s="17"/>
      <c r="T664" s="36"/>
      <c r="U664" s="36"/>
      <c r="V664" s="36"/>
      <c r="W664" s="36"/>
      <c r="X664" s="36"/>
      <c r="Y664" s="36"/>
      <c r="Z664" s="36"/>
      <c r="AA664" s="36"/>
      <c r="AB664" s="36"/>
      <c r="AC664" s="36"/>
      <c r="AD664" s="36"/>
      <c r="AE664" s="36"/>
      <c r="AF664" s="36"/>
      <c r="AG664" s="36"/>
      <c r="AH664" s="36"/>
      <c r="EZ664" s="196"/>
      <c r="FA664" s="196"/>
      <c r="FB664" s="196"/>
      <c r="FC664" s="196"/>
      <c r="FD664" s="196"/>
    </row>
    <row r="665" spans="2:160">
      <c r="B665" s="99">
        <f t="shared" si="61"/>
        <v>0</v>
      </c>
      <c r="C665" s="99" t="str">
        <f t="shared" si="62"/>
        <v/>
      </c>
      <c r="D665" s="99" t="str">
        <f t="shared" si="63"/>
        <v/>
      </c>
      <c r="E665" s="99" t="str">
        <f t="shared" si="64"/>
        <v/>
      </c>
      <c r="F665" s="99" t="str">
        <f t="shared" si="65"/>
        <v/>
      </c>
      <c r="G665" s="99" t="str">
        <f t="shared" si="60"/>
        <v/>
      </c>
      <c r="H665" s="200" t="str">
        <f ca="1">IF(AND(M665&gt;0,M665&lt;=STATS!$C$22),1,"")</f>
        <v/>
      </c>
      <c r="J665" s="34">
        <v>664</v>
      </c>
      <c r="K665"/>
      <c r="L665"/>
      <c r="R665" s="17"/>
      <c r="S665" s="17"/>
      <c r="T665" s="36"/>
      <c r="U665" s="36"/>
      <c r="V665" s="36"/>
      <c r="W665" s="36"/>
      <c r="X665" s="36"/>
      <c r="Y665" s="36"/>
      <c r="Z665" s="36"/>
      <c r="AA665" s="36"/>
      <c r="AB665" s="36"/>
      <c r="AC665" s="36"/>
      <c r="AD665" s="36"/>
      <c r="AE665" s="36"/>
      <c r="AF665" s="36"/>
      <c r="AG665" s="36"/>
      <c r="AH665" s="36"/>
      <c r="EZ665" s="196"/>
      <c r="FA665" s="196"/>
      <c r="FB665" s="196"/>
      <c r="FC665" s="196"/>
      <c r="FD665" s="196"/>
    </row>
    <row r="666" spans="2:160">
      <c r="B666" s="99">
        <f t="shared" si="61"/>
        <v>0</v>
      </c>
      <c r="C666" s="99" t="str">
        <f t="shared" si="62"/>
        <v/>
      </c>
      <c r="D666" s="99" t="str">
        <f t="shared" si="63"/>
        <v/>
      </c>
      <c r="E666" s="99" t="str">
        <f t="shared" si="64"/>
        <v/>
      </c>
      <c r="F666" s="99" t="str">
        <f t="shared" si="65"/>
        <v/>
      </c>
      <c r="G666" s="99" t="str">
        <f t="shared" ref="G666:G729" si="66">IF($B666&gt;=1,$M666,"")</f>
        <v/>
      </c>
      <c r="H666" s="200" t="str">
        <f ca="1">IF(AND(M666&gt;0,M666&lt;=STATS!$C$22),1,"")</f>
        <v/>
      </c>
      <c r="J666" s="34">
        <v>665</v>
      </c>
      <c r="K666"/>
      <c r="L666"/>
      <c r="R666" s="17"/>
      <c r="S666" s="17"/>
      <c r="T666" s="36"/>
      <c r="U666" s="36"/>
      <c r="V666" s="36"/>
      <c r="W666" s="36"/>
      <c r="X666" s="36"/>
      <c r="Y666" s="36"/>
      <c r="Z666" s="36"/>
      <c r="AA666" s="36"/>
      <c r="AB666" s="36"/>
      <c r="AC666" s="36"/>
      <c r="AD666" s="36"/>
      <c r="AE666" s="36"/>
      <c r="AF666" s="36"/>
      <c r="AG666" s="36"/>
      <c r="AH666" s="36"/>
      <c r="EZ666" s="196"/>
      <c r="FA666" s="196"/>
      <c r="FB666" s="196"/>
      <c r="FC666" s="196"/>
      <c r="FD666" s="196"/>
    </row>
    <row r="667" spans="2:160">
      <c r="B667" s="99">
        <f t="shared" si="61"/>
        <v>0</v>
      </c>
      <c r="C667" s="99" t="str">
        <f t="shared" si="62"/>
        <v/>
      </c>
      <c r="D667" s="99" t="str">
        <f t="shared" si="63"/>
        <v/>
      </c>
      <c r="E667" s="99" t="str">
        <f t="shared" si="64"/>
        <v/>
      </c>
      <c r="F667" s="99" t="str">
        <f t="shared" si="65"/>
        <v/>
      </c>
      <c r="G667" s="99" t="str">
        <f t="shared" si="66"/>
        <v/>
      </c>
      <c r="H667" s="200" t="str">
        <f ca="1">IF(AND(M667&gt;0,M667&lt;=STATS!$C$22),1,"")</f>
        <v/>
      </c>
      <c r="J667" s="34">
        <v>666</v>
      </c>
      <c r="K667"/>
      <c r="L667"/>
      <c r="R667" s="17"/>
      <c r="S667" s="17"/>
      <c r="T667" s="36"/>
      <c r="U667" s="36"/>
      <c r="V667" s="36"/>
      <c r="W667" s="36"/>
      <c r="X667" s="36"/>
      <c r="Y667" s="36"/>
      <c r="Z667" s="36"/>
      <c r="AA667" s="36"/>
      <c r="AB667" s="36"/>
      <c r="AC667" s="36"/>
      <c r="AD667" s="36"/>
      <c r="AE667" s="36"/>
      <c r="AF667" s="36"/>
      <c r="AG667" s="36"/>
      <c r="AH667" s="36"/>
      <c r="EZ667" s="196"/>
      <c r="FA667" s="196"/>
      <c r="FB667" s="196"/>
      <c r="FC667" s="196"/>
      <c r="FD667" s="196"/>
    </row>
    <row r="668" spans="2:160">
      <c r="B668" s="99">
        <f t="shared" si="61"/>
        <v>0</v>
      </c>
      <c r="C668" s="99" t="str">
        <f t="shared" si="62"/>
        <v/>
      </c>
      <c r="D668" s="99" t="str">
        <f t="shared" si="63"/>
        <v/>
      </c>
      <c r="E668" s="99" t="str">
        <f t="shared" si="64"/>
        <v/>
      </c>
      <c r="F668" s="99" t="str">
        <f t="shared" si="65"/>
        <v/>
      </c>
      <c r="G668" s="99" t="str">
        <f t="shared" si="66"/>
        <v/>
      </c>
      <c r="H668" s="200" t="str">
        <f ca="1">IF(AND(M668&gt;0,M668&lt;=STATS!$C$22),1,"")</f>
        <v/>
      </c>
      <c r="J668" s="34">
        <v>667</v>
      </c>
      <c r="K668"/>
      <c r="L668"/>
      <c r="R668" s="17"/>
      <c r="S668" s="17"/>
      <c r="T668" s="36"/>
      <c r="U668" s="36"/>
      <c r="V668" s="36"/>
      <c r="W668" s="36"/>
      <c r="X668" s="36"/>
      <c r="Y668" s="36"/>
      <c r="Z668" s="36"/>
      <c r="AA668" s="36"/>
      <c r="AB668" s="36"/>
      <c r="AC668" s="36"/>
      <c r="AD668" s="36"/>
      <c r="AE668" s="36"/>
      <c r="AF668" s="36"/>
      <c r="AG668" s="36"/>
      <c r="AH668" s="36"/>
      <c r="EZ668" s="196"/>
      <c r="FA668" s="196"/>
      <c r="FB668" s="196"/>
      <c r="FC668" s="196"/>
      <c r="FD668" s="196"/>
    </row>
    <row r="669" spans="2:160">
      <c r="B669" s="99">
        <f t="shared" si="61"/>
        <v>0</v>
      </c>
      <c r="C669" s="99" t="str">
        <f t="shared" si="62"/>
        <v/>
      </c>
      <c r="D669" s="99" t="str">
        <f t="shared" si="63"/>
        <v/>
      </c>
      <c r="E669" s="99" t="str">
        <f t="shared" si="64"/>
        <v/>
      </c>
      <c r="F669" s="99" t="str">
        <f t="shared" si="65"/>
        <v/>
      </c>
      <c r="G669" s="99" t="str">
        <f t="shared" si="66"/>
        <v/>
      </c>
      <c r="H669" s="200" t="str">
        <f ca="1">IF(AND(M669&gt;0,M669&lt;=STATS!$C$22),1,"")</f>
        <v/>
      </c>
      <c r="J669" s="34">
        <v>668</v>
      </c>
      <c r="K669"/>
      <c r="L669"/>
      <c r="R669" s="17"/>
      <c r="S669" s="17"/>
      <c r="T669" s="36"/>
      <c r="U669" s="36"/>
      <c r="V669" s="36"/>
      <c r="W669" s="36"/>
      <c r="X669" s="36"/>
      <c r="Y669" s="36"/>
      <c r="Z669" s="36"/>
      <c r="AA669" s="36"/>
      <c r="AB669" s="36"/>
      <c r="AC669" s="36"/>
      <c r="AD669" s="36"/>
      <c r="AE669" s="36"/>
      <c r="AF669" s="36"/>
      <c r="AG669" s="36"/>
      <c r="AH669" s="36"/>
      <c r="EZ669" s="196"/>
      <c r="FA669" s="196"/>
      <c r="FB669" s="196"/>
      <c r="FC669" s="196"/>
      <c r="FD669" s="196"/>
    </row>
    <row r="670" spans="2:160">
      <c r="B670" s="99">
        <f t="shared" si="61"/>
        <v>0</v>
      </c>
      <c r="C670" s="99" t="str">
        <f t="shared" si="62"/>
        <v/>
      </c>
      <c r="D670" s="99" t="str">
        <f t="shared" si="63"/>
        <v/>
      </c>
      <c r="E670" s="99" t="str">
        <f t="shared" si="64"/>
        <v/>
      </c>
      <c r="F670" s="99" t="str">
        <f t="shared" si="65"/>
        <v/>
      </c>
      <c r="G670" s="99" t="str">
        <f t="shared" si="66"/>
        <v/>
      </c>
      <c r="H670" s="200" t="str">
        <f ca="1">IF(AND(M670&gt;0,M670&lt;=STATS!$C$22),1,"")</f>
        <v/>
      </c>
      <c r="J670" s="34">
        <v>669</v>
      </c>
      <c r="K670"/>
      <c r="L670"/>
      <c r="R670" s="17"/>
      <c r="S670" s="17"/>
      <c r="T670" s="36"/>
      <c r="U670" s="36"/>
      <c r="V670" s="36"/>
      <c r="W670" s="36"/>
      <c r="X670" s="36"/>
      <c r="Y670" s="36"/>
      <c r="Z670" s="36"/>
      <c r="AA670" s="36"/>
      <c r="AB670" s="36"/>
      <c r="AC670" s="36"/>
      <c r="AD670" s="36"/>
      <c r="AE670" s="36"/>
      <c r="AF670" s="36"/>
      <c r="AG670" s="36"/>
      <c r="AH670" s="36"/>
      <c r="EZ670" s="196"/>
      <c r="FA670" s="196"/>
      <c r="FB670" s="196"/>
      <c r="FC670" s="196"/>
      <c r="FD670" s="196"/>
    </row>
    <row r="671" spans="2:160">
      <c r="B671" s="99">
        <f t="shared" si="61"/>
        <v>0</v>
      </c>
      <c r="C671" s="99" t="str">
        <f t="shared" si="62"/>
        <v/>
      </c>
      <c r="D671" s="99" t="str">
        <f t="shared" si="63"/>
        <v/>
      </c>
      <c r="E671" s="99" t="str">
        <f t="shared" si="64"/>
        <v/>
      </c>
      <c r="F671" s="99" t="str">
        <f t="shared" si="65"/>
        <v/>
      </c>
      <c r="G671" s="99" t="str">
        <f t="shared" si="66"/>
        <v/>
      </c>
      <c r="H671" s="200" t="str">
        <f ca="1">IF(AND(M671&gt;0,M671&lt;=STATS!$C$22),1,"")</f>
        <v/>
      </c>
      <c r="J671" s="34">
        <v>670</v>
      </c>
      <c r="K671"/>
      <c r="L671"/>
      <c r="R671" s="17"/>
      <c r="S671" s="17"/>
      <c r="T671" s="36"/>
      <c r="U671" s="36"/>
      <c r="V671" s="36"/>
      <c r="W671" s="36"/>
      <c r="X671" s="36"/>
      <c r="Y671" s="36"/>
      <c r="Z671" s="36"/>
      <c r="AA671" s="36"/>
      <c r="AB671" s="36"/>
      <c r="AC671" s="36"/>
      <c r="AD671" s="36"/>
      <c r="AE671" s="36"/>
      <c r="AF671" s="36"/>
      <c r="AG671" s="36"/>
      <c r="AH671" s="36"/>
      <c r="EZ671" s="196"/>
      <c r="FA671" s="196"/>
      <c r="FB671" s="196"/>
      <c r="FC671" s="196"/>
      <c r="FD671" s="196"/>
    </row>
    <row r="672" spans="2:160">
      <c r="B672" s="99">
        <f t="shared" si="61"/>
        <v>0</v>
      </c>
      <c r="C672" s="99" t="str">
        <f t="shared" si="62"/>
        <v/>
      </c>
      <c r="D672" s="99" t="str">
        <f t="shared" si="63"/>
        <v/>
      </c>
      <c r="E672" s="99" t="str">
        <f t="shared" si="64"/>
        <v/>
      </c>
      <c r="F672" s="99" t="str">
        <f t="shared" si="65"/>
        <v/>
      </c>
      <c r="G672" s="99" t="str">
        <f t="shared" si="66"/>
        <v/>
      </c>
      <c r="H672" s="200" t="str">
        <f ca="1">IF(AND(M672&gt;0,M672&lt;=STATS!$C$22),1,"")</f>
        <v/>
      </c>
      <c r="J672" s="34">
        <v>671</v>
      </c>
      <c r="K672"/>
      <c r="L672"/>
      <c r="R672" s="17"/>
      <c r="S672" s="17"/>
      <c r="T672" s="36"/>
      <c r="U672" s="36"/>
      <c r="V672" s="36"/>
      <c r="W672" s="36"/>
      <c r="X672" s="36"/>
      <c r="Y672" s="36"/>
      <c r="Z672" s="36"/>
      <c r="AA672" s="36"/>
      <c r="AB672" s="36"/>
      <c r="AC672" s="36"/>
      <c r="AD672" s="36"/>
      <c r="AE672" s="36"/>
      <c r="AF672" s="36"/>
      <c r="AG672" s="36"/>
      <c r="AH672" s="36"/>
      <c r="EZ672" s="196"/>
      <c r="FA672" s="196"/>
      <c r="FB672" s="196"/>
      <c r="FC672" s="196"/>
      <c r="FD672" s="196"/>
    </row>
    <row r="673" spans="2:160">
      <c r="B673" s="99">
        <f t="shared" si="61"/>
        <v>0</v>
      </c>
      <c r="C673" s="99" t="str">
        <f t="shared" si="62"/>
        <v/>
      </c>
      <c r="D673" s="99" t="str">
        <f t="shared" si="63"/>
        <v/>
      </c>
      <c r="E673" s="99" t="str">
        <f t="shared" si="64"/>
        <v/>
      </c>
      <c r="F673" s="99" t="str">
        <f t="shared" si="65"/>
        <v/>
      </c>
      <c r="G673" s="99" t="str">
        <f t="shared" si="66"/>
        <v/>
      </c>
      <c r="H673" s="200" t="str">
        <f ca="1">IF(AND(M673&gt;0,M673&lt;=STATS!$C$22),1,"")</f>
        <v/>
      </c>
      <c r="J673" s="34">
        <v>672</v>
      </c>
      <c r="K673"/>
      <c r="L673"/>
      <c r="R673" s="17"/>
      <c r="S673" s="17"/>
      <c r="T673" s="36"/>
      <c r="U673" s="36"/>
      <c r="V673" s="36"/>
      <c r="W673" s="36"/>
      <c r="X673" s="36"/>
      <c r="Y673" s="36"/>
      <c r="Z673" s="36"/>
      <c r="AA673" s="36"/>
      <c r="AB673" s="36"/>
      <c r="AC673" s="36"/>
      <c r="AD673" s="36"/>
      <c r="AE673" s="36"/>
      <c r="AF673" s="36"/>
      <c r="AG673" s="36"/>
      <c r="AH673" s="36"/>
      <c r="EZ673" s="196"/>
      <c r="FA673" s="196"/>
      <c r="FB673" s="196"/>
      <c r="FC673" s="196"/>
      <c r="FD673" s="196"/>
    </row>
    <row r="674" spans="2:160">
      <c r="B674" s="99">
        <f t="shared" si="61"/>
        <v>0</v>
      </c>
      <c r="C674" s="99" t="str">
        <f t="shared" si="62"/>
        <v/>
      </c>
      <c r="D674" s="99" t="str">
        <f t="shared" si="63"/>
        <v/>
      </c>
      <c r="E674" s="99" t="str">
        <f t="shared" si="64"/>
        <v/>
      </c>
      <c r="F674" s="99" t="str">
        <f t="shared" si="65"/>
        <v/>
      </c>
      <c r="G674" s="99" t="str">
        <f t="shared" si="66"/>
        <v/>
      </c>
      <c r="H674" s="200" t="str">
        <f ca="1">IF(AND(M674&gt;0,M674&lt;=STATS!$C$22),1,"")</f>
        <v/>
      </c>
      <c r="J674" s="34">
        <v>673</v>
      </c>
      <c r="K674"/>
      <c r="L674"/>
      <c r="R674" s="17"/>
      <c r="S674" s="17"/>
      <c r="T674" s="36"/>
      <c r="U674" s="36"/>
      <c r="V674" s="36"/>
      <c r="W674" s="36"/>
      <c r="X674" s="36"/>
      <c r="Y674" s="36"/>
      <c r="Z674" s="36"/>
      <c r="AA674" s="36"/>
      <c r="AB674" s="36"/>
      <c r="AC674" s="36"/>
      <c r="AD674" s="36"/>
      <c r="AE674" s="36"/>
      <c r="AF674" s="36"/>
      <c r="AG674" s="36"/>
      <c r="AH674" s="36"/>
      <c r="EZ674" s="196"/>
      <c r="FA674" s="196"/>
      <c r="FB674" s="196"/>
      <c r="FC674" s="196"/>
      <c r="FD674" s="196"/>
    </row>
    <row r="675" spans="2:160">
      <c r="B675" s="99">
        <f t="shared" si="61"/>
        <v>0</v>
      </c>
      <c r="C675" s="99" t="str">
        <f t="shared" si="62"/>
        <v/>
      </c>
      <c r="D675" s="99" t="str">
        <f t="shared" si="63"/>
        <v/>
      </c>
      <c r="E675" s="99" t="str">
        <f t="shared" si="64"/>
        <v/>
      </c>
      <c r="F675" s="99" t="str">
        <f t="shared" si="65"/>
        <v/>
      </c>
      <c r="G675" s="99" t="str">
        <f t="shared" si="66"/>
        <v/>
      </c>
      <c r="H675" s="200" t="str">
        <f ca="1">IF(AND(M675&gt;0,M675&lt;=STATS!$C$22),1,"")</f>
        <v/>
      </c>
      <c r="J675" s="34">
        <v>674</v>
      </c>
      <c r="K675"/>
      <c r="L675"/>
      <c r="R675" s="17"/>
      <c r="S675" s="17"/>
      <c r="T675" s="36"/>
      <c r="U675" s="36"/>
      <c r="V675" s="36"/>
      <c r="W675" s="36"/>
      <c r="X675" s="36"/>
      <c r="Y675" s="36"/>
      <c r="Z675" s="36"/>
      <c r="AA675" s="36"/>
      <c r="AB675" s="36"/>
      <c r="AC675" s="36"/>
      <c r="AD675" s="36"/>
      <c r="AE675" s="36"/>
      <c r="AF675" s="36"/>
      <c r="AG675" s="36"/>
      <c r="AH675" s="36"/>
      <c r="EZ675" s="196"/>
      <c r="FA675" s="196"/>
      <c r="FB675" s="196"/>
      <c r="FC675" s="196"/>
      <c r="FD675" s="196"/>
    </row>
    <row r="676" spans="2:160">
      <c r="B676" s="99">
        <f t="shared" si="61"/>
        <v>0</v>
      </c>
      <c r="C676" s="99" t="str">
        <f t="shared" si="62"/>
        <v/>
      </c>
      <c r="D676" s="99" t="str">
        <f t="shared" si="63"/>
        <v/>
      </c>
      <c r="E676" s="99" t="str">
        <f t="shared" si="64"/>
        <v/>
      </c>
      <c r="F676" s="99" t="str">
        <f t="shared" si="65"/>
        <v/>
      </c>
      <c r="G676" s="99" t="str">
        <f t="shared" si="66"/>
        <v/>
      </c>
      <c r="H676" s="200" t="str">
        <f ca="1">IF(AND(M676&gt;0,M676&lt;=STATS!$C$22),1,"")</f>
        <v/>
      </c>
      <c r="J676" s="34">
        <v>675</v>
      </c>
      <c r="K676"/>
      <c r="L676"/>
      <c r="R676" s="17"/>
      <c r="S676" s="17"/>
      <c r="T676" s="36"/>
      <c r="U676" s="36"/>
      <c r="V676" s="36"/>
      <c r="W676" s="36"/>
      <c r="X676" s="36"/>
      <c r="Y676" s="36"/>
      <c r="Z676" s="36"/>
      <c r="AA676" s="36"/>
      <c r="AB676" s="36"/>
      <c r="AC676" s="36"/>
      <c r="AD676" s="36"/>
      <c r="AE676" s="36"/>
      <c r="AF676" s="36"/>
      <c r="AG676" s="36"/>
      <c r="AH676" s="36"/>
      <c r="EZ676" s="196"/>
      <c r="FA676" s="196"/>
      <c r="FB676" s="196"/>
      <c r="FC676" s="196"/>
      <c r="FD676" s="196"/>
    </row>
    <row r="677" spans="2:160">
      <c r="B677" s="99">
        <f t="shared" si="61"/>
        <v>0</v>
      </c>
      <c r="C677" s="99" t="str">
        <f t="shared" si="62"/>
        <v/>
      </c>
      <c r="D677" s="99" t="str">
        <f t="shared" si="63"/>
        <v/>
      </c>
      <c r="E677" s="99" t="str">
        <f t="shared" si="64"/>
        <v/>
      </c>
      <c r="F677" s="99" t="str">
        <f t="shared" si="65"/>
        <v/>
      </c>
      <c r="G677" s="99" t="str">
        <f t="shared" si="66"/>
        <v/>
      </c>
      <c r="H677" s="200" t="str">
        <f ca="1">IF(AND(M677&gt;0,M677&lt;=STATS!$C$22),1,"")</f>
        <v/>
      </c>
      <c r="J677" s="34">
        <v>676</v>
      </c>
      <c r="K677"/>
      <c r="L677"/>
      <c r="R677" s="17"/>
      <c r="S677" s="17"/>
      <c r="T677" s="36"/>
      <c r="U677" s="36"/>
      <c r="V677" s="36"/>
      <c r="W677" s="36"/>
      <c r="X677" s="36"/>
      <c r="Y677" s="36"/>
      <c r="Z677" s="36"/>
      <c r="AA677" s="36"/>
      <c r="AB677" s="36"/>
      <c r="AC677" s="36"/>
      <c r="AD677" s="36"/>
      <c r="AE677" s="36"/>
      <c r="AF677" s="36"/>
      <c r="AG677" s="36"/>
      <c r="AH677" s="36"/>
      <c r="EZ677" s="196"/>
      <c r="FA677" s="196"/>
      <c r="FB677" s="196"/>
      <c r="FC677" s="196"/>
      <c r="FD677" s="196"/>
    </row>
    <row r="678" spans="2:160">
      <c r="B678" s="99">
        <f t="shared" si="61"/>
        <v>0</v>
      </c>
      <c r="C678" s="99" t="str">
        <f t="shared" si="62"/>
        <v/>
      </c>
      <c r="D678" s="99" t="str">
        <f t="shared" si="63"/>
        <v/>
      </c>
      <c r="E678" s="99" t="str">
        <f t="shared" si="64"/>
        <v/>
      </c>
      <c r="F678" s="99" t="str">
        <f t="shared" si="65"/>
        <v/>
      </c>
      <c r="G678" s="99" t="str">
        <f t="shared" si="66"/>
        <v/>
      </c>
      <c r="H678" s="200" t="str">
        <f ca="1">IF(AND(M678&gt;0,M678&lt;=STATS!$C$22),1,"")</f>
        <v/>
      </c>
      <c r="J678" s="34">
        <v>677</v>
      </c>
      <c r="K678"/>
      <c r="L678"/>
      <c r="R678" s="17"/>
      <c r="S678" s="17"/>
      <c r="T678" s="36"/>
      <c r="U678" s="36"/>
      <c r="V678" s="36"/>
      <c r="W678" s="36"/>
      <c r="X678" s="36"/>
      <c r="Y678" s="36"/>
      <c r="Z678" s="36"/>
      <c r="AA678" s="36"/>
      <c r="AB678" s="36"/>
      <c r="AC678" s="36"/>
      <c r="AD678" s="36"/>
      <c r="AE678" s="36"/>
      <c r="AF678" s="36"/>
      <c r="AG678" s="36"/>
      <c r="AH678" s="36"/>
      <c r="EZ678" s="196"/>
      <c r="FA678" s="196"/>
      <c r="FB678" s="196"/>
      <c r="FC678" s="196"/>
      <c r="FD678" s="196"/>
    </row>
    <row r="679" spans="2:160">
      <c r="B679" s="99">
        <f t="shared" si="61"/>
        <v>0</v>
      </c>
      <c r="C679" s="99" t="str">
        <f t="shared" si="62"/>
        <v/>
      </c>
      <c r="D679" s="99" t="str">
        <f t="shared" si="63"/>
        <v/>
      </c>
      <c r="E679" s="99" t="str">
        <f t="shared" si="64"/>
        <v/>
      </c>
      <c r="F679" s="99" t="str">
        <f t="shared" si="65"/>
        <v/>
      </c>
      <c r="G679" s="99" t="str">
        <f t="shared" si="66"/>
        <v/>
      </c>
      <c r="H679" s="200" t="str">
        <f ca="1">IF(AND(M679&gt;0,M679&lt;=STATS!$C$22),1,"")</f>
        <v/>
      </c>
      <c r="J679" s="34">
        <v>678</v>
      </c>
      <c r="K679"/>
      <c r="L679"/>
      <c r="R679" s="17"/>
      <c r="S679" s="17"/>
      <c r="T679" s="36"/>
      <c r="U679" s="36"/>
      <c r="V679" s="36"/>
      <c r="W679" s="36"/>
      <c r="X679" s="36"/>
      <c r="Y679" s="36"/>
      <c r="Z679" s="36"/>
      <c r="AA679" s="36"/>
      <c r="AB679" s="36"/>
      <c r="AC679" s="36"/>
      <c r="AD679" s="36"/>
      <c r="AE679" s="36"/>
      <c r="AF679" s="36"/>
      <c r="AG679" s="36"/>
      <c r="AH679" s="36"/>
      <c r="EZ679" s="196"/>
      <c r="FA679" s="196"/>
      <c r="FB679" s="196"/>
      <c r="FC679" s="196"/>
      <c r="FD679" s="196"/>
    </row>
    <row r="680" spans="2:160">
      <c r="B680" s="99">
        <f t="shared" si="61"/>
        <v>0</v>
      </c>
      <c r="C680" s="99" t="str">
        <f t="shared" si="62"/>
        <v/>
      </c>
      <c r="D680" s="99" t="str">
        <f t="shared" si="63"/>
        <v/>
      </c>
      <c r="E680" s="99" t="str">
        <f t="shared" si="64"/>
        <v/>
      </c>
      <c r="F680" s="99" t="str">
        <f t="shared" si="65"/>
        <v/>
      </c>
      <c r="G680" s="99" t="str">
        <f t="shared" si="66"/>
        <v/>
      </c>
      <c r="H680" s="200" t="str">
        <f ca="1">IF(AND(M680&gt;0,M680&lt;=STATS!$C$22),1,"")</f>
        <v/>
      </c>
      <c r="J680" s="34">
        <v>679</v>
      </c>
      <c r="K680"/>
      <c r="L680"/>
      <c r="R680" s="17"/>
      <c r="S680" s="17"/>
      <c r="T680" s="36"/>
      <c r="U680" s="36"/>
      <c r="V680" s="36"/>
      <c r="W680" s="36"/>
      <c r="X680" s="36"/>
      <c r="Y680" s="36"/>
      <c r="Z680" s="36"/>
      <c r="AA680" s="36"/>
      <c r="AB680" s="36"/>
      <c r="AC680" s="36"/>
      <c r="AD680" s="36"/>
      <c r="AE680" s="36"/>
      <c r="AF680" s="36"/>
      <c r="AG680" s="36"/>
      <c r="AH680" s="36"/>
      <c r="EZ680" s="196"/>
      <c r="FA680" s="196"/>
      <c r="FB680" s="196"/>
      <c r="FC680" s="196"/>
      <c r="FD680" s="196"/>
    </row>
    <row r="681" spans="2:160">
      <c r="B681" s="99">
        <f t="shared" si="61"/>
        <v>0</v>
      </c>
      <c r="C681" s="99" t="str">
        <f t="shared" si="62"/>
        <v/>
      </c>
      <c r="D681" s="99" t="str">
        <f t="shared" si="63"/>
        <v/>
      </c>
      <c r="E681" s="99" t="str">
        <f t="shared" si="64"/>
        <v/>
      </c>
      <c r="F681" s="99" t="str">
        <f t="shared" si="65"/>
        <v/>
      </c>
      <c r="G681" s="99" t="str">
        <f t="shared" si="66"/>
        <v/>
      </c>
      <c r="H681" s="200" t="str">
        <f ca="1">IF(AND(M681&gt;0,M681&lt;=STATS!$C$22),1,"")</f>
        <v/>
      </c>
      <c r="J681" s="34">
        <v>680</v>
      </c>
      <c r="K681"/>
      <c r="L681"/>
      <c r="R681" s="17"/>
      <c r="S681" s="17"/>
      <c r="T681" s="36"/>
      <c r="U681" s="36"/>
      <c r="V681" s="36"/>
      <c r="W681" s="36"/>
      <c r="X681" s="36"/>
      <c r="Y681" s="36"/>
      <c r="Z681" s="36"/>
      <c r="AA681" s="36"/>
      <c r="AB681" s="36"/>
      <c r="AC681" s="36"/>
      <c r="AD681" s="36"/>
      <c r="AE681" s="36"/>
      <c r="AF681" s="36"/>
      <c r="AG681" s="36"/>
      <c r="AH681" s="36"/>
      <c r="EZ681" s="196"/>
      <c r="FA681" s="196"/>
      <c r="FB681" s="196"/>
      <c r="FC681" s="196"/>
      <c r="FD681" s="196"/>
    </row>
    <row r="682" spans="2:160">
      <c r="B682" s="99">
        <f t="shared" si="61"/>
        <v>0</v>
      </c>
      <c r="C682" s="99" t="str">
        <f t="shared" si="62"/>
        <v/>
      </c>
      <c r="D682" s="99" t="str">
        <f t="shared" si="63"/>
        <v/>
      </c>
      <c r="E682" s="99" t="str">
        <f t="shared" si="64"/>
        <v/>
      </c>
      <c r="F682" s="99" t="str">
        <f t="shared" si="65"/>
        <v/>
      </c>
      <c r="G682" s="99" t="str">
        <f t="shared" si="66"/>
        <v/>
      </c>
      <c r="H682" s="200" t="str">
        <f ca="1">IF(AND(M682&gt;0,M682&lt;=STATS!$C$22),1,"")</f>
        <v/>
      </c>
      <c r="J682" s="34">
        <v>681</v>
      </c>
      <c r="K682"/>
      <c r="L682"/>
      <c r="R682" s="17"/>
      <c r="S682" s="17"/>
      <c r="T682" s="36"/>
      <c r="U682" s="36"/>
      <c r="V682" s="36"/>
      <c r="W682" s="36"/>
      <c r="X682" s="36"/>
      <c r="Y682" s="36"/>
      <c r="Z682" s="36"/>
      <c r="AA682" s="36"/>
      <c r="AB682" s="36"/>
      <c r="AC682" s="36"/>
      <c r="AD682" s="36"/>
      <c r="AE682" s="36"/>
      <c r="AF682" s="36"/>
      <c r="AG682" s="36"/>
      <c r="AH682" s="36"/>
      <c r="EZ682" s="196"/>
      <c r="FA682" s="196"/>
      <c r="FB682" s="196"/>
      <c r="FC682" s="196"/>
      <c r="FD682" s="196"/>
    </row>
    <row r="683" spans="2:160">
      <c r="B683" s="99">
        <f t="shared" si="61"/>
        <v>0</v>
      </c>
      <c r="C683" s="99" t="str">
        <f t="shared" si="62"/>
        <v/>
      </c>
      <c r="D683" s="99" t="str">
        <f t="shared" si="63"/>
        <v/>
      </c>
      <c r="E683" s="99" t="str">
        <f t="shared" si="64"/>
        <v/>
      </c>
      <c r="F683" s="99" t="str">
        <f t="shared" si="65"/>
        <v/>
      </c>
      <c r="G683" s="99" t="str">
        <f t="shared" si="66"/>
        <v/>
      </c>
      <c r="H683" s="200" t="str">
        <f ca="1">IF(AND(M683&gt;0,M683&lt;=STATS!$C$22),1,"")</f>
        <v/>
      </c>
      <c r="J683" s="34">
        <v>682</v>
      </c>
      <c r="K683"/>
      <c r="L683"/>
      <c r="R683" s="17"/>
      <c r="S683" s="17"/>
      <c r="T683" s="36"/>
      <c r="U683" s="36"/>
      <c r="V683" s="36"/>
      <c r="W683" s="36"/>
      <c r="X683" s="36"/>
      <c r="Y683" s="36"/>
      <c r="Z683" s="36"/>
      <c r="AA683" s="36"/>
      <c r="AB683" s="36"/>
      <c r="AC683" s="36"/>
      <c r="AD683" s="36"/>
      <c r="AE683" s="36"/>
      <c r="AF683" s="36"/>
      <c r="AG683" s="36"/>
      <c r="AH683" s="36"/>
      <c r="EZ683" s="196"/>
      <c r="FA683" s="196"/>
      <c r="FB683" s="196"/>
      <c r="FC683" s="196"/>
      <c r="FD683" s="196"/>
    </row>
    <row r="684" spans="2:160">
      <c r="B684" s="99">
        <f t="shared" si="61"/>
        <v>0</v>
      </c>
      <c r="C684" s="99" t="str">
        <f t="shared" si="62"/>
        <v/>
      </c>
      <c r="D684" s="99" t="str">
        <f t="shared" si="63"/>
        <v/>
      </c>
      <c r="E684" s="99" t="str">
        <f t="shared" si="64"/>
        <v/>
      </c>
      <c r="F684" s="99" t="str">
        <f t="shared" si="65"/>
        <v/>
      </c>
      <c r="G684" s="99" t="str">
        <f t="shared" si="66"/>
        <v/>
      </c>
      <c r="H684" s="200" t="str">
        <f ca="1">IF(AND(M684&gt;0,M684&lt;=STATS!$C$22),1,"")</f>
        <v/>
      </c>
      <c r="J684" s="34">
        <v>683</v>
      </c>
      <c r="K684"/>
      <c r="L684"/>
      <c r="R684" s="17"/>
      <c r="S684" s="17"/>
      <c r="T684" s="36"/>
      <c r="U684" s="36"/>
      <c r="V684" s="36"/>
      <c r="W684" s="36"/>
      <c r="X684" s="36"/>
      <c r="Y684" s="36"/>
      <c r="Z684" s="36"/>
      <c r="AA684" s="36"/>
      <c r="AB684" s="36"/>
      <c r="AC684" s="36"/>
      <c r="AD684" s="36"/>
      <c r="AE684" s="36"/>
      <c r="AF684" s="36"/>
      <c r="AG684" s="36"/>
      <c r="AH684" s="36"/>
      <c r="EZ684" s="196"/>
      <c r="FA684" s="196"/>
      <c r="FB684" s="196"/>
      <c r="FC684" s="196"/>
      <c r="FD684" s="196"/>
    </row>
    <row r="685" spans="2:160">
      <c r="B685" s="99">
        <f t="shared" si="61"/>
        <v>0</v>
      </c>
      <c r="C685" s="99" t="str">
        <f t="shared" si="62"/>
        <v/>
      </c>
      <c r="D685" s="99" t="str">
        <f t="shared" si="63"/>
        <v/>
      </c>
      <c r="E685" s="99" t="str">
        <f t="shared" si="64"/>
        <v/>
      </c>
      <c r="F685" s="99" t="str">
        <f t="shared" si="65"/>
        <v/>
      </c>
      <c r="G685" s="99" t="str">
        <f t="shared" si="66"/>
        <v/>
      </c>
      <c r="H685" s="200" t="str">
        <f ca="1">IF(AND(M685&gt;0,M685&lt;=STATS!$C$22),1,"")</f>
        <v/>
      </c>
      <c r="J685" s="34">
        <v>684</v>
      </c>
      <c r="K685"/>
      <c r="L685"/>
      <c r="R685" s="17"/>
      <c r="S685" s="17"/>
      <c r="T685" s="36"/>
      <c r="U685" s="36"/>
      <c r="V685" s="36"/>
      <c r="W685" s="36"/>
      <c r="X685" s="36"/>
      <c r="Y685" s="36"/>
      <c r="Z685" s="36"/>
      <c r="AA685" s="36"/>
      <c r="AB685" s="36"/>
      <c r="AC685" s="36"/>
      <c r="AD685" s="36"/>
      <c r="AE685" s="36"/>
      <c r="AF685" s="36"/>
      <c r="AG685" s="36"/>
      <c r="AH685" s="36"/>
      <c r="EZ685" s="196"/>
      <c r="FA685" s="196"/>
      <c r="FB685" s="196"/>
      <c r="FC685" s="196"/>
      <c r="FD685" s="196"/>
    </row>
    <row r="686" spans="2:160">
      <c r="B686" s="99">
        <f t="shared" si="61"/>
        <v>0</v>
      </c>
      <c r="C686" s="99" t="str">
        <f t="shared" si="62"/>
        <v/>
      </c>
      <c r="D686" s="99" t="str">
        <f t="shared" si="63"/>
        <v/>
      </c>
      <c r="E686" s="99" t="str">
        <f t="shared" si="64"/>
        <v/>
      </c>
      <c r="F686" s="99" t="str">
        <f t="shared" si="65"/>
        <v/>
      </c>
      <c r="G686" s="99" t="str">
        <f t="shared" si="66"/>
        <v/>
      </c>
      <c r="H686" s="200" t="str">
        <f ca="1">IF(AND(M686&gt;0,M686&lt;=STATS!$C$22),1,"")</f>
        <v/>
      </c>
      <c r="J686" s="34">
        <v>685</v>
      </c>
      <c r="K686"/>
      <c r="L686"/>
      <c r="R686" s="17"/>
      <c r="S686" s="17"/>
      <c r="T686" s="36"/>
      <c r="U686" s="36"/>
      <c r="V686" s="36"/>
      <c r="W686" s="36"/>
      <c r="X686" s="36"/>
      <c r="Y686" s="36"/>
      <c r="Z686" s="36"/>
      <c r="AA686" s="36"/>
      <c r="AB686" s="36"/>
      <c r="AC686" s="36"/>
      <c r="AD686" s="36"/>
      <c r="AE686" s="36"/>
      <c r="AF686" s="36"/>
      <c r="AG686" s="36"/>
      <c r="AH686" s="36"/>
      <c r="EZ686" s="196"/>
      <c r="FA686" s="196"/>
      <c r="FB686" s="196"/>
      <c r="FC686" s="196"/>
      <c r="FD686" s="196"/>
    </row>
    <row r="687" spans="2:160">
      <c r="B687" s="99">
        <f t="shared" si="61"/>
        <v>0</v>
      </c>
      <c r="C687" s="99" t="str">
        <f t="shared" si="62"/>
        <v/>
      </c>
      <c r="D687" s="99" t="str">
        <f t="shared" si="63"/>
        <v/>
      </c>
      <c r="E687" s="99" t="str">
        <f t="shared" si="64"/>
        <v/>
      </c>
      <c r="F687" s="99" t="str">
        <f t="shared" si="65"/>
        <v/>
      </c>
      <c r="G687" s="99" t="str">
        <f t="shared" si="66"/>
        <v/>
      </c>
      <c r="H687" s="200" t="str">
        <f ca="1">IF(AND(M687&gt;0,M687&lt;=STATS!$C$22),1,"")</f>
        <v/>
      </c>
      <c r="J687" s="34">
        <v>686</v>
      </c>
      <c r="K687"/>
      <c r="L687"/>
      <c r="R687" s="17"/>
      <c r="S687" s="17"/>
      <c r="T687" s="36"/>
      <c r="U687" s="36"/>
      <c r="V687" s="36"/>
      <c r="W687" s="36"/>
      <c r="X687" s="36"/>
      <c r="Y687" s="36"/>
      <c r="Z687" s="36"/>
      <c r="AA687" s="36"/>
      <c r="AB687" s="36"/>
      <c r="AC687" s="36"/>
      <c r="AD687" s="36"/>
      <c r="AE687" s="36"/>
      <c r="AF687" s="36"/>
      <c r="AG687" s="36"/>
      <c r="AH687" s="36"/>
      <c r="EZ687" s="196"/>
      <c r="FA687" s="196"/>
      <c r="FB687" s="196"/>
      <c r="FC687" s="196"/>
      <c r="FD687" s="196"/>
    </row>
    <row r="688" spans="2:160">
      <c r="B688" s="99">
        <f t="shared" si="61"/>
        <v>0</v>
      </c>
      <c r="C688" s="99" t="str">
        <f t="shared" si="62"/>
        <v/>
      </c>
      <c r="D688" s="99" t="str">
        <f t="shared" si="63"/>
        <v/>
      </c>
      <c r="E688" s="99" t="str">
        <f t="shared" si="64"/>
        <v/>
      </c>
      <c r="F688" s="99" t="str">
        <f t="shared" si="65"/>
        <v/>
      </c>
      <c r="G688" s="99" t="str">
        <f t="shared" si="66"/>
        <v/>
      </c>
      <c r="H688" s="200" t="str">
        <f ca="1">IF(AND(M688&gt;0,M688&lt;=STATS!$C$22),1,"")</f>
        <v/>
      </c>
      <c r="J688" s="34">
        <v>687</v>
      </c>
      <c r="K688"/>
      <c r="L688"/>
      <c r="R688" s="17"/>
      <c r="S688" s="17"/>
      <c r="T688" s="36"/>
      <c r="U688" s="36"/>
      <c r="V688" s="36"/>
      <c r="W688" s="36"/>
      <c r="X688" s="36"/>
      <c r="Y688" s="36"/>
      <c r="Z688" s="36"/>
      <c r="AA688" s="36"/>
      <c r="AB688" s="36"/>
      <c r="AC688" s="36"/>
      <c r="AD688" s="36"/>
      <c r="AE688" s="36"/>
      <c r="AF688" s="36"/>
      <c r="AG688" s="36"/>
      <c r="AH688" s="36"/>
      <c r="EZ688" s="196"/>
      <c r="FA688" s="196"/>
      <c r="FB688" s="196"/>
      <c r="FC688" s="196"/>
      <c r="FD688" s="196"/>
    </row>
    <row r="689" spans="2:160">
      <c r="B689" s="99">
        <f t="shared" si="61"/>
        <v>0</v>
      </c>
      <c r="C689" s="99" t="str">
        <f t="shared" si="62"/>
        <v/>
      </c>
      <c r="D689" s="99" t="str">
        <f t="shared" si="63"/>
        <v/>
      </c>
      <c r="E689" s="99" t="str">
        <f t="shared" si="64"/>
        <v/>
      </c>
      <c r="F689" s="99" t="str">
        <f t="shared" si="65"/>
        <v/>
      </c>
      <c r="G689" s="99" t="str">
        <f t="shared" si="66"/>
        <v/>
      </c>
      <c r="H689" s="200" t="str">
        <f ca="1">IF(AND(M689&gt;0,M689&lt;=STATS!$C$22),1,"")</f>
        <v/>
      </c>
      <c r="J689" s="34">
        <v>688</v>
      </c>
      <c r="K689"/>
      <c r="L689"/>
      <c r="R689" s="17"/>
      <c r="S689" s="17"/>
      <c r="T689" s="36"/>
      <c r="U689" s="36"/>
      <c r="V689" s="36"/>
      <c r="W689" s="36"/>
      <c r="X689" s="36"/>
      <c r="Y689" s="36"/>
      <c r="Z689" s="36"/>
      <c r="AA689" s="36"/>
      <c r="AB689" s="36"/>
      <c r="AC689" s="36"/>
      <c r="AD689" s="36"/>
      <c r="AE689" s="36"/>
      <c r="AF689" s="36"/>
      <c r="AG689" s="36"/>
      <c r="AH689" s="36"/>
      <c r="EZ689" s="196"/>
      <c r="FA689" s="196"/>
      <c r="FB689" s="196"/>
      <c r="FC689" s="196"/>
      <c r="FD689" s="196"/>
    </row>
    <row r="690" spans="2:160">
      <c r="B690" s="99">
        <f t="shared" si="61"/>
        <v>0</v>
      </c>
      <c r="C690" s="99" t="str">
        <f t="shared" si="62"/>
        <v/>
      </c>
      <c r="D690" s="99" t="str">
        <f t="shared" si="63"/>
        <v/>
      </c>
      <c r="E690" s="99" t="str">
        <f t="shared" si="64"/>
        <v/>
      </c>
      <c r="F690" s="99" t="str">
        <f t="shared" si="65"/>
        <v/>
      </c>
      <c r="G690" s="99" t="str">
        <f t="shared" si="66"/>
        <v/>
      </c>
      <c r="H690" s="200" t="str">
        <f ca="1">IF(AND(M690&gt;0,M690&lt;=STATS!$C$22),1,"")</f>
        <v/>
      </c>
      <c r="J690" s="34">
        <v>689</v>
      </c>
      <c r="K690"/>
      <c r="L690"/>
      <c r="R690" s="17"/>
      <c r="S690" s="17"/>
      <c r="T690" s="36"/>
      <c r="U690" s="36"/>
      <c r="V690" s="36"/>
      <c r="W690" s="36"/>
      <c r="X690" s="36"/>
      <c r="Y690" s="36"/>
      <c r="Z690" s="36"/>
      <c r="AA690" s="36"/>
      <c r="AB690" s="36"/>
      <c r="AC690" s="36"/>
      <c r="AD690" s="36"/>
      <c r="AE690" s="36"/>
      <c r="AF690" s="36"/>
      <c r="AG690" s="36"/>
      <c r="AH690" s="36"/>
      <c r="EZ690" s="196"/>
      <c r="FA690" s="196"/>
      <c r="FB690" s="196"/>
      <c r="FC690" s="196"/>
      <c r="FD690" s="196"/>
    </row>
    <row r="691" spans="2:160">
      <c r="B691" s="99">
        <f t="shared" si="61"/>
        <v>0</v>
      </c>
      <c r="C691" s="99" t="str">
        <f t="shared" si="62"/>
        <v/>
      </c>
      <c r="D691" s="99" t="str">
        <f t="shared" si="63"/>
        <v/>
      </c>
      <c r="E691" s="99" t="str">
        <f t="shared" si="64"/>
        <v/>
      </c>
      <c r="F691" s="99" t="str">
        <f t="shared" si="65"/>
        <v/>
      </c>
      <c r="G691" s="99" t="str">
        <f t="shared" si="66"/>
        <v/>
      </c>
      <c r="H691" s="200" t="str">
        <f ca="1">IF(AND(M691&gt;0,M691&lt;=STATS!$C$22),1,"")</f>
        <v/>
      </c>
      <c r="J691" s="34">
        <v>690</v>
      </c>
      <c r="K691"/>
      <c r="L691"/>
      <c r="R691" s="17"/>
      <c r="S691" s="17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EZ691" s="196"/>
      <c r="FA691" s="196"/>
      <c r="FB691" s="196"/>
      <c r="FC691" s="196"/>
      <c r="FD691" s="196"/>
    </row>
    <row r="692" spans="2:160">
      <c r="B692" s="99">
        <f t="shared" si="61"/>
        <v>0</v>
      </c>
      <c r="C692" s="99" t="str">
        <f t="shared" si="62"/>
        <v/>
      </c>
      <c r="D692" s="99" t="str">
        <f t="shared" si="63"/>
        <v/>
      </c>
      <c r="E692" s="99" t="str">
        <f t="shared" si="64"/>
        <v/>
      </c>
      <c r="F692" s="99" t="str">
        <f t="shared" si="65"/>
        <v/>
      </c>
      <c r="G692" s="99" t="str">
        <f t="shared" si="66"/>
        <v/>
      </c>
      <c r="H692" s="200" t="str">
        <f ca="1">IF(AND(M692&gt;0,M692&lt;=STATS!$C$22),1,"")</f>
        <v/>
      </c>
      <c r="J692" s="34">
        <v>691</v>
      </c>
      <c r="K692"/>
      <c r="L692"/>
      <c r="R692" s="17"/>
      <c r="S692" s="17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EZ692" s="196"/>
      <c r="FA692" s="196"/>
      <c r="FB692" s="196"/>
      <c r="FC692" s="196"/>
      <c r="FD692" s="196"/>
    </row>
    <row r="693" spans="2:160">
      <c r="B693" s="99">
        <f t="shared" si="61"/>
        <v>0</v>
      </c>
      <c r="C693" s="99" t="str">
        <f t="shared" si="62"/>
        <v/>
      </c>
      <c r="D693" s="99" t="str">
        <f t="shared" si="63"/>
        <v/>
      </c>
      <c r="E693" s="99" t="str">
        <f t="shared" si="64"/>
        <v/>
      </c>
      <c r="F693" s="99" t="str">
        <f t="shared" si="65"/>
        <v/>
      </c>
      <c r="G693" s="99" t="str">
        <f t="shared" si="66"/>
        <v/>
      </c>
      <c r="H693" s="200" t="str">
        <f ca="1">IF(AND(M693&gt;0,M693&lt;=STATS!$C$22),1,"")</f>
        <v/>
      </c>
      <c r="J693" s="34">
        <v>692</v>
      </c>
      <c r="K693"/>
      <c r="L693"/>
      <c r="R693" s="17"/>
      <c r="S693" s="17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EZ693" s="196"/>
      <c r="FA693" s="196"/>
      <c r="FB693" s="196"/>
      <c r="FC693" s="196"/>
      <c r="FD693" s="196"/>
    </row>
    <row r="694" spans="2:160">
      <c r="B694" s="99">
        <f t="shared" si="61"/>
        <v>0</v>
      </c>
      <c r="C694" s="99" t="str">
        <f t="shared" si="62"/>
        <v/>
      </c>
      <c r="D694" s="99" t="str">
        <f t="shared" si="63"/>
        <v/>
      </c>
      <c r="E694" s="99" t="str">
        <f t="shared" si="64"/>
        <v/>
      </c>
      <c r="F694" s="99" t="str">
        <f t="shared" si="65"/>
        <v/>
      </c>
      <c r="G694" s="99" t="str">
        <f t="shared" si="66"/>
        <v/>
      </c>
      <c r="H694" s="200" t="str">
        <f ca="1">IF(AND(M694&gt;0,M694&lt;=STATS!$C$22),1,"")</f>
        <v/>
      </c>
      <c r="J694" s="34">
        <v>693</v>
      </c>
      <c r="K694"/>
      <c r="L694"/>
      <c r="R694" s="17"/>
      <c r="S694" s="17"/>
      <c r="T694" s="36"/>
      <c r="U694" s="36"/>
      <c r="V694" s="36"/>
      <c r="W694" s="36"/>
      <c r="X694" s="36"/>
      <c r="Y694" s="36"/>
      <c r="Z694" s="36"/>
      <c r="AA694" s="36"/>
      <c r="AB694" s="36"/>
      <c r="AC694" s="36"/>
      <c r="AD694" s="36"/>
      <c r="AE694" s="36"/>
      <c r="AF694" s="36"/>
      <c r="AG694" s="36"/>
      <c r="AH694" s="36"/>
      <c r="EZ694" s="196"/>
      <c r="FA694" s="196"/>
      <c r="FB694" s="196"/>
      <c r="FC694" s="196"/>
      <c r="FD694" s="196"/>
    </row>
    <row r="695" spans="2:160">
      <c r="B695" s="99">
        <f t="shared" si="61"/>
        <v>0</v>
      </c>
      <c r="C695" s="99" t="str">
        <f t="shared" si="62"/>
        <v/>
      </c>
      <c r="D695" s="99" t="str">
        <f t="shared" si="63"/>
        <v/>
      </c>
      <c r="E695" s="99" t="str">
        <f t="shared" si="64"/>
        <v/>
      </c>
      <c r="F695" s="99" t="str">
        <f t="shared" si="65"/>
        <v/>
      </c>
      <c r="G695" s="99" t="str">
        <f t="shared" si="66"/>
        <v/>
      </c>
      <c r="H695" s="200" t="str">
        <f ca="1">IF(AND(M695&gt;0,M695&lt;=STATS!$C$22),1,"")</f>
        <v/>
      </c>
      <c r="J695" s="34">
        <v>694</v>
      </c>
      <c r="K695"/>
      <c r="L695"/>
      <c r="R695" s="17"/>
      <c r="S695" s="17"/>
      <c r="T695" s="36"/>
      <c r="U695" s="36"/>
      <c r="V695" s="36"/>
      <c r="W695" s="36"/>
      <c r="X695" s="36"/>
      <c r="Y695" s="36"/>
      <c r="Z695" s="36"/>
      <c r="AA695" s="36"/>
      <c r="AB695" s="36"/>
      <c r="AC695" s="36"/>
      <c r="AD695" s="36"/>
      <c r="AE695" s="36"/>
      <c r="AF695" s="36"/>
      <c r="AG695" s="36"/>
      <c r="AH695" s="36"/>
      <c r="EZ695" s="196"/>
      <c r="FA695" s="196"/>
      <c r="FB695" s="196"/>
      <c r="FC695" s="196"/>
      <c r="FD695" s="196"/>
    </row>
    <row r="696" spans="2:160">
      <c r="B696" s="99">
        <f t="shared" si="61"/>
        <v>0</v>
      </c>
      <c r="C696" s="99" t="str">
        <f t="shared" si="62"/>
        <v/>
      </c>
      <c r="D696" s="99" t="str">
        <f t="shared" si="63"/>
        <v/>
      </c>
      <c r="E696" s="99" t="str">
        <f t="shared" si="64"/>
        <v/>
      </c>
      <c r="F696" s="99" t="str">
        <f t="shared" si="65"/>
        <v/>
      </c>
      <c r="G696" s="99" t="str">
        <f t="shared" si="66"/>
        <v/>
      </c>
      <c r="H696" s="200" t="str">
        <f ca="1">IF(AND(M696&gt;0,M696&lt;=STATS!$C$22),1,"")</f>
        <v/>
      </c>
      <c r="J696" s="34">
        <v>695</v>
      </c>
      <c r="K696"/>
      <c r="L696"/>
      <c r="R696" s="17"/>
      <c r="S696" s="17"/>
      <c r="T696" s="36"/>
      <c r="U696" s="36"/>
      <c r="V696" s="36"/>
      <c r="W696" s="36"/>
      <c r="X696" s="36"/>
      <c r="Y696" s="36"/>
      <c r="Z696" s="36"/>
      <c r="AA696" s="36"/>
      <c r="AB696" s="36"/>
      <c r="AC696" s="36"/>
      <c r="AD696" s="36"/>
      <c r="AE696" s="36"/>
      <c r="AF696" s="36"/>
      <c r="AG696" s="36"/>
      <c r="AH696" s="36"/>
      <c r="EZ696" s="196"/>
      <c r="FA696" s="196"/>
      <c r="FB696" s="196"/>
      <c r="FC696" s="196"/>
      <c r="FD696" s="196"/>
    </row>
    <row r="697" spans="2:160">
      <c r="B697" s="99">
        <f t="shared" si="61"/>
        <v>0</v>
      </c>
      <c r="C697" s="99" t="str">
        <f t="shared" si="62"/>
        <v/>
      </c>
      <c r="D697" s="99" t="str">
        <f t="shared" si="63"/>
        <v/>
      </c>
      <c r="E697" s="99" t="str">
        <f t="shared" si="64"/>
        <v/>
      </c>
      <c r="F697" s="99" t="str">
        <f t="shared" si="65"/>
        <v/>
      </c>
      <c r="G697" s="99" t="str">
        <f t="shared" si="66"/>
        <v/>
      </c>
      <c r="H697" s="200" t="str">
        <f ca="1">IF(AND(M697&gt;0,M697&lt;=STATS!$C$22),1,"")</f>
        <v/>
      </c>
      <c r="J697" s="34">
        <v>696</v>
      </c>
      <c r="K697"/>
      <c r="L697"/>
      <c r="R697" s="17"/>
      <c r="S697" s="17"/>
      <c r="T697" s="36"/>
      <c r="U697" s="36"/>
      <c r="V697" s="36"/>
      <c r="W697" s="36"/>
      <c r="X697" s="36"/>
      <c r="Y697" s="36"/>
      <c r="Z697" s="36"/>
      <c r="AA697" s="36"/>
      <c r="AB697" s="36"/>
      <c r="AC697" s="36"/>
      <c r="AD697" s="36"/>
      <c r="AE697" s="36"/>
      <c r="AF697" s="36"/>
      <c r="AG697" s="36"/>
      <c r="AH697" s="36"/>
      <c r="EZ697" s="196"/>
      <c r="FA697" s="196"/>
      <c r="FB697" s="196"/>
      <c r="FC697" s="196"/>
      <c r="FD697" s="196"/>
    </row>
    <row r="698" spans="2:160">
      <c r="B698" s="99">
        <f t="shared" si="61"/>
        <v>0</v>
      </c>
      <c r="C698" s="99" t="str">
        <f t="shared" si="62"/>
        <v/>
      </c>
      <c r="D698" s="99" t="str">
        <f t="shared" si="63"/>
        <v/>
      </c>
      <c r="E698" s="99" t="str">
        <f t="shared" si="64"/>
        <v/>
      </c>
      <c r="F698" s="99" t="str">
        <f t="shared" si="65"/>
        <v/>
      </c>
      <c r="G698" s="99" t="str">
        <f t="shared" si="66"/>
        <v/>
      </c>
      <c r="H698" s="200" t="str">
        <f ca="1">IF(AND(M698&gt;0,M698&lt;=STATS!$C$22),1,"")</f>
        <v/>
      </c>
      <c r="J698" s="34">
        <v>697</v>
      </c>
      <c r="K698"/>
      <c r="L698"/>
      <c r="R698" s="17"/>
      <c r="S698" s="17"/>
      <c r="T698" s="36"/>
      <c r="U698" s="36"/>
      <c r="V698" s="36"/>
      <c r="W698" s="36"/>
      <c r="X698" s="36"/>
      <c r="Y698" s="36"/>
      <c r="Z698" s="36"/>
      <c r="AA698" s="36"/>
      <c r="AB698" s="36"/>
      <c r="AC698" s="36"/>
      <c r="AD698" s="36"/>
      <c r="AE698" s="36"/>
      <c r="AF698" s="36"/>
      <c r="AG698" s="36"/>
      <c r="AH698" s="36"/>
      <c r="EZ698" s="196"/>
      <c r="FA698" s="196"/>
      <c r="FB698" s="196"/>
      <c r="FC698" s="196"/>
      <c r="FD698" s="196"/>
    </row>
    <row r="699" spans="2:160">
      <c r="B699" s="99">
        <f t="shared" si="61"/>
        <v>0</v>
      </c>
      <c r="C699" s="99" t="str">
        <f t="shared" si="62"/>
        <v/>
      </c>
      <c r="D699" s="99" t="str">
        <f t="shared" si="63"/>
        <v/>
      </c>
      <c r="E699" s="99" t="str">
        <f t="shared" si="64"/>
        <v/>
      </c>
      <c r="F699" s="99" t="str">
        <f t="shared" si="65"/>
        <v/>
      </c>
      <c r="G699" s="99" t="str">
        <f t="shared" si="66"/>
        <v/>
      </c>
      <c r="H699" s="200" t="str">
        <f ca="1">IF(AND(M699&gt;0,M699&lt;=STATS!$C$22),1,"")</f>
        <v/>
      </c>
      <c r="J699" s="34">
        <v>698</v>
      </c>
      <c r="K699"/>
      <c r="L699"/>
      <c r="R699" s="17"/>
      <c r="S699" s="17"/>
      <c r="T699" s="36"/>
      <c r="U699" s="36"/>
      <c r="V699" s="36"/>
      <c r="W699" s="36"/>
      <c r="X699" s="36"/>
      <c r="Y699" s="36"/>
      <c r="Z699" s="36"/>
      <c r="AA699" s="36"/>
      <c r="AB699" s="36"/>
      <c r="AC699" s="36"/>
      <c r="AD699" s="36"/>
      <c r="AE699" s="36"/>
      <c r="AF699" s="36"/>
      <c r="AG699" s="36"/>
      <c r="AH699" s="36"/>
      <c r="EZ699" s="196"/>
      <c r="FA699" s="196"/>
      <c r="FB699" s="196"/>
      <c r="FC699" s="196"/>
      <c r="FD699" s="196"/>
    </row>
    <row r="700" spans="2:160">
      <c r="B700" s="99">
        <f t="shared" si="61"/>
        <v>0</v>
      </c>
      <c r="C700" s="99" t="str">
        <f t="shared" si="62"/>
        <v/>
      </c>
      <c r="D700" s="99" t="str">
        <f t="shared" si="63"/>
        <v/>
      </c>
      <c r="E700" s="99" t="str">
        <f t="shared" si="64"/>
        <v/>
      </c>
      <c r="F700" s="99" t="str">
        <f t="shared" si="65"/>
        <v/>
      </c>
      <c r="G700" s="99" t="str">
        <f t="shared" si="66"/>
        <v/>
      </c>
      <c r="H700" s="200" t="str">
        <f ca="1">IF(AND(M700&gt;0,M700&lt;=STATS!$C$22),1,"")</f>
        <v/>
      </c>
      <c r="J700" s="34">
        <v>699</v>
      </c>
      <c r="K700"/>
      <c r="L700"/>
      <c r="R700" s="17"/>
      <c r="S700" s="17"/>
      <c r="T700" s="36"/>
      <c r="U700" s="36"/>
      <c r="V700" s="36"/>
      <c r="W700" s="36"/>
      <c r="X700" s="36"/>
      <c r="Y700" s="36"/>
      <c r="Z700" s="36"/>
      <c r="AA700" s="36"/>
      <c r="AB700" s="36"/>
      <c r="AC700" s="36"/>
      <c r="AD700" s="36"/>
      <c r="AE700" s="36"/>
      <c r="AF700" s="36"/>
      <c r="AG700" s="36"/>
      <c r="AH700" s="36"/>
      <c r="EZ700" s="196"/>
      <c r="FA700" s="196"/>
      <c r="FB700" s="196"/>
      <c r="FC700" s="196"/>
      <c r="FD700" s="196"/>
    </row>
    <row r="701" spans="2:160">
      <c r="B701" s="99">
        <f t="shared" si="61"/>
        <v>0</v>
      </c>
      <c r="C701" s="99" t="str">
        <f t="shared" si="62"/>
        <v/>
      </c>
      <c r="D701" s="99" t="str">
        <f t="shared" si="63"/>
        <v/>
      </c>
      <c r="E701" s="99" t="str">
        <f t="shared" si="64"/>
        <v/>
      </c>
      <c r="F701" s="99" t="str">
        <f t="shared" si="65"/>
        <v/>
      </c>
      <c r="G701" s="99" t="str">
        <f t="shared" si="66"/>
        <v/>
      </c>
      <c r="H701" s="200" t="str">
        <f ca="1">IF(AND(M701&gt;0,M701&lt;=STATS!$C$22),1,"")</f>
        <v/>
      </c>
      <c r="J701" s="34">
        <v>700</v>
      </c>
      <c r="K701"/>
      <c r="L701"/>
      <c r="R701" s="17"/>
      <c r="S701" s="17"/>
      <c r="T701" s="36"/>
      <c r="U701" s="36"/>
      <c r="V701" s="36"/>
      <c r="W701" s="36"/>
      <c r="X701" s="36"/>
      <c r="Y701" s="36"/>
      <c r="Z701" s="36"/>
      <c r="AA701" s="36"/>
      <c r="AB701" s="36"/>
      <c r="AC701" s="36"/>
      <c r="AD701" s="36"/>
      <c r="AE701" s="36"/>
      <c r="AF701" s="36"/>
      <c r="AG701" s="36"/>
      <c r="AH701" s="36"/>
      <c r="EZ701" s="196"/>
      <c r="FA701" s="196"/>
      <c r="FB701" s="196"/>
      <c r="FC701" s="196"/>
      <c r="FD701" s="196"/>
    </row>
    <row r="702" spans="2:160">
      <c r="B702" s="99">
        <f t="shared" si="61"/>
        <v>0</v>
      </c>
      <c r="C702" s="99" t="str">
        <f t="shared" si="62"/>
        <v/>
      </c>
      <c r="D702" s="99" t="str">
        <f t="shared" si="63"/>
        <v/>
      </c>
      <c r="E702" s="99" t="str">
        <f t="shared" si="64"/>
        <v/>
      </c>
      <c r="F702" s="99" t="str">
        <f t="shared" si="65"/>
        <v/>
      </c>
      <c r="G702" s="99" t="str">
        <f t="shared" si="66"/>
        <v/>
      </c>
      <c r="H702" s="200" t="str">
        <f ca="1">IF(AND(M702&gt;0,M702&lt;=STATS!$C$22),1,"")</f>
        <v/>
      </c>
      <c r="J702" s="34">
        <v>701</v>
      </c>
      <c r="K702"/>
      <c r="L702"/>
      <c r="R702" s="17"/>
      <c r="S702" s="17"/>
      <c r="T702" s="36"/>
      <c r="U702" s="36"/>
      <c r="V702" s="36"/>
      <c r="W702" s="36"/>
      <c r="X702" s="36"/>
      <c r="Y702" s="36"/>
      <c r="Z702" s="36"/>
      <c r="AA702" s="36"/>
      <c r="AB702" s="36"/>
      <c r="AC702" s="36"/>
      <c r="AD702" s="36"/>
      <c r="AE702" s="36"/>
      <c r="AF702" s="36"/>
      <c r="AG702" s="36"/>
      <c r="AH702" s="36"/>
      <c r="EZ702" s="196"/>
      <c r="FA702" s="196"/>
      <c r="FB702" s="196"/>
      <c r="FC702" s="196"/>
      <c r="FD702" s="196"/>
    </row>
    <row r="703" spans="2:160">
      <c r="B703" s="99">
        <f t="shared" si="61"/>
        <v>0</v>
      </c>
      <c r="C703" s="99" t="str">
        <f t="shared" si="62"/>
        <v/>
      </c>
      <c r="D703" s="99" t="str">
        <f t="shared" si="63"/>
        <v/>
      </c>
      <c r="E703" s="99" t="str">
        <f t="shared" si="64"/>
        <v/>
      </c>
      <c r="F703" s="99" t="str">
        <f t="shared" si="65"/>
        <v/>
      </c>
      <c r="G703" s="99" t="str">
        <f t="shared" si="66"/>
        <v/>
      </c>
      <c r="H703" s="200" t="str">
        <f ca="1">IF(AND(M703&gt;0,M703&lt;=STATS!$C$22),1,"")</f>
        <v/>
      </c>
      <c r="J703" s="34">
        <v>702</v>
      </c>
      <c r="K703"/>
      <c r="L703"/>
      <c r="R703" s="17"/>
      <c r="S703" s="17"/>
      <c r="T703" s="36"/>
      <c r="U703" s="36"/>
      <c r="V703" s="36"/>
      <c r="W703" s="36"/>
      <c r="X703" s="36"/>
      <c r="Y703" s="36"/>
      <c r="Z703" s="36"/>
      <c r="AA703" s="36"/>
      <c r="AB703" s="36"/>
      <c r="AC703" s="36"/>
      <c r="AD703" s="36"/>
      <c r="AE703" s="36"/>
      <c r="AF703" s="36"/>
      <c r="AG703" s="36"/>
      <c r="AH703" s="36"/>
      <c r="EZ703" s="196"/>
      <c r="FA703" s="196"/>
      <c r="FB703" s="196"/>
      <c r="FC703" s="196"/>
      <c r="FD703" s="196"/>
    </row>
    <row r="704" spans="2:160">
      <c r="B704" s="99">
        <f t="shared" si="61"/>
        <v>0</v>
      </c>
      <c r="C704" s="99" t="str">
        <f t="shared" si="62"/>
        <v/>
      </c>
      <c r="D704" s="99" t="str">
        <f t="shared" si="63"/>
        <v/>
      </c>
      <c r="E704" s="99" t="str">
        <f t="shared" si="64"/>
        <v/>
      </c>
      <c r="F704" s="99" t="str">
        <f t="shared" si="65"/>
        <v/>
      </c>
      <c r="G704" s="99" t="str">
        <f t="shared" si="66"/>
        <v/>
      </c>
      <c r="H704" s="200" t="str">
        <f ca="1">IF(AND(M704&gt;0,M704&lt;=STATS!$C$22),1,"")</f>
        <v/>
      </c>
      <c r="J704" s="34">
        <v>703</v>
      </c>
      <c r="K704"/>
      <c r="L704"/>
      <c r="R704" s="17"/>
      <c r="S704" s="17"/>
      <c r="T704" s="36"/>
      <c r="U704" s="36"/>
      <c r="V704" s="36"/>
      <c r="W704" s="36"/>
      <c r="X704" s="36"/>
      <c r="Y704" s="36"/>
      <c r="Z704" s="36"/>
      <c r="AA704" s="36"/>
      <c r="AB704" s="36"/>
      <c r="AC704" s="36"/>
      <c r="AD704" s="36"/>
      <c r="AE704" s="36"/>
      <c r="AF704" s="36"/>
      <c r="AG704" s="36"/>
      <c r="AH704" s="36"/>
      <c r="EZ704" s="196"/>
      <c r="FA704" s="196"/>
      <c r="FB704" s="196"/>
      <c r="FC704" s="196"/>
      <c r="FD704" s="196"/>
    </row>
    <row r="705" spans="2:160">
      <c r="B705" s="99">
        <f t="shared" si="61"/>
        <v>0</v>
      </c>
      <c r="C705" s="99" t="str">
        <f t="shared" si="62"/>
        <v/>
      </c>
      <c r="D705" s="99" t="str">
        <f t="shared" si="63"/>
        <v/>
      </c>
      <c r="E705" s="99" t="str">
        <f t="shared" si="64"/>
        <v/>
      </c>
      <c r="F705" s="99" t="str">
        <f t="shared" si="65"/>
        <v/>
      </c>
      <c r="G705" s="99" t="str">
        <f t="shared" si="66"/>
        <v/>
      </c>
      <c r="H705" s="200" t="str">
        <f ca="1">IF(AND(M705&gt;0,M705&lt;=STATS!$C$22),1,"")</f>
        <v/>
      </c>
      <c r="J705" s="34">
        <v>704</v>
      </c>
      <c r="K705"/>
      <c r="L705"/>
      <c r="R705" s="17"/>
      <c r="S705" s="17"/>
      <c r="T705" s="36"/>
      <c r="U705" s="36"/>
      <c r="V705" s="36"/>
      <c r="W705" s="36"/>
      <c r="X705" s="36"/>
      <c r="Y705" s="36"/>
      <c r="Z705" s="36"/>
      <c r="AA705" s="36"/>
      <c r="AB705" s="36"/>
      <c r="AC705" s="36"/>
      <c r="AD705" s="36"/>
      <c r="AE705" s="36"/>
      <c r="AF705" s="36"/>
      <c r="AG705" s="36"/>
      <c r="AH705" s="36"/>
      <c r="EZ705" s="196"/>
      <c r="FA705" s="196"/>
      <c r="FB705" s="196"/>
      <c r="FC705" s="196"/>
      <c r="FD705" s="196"/>
    </row>
    <row r="706" spans="2:160">
      <c r="B706" s="99">
        <f t="shared" ref="B706:B769" si="67">COUNT(R706:EY706,FE706:FM706)</f>
        <v>0</v>
      </c>
      <c r="C706" s="99" t="str">
        <f t="shared" ref="C706:C769" si="68">IF(COUNT(R706:EY706,FE706:FM706)&gt;0,COUNT(R706:EY706,FE706:FM706),"")</f>
        <v/>
      </c>
      <c r="D706" s="99" t="str">
        <f t="shared" ref="D706:D769" si="69">IF(COUNT(T706:BJ706,BL706:BT706,BV706:CB706,CD706:EY706,FE706:FM706)&gt;0,COUNT(T706:BJ706,BL706:BT706,BV706:CB706,CD706:EY706,FE706:FM706),"")</f>
        <v/>
      </c>
      <c r="E706" s="99" t="str">
        <f t="shared" ref="E706:E769" si="70">IF(H706=1,COUNT(R706:EY706,FE706:FM706),"")</f>
        <v/>
      </c>
      <c r="F706" s="99" t="str">
        <f t="shared" ref="F706:F769" si="71">IF(H706=1,COUNT(T706:BJ706,BL706:BT706,BV706:CB706,CD706:EY706,FE706:FM706),"")</f>
        <v/>
      </c>
      <c r="G706" s="99" t="str">
        <f t="shared" si="66"/>
        <v/>
      </c>
      <c r="H706" s="200" t="str">
        <f ca="1">IF(AND(M706&gt;0,M706&lt;=STATS!$C$22),1,"")</f>
        <v/>
      </c>
      <c r="J706" s="34">
        <v>705</v>
      </c>
      <c r="K706"/>
      <c r="L706"/>
      <c r="R706" s="17"/>
      <c r="S706" s="17"/>
      <c r="T706" s="36"/>
      <c r="U706" s="36"/>
      <c r="V706" s="36"/>
      <c r="W706" s="36"/>
      <c r="X706" s="36"/>
      <c r="Y706" s="36"/>
      <c r="Z706" s="36"/>
      <c r="AA706" s="36"/>
      <c r="AB706" s="36"/>
      <c r="AC706" s="36"/>
      <c r="AD706" s="36"/>
      <c r="AE706" s="36"/>
      <c r="AF706" s="36"/>
      <c r="AG706" s="36"/>
      <c r="AH706" s="36"/>
      <c r="EZ706" s="196"/>
      <c r="FA706" s="196"/>
      <c r="FB706" s="196"/>
      <c r="FC706" s="196"/>
      <c r="FD706" s="196"/>
    </row>
    <row r="707" spans="2:160">
      <c r="B707" s="99">
        <f t="shared" si="67"/>
        <v>0</v>
      </c>
      <c r="C707" s="99" t="str">
        <f t="shared" si="68"/>
        <v/>
      </c>
      <c r="D707" s="99" t="str">
        <f t="shared" si="69"/>
        <v/>
      </c>
      <c r="E707" s="99" t="str">
        <f t="shared" si="70"/>
        <v/>
      </c>
      <c r="F707" s="99" t="str">
        <f t="shared" si="71"/>
        <v/>
      </c>
      <c r="G707" s="99" t="str">
        <f t="shared" si="66"/>
        <v/>
      </c>
      <c r="H707" s="200" t="str">
        <f ca="1">IF(AND(M707&gt;0,M707&lt;=STATS!$C$22),1,"")</f>
        <v/>
      </c>
      <c r="J707" s="34">
        <v>706</v>
      </c>
      <c r="K707"/>
      <c r="L707"/>
      <c r="R707" s="17"/>
      <c r="S707" s="17"/>
      <c r="T707" s="36"/>
      <c r="U707" s="36"/>
      <c r="V707" s="36"/>
      <c r="W707" s="36"/>
      <c r="X707" s="36"/>
      <c r="Y707" s="36"/>
      <c r="Z707" s="36"/>
      <c r="AA707" s="36"/>
      <c r="AB707" s="36"/>
      <c r="AC707" s="36"/>
      <c r="AD707" s="36"/>
      <c r="AE707" s="36"/>
      <c r="AF707" s="36"/>
      <c r="AG707" s="36"/>
      <c r="AH707" s="36"/>
      <c r="EZ707" s="196"/>
      <c r="FA707" s="196"/>
      <c r="FB707" s="196"/>
      <c r="FC707" s="196"/>
      <c r="FD707" s="196"/>
    </row>
    <row r="708" spans="2:160">
      <c r="B708" s="99">
        <f t="shared" si="67"/>
        <v>0</v>
      </c>
      <c r="C708" s="99" t="str">
        <f t="shared" si="68"/>
        <v/>
      </c>
      <c r="D708" s="99" t="str">
        <f t="shared" si="69"/>
        <v/>
      </c>
      <c r="E708" s="99" t="str">
        <f t="shared" si="70"/>
        <v/>
      </c>
      <c r="F708" s="99" t="str">
        <f t="shared" si="71"/>
        <v/>
      </c>
      <c r="G708" s="99" t="str">
        <f t="shared" si="66"/>
        <v/>
      </c>
      <c r="H708" s="200" t="str">
        <f ca="1">IF(AND(M708&gt;0,M708&lt;=STATS!$C$22),1,"")</f>
        <v/>
      </c>
      <c r="J708" s="34">
        <v>707</v>
      </c>
      <c r="K708"/>
      <c r="L708"/>
      <c r="R708" s="17"/>
      <c r="S708" s="17"/>
      <c r="T708" s="36"/>
      <c r="U708" s="36"/>
      <c r="V708" s="36"/>
      <c r="W708" s="36"/>
      <c r="X708" s="36"/>
      <c r="Y708" s="36"/>
      <c r="Z708" s="36"/>
      <c r="AA708" s="36"/>
      <c r="AB708" s="36"/>
      <c r="AC708" s="36"/>
      <c r="AD708" s="36"/>
      <c r="AE708" s="36"/>
      <c r="AF708" s="36"/>
      <c r="AG708" s="36"/>
      <c r="AH708" s="36"/>
      <c r="EZ708" s="196"/>
      <c r="FA708" s="196"/>
      <c r="FB708" s="196"/>
      <c r="FC708" s="196"/>
      <c r="FD708" s="196"/>
    </row>
    <row r="709" spans="2:160">
      <c r="B709" s="99">
        <f t="shared" si="67"/>
        <v>0</v>
      </c>
      <c r="C709" s="99" t="str">
        <f t="shared" si="68"/>
        <v/>
      </c>
      <c r="D709" s="99" t="str">
        <f t="shared" si="69"/>
        <v/>
      </c>
      <c r="E709" s="99" t="str">
        <f t="shared" si="70"/>
        <v/>
      </c>
      <c r="F709" s="99" t="str">
        <f t="shared" si="71"/>
        <v/>
      </c>
      <c r="G709" s="99" t="str">
        <f t="shared" si="66"/>
        <v/>
      </c>
      <c r="H709" s="200" t="str">
        <f ca="1">IF(AND(M709&gt;0,M709&lt;=STATS!$C$22),1,"")</f>
        <v/>
      </c>
      <c r="J709" s="34">
        <v>708</v>
      </c>
      <c r="K709"/>
      <c r="L709"/>
      <c r="R709" s="17"/>
      <c r="S709" s="17"/>
      <c r="T709" s="36"/>
      <c r="U709" s="36"/>
      <c r="V709" s="36"/>
      <c r="W709" s="36"/>
      <c r="X709" s="36"/>
      <c r="Y709" s="36"/>
      <c r="Z709" s="36"/>
      <c r="AA709" s="36"/>
      <c r="AB709" s="36"/>
      <c r="AC709" s="36"/>
      <c r="AD709" s="36"/>
      <c r="AE709" s="36"/>
      <c r="AF709" s="36"/>
      <c r="AG709" s="36"/>
      <c r="AH709" s="36"/>
      <c r="EZ709" s="196"/>
      <c r="FA709" s="196"/>
      <c r="FB709" s="196"/>
      <c r="FC709" s="196"/>
      <c r="FD709" s="196"/>
    </row>
    <row r="710" spans="2:160">
      <c r="B710" s="99">
        <f t="shared" si="67"/>
        <v>0</v>
      </c>
      <c r="C710" s="99" t="str">
        <f t="shared" si="68"/>
        <v/>
      </c>
      <c r="D710" s="99" t="str">
        <f t="shared" si="69"/>
        <v/>
      </c>
      <c r="E710" s="99" t="str">
        <f t="shared" si="70"/>
        <v/>
      </c>
      <c r="F710" s="99" t="str">
        <f t="shared" si="71"/>
        <v/>
      </c>
      <c r="G710" s="99" t="str">
        <f t="shared" si="66"/>
        <v/>
      </c>
      <c r="H710" s="200" t="str">
        <f ca="1">IF(AND(M710&gt;0,M710&lt;=STATS!$C$22),1,"")</f>
        <v/>
      </c>
      <c r="J710" s="34">
        <v>709</v>
      </c>
      <c r="K710"/>
      <c r="L710"/>
      <c r="R710" s="17"/>
      <c r="S710" s="17"/>
      <c r="T710" s="36"/>
      <c r="U710" s="36"/>
      <c r="V710" s="36"/>
      <c r="W710" s="36"/>
      <c r="X710" s="36"/>
      <c r="Y710" s="36"/>
      <c r="Z710" s="36"/>
      <c r="AA710" s="36"/>
      <c r="AB710" s="36"/>
      <c r="AC710" s="36"/>
      <c r="AD710" s="36"/>
      <c r="AE710" s="36"/>
      <c r="AF710" s="36"/>
      <c r="AG710" s="36"/>
      <c r="AH710" s="36"/>
      <c r="EZ710" s="196"/>
      <c r="FA710" s="196"/>
      <c r="FB710" s="196"/>
      <c r="FC710" s="196"/>
      <c r="FD710" s="196"/>
    </row>
    <row r="711" spans="2:160">
      <c r="B711" s="99">
        <f t="shared" si="67"/>
        <v>0</v>
      </c>
      <c r="C711" s="99" t="str">
        <f t="shared" si="68"/>
        <v/>
      </c>
      <c r="D711" s="99" t="str">
        <f t="shared" si="69"/>
        <v/>
      </c>
      <c r="E711" s="99" t="str">
        <f t="shared" si="70"/>
        <v/>
      </c>
      <c r="F711" s="99" t="str">
        <f t="shared" si="71"/>
        <v/>
      </c>
      <c r="G711" s="99" t="str">
        <f t="shared" si="66"/>
        <v/>
      </c>
      <c r="H711" s="200" t="str">
        <f ca="1">IF(AND(M711&gt;0,M711&lt;=STATS!$C$22),1,"")</f>
        <v/>
      </c>
      <c r="J711" s="34">
        <v>710</v>
      </c>
      <c r="K711"/>
      <c r="L711"/>
      <c r="R711" s="17"/>
      <c r="S711" s="17"/>
      <c r="T711" s="36"/>
      <c r="U711" s="36"/>
      <c r="V711" s="36"/>
      <c r="W711" s="36"/>
      <c r="X711" s="36"/>
      <c r="Y711" s="36"/>
      <c r="Z711" s="36"/>
      <c r="AA711" s="36"/>
      <c r="AB711" s="36"/>
      <c r="AC711" s="36"/>
      <c r="AD711" s="36"/>
      <c r="AE711" s="36"/>
      <c r="AF711" s="36"/>
      <c r="AG711" s="36"/>
      <c r="AH711" s="36"/>
      <c r="EZ711" s="196"/>
      <c r="FA711" s="196"/>
      <c r="FB711" s="196"/>
      <c r="FC711" s="196"/>
      <c r="FD711" s="196"/>
    </row>
    <row r="712" spans="2:160">
      <c r="B712" s="99">
        <f t="shared" si="67"/>
        <v>0</v>
      </c>
      <c r="C712" s="99" t="str">
        <f t="shared" si="68"/>
        <v/>
      </c>
      <c r="D712" s="99" t="str">
        <f t="shared" si="69"/>
        <v/>
      </c>
      <c r="E712" s="99" t="str">
        <f t="shared" si="70"/>
        <v/>
      </c>
      <c r="F712" s="99" t="str">
        <f t="shared" si="71"/>
        <v/>
      </c>
      <c r="G712" s="99" t="str">
        <f t="shared" si="66"/>
        <v/>
      </c>
      <c r="H712" s="200" t="str">
        <f ca="1">IF(AND(M712&gt;0,M712&lt;=STATS!$C$22),1,"")</f>
        <v/>
      </c>
      <c r="J712" s="34">
        <v>711</v>
      </c>
      <c r="K712"/>
      <c r="L712"/>
      <c r="R712" s="17"/>
      <c r="S712" s="17"/>
      <c r="T712" s="36"/>
      <c r="U712" s="36"/>
      <c r="V712" s="36"/>
      <c r="W712" s="36"/>
      <c r="X712" s="36"/>
      <c r="Y712" s="36"/>
      <c r="Z712" s="36"/>
      <c r="AA712" s="36"/>
      <c r="AB712" s="36"/>
      <c r="AC712" s="36"/>
      <c r="AD712" s="36"/>
      <c r="AE712" s="36"/>
      <c r="AF712" s="36"/>
      <c r="AG712" s="36"/>
      <c r="AH712" s="36"/>
      <c r="EZ712" s="196"/>
      <c r="FA712" s="196"/>
      <c r="FB712" s="196"/>
      <c r="FC712" s="196"/>
      <c r="FD712" s="196"/>
    </row>
    <row r="713" spans="2:160">
      <c r="B713" s="99">
        <f t="shared" si="67"/>
        <v>0</v>
      </c>
      <c r="C713" s="99" t="str">
        <f t="shared" si="68"/>
        <v/>
      </c>
      <c r="D713" s="99" t="str">
        <f t="shared" si="69"/>
        <v/>
      </c>
      <c r="E713" s="99" t="str">
        <f t="shared" si="70"/>
        <v/>
      </c>
      <c r="F713" s="99" t="str">
        <f t="shared" si="71"/>
        <v/>
      </c>
      <c r="G713" s="99" t="str">
        <f t="shared" si="66"/>
        <v/>
      </c>
      <c r="H713" s="200" t="str">
        <f ca="1">IF(AND(M713&gt;0,M713&lt;=STATS!$C$22),1,"")</f>
        <v/>
      </c>
      <c r="J713" s="34">
        <v>712</v>
      </c>
      <c r="K713"/>
      <c r="L713"/>
      <c r="R713" s="17"/>
      <c r="S713" s="17"/>
      <c r="T713" s="36"/>
      <c r="U713" s="36"/>
      <c r="V713" s="36"/>
      <c r="W713" s="36"/>
      <c r="X713" s="36"/>
      <c r="Y713" s="36"/>
      <c r="Z713" s="36"/>
      <c r="AA713" s="36"/>
      <c r="AB713" s="36"/>
      <c r="AC713" s="36"/>
      <c r="AD713" s="36"/>
      <c r="AE713" s="36"/>
      <c r="AF713" s="36"/>
      <c r="AG713" s="36"/>
      <c r="AH713" s="36"/>
      <c r="EZ713" s="196"/>
      <c r="FA713" s="196"/>
      <c r="FB713" s="196"/>
      <c r="FC713" s="196"/>
      <c r="FD713" s="196"/>
    </row>
    <row r="714" spans="2:160">
      <c r="B714" s="99">
        <f t="shared" si="67"/>
        <v>0</v>
      </c>
      <c r="C714" s="99" t="str">
        <f t="shared" si="68"/>
        <v/>
      </c>
      <c r="D714" s="99" t="str">
        <f t="shared" si="69"/>
        <v/>
      </c>
      <c r="E714" s="99" t="str">
        <f t="shared" si="70"/>
        <v/>
      </c>
      <c r="F714" s="99" t="str">
        <f t="shared" si="71"/>
        <v/>
      </c>
      <c r="G714" s="99" t="str">
        <f t="shared" si="66"/>
        <v/>
      </c>
      <c r="H714" s="200" t="str">
        <f ca="1">IF(AND(M714&gt;0,M714&lt;=STATS!$C$22),1,"")</f>
        <v/>
      </c>
      <c r="J714" s="34">
        <v>713</v>
      </c>
      <c r="K714"/>
      <c r="L714"/>
      <c r="R714" s="17"/>
      <c r="S714" s="17"/>
      <c r="T714" s="36"/>
      <c r="U714" s="36"/>
      <c r="V714" s="36"/>
      <c r="W714" s="36"/>
      <c r="X714" s="36"/>
      <c r="Y714" s="36"/>
      <c r="Z714" s="36"/>
      <c r="AA714" s="36"/>
      <c r="AB714" s="36"/>
      <c r="AC714" s="36"/>
      <c r="AD714" s="36"/>
      <c r="AE714" s="36"/>
      <c r="AF714" s="36"/>
      <c r="AG714" s="36"/>
      <c r="AH714" s="36"/>
      <c r="EZ714" s="196"/>
      <c r="FA714" s="196"/>
      <c r="FB714" s="196"/>
      <c r="FC714" s="196"/>
      <c r="FD714" s="196"/>
    </row>
    <row r="715" spans="2:160">
      <c r="B715" s="99">
        <f t="shared" si="67"/>
        <v>0</v>
      </c>
      <c r="C715" s="99" t="str">
        <f t="shared" si="68"/>
        <v/>
      </c>
      <c r="D715" s="99" t="str">
        <f t="shared" si="69"/>
        <v/>
      </c>
      <c r="E715" s="99" t="str">
        <f t="shared" si="70"/>
        <v/>
      </c>
      <c r="F715" s="99" t="str">
        <f t="shared" si="71"/>
        <v/>
      </c>
      <c r="G715" s="99" t="str">
        <f t="shared" si="66"/>
        <v/>
      </c>
      <c r="H715" s="200" t="str">
        <f ca="1">IF(AND(M715&gt;0,M715&lt;=STATS!$C$22),1,"")</f>
        <v/>
      </c>
      <c r="J715" s="34">
        <v>714</v>
      </c>
      <c r="K715"/>
      <c r="L715"/>
      <c r="R715" s="17"/>
      <c r="S715" s="17"/>
      <c r="T715" s="36"/>
      <c r="U715" s="36"/>
      <c r="V715" s="36"/>
      <c r="W715" s="36"/>
      <c r="X715" s="36"/>
      <c r="Y715" s="36"/>
      <c r="Z715" s="36"/>
      <c r="AA715" s="36"/>
      <c r="AB715" s="36"/>
      <c r="AC715" s="36"/>
      <c r="AD715" s="36"/>
      <c r="AE715" s="36"/>
      <c r="AF715" s="36"/>
      <c r="AG715" s="36"/>
      <c r="AH715" s="36"/>
      <c r="EZ715" s="196"/>
      <c r="FA715" s="196"/>
      <c r="FB715" s="196"/>
      <c r="FC715" s="196"/>
      <c r="FD715" s="196"/>
    </row>
    <row r="716" spans="2:160">
      <c r="B716" s="99">
        <f t="shared" si="67"/>
        <v>0</v>
      </c>
      <c r="C716" s="99" t="str">
        <f t="shared" si="68"/>
        <v/>
      </c>
      <c r="D716" s="99" t="str">
        <f t="shared" si="69"/>
        <v/>
      </c>
      <c r="E716" s="99" t="str">
        <f t="shared" si="70"/>
        <v/>
      </c>
      <c r="F716" s="99" t="str">
        <f t="shared" si="71"/>
        <v/>
      </c>
      <c r="G716" s="99" t="str">
        <f t="shared" si="66"/>
        <v/>
      </c>
      <c r="H716" s="200" t="str">
        <f ca="1">IF(AND(M716&gt;0,M716&lt;=STATS!$C$22),1,"")</f>
        <v/>
      </c>
      <c r="J716" s="34">
        <v>715</v>
      </c>
      <c r="K716"/>
      <c r="L716"/>
      <c r="R716" s="17"/>
      <c r="S716" s="17"/>
      <c r="T716" s="36"/>
      <c r="U716" s="36"/>
      <c r="V716" s="36"/>
      <c r="W716" s="36"/>
      <c r="X716" s="36"/>
      <c r="Y716" s="36"/>
      <c r="Z716" s="36"/>
      <c r="AA716" s="36"/>
      <c r="AB716" s="36"/>
      <c r="AC716" s="36"/>
      <c r="AD716" s="36"/>
      <c r="AE716" s="36"/>
      <c r="AF716" s="36"/>
      <c r="AG716" s="36"/>
      <c r="AH716" s="36"/>
      <c r="EZ716" s="196"/>
      <c r="FA716" s="196"/>
      <c r="FB716" s="196"/>
      <c r="FC716" s="196"/>
      <c r="FD716" s="196"/>
    </row>
    <row r="717" spans="2:160">
      <c r="B717" s="99">
        <f t="shared" si="67"/>
        <v>0</v>
      </c>
      <c r="C717" s="99" t="str">
        <f t="shared" si="68"/>
        <v/>
      </c>
      <c r="D717" s="99" t="str">
        <f t="shared" si="69"/>
        <v/>
      </c>
      <c r="E717" s="99" t="str">
        <f t="shared" si="70"/>
        <v/>
      </c>
      <c r="F717" s="99" t="str">
        <f t="shared" si="71"/>
        <v/>
      </c>
      <c r="G717" s="99" t="str">
        <f t="shared" si="66"/>
        <v/>
      </c>
      <c r="H717" s="200" t="str">
        <f ca="1">IF(AND(M717&gt;0,M717&lt;=STATS!$C$22),1,"")</f>
        <v/>
      </c>
      <c r="J717" s="34">
        <v>716</v>
      </c>
      <c r="K717"/>
      <c r="L717"/>
      <c r="R717" s="17"/>
      <c r="S717" s="17"/>
      <c r="T717" s="36"/>
      <c r="U717" s="36"/>
      <c r="V717" s="36"/>
      <c r="W717" s="36"/>
      <c r="X717" s="36"/>
      <c r="Y717" s="36"/>
      <c r="Z717" s="36"/>
      <c r="AA717" s="36"/>
      <c r="AB717" s="36"/>
      <c r="AC717" s="36"/>
      <c r="AD717" s="36"/>
      <c r="AE717" s="36"/>
      <c r="AF717" s="36"/>
      <c r="AG717" s="36"/>
      <c r="AH717" s="36"/>
      <c r="EZ717" s="196"/>
      <c r="FA717" s="196"/>
      <c r="FB717" s="196"/>
      <c r="FC717" s="196"/>
      <c r="FD717" s="196"/>
    </row>
    <row r="718" spans="2:160">
      <c r="B718" s="99">
        <f t="shared" si="67"/>
        <v>0</v>
      </c>
      <c r="C718" s="99" t="str">
        <f t="shared" si="68"/>
        <v/>
      </c>
      <c r="D718" s="99" t="str">
        <f t="shared" si="69"/>
        <v/>
      </c>
      <c r="E718" s="99" t="str">
        <f t="shared" si="70"/>
        <v/>
      </c>
      <c r="F718" s="99" t="str">
        <f t="shared" si="71"/>
        <v/>
      </c>
      <c r="G718" s="99" t="str">
        <f t="shared" si="66"/>
        <v/>
      </c>
      <c r="H718" s="200" t="str">
        <f ca="1">IF(AND(M718&gt;0,M718&lt;=STATS!$C$22),1,"")</f>
        <v/>
      </c>
      <c r="J718" s="34">
        <v>717</v>
      </c>
      <c r="K718"/>
      <c r="L718"/>
      <c r="R718" s="17"/>
      <c r="S718" s="17"/>
      <c r="T718" s="36"/>
      <c r="U718" s="36"/>
      <c r="V718" s="36"/>
      <c r="W718" s="36"/>
      <c r="X718" s="36"/>
      <c r="Y718" s="36"/>
      <c r="Z718" s="36"/>
      <c r="AA718" s="36"/>
      <c r="AB718" s="36"/>
      <c r="AC718" s="36"/>
      <c r="AD718" s="36"/>
      <c r="AE718" s="36"/>
      <c r="AF718" s="36"/>
      <c r="AG718" s="36"/>
      <c r="AH718" s="36"/>
      <c r="EZ718" s="196"/>
      <c r="FA718" s="196"/>
      <c r="FB718" s="196"/>
      <c r="FC718" s="196"/>
      <c r="FD718" s="196"/>
    </row>
    <row r="719" spans="2:160">
      <c r="B719" s="99">
        <f t="shared" si="67"/>
        <v>0</v>
      </c>
      <c r="C719" s="99" t="str">
        <f t="shared" si="68"/>
        <v/>
      </c>
      <c r="D719" s="99" t="str">
        <f t="shared" si="69"/>
        <v/>
      </c>
      <c r="E719" s="99" t="str">
        <f t="shared" si="70"/>
        <v/>
      </c>
      <c r="F719" s="99" t="str">
        <f t="shared" si="71"/>
        <v/>
      </c>
      <c r="G719" s="99" t="str">
        <f t="shared" si="66"/>
        <v/>
      </c>
      <c r="H719" s="200" t="str">
        <f ca="1">IF(AND(M719&gt;0,M719&lt;=STATS!$C$22),1,"")</f>
        <v/>
      </c>
      <c r="J719" s="34">
        <v>718</v>
      </c>
      <c r="K719"/>
      <c r="L719"/>
      <c r="R719" s="17"/>
      <c r="S719" s="17"/>
      <c r="T719" s="36"/>
      <c r="U719" s="36"/>
      <c r="V719" s="36"/>
      <c r="W719" s="36"/>
      <c r="X719" s="36"/>
      <c r="Y719" s="36"/>
      <c r="Z719" s="36"/>
      <c r="AA719" s="36"/>
      <c r="AB719" s="36"/>
      <c r="AC719" s="36"/>
      <c r="AD719" s="36"/>
      <c r="AE719" s="36"/>
      <c r="AF719" s="36"/>
      <c r="AG719" s="36"/>
      <c r="AH719" s="36"/>
      <c r="EZ719" s="196"/>
      <c r="FA719" s="196"/>
      <c r="FB719" s="196"/>
      <c r="FC719" s="196"/>
      <c r="FD719" s="196"/>
    </row>
    <row r="720" spans="2:160">
      <c r="B720" s="99">
        <f t="shared" si="67"/>
        <v>0</v>
      </c>
      <c r="C720" s="99" t="str">
        <f t="shared" si="68"/>
        <v/>
      </c>
      <c r="D720" s="99" t="str">
        <f t="shared" si="69"/>
        <v/>
      </c>
      <c r="E720" s="99" t="str">
        <f t="shared" si="70"/>
        <v/>
      </c>
      <c r="F720" s="99" t="str">
        <f t="shared" si="71"/>
        <v/>
      </c>
      <c r="G720" s="99" t="str">
        <f t="shared" si="66"/>
        <v/>
      </c>
      <c r="H720" s="200" t="str">
        <f ca="1">IF(AND(M720&gt;0,M720&lt;=STATS!$C$22),1,"")</f>
        <v/>
      </c>
      <c r="J720" s="34">
        <v>719</v>
      </c>
      <c r="K720"/>
      <c r="L720"/>
      <c r="R720" s="17"/>
      <c r="S720" s="17"/>
      <c r="T720" s="36"/>
      <c r="U720" s="36"/>
      <c r="V720" s="36"/>
      <c r="W720" s="36"/>
      <c r="X720" s="36"/>
      <c r="Y720" s="36"/>
      <c r="Z720" s="36"/>
      <c r="AA720" s="36"/>
      <c r="AB720" s="36"/>
      <c r="AC720" s="36"/>
      <c r="AD720" s="36"/>
      <c r="AE720" s="36"/>
      <c r="AF720" s="36"/>
      <c r="AG720" s="36"/>
      <c r="AH720" s="36"/>
      <c r="EZ720" s="196"/>
      <c r="FA720" s="196"/>
      <c r="FB720" s="196"/>
      <c r="FC720" s="196"/>
      <c r="FD720" s="196"/>
    </row>
    <row r="721" spans="2:160">
      <c r="B721" s="99">
        <f t="shared" si="67"/>
        <v>0</v>
      </c>
      <c r="C721" s="99" t="str">
        <f t="shared" si="68"/>
        <v/>
      </c>
      <c r="D721" s="99" t="str">
        <f t="shared" si="69"/>
        <v/>
      </c>
      <c r="E721" s="99" t="str">
        <f t="shared" si="70"/>
        <v/>
      </c>
      <c r="F721" s="99" t="str">
        <f t="shared" si="71"/>
        <v/>
      </c>
      <c r="G721" s="99" t="str">
        <f t="shared" si="66"/>
        <v/>
      </c>
      <c r="H721" s="200" t="str">
        <f ca="1">IF(AND(M721&gt;0,M721&lt;=STATS!$C$22),1,"")</f>
        <v/>
      </c>
      <c r="J721" s="34">
        <v>720</v>
      </c>
      <c r="K721"/>
      <c r="L721"/>
      <c r="R721" s="17"/>
      <c r="S721" s="17"/>
      <c r="T721" s="36"/>
      <c r="U721" s="36"/>
      <c r="V721" s="36"/>
      <c r="W721" s="36"/>
      <c r="X721" s="36"/>
      <c r="Y721" s="36"/>
      <c r="Z721" s="36"/>
      <c r="AA721" s="36"/>
      <c r="AB721" s="36"/>
      <c r="AC721" s="36"/>
      <c r="AD721" s="36"/>
      <c r="AE721" s="36"/>
      <c r="AF721" s="36"/>
      <c r="AG721" s="36"/>
      <c r="AH721" s="36"/>
      <c r="EZ721" s="196"/>
      <c r="FA721" s="196"/>
      <c r="FB721" s="196"/>
      <c r="FC721" s="196"/>
      <c r="FD721" s="196"/>
    </row>
    <row r="722" spans="2:160">
      <c r="B722" s="99">
        <f t="shared" si="67"/>
        <v>0</v>
      </c>
      <c r="C722" s="99" t="str">
        <f t="shared" si="68"/>
        <v/>
      </c>
      <c r="D722" s="99" t="str">
        <f t="shared" si="69"/>
        <v/>
      </c>
      <c r="E722" s="99" t="str">
        <f t="shared" si="70"/>
        <v/>
      </c>
      <c r="F722" s="99" t="str">
        <f t="shared" si="71"/>
        <v/>
      </c>
      <c r="G722" s="99" t="str">
        <f t="shared" si="66"/>
        <v/>
      </c>
      <c r="H722" s="200" t="str">
        <f ca="1">IF(AND(M722&gt;0,M722&lt;=STATS!$C$22),1,"")</f>
        <v/>
      </c>
      <c r="J722" s="34">
        <v>721</v>
      </c>
      <c r="K722"/>
      <c r="L722"/>
      <c r="R722" s="17"/>
      <c r="S722" s="17"/>
      <c r="T722" s="36"/>
      <c r="U722" s="36"/>
      <c r="V722" s="36"/>
      <c r="W722" s="36"/>
      <c r="X722" s="36"/>
      <c r="Y722" s="36"/>
      <c r="Z722" s="36"/>
      <c r="AA722" s="36"/>
      <c r="AB722" s="36"/>
      <c r="AC722" s="36"/>
      <c r="AD722" s="36"/>
      <c r="AE722" s="36"/>
      <c r="AF722" s="36"/>
      <c r="AG722" s="36"/>
      <c r="AH722" s="36"/>
      <c r="EZ722" s="196"/>
      <c r="FA722" s="196"/>
      <c r="FB722" s="196"/>
      <c r="FC722" s="196"/>
      <c r="FD722" s="196"/>
    </row>
    <row r="723" spans="2:160">
      <c r="B723" s="99">
        <f t="shared" si="67"/>
        <v>0</v>
      </c>
      <c r="C723" s="99" t="str">
        <f t="shared" si="68"/>
        <v/>
      </c>
      <c r="D723" s="99" t="str">
        <f t="shared" si="69"/>
        <v/>
      </c>
      <c r="E723" s="99" t="str">
        <f t="shared" si="70"/>
        <v/>
      </c>
      <c r="F723" s="99" t="str">
        <f t="shared" si="71"/>
        <v/>
      </c>
      <c r="G723" s="99" t="str">
        <f t="shared" si="66"/>
        <v/>
      </c>
      <c r="H723" s="200" t="str">
        <f ca="1">IF(AND(M723&gt;0,M723&lt;=STATS!$C$22),1,"")</f>
        <v/>
      </c>
      <c r="J723" s="34">
        <v>722</v>
      </c>
      <c r="K723"/>
      <c r="L723"/>
      <c r="R723" s="17"/>
      <c r="S723" s="17"/>
      <c r="T723" s="36"/>
      <c r="U723" s="36"/>
      <c r="V723" s="36"/>
      <c r="W723" s="36"/>
      <c r="X723" s="36"/>
      <c r="Y723" s="36"/>
      <c r="Z723" s="36"/>
      <c r="AA723" s="36"/>
      <c r="AB723" s="36"/>
      <c r="AC723" s="36"/>
      <c r="AD723" s="36"/>
      <c r="AE723" s="36"/>
      <c r="AF723" s="36"/>
      <c r="AG723" s="36"/>
      <c r="AH723" s="36"/>
      <c r="EZ723" s="196"/>
      <c r="FA723" s="196"/>
      <c r="FB723" s="196"/>
      <c r="FC723" s="196"/>
      <c r="FD723" s="196"/>
    </row>
    <row r="724" spans="2:160">
      <c r="B724" s="99">
        <f t="shared" si="67"/>
        <v>0</v>
      </c>
      <c r="C724" s="99" t="str">
        <f t="shared" si="68"/>
        <v/>
      </c>
      <c r="D724" s="99" t="str">
        <f t="shared" si="69"/>
        <v/>
      </c>
      <c r="E724" s="99" t="str">
        <f t="shared" si="70"/>
        <v/>
      </c>
      <c r="F724" s="99" t="str">
        <f t="shared" si="71"/>
        <v/>
      </c>
      <c r="G724" s="99" t="str">
        <f t="shared" si="66"/>
        <v/>
      </c>
      <c r="H724" s="200" t="str">
        <f ca="1">IF(AND(M724&gt;0,M724&lt;=STATS!$C$22),1,"")</f>
        <v/>
      </c>
      <c r="J724" s="34">
        <v>723</v>
      </c>
      <c r="K724"/>
      <c r="L724"/>
      <c r="R724" s="17"/>
      <c r="S724" s="17"/>
      <c r="T724" s="36"/>
      <c r="U724" s="36"/>
      <c r="V724" s="36"/>
      <c r="W724" s="36"/>
      <c r="X724" s="36"/>
      <c r="Y724" s="36"/>
      <c r="Z724" s="36"/>
      <c r="AA724" s="36"/>
      <c r="AB724" s="36"/>
      <c r="AC724" s="36"/>
      <c r="AD724" s="36"/>
      <c r="AE724" s="36"/>
      <c r="AF724" s="36"/>
      <c r="AG724" s="36"/>
      <c r="AH724" s="36"/>
      <c r="EZ724" s="196"/>
      <c r="FA724" s="196"/>
      <c r="FB724" s="196"/>
      <c r="FC724" s="196"/>
      <c r="FD724" s="196"/>
    </row>
    <row r="725" spans="2:160">
      <c r="B725" s="99">
        <f t="shared" si="67"/>
        <v>0</v>
      </c>
      <c r="C725" s="99" t="str">
        <f t="shared" si="68"/>
        <v/>
      </c>
      <c r="D725" s="99" t="str">
        <f t="shared" si="69"/>
        <v/>
      </c>
      <c r="E725" s="99" t="str">
        <f t="shared" si="70"/>
        <v/>
      </c>
      <c r="F725" s="99" t="str">
        <f t="shared" si="71"/>
        <v/>
      </c>
      <c r="G725" s="99" t="str">
        <f t="shared" si="66"/>
        <v/>
      </c>
      <c r="H725" s="200" t="str">
        <f ca="1">IF(AND(M725&gt;0,M725&lt;=STATS!$C$22),1,"")</f>
        <v/>
      </c>
      <c r="J725" s="34">
        <v>724</v>
      </c>
      <c r="K725"/>
      <c r="L725"/>
      <c r="R725" s="17"/>
      <c r="S725" s="17"/>
      <c r="T725" s="36"/>
      <c r="U725" s="36"/>
      <c r="V725" s="36"/>
      <c r="W725" s="36"/>
      <c r="X725" s="36"/>
      <c r="Y725" s="36"/>
      <c r="Z725" s="36"/>
      <c r="AA725" s="36"/>
      <c r="AB725" s="36"/>
      <c r="AC725" s="36"/>
      <c r="AD725" s="36"/>
      <c r="AE725" s="36"/>
      <c r="AF725" s="36"/>
      <c r="AG725" s="36"/>
      <c r="AH725" s="36"/>
      <c r="EZ725" s="196"/>
      <c r="FA725" s="196"/>
      <c r="FB725" s="196"/>
      <c r="FC725" s="196"/>
      <c r="FD725" s="196"/>
    </row>
    <row r="726" spans="2:160">
      <c r="B726" s="99">
        <f t="shared" si="67"/>
        <v>0</v>
      </c>
      <c r="C726" s="99" t="str">
        <f t="shared" si="68"/>
        <v/>
      </c>
      <c r="D726" s="99" t="str">
        <f t="shared" si="69"/>
        <v/>
      </c>
      <c r="E726" s="99" t="str">
        <f t="shared" si="70"/>
        <v/>
      </c>
      <c r="F726" s="99" t="str">
        <f t="shared" si="71"/>
        <v/>
      </c>
      <c r="G726" s="99" t="str">
        <f t="shared" si="66"/>
        <v/>
      </c>
      <c r="H726" s="200" t="str">
        <f ca="1">IF(AND(M726&gt;0,M726&lt;=STATS!$C$22),1,"")</f>
        <v/>
      </c>
      <c r="J726" s="34">
        <v>725</v>
      </c>
      <c r="K726"/>
      <c r="L726"/>
      <c r="R726" s="17"/>
      <c r="S726" s="17"/>
      <c r="T726" s="36"/>
      <c r="U726" s="36"/>
      <c r="V726" s="36"/>
      <c r="W726" s="36"/>
      <c r="X726" s="36"/>
      <c r="Y726" s="36"/>
      <c r="Z726" s="36"/>
      <c r="AA726" s="36"/>
      <c r="AB726" s="36"/>
      <c r="AC726" s="36"/>
      <c r="AD726" s="36"/>
      <c r="AE726" s="36"/>
      <c r="AF726" s="36"/>
      <c r="AG726" s="36"/>
      <c r="AH726" s="36"/>
      <c r="EZ726" s="196"/>
      <c r="FA726" s="196"/>
      <c r="FB726" s="196"/>
      <c r="FC726" s="196"/>
      <c r="FD726" s="196"/>
    </row>
    <row r="727" spans="2:160">
      <c r="B727" s="99">
        <f t="shared" si="67"/>
        <v>0</v>
      </c>
      <c r="C727" s="99" t="str">
        <f t="shared" si="68"/>
        <v/>
      </c>
      <c r="D727" s="99" t="str">
        <f t="shared" si="69"/>
        <v/>
      </c>
      <c r="E727" s="99" t="str">
        <f t="shared" si="70"/>
        <v/>
      </c>
      <c r="F727" s="99" t="str">
        <f t="shared" si="71"/>
        <v/>
      </c>
      <c r="G727" s="99" t="str">
        <f t="shared" si="66"/>
        <v/>
      </c>
      <c r="H727" s="200" t="str">
        <f ca="1">IF(AND(M727&gt;0,M727&lt;=STATS!$C$22),1,"")</f>
        <v/>
      </c>
      <c r="J727" s="34">
        <v>726</v>
      </c>
      <c r="K727"/>
      <c r="L727"/>
      <c r="R727" s="17"/>
      <c r="S727" s="17"/>
      <c r="T727" s="36"/>
      <c r="U727" s="36"/>
      <c r="V727" s="36"/>
      <c r="W727" s="36"/>
      <c r="X727" s="36"/>
      <c r="Y727" s="36"/>
      <c r="Z727" s="36"/>
      <c r="AA727" s="36"/>
      <c r="AB727" s="36"/>
      <c r="AC727" s="36"/>
      <c r="AD727" s="36"/>
      <c r="AE727" s="36"/>
      <c r="AF727" s="36"/>
      <c r="AG727" s="36"/>
      <c r="AH727" s="36"/>
      <c r="EZ727" s="196"/>
      <c r="FA727" s="196"/>
      <c r="FB727" s="196"/>
      <c r="FC727" s="196"/>
      <c r="FD727" s="196"/>
    </row>
    <row r="728" spans="2:160">
      <c r="B728" s="99">
        <f t="shared" si="67"/>
        <v>0</v>
      </c>
      <c r="C728" s="99" t="str">
        <f t="shared" si="68"/>
        <v/>
      </c>
      <c r="D728" s="99" t="str">
        <f t="shared" si="69"/>
        <v/>
      </c>
      <c r="E728" s="99" t="str">
        <f t="shared" si="70"/>
        <v/>
      </c>
      <c r="F728" s="99" t="str">
        <f t="shared" si="71"/>
        <v/>
      </c>
      <c r="G728" s="99" t="str">
        <f t="shared" si="66"/>
        <v/>
      </c>
      <c r="H728" s="200" t="str">
        <f ca="1">IF(AND(M728&gt;0,M728&lt;=STATS!$C$22),1,"")</f>
        <v/>
      </c>
      <c r="J728" s="34">
        <v>727</v>
      </c>
      <c r="K728"/>
      <c r="L728"/>
      <c r="R728" s="17"/>
      <c r="S728" s="17"/>
      <c r="T728" s="36"/>
      <c r="U728" s="36"/>
      <c r="V728" s="36"/>
      <c r="W728" s="36"/>
      <c r="X728" s="36"/>
      <c r="Y728" s="36"/>
      <c r="Z728" s="36"/>
      <c r="AA728" s="36"/>
      <c r="AB728" s="36"/>
      <c r="AC728" s="36"/>
      <c r="AD728" s="36"/>
      <c r="AE728" s="36"/>
      <c r="AF728" s="36"/>
      <c r="AG728" s="36"/>
      <c r="AH728" s="36"/>
      <c r="EZ728" s="196"/>
      <c r="FA728" s="196"/>
      <c r="FB728" s="196"/>
      <c r="FC728" s="196"/>
      <c r="FD728" s="196"/>
    </row>
    <row r="729" spans="2:160">
      <c r="B729" s="99">
        <f t="shared" si="67"/>
        <v>0</v>
      </c>
      <c r="C729" s="99" t="str">
        <f t="shared" si="68"/>
        <v/>
      </c>
      <c r="D729" s="99" t="str">
        <f t="shared" si="69"/>
        <v/>
      </c>
      <c r="E729" s="99" t="str">
        <f t="shared" si="70"/>
        <v/>
      </c>
      <c r="F729" s="99" t="str">
        <f t="shared" si="71"/>
        <v/>
      </c>
      <c r="G729" s="99" t="str">
        <f t="shared" si="66"/>
        <v/>
      </c>
      <c r="H729" s="200" t="str">
        <f ca="1">IF(AND(M729&gt;0,M729&lt;=STATS!$C$22),1,"")</f>
        <v/>
      </c>
      <c r="J729" s="34">
        <v>728</v>
      </c>
      <c r="K729"/>
      <c r="L729"/>
      <c r="R729" s="17"/>
      <c r="S729" s="17"/>
      <c r="T729" s="36"/>
      <c r="U729" s="36"/>
      <c r="V729" s="36"/>
      <c r="W729" s="36"/>
      <c r="X729" s="36"/>
      <c r="Y729" s="36"/>
      <c r="Z729" s="36"/>
      <c r="AA729" s="36"/>
      <c r="AB729" s="36"/>
      <c r="AC729" s="36"/>
      <c r="AD729" s="36"/>
      <c r="AE729" s="36"/>
      <c r="AF729" s="36"/>
      <c r="AG729" s="36"/>
      <c r="AH729" s="36"/>
      <c r="EZ729" s="196"/>
      <c r="FA729" s="196"/>
      <c r="FB729" s="196"/>
      <c r="FC729" s="196"/>
      <c r="FD729" s="196"/>
    </row>
    <row r="730" spans="2:160">
      <c r="B730" s="99">
        <f t="shared" si="67"/>
        <v>0</v>
      </c>
      <c r="C730" s="99" t="str">
        <f t="shared" si="68"/>
        <v/>
      </c>
      <c r="D730" s="99" t="str">
        <f t="shared" si="69"/>
        <v/>
      </c>
      <c r="E730" s="99" t="str">
        <f t="shared" si="70"/>
        <v/>
      </c>
      <c r="F730" s="99" t="str">
        <f t="shared" si="71"/>
        <v/>
      </c>
      <c r="G730" s="99" t="str">
        <f t="shared" ref="G730:G793" si="72">IF($B730&gt;=1,$M730,"")</f>
        <v/>
      </c>
      <c r="H730" s="200" t="str">
        <f ca="1">IF(AND(M730&gt;0,M730&lt;=STATS!$C$22),1,"")</f>
        <v/>
      </c>
      <c r="J730" s="34">
        <v>729</v>
      </c>
      <c r="K730"/>
      <c r="L730"/>
      <c r="R730" s="17"/>
      <c r="S730" s="17"/>
      <c r="T730" s="36"/>
      <c r="U730" s="36"/>
      <c r="V730" s="36"/>
      <c r="W730" s="36"/>
      <c r="X730" s="36"/>
      <c r="Y730" s="36"/>
      <c r="Z730" s="36"/>
      <c r="AA730" s="36"/>
      <c r="AB730" s="36"/>
      <c r="AC730" s="36"/>
      <c r="AD730" s="36"/>
      <c r="AE730" s="36"/>
      <c r="AF730" s="36"/>
      <c r="AG730" s="36"/>
      <c r="AH730" s="36"/>
      <c r="EZ730" s="196"/>
      <c r="FA730" s="196"/>
      <c r="FB730" s="196"/>
      <c r="FC730" s="196"/>
      <c r="FD730" s="196"/>
    </row>
    <row r="731" spans="2:160">
      <c r="B731" s="99">
        <f t="shared" si="67"/>
        <v>0</v>
      </c>
      <c r="C731" s="99" t="str">
        <f t="shared" si="68"/>
        <v/>
      </c>
      <c r="D731" s="99" t="str">
        <f t="shared" si="69"/>
        <v/>
      </c>
      <c r="E731" s="99" t="str">
        <f t="shared" si="70"/>
        <v/>
      </c>
      <c r="F731" s="99" t="str">
        <f t="shared" si="71"/>
        <v/>
      </c>
      <c r="G731" s="99" t="str">
        <f t="shared" si="72"/>
        <v/>
      </c>
      <c r="H731" s="200" t="str">
        <f ca="1">IF(AND(M731&gt;0,M731&lt;=STATS!$C$22),1,"")</f>
        <v/>
      </c>
      <c r="J731" s="34">
        <v>730</v>
      </c>
      <c r="K731"/>
      <c r="L731"/>
      <c r="R731" s="17"/>
      <c r="S731" s="17"/>
      <c r="T731" s="36"/>
      <c r="U731" s="36"/>
      <c r="V731" s="36"/>
      <c r="W731" s="36"/>
      <c r="X731" s="36"/>
      <c r="Y731" s="36"/>
      <c r="Z731" s="36"/>
      <c r="AA731" s="36"/>
      <c r="AB731" s="36"/>
      <c r="AC731" s="36"/>
      <c r="AD731" s="36"/>
      <c r="AE731" s="36"/>
      <c r="AF731" s="36"/>
      <c r="AG731" s="36"/>
      <c r="AH731" s="36"/>
      <c r="EZ731" s="196"/>
      <c r="FA731" s="196"/>
      <c r="FB731" s="196"/>
      <c r="FC731" s="196"/>
      <c r="FD731" s="196"/>
    </row>
    <row r="732" spans="2:160">
      <c r="B732" s="99">
        <f t="shared" si="67"/>
        <v>0</v>
      </c>
      <c r="C732" s="99" t="str">
        <f t="shared" si="68"/>
        <v/>
      </c>
      <c r="D732" s="99" t="str">
        <f t="shared" si="69"/>
        <v/>
      </c>
      <c r="E732" s="99" t="str">
        <f t="shared" si="70"/>
        <v/>
      </c>
      <c r="F732" s="99" t="str">
        <f t="shared" si="71"/>
        <v/>
      </c>
      <c r="G732" s="99" t="str">
        <f t="shared" si="72"/>
        <v/>
      </c>
      <c r="H732" s="200" t="str">
        <f ca="1">IF(AND(M732&gt;0,M732&lt;=STATS!$C$22),1,"")</f>
        <v/>
      </c>
      <c r="J732" s="34">
        <v>731</v>
      </c>
      <c r="K732"/>
      <c r="L732"/>
      <c r="R732" s="17"/>
      <c r="S732" s="17"/>
      <c r="T732" s="36"/>
      <c r="U732" s="36"/>
      <c r="V732" s="36"/>
      <c r="W732" s="36"/>
      <c r="X732" s="36"/>
      <c r="Y732" s="36"/>
      <c r="Z732" s="36"/>
      <c r="AA732" s="36"/>
      <c r="AB732" s="36"/>
      <c r="AC732" s="36"/>
      <c r="AD732" s="36"/>
      <c r="AE732" s="36"/>
      <c r="AF732" s="36"/>
      <c r="AG732" s="36"/>
      <c r="AH732" s="36"/>
      <c r="EZ732" s="196"/>
      <c r="FA732" s="196"/>
      <c r="FB732" s="196"/>
      <c r="FC732" s="196"/>
      <c r="FD732" s="196"/>
    </row>
    <row r="733" spans="2:160">
      <c r="B733" s="99">
        <f t="shared" si="67"/>
        <v>0</v>
      </c>
      <c r="C733" s="99" t="str">
        <f t="shared" si="68"/>
        <v/>
      </c>
      <c r="D733" s="99" t="str">
        <f t="shared" si="69"/>
        <v/>
      </c>
      <c r="E733" s="99" t="str">
        <f t="shared" si="70"/>
        <v/>
      </c>
      <c r="F733" s="99" t="str">
        <f t="shared" si="71"/>
        <v/>
      </c>
      <c r="G733" s="99" t="str">
        <f t="shared" si="72"/>
        <v/>
      </c>
      <c r="H733" s="200" t="str">
        <f ca="1">IF(AND(M733&gt;0,M733&lt;=STATS!$C$22),1,"")</f>
        <v/>
      </c>
      <c r="J733" s="34">
        <v>732</v>
      </c>
      <c r="K733"/>
      <c r="L733"/>
      <c r="R733" s="17"/>
      <c r="S733" s="17"/>
      <c r="T733" s="36"/>
      <c r="U733" s="36"/>
      <c r="V733" s="36"/>
      <c r="W733" s="36"/>
      <c r="X733" s="36"/>
      <c r="Y733" s="36"/>
      <c r="Z733" s="36"/>
      <c r="AA733" s="36"/>
      <c r="AB733" s="36"/>
      <c r="AC733" s="36"/>
      <c r="AD733" s="36"/>
      <c r="AE733" s="36"/>
      <c r="AF733" s="36"/>
      <c r="AG733" s="36"/>
      <c r="AH733" s="36"/>
      <c r="EZ733" s="196"/>
      <c r="FA733" s="196"/>
      <c r="FB733" s="196"/>
      <c r="FC733" s="196"/>
      <c r="FD733" s="196"/>
    </row>
    <row r="734" spans="2:160">
      <c r="B734" s="99">
        <f t="shared" si="67"/>
        <v>0</v>
      </c>
      <c r="C734" s="99" t="str">
        <f t="shared" si="68"/>
        <v/>
      </c>
      <c r="D734" s="99" t="str">
        <f t="shared" si="69"/>
        <v/>
      </c>
      <c r="E734" s="99" t="str">
        <f t="shared" si="70"/>
        <v/>
      </c>
      <c r="F734" s="99" t="str">
        <f t="shared" si="71"/>
        <v/>
      </c>
      <c r="G734" s="99" t="str">
        <f t="shared" si="72"/>
        <v/>
      </c>
      <c r="H734" s="200" t="str">
        <f ca="1">IF(AND(M734&gt;0,M734&lt;=STATS!$C$22),1,"")</f>
        <v/>
      </c>
      <c r="J734" s="34">
        <v>733</v>
      </c>
      <c r="K734"/>
      <c r="L734"/>
      <c r="R734" s="17"/>
      <c r="S734" s="17"/>
      <c r="T734" s="36"/>
      <c r="U734" s="36"/>
      <c r="V734" s="36"/>
      <c r="W734" s="36"/>
      <c r="X734" s="36"/>
      <c r="Y734" s="36"/>
      <c r="Z734" s="36"/>
      <c r="AA734" s="36"/>
      <c r="AB734" s="36"/>
      <c r="AC734" s="36"/>
      <c r="AD734" s="36"/>
      <c r="AE734" s="36"/>
      <c r="AF734" s="36"/>
      <c r="AG734" s="36"/>
      <c r="AH734" s="36"/>
      <c r="EZ734" s="196"/>
      <c r="FA734" s="196"/>
      <c r="FB734" s="196"/>
      <c r="FC734" s="196"/>
      <c r="FD734" s="196"/>
    </row>
    <row r="735" spans="2:160">
      <c r="B735" s="99">
        <f t="shared" si="67"/>
        <v>0</v>
      </c>
      <c r="C735" s="99" t="str">
        <f t="shared" si="68"/>
        <v/>
      </c>
      <c r="D735" s="99" t="str">
        <f t="shared" si="69"/>
        <v/>
      </c>
      <c r="E735" s="99" t="str">
        <f t="shared" si="70"/>
        <v/>
      </c>
      <c r="F735" s="99" t="str">
        <f t="shared" si="71"/>
        <v/>
      </c>
      <c r="G735" s="99" t="str">
        <f t="shared" si="72"/>
        <v/>
      </c>
      <c r="H735" s="200" t="str">
        <f ca="1">IF(AND(M735&gt;0,M735&lt;=STATS!$C$22),1,"")</f>
        <v/>
      </c>
      <c r="J735" s="34">
        <v>734</v>
      </c>
      <c r="K735"/>
      <c r="L735"/>
      <c r="R735" s="17"/>
      <c r="S735" s="17"/>
      <c r="T735" s="36"/>
      <c r="U735" s="36"/>
      <c r="V735" s="36"/>
      <c r="W735" s="36"/>
      <c r="X735" s="36"/>
      <c r="Y735" s="36"/>
      <c r="Z735" s="36"/>
      <c r="AA735" s="36"/>
      <c r="AB735" s="36"/>
      <c r="AC735" s="36"/>
      <c r="AD735" s="36"/>
      <c r="AE735" s="36"/>
      <c r="AF735" s="36"/>
      <c r="AG735" s="36"/>
      <c r="AH735" s="36"/>
      <c r="EZ735" s="196"/>
      <c r="FA735" s="196"/>
      <c r="FB735" s="196"/>
      <c r="FC735" s="196"/>
      <c r="FD735" s="196"/>
    </row>
    <row r="736" spans="2:160">
      <c r="B736" s="99">
        <f t="shared" si="67"/>
        <v>0</v>
      </c>
      <c r="C736" s="99" t="str">
        <f t="shared" si="68"/>
        <v/>
      </c>
      <c r="D736" s="99" t="str">
        <f t="shared" si="69"/>
        <v/>
      </c>
      <c r="E736" s="99" t="str">
        <f t="shared" si="70"/>
        <v/>
      </c>
      <c r="F736" s="99" t="str">
        <f t="shared" si="71"/>
        <v/>
      </c>
      <c r="G736" s="99" t="str">
        <f t="shared" si="72"/>
        <v/>
      </c>
      <c r="H736" s="200" t="str">
        <f ca="1">IF(AND(M736&gt;0,M736&lt;=STATS!$C$22),1,"")</f>
        <v/>
      </c>
      <c r="J736" s="34">
        <v>735</v>
      </c>
      <c r="K736"/>
      <c r="L736"/>
      <c r="R736" s="17"/>
      <c r="S736" s="17"/>
      <c r="T736" s="36"/>
      <c r="U736" s="36"/>
      <c r="V736" s="36"/>
      <c r="W736" s="36"/>
      <c r="X736" s="36"/>
      <c r="Y736" s="36"/>
      <c r="Z736" s="36"/>
      <c r="AA736" s="36"/>
      <c r="AB736" s="36"/>
      <c r="AC736" s="36"/>
      <c r="AD736" s="36"/>
      <c r="AE736" s="36"/>
      <c r="AF736" s="36"/>
      <c r="AG736" s="36"/>
      <c r="AH736" s="36"/>
      <c r="EZ736" s="196"/>
      <c r="FA736" s="196"/>
      <c r="FB736" s="196"/>
      <c r="FC736" s="196"/>
      <c r="FD736" s="196"/>
    </row>
    <row r="737" spans="2:160">
      <c r="B737" s="99">
        <f t="shared" si="67"/>
        <v>0</v>
      </c>
      <c r="C737" s="99" t="str">
        <f t="shared" si="68"/>
        <v/>
      </c>
      <c r="D737" s="99" t="str">
        <f t="shared" si="69"/>
        <v/>
      </c>
      <c r="E737" s="99" t="str">
        <f t="shared" si="70"/>
        <v/>
      </c>
      <c r="F737" s="99" t="str">
        <f t="shared" si="71"/>
        <v/>
      </c>
      <c r="G737" s="99" t="str">
        <f t="shared" si="72"/>
        <v/>
      </c>
      <c r="H737" s="200" t="str">
        <f ca="1">IF(AND(M737&gt;0,M737&lt;=STATS!$C$22),1,"")</f>
        <v/>
      </c>
      <c r="J737" s="34">
        <v>736</v>
      </c>
      <c r="K737"/>
      <c r="L737"/>
      <c r="R737" s="17"/>
      <c r="S737" s="17"/>
      <c r="T737" s="36"/>
      <c r="U737" s="36"/>
      <c r="V737" s="36"/>
      <c r="W737" s="36"/>
      <c r="X737" s="36"/>
      <c r="Y737" s="36"/>
      <c r="Z737" s="36"/>
      <c r="AA737" s="36"/>
      <c r="AB737" s="36"/>
      <c r="AC737" s="36"/>
      <c r="AD737" s="36"/>
      <c r="AE737" s="36"/>
      <c r="AF737" s="36"/>
      <c r="AG737" s="36"/>
      <c r="AH737" s="36"/>
      <c r="EZ737" s="196"/>
      <c r="FA737" s="196"/>
      <c r="FB737" s="196"/>
      <c r="FC737" s="196"/>
      <c r="FD737" s="196"/>
    </row>
    <row r="738" spans="2:160">
      <c r="B738" s="99">
        <f t="shared" si="67"/>
        <v>0</v>
      </c>
      <c r="C738" s="99" t="str">
        <f t="shared" si="68"/>
        <v/>
      </c>
      <c r="D738" s="99" t="str">
        <f t="shared" si="69"/>
        <v/>
      </c>
      <c r="E738" s="99" t="str">
        <f t="shared" si="70"/>
        <v/>
      </c>
      <c r="F738" s="99" t="str">
        <f t="shared" si="71"/>
        <v/>
      </c>
      <c r="G738" s="99" t="str">
        <f t="shared" si="72"/>
        <v/>
      </c>
      <c r="H738" s="200" t="str">
        <f ca="1">IF(AND(M738&gt;0,M738&lt;=STATS!$C$22),1,"")</f>
        <v/>
      </c>
      <c r="J738" s="34">
        <v>737</v>
      </c>
      <c r="K738"/>
      <c r="L738"/>
      <c r="R738" s="17"/>
      <c r="S738" s="17"/>
      <c r="T738" s="36"/>
      <c r="U738" s="36"/>
      <c r="V738" s="36"/>
      <c r="W738" s="36"/>
      <c r="X738" s="36"/>
      <c r="Y738" s="36"/>
      <c r="Z738" s="36"/>
      <c r="AA738" s="36"/>
      <c r="AB738" s="36"/>
      <c r="AC738" s="36"/>
      <c r="AD738" s="36"/>
      <c r="AE738" s="36"/>
      <c r="AF738" s="36"/>
      <c r="AG738" s="36"/>
      <c r="AH738" s="36"/>
      <c r="EZ738" s="196"/>
      <c r="FA738" s="196"/>
      <c r="FB738" s="196"/>
      <c r="FC738" s="196"/>
      <c r="FD738" s="196"/>
    </row>
    <row r="739" spans="2:160">
      <c r="B739" s="99">
        <f t="shared" si="67"/>
        <v>0</v>
      </c>
      <c r="C739" s="99" t="str">
        <f t="shared" si="68"/>
        <v/>
      </c>
      <c r="D739" s="99" t="str">
        <f t="shared" si="69"/>
        <v/>
      </c>
      <c r="E739" s="99" t="str">
        <f t="shared" si="70"/>
        <v/>
      </c>
      <c r="F739" s="99" t="str">
        <f t="shared" si="71"/>
        <v/>
      </c>
      <c r="G739" s="99" t="str">
        <f t="shared" si="72"/>
        <v/>
      </c>
      <c r="H739" s="200" t="str">
        <f ca="1">IF(AND(M739&gt;0,M739&lt;=STATS!$C$22),1,"")</f>
        <v/>
      </c>
      <c r="J739" s="34">
        <v>738</v>
      </c>
      <c r="K739"/>
      <c r="L739"/>
      <c r="R739" s="17"/>
      <c r="S739" s="17"/>
      <c r="T739" s="36"/>
      <c r="U739" s="36"/>
      <c r="V739" s="36"/>
      <c r="W739" s="36"/>
      <c r="X739" s="36"/>
      <c r="Y739" s="36"/>
      <c r="Z739" s="36"/>
      <c r="AA739" s="36"/>
      <c r="AB739" s="36"/>
      <c r="AC739" s="36"/>
      <c r="AD739" s="36"/>
      <c r="AE739" s="36"/>
      <c r="AF739" s="36"/>
      <c r="AG739" s="36"/>
      <c r="AH739" s="36"/>
      <c r="EZ739" s="196"/>
      <c r="FA739" s="196"/>
      <c r="FB739" s="196"/>
      <c r="FC739" s="196"/>
      <c r="FD739" s="196"/>
    </row>
    <row r="740" spans="2:160">
      <c r="B740" s="99">
        <f t="shared" si="67"/>
        <v>0</v>
      </c>
      <c r="C740" s="99" t="str">
        <f t="shared" si="68"/>
        <v/>
      </c>
      <c r="D740" s="99" t="str">
        <f t="shared" si="69"/>
        <v/>
      </c>
      <c r="E740" s="99" t="str">
        <f t="shared" si="70"/>
        <v/>
      </c>
      <c r="F740" s="99" t="str">
        <f t="shared" si="71"/>
        <v/>
      </c>
      <c r="G740" s="99" t="str">
        <f t="shared" si="72"/>
        <v/>
      </c>
      <c r="H740" s="200" t="str">
        <f ca="1">IF(AND(M740&gt;0,M740&lt;=STATS!$C$22),1,"")</f>
        <v/>
      </c>
      <c r="J740" s="34">
        <v>739</v>
      </c>
      <c r="K740"/>
      <c r="L740"/>
      <c r="R740" s="17"/>
      <c r="S740" s="17"/>
      <c r="T740" s="36"/>
      <c r="U740" s="36"/>
      <c r="V740" s="36"/>
      <c r="W740" s="36"/>
      <c r="X740" s="36"/>
      <c r="Y740" s="36"/>
      <c r="Z740" s="36"/>
      <c r="AA740" s="36"/>
      <c r="AB740" s="36"/>
      <c r="AC740" s="36"/>
      <c r="AD740" s="36"/>
      <c r="AE740" s="36"/>
      <c r="AF740" s="36"/>
      <c r="AG740" s="36"/>
      <c r="AH740" s="36"/>
      <c r="EZ740" s="196"/>
      <c r="FA740" s="196"/>
      <c r="FB740" s="196"/>
      <c r="FC740" s="196"/>
      <c r="FD740" s="196"/>
    </row>
    <row r="741" spans="2:160">
      <c r="B741" s="99">
        <f t="shared" si="67"/>
        <v>0</v>
      </c>
      <c r="C741" s="99" t="str">
        <f t="shared" si="68"/>
        <v/>
      </c>
      <c r="D741" s="99" t="str">
        <f t="shared" si="69"/>
        <v/>
      </c>
      <c r="E741" s="99" t="str">
        <f t="shared" si="70"/>
        <v/>
      </c>
      <c r="F741" s="99" t="str">
        <f t="shared" si="71"/>
        <v/>
      </c>
      <c r="G741" s="99" t="str">
        <f t="shared" si="72"/>
        <v/>
      </c>
      <c r="H741" s="200" t="str">
        <f ca="1">IF(AND(M741&gt;0,M741&lt;=STATS!$C$22),1,"")</f>
        <v/>
      </c>
      <c r="J741" s="34">
        <v>740</v>
      </c>
      <c r="K741"/>
      <c r="L741"/>
      <c r="R741" s="17"/>
      <c r="S741" s="17"/>
      <c r="T741" s="36"/>
      <c r="U741" s="36"/>
      <c r="V741" s="36"/>
      <c r="W741" s="36"/>
      <c r="X741" s="36"/>
      <c r="Y741" s="36"/>
      <c r="Z741" s="36"/>
      <c r="AA741" s="36"/>
      <c r="AB741" s="36"/>
      <c r="AC741" s="36"/>
      <c r="AD741" s="36"/>
      <c r="AE741" s="36"/>
      <c r="AF741" s="36"/>
      <c r="AG741" s="36"/>
      <c r="AH741" s="36"/>
      <c r="EZ741" s="196"/>
      <c r="FA741" s="196"/>
      <c r="FB741" s="196"/>
      <c r="FC741" s="196"/>
      <c r="FD741" s="196"/>
    </row>
    <row r="742" spans="2:160">
      <c r="B742" s="99">
        <f t="shared" si="67"/>
        <v>0</v>
      </c>
      <c r="C742" s="99" t="str">
        <f t="shared" si="68"/>
        <v/>
      </c>
      <c r="D742" s="99" t="str">
        <f t="shared" si="69"/>
        <v/>
      </c>
      <c r="E742" s="99" t="str">
        <f t="shared" si="70"/>
        <v/>
      </c>
      <c r="F742" s="99" t="str">
        <f t="shared" si="71"/>
        <v/>
      </c>
      <c r="G742" s="99" t="str">
        <f t="shared" si="72"/>
        <v/>
      </c>
      <c r="H742" s="200" t="str">
        <f ca="1">IF(AND(M742&gt;0,M742&lt;=STATS!$C$22),1,"")</f>
        <v/>
      </c>
      <c r="J742" s="34">
        <v>741</v>
      </c>
      <c r="K742"/>
      <c r="L742"/>
      <c r="R742" s="17"/>
      <c r="S742" s="17"/>
      <c r="T742" s="36"/>
      <c r="U742" s="36"/>
      <c r="V742" s="36"/>
      <c r="W742" s="36"/>
      <c r="X742" s="36"/>
      <c r="Y742" s="36"/>
      <c r="Z742" s="36"/>
      <c r="AA742" s="36"/>
      <c r="AB742" s="36"/>
      <c r="AC742" s="36"/>
      <c r="AD742" s="36"/>
      <c r="AE742" s="36"/>
      <c r="AF742" s="36"/>
      <c r="AG742" s="36"/>
      <c r="AH742" s="36"/>
      <c r="EZ742" s="196"/>
      <c r="FA742" s="196"/>
      <c r="FB742" s="196"/>
      <c r="FC742" s="196"/>
      <c r="FD742" s="196"/>
    </row>
    <row r="743" spans="2:160">
      <c r="B743" s="99">
        <f t="shared" si="67"/>
        <v>0</v>
      </c>
      <c r="C743" s="99" t="str">
        <f t="shared" si="68"/>
        <v/>
      </c>
      <c r="D743" s="99" t="str">
        <f t="shared" si="69"/>
        <v/>
      </c>
      <c r="E743" s="99" t="str">
        <f t="shared" si="70"/>
        <v/>
      </c>
      <c r="F743" s="99" t="str">
        <f t="shared" si="71"/>
        <v/>
      </c>
      <c r="G743" s="99" t="str">
        <f t="shared" si="72"/>
        <v/>
      </c>
      <c r="H743" s="200" t="str">
        <f ca="1">IF(AND(M743&gt;0,M743&lt;=STATS!$C$22),1,"")</f>
        <v/>
      </c>
      <c r="J743" s="34">
        <v>742</v>
      </c>
      <c r="K743"/>
      <c r="L743"/>
      <c r="R743" s="17"/>
      <c r="S743" s="17"/>
      <c r="T743" s="36"/>
      <c r="U743" s="36"/>
      <c r="V743" s="36"/>
      <c r="W743" s="36"/>
      <c r="X743" s="36"/>
      <c r="Y743" s="36"/>
      <c r="Z743" s="36"/>
      <c r="AA743" s="36"/>
      <c r="AB743" s="36"/>
      <c r="AC743" s="36"/>
      <c r="AD743" s="36"/>
      <c r="AE743" s="36"/>
      <c r="AF743" s="36"/>
      <c r="AG743" s="36"/>
      <c r="AH743" s="36"/>
      <c r="EZ743" s="196"/>
      <c r="FA743" s="196"/>
      <c r="FB743" s="196"/>
      <c r="FC743" s="196"/>
      <c r="FD743" s="196"/>
    </row>
    <row r="744" spans="2:160">
      <c r="B744" s="99">
        <f t="shared" si="67"/>
        <v>0</v>
      </c>
      <c r="C744" s="99" t="str">
        <f t="shared" si="68"/>
        <v/>
      </c>
      <c r="D744" s="99" t="str">
        <f t="shared" si="69"/>
        <v/>
      </c>
      <c r="E744" s="99" t="str">
        <f t="shared" si="70"/>
        <v/>
      </c>
      <c r="F744" s="99" t="str">
        <f t="shared" si="71"/>
        <v/>
      </c>
      <c r="G744" s="99" t="str">
        <f t="shared" si="72"/>
        <v/>
      </c>
      <c r="H744" s="200" t="str">
        <f ca="1">IF(AND(M744&gt;0,M744&lt;=STATS!$C$22),1,"")</f>
        <v/>
      </c>
      <c r="J744" s="34">
        <v>743</v>
      </c>
      <c r="K744"/>
      <c r="L744"/>
      <c r="R744" s="17"/>
      <c r="S744" s="17"/>
      <c r="T744" s="36"/>
      <c r="U744" s="36"/>
      <c r="V744" s="36"/>
      <c r="W744" s="36"/>
      <c r="X744" s="36"/>
      <c r="Y744" s="36"/>
      <c r="Z744" s="36"/>
      <c r="AA744" s="36"/>
      <c r="AB744" s="36"/>
      <c r="AC744" s="36"/>
      <c r="AD744" s="36"/>
      <c r="AE744" s="36"/>
      <c r="AF744" s="36"/>
      <c r="AG744" s="36"/>
      <c r="AH744" s="36"/>
      <c r="EZ744" s="196"/>
      <c r="FA744" s="196"/>
      <c r="FB744" s="196"/>
      <c r="FC744" s="196"/>
      <c r="FD744" s="196"/>
    </row>
    <row r="745" spans="2:160">
      <c r="B745" s="99">
        <f t="shared" si="67"/>
        <v>0</v>
      </c>
      <c r="C745" s="99" t="str">
        <f t="shared" si="68"/>
        <v/>
      </c>
      <c r="D745" s="99" t="str">
        <f t="shared" si="69"/>
        <v/>
      </c>
      <c r="E745" s="99" t="str">
        <f t="shared" si="70"/>
        <v/>
      </c>
      <c r="F745" s="99" t="str">
        <f t="shared" si="71"/>
        <v/>
      </c>
      <c r="G745" s="99" t="str">
        <f t="shared" si="72"/>
        <v/>
      </c>
      <c r="H745" s="200" t="str">
        <f ca="1">IF(AND(M745&gt;0,M745&lt;=STATS!$C$22),1,"")</f>
        <v/>
      </c>
      <c r="J745" s="34">
        <v>744</v>
      </c>
      <c r="K745"/>
      <c r="L745"/>
      <c r="R745" s="17"/>
      <c r="S745" s="17"/>
      <c r="T745" s="36"/>
      <c r="U745" s="36"/>
      <c r="V745" s="36"/>
      <c r="W745" s="36"/>
      <c r="X745" s="36"/>
      <c r="Y745" s="36"/>
      <c r="Z745" s="36"/>
      <c r="AA745" s="36"/>
      <c r="AB745" s="36"/>
      <c r="AC745" s="36"/>
      <c r="AD745" s="36"/>
      <c r="AE745" s="36"/>
      <c r="AF745" s="36"/>
      <c r="AG745" s="36"/>
      <c r="AH745" s="36"/>
      <c r="EZ745" s="196"/>
      <c r="FA745" s="196"/>
      <c r="FB745" s="196"/>
      <c r="FC745" s="196"/>
      <c r="FD745" s="196"/>
    </row>
    <row r="746" spans="2:160">
      <c r="B746" s="99">
        <f t="shared" si="67"/>
        <v>0</v>
      </c>
      <c r="C746" s="99" t="str">
        <f t="shared" si="68"/>
        <v/>
      </c>
      <c r="D746" s="99" t="str">
        <f t="shared" si="69"/>
        <v/>
      </c>
      <c r="E746" s="99" t="str">
        <f t="shared" si="70"/>
        <v/>
      </c>
      <c r="F746" s="99" t="str">
        <f t="shared" si="71"/>
        <v/>
      </c>
      <c r="G746" s="99" t="str">
        <f t="shared" si="72"/>
        <v/>
      </c>
      <c r="H746" s="200" t="str">
        <f ca="1">IF(AND(M746&gt;0,M746&lt;=STATS!$C$22),1,"")</f>
        <v/>
      </c>
      <c r="J746" s="34">
        <v>745</v>
      </c>
      <c r="K746"/>
      <c r="L746"/>
      <c r="R746" s="17"/>
      <c r="S746" s="17"/>
      <c r="T746" s="36"/>
      <c r="U746" s="36"/>
      <c r="V746" s="36"/>
      <c r="W746" s="36"/>
      <c r="X746" s="36"/>
      <c r="Y746" s="36"/>
      <c r="Z746" s="36"/>
      <c r="AA746" s="36"/>
      <c r="AB746" s="36"/>
      <c r="AC746" s="36"/>
      <c r="AD746" s="36"/>
      <c r="AE746" s="36"/>
      <c r="AF746" s="36"/>
      <c r="AG746" s="36"/>
      <c r="AH746" s="36"/>
      <c r="EZ746" s="196"/>
      <c r="FA746" s="196"/>
      <c r="FB746" s="196"/>
      <c r="FC746" s="196"/>
      <c r="FD746" s="196"/>
    </row>
    <row r="747" spans="2:160">
      <c r="B747" s="99">
        <f t="shared" si="67"/>
        <v>0</v>
      </c>
      <c r="C747" s="99" t="str">
        <f t="shared" si="68"/>
        <v/>
      </c>
      <c r="D747" s="99" t="str">
        <f t="shared" si="69"/>
        <v/>
      </c>
      <c r="E747" s="99" t="str">
        <f t="shared" si="70"/>
        <v/>
      </c>
      <c r="F747" s="99" t="str">
        <f t="shared" si="71"/>
        <v/>
      </c>
      <c r="G747" s="99" t="str">
        <f t="shared" si="72"/>
        <v/>
      </c>
      <c r="H747" s="200" t="str">
        <f ca="1">IF(AND(M747&gt;0,M747&lt;=STATS!$C$22),1,"")</f>
        <v/>
      </c>
      <c r="J747" s="34">
        <v>746</v>
      </c>
      <c r="K747"/>
      <c r="L747"/>
      <c r="R747" s="17"/>
      <c r="S747" s="17"/>
      <c r="T747" s="36"/>
      <c r="U747" s="36"/>
      <c r="V747" s="36"/>
      <c r="W747" s="36"/>
      <c r="X747" s="36"/>
      <c r="Y747" s="36"/>
      <c r="Z747" s="36"/>
      <c r="AA747" s="36"/>
      <c r="AB747" s="36"/>
      <c r="AC747" s="36"/>
      <c r="AD747" s="36"/>
      <c r="AE747" s="36"/>
      <c r="AF747" s="36"/>
      <c r="AG747" s="36"/>
      <c r="AH747" s="36"/>
      <c r="EZ747" s="196"/>
      <c r="FA747" s="196"/>
      <c r="FB747" s="196"/>
      <c r="FC747" s="196"/>
      <c r="FD747" s="196"/>
    </row>
    <row r="748" spans="2:160">
      <c r="B748" s="99">
        <f t="shared" si="67"/>
        <v>0</v>
      </c>
      <c r="C748" s="99" t="str">
        <f t="shared" si="68"/>
        <v/>
      </c>
      <c r="D748" s="99" t="str">
        <f t="shared" si="69"/>
        <v/>
      </c>
      <c r="E748" s="99" t="str">
        <f t="shared" si="70"/>
        <v/>
      </c>
      <c r="F748" s="99" t="str">
        <f t="shared" si="71"/>
        <v/>
      </c>
      <c r="G748" s="99" t="str">
        <f t="shared" si="72"/>
        <v/>
      </c>
      <c r="H748" s="200" t="str">
        <f ca="1">IF(AND(M748&gt;0,M748&lt;=STATS!$C$22),1,"")</f>
        <v/>
      </c>
      <c r="J748" s="34">
        <v>747</v>
      </c>
      <c r="K748"/>
      <c r="L748"/>
      <c r="R748" s="17"/>
      <c r="S748" s="17"/>
      <c r="T748" s="36"/>
      <c r="U748" s="36"/>
      <c r="V748" s="36"/>
      <c r="W748" s="36"/>
      <c r="X748" s="36"/>
      <c r="Y748" s="36"/>
      <c r="Z748" s="36"/>
      <c r="AA748" s="36"/>
      <c r="AB748" s="36"/>
      <c r="AC748" s="36"/>
      <c r="AD748" s="36"/>
      <c r="AE748" s="36"/>
      <c r="AF748" s="36"/>
      <c r="AG748" s="36"/>
      <c r="AH748" s="36"/>
      <c r="EZ748" s="196"/>
      <c r="FA748" s="196"/>
      <c r="FB748" s="196"/>
      <c r="FC748" s="196"/>
      <c r="FD748" s="196"/>
    </row>
    <row r="749" spans="2:160">
      <c r="B749" s="99">
        <f t="shared" si="67"/>
        <v>0</v>
      </c>
      <c r="C749" s="99" t="str">
        <f t="shared" si="68"/>
        <v/>
      </c>
      <c r="D749" s="99" t="str">
        <f t="shared" si="69"/>
        <v/>
      </c>
      <c r="E749" s="99" t="str">
        <f t="shared" si="70"/>
        <v/>
      </c>
      <c r="F749" s="99" t="str">
        <f t="shared" si="71"/>
        <v/>
      </c>
      <c r="G749" s="99" t="str">
        <f t="shared" si="72"/>
        <v/>
      </c>
      <c r="H749" s="200" t="str">
        <f ca="1">IF(AND(M749&gt;0,M749&lt;=STATS!$C$22),1,"")</f>
        <v/>
      </c>
      <c r="J749" s="34">
        <v>748</v>
      </c>
      <c r="K749"/>
      <c r="L749"/>
      <c r="R749" s="17"/>
      <c r="S749" s="17"/>
      <c r="T749" s="36"/>
      <c r="U749" s="36"/>
      <c r="V749" s="36"/>
      <c r="W749" s="36"/>
      <c r="X749" s="36"/>
      <c r="Y749" s="36"/>
      <c r="Z749" s="36"/>
      <c r="AA749" s="36"/>
      <c r="AB749" s="36"/>
      <c r="AC749" s="36"/>
      <c r="AD749" s="36"/>
      <c r="AE749" s="36"/>
      <c r="AF749" s="36"/>
      <c r="AG749" s="36"/>
      <c r="AH749" s="36"/>
      <c r="EZ749" s="196"/>
      <c r="FA749" s="196"/>
      <c r="FB749" s="196"/>
      <c r="FC749" s="196"/>
      <c r="FD749" s="196"/>
    </row>
    <row r="750" spans="2:160">
      <c r="B750" s="99">
        <f t="shared" si="67"/>
        <v>0</v>
      </c>
      <c r="C750" s="99" t="str">
        <f t="shared" si="68"/>
        <v/>
      </c>
      <c r="D750" s="99" t="str">
        <f t="shared" si="69"/>
        <v/>
      </c>
      <c r="E750" s="99" t="str">
        <f t="shared" si="70"/>
        <v/>
      </c>
      <c r="F750" s="99" t="str">
        <f t="shared" si="71"/>
        <v/>
      </c>
      <c r="G750" s="99" t="str">
        <f t="shared" si="72"/>
        <v/>
      </c>
      <c r="H750" s="200" t="str">
        <f ca="1">IF(AND(M750&gt;0,M750&lt;=STATS!$C$22),1,"")</f>
        <v/>
      </c>
      <c r="J750" s="34">
        <v>749</v>
      </c>
      <c r="K750"/>
      <c r="L750"/>
      <c r="R750" s="17"/>
      <c r="S750" s="17"/>
      <c r="T750" s="36"/>
      <c r="U750" s="36"/>
      <c r="V750" s="36"/>
      <c r="W750" s="36"/>
      <c r="X750" s="36"/>
      <c r="Y750" s="36"/>
      <c r="Z750" s="36"/>
      <c r="AA750" s="36"/>
      <c r="AB750" s="36"/>
      <c r="AC750" s="36"/>
      <c r="AD750" s="36"/>
      <c r="AE750" s="36"/>
      <c r="AF750" s="36"/>
      <c r="AG750" s="36"/>
      <c r="AH750" s="36"/>
      <c r="EZ750" s="196"/>
      <c r="FA750" s="196"/>
      <c r="FB750" s="196"/>
      <c r="FC750" s="196"/>
      <c r="FD750" s="196"/>
    </row>
    <row r="751" spans="2:160">
      <c r="B751" s="99">
        <f t="shared" si="67"/>
        <v>0</v>
      </c>
      <c r="C751" s="99" t="str">
        <f t="shared" si="68"/>
        <v/>
      </c>
      <c r="D751" s="99" t="str">
        <f t="shared" si="69"/>
        <v/>
      </c>
      <c r="E751" s="99" t="str">
        <f t="shared" si="70"/>
        <v/>
      </c>
      <c r="F751" s="99" t="str">
        <f t="shared" si="71"/>
        <v/>
      </c>
      <c r="G751" s="99" t="str">
        <f t="shared" si="72"/>
        <v/>
      </c>
      <c r="H751" s="200" t="str">
        <f ca="1">IF(AND(M751&gt;0,M751&lt;=STATS!$C$22),1,"")</f>
        <v/>
      </c>
      <c r="J751" s="34">
        <v>750</v>
      </c>
      <c r="K751"/>
      <c r="L751"/>
      <c r="R751" s="17"/>
      <c r="S751" s="17"/>
      <c r="T751" s="36"/>
      <c r="U751" s="36"/>
      <c r="V751" s="36"/>
      <c r="W751" s="36"/>
      <c r="X751" s="36"/>
      <c r="Y751" s="36"/>
      <c r="Z751" s="36"/>
      <c r="AA751" s="36"/>
      <c r="AB751" s="36"/>
      <c r="AC751" s="36"/>
      <c r="AD751" s="36"/>
      <c r="AE751" s="36"/>
      <c r="AF751" s="36"/>
      <c r="AG751" s="36"/>
      <c r="AH751" s="36"/>
      <c r="EZ751" s="196"/>
      <c r="FA751" s="196"/>
      <c r="FB751" s="196"/>
      <c r="FC751" s="196"/>
      <c r="FD751" s="196"/>
    </row>
    <row r="752" spans="2:160">
      <c r="B752" s="99">
        <f t="shared" si="67"/>
        <v>0</v>
      </c>
      <c r="C752" s="99" t="str">
        <f t="shared" si="68"/>
        <v/>
      </c>
      <c r="D752" s="99" t="str">
        <f t="shared" si="69"/>
        <v/>
      </c>
      <c r="E752" s="99" t="str">
        <f t="shared" si="70"/>
        <v/>
      </c>
      <c r="F752" s="99" t="str">
        <f t="shared" si="71"/>
        <v/>
      </c>
      <c r="G752" s="99" t="str">
        <f t="shared" si="72"/>
        <v/>
      </c>
      <c r="H752" s="200" t="str">
        <f ca="1">IF(AND(M752&gt;0,M752&lt;=STATS!$C$22),1,"")</f>
        <v/>
      </c>
      <c r="J752" s="34">
        <v>751</v>
      </c>
      <c r="K752"/>
      <c r="L752"/>
      <c r="R752" s="17"/>
      <c r="S752" s="17"/>
      <c r="T752" s="36"/>
      <c r="U752" s="36"/>
      <c r="V752" s="36"/>
      <c r="W752" s="36"/>
      <c r="X752" s="36"/>
      <c r="Y752" s="36"/>
      <c r="Z752" s="36"/>
      <c r="AA752" s="36"/>
      <c r="AB752" s="36"/>
      <c r="AC752" s="36"/>
      <c r="AD752" s="36"/>
      <c r="AE752" s="36"/>
      <c r="AF752" s="36"/>
      <c r="AG752" s="36"/>
      <c r="AH752" s="36"/>
      <c r="EZ752" s="196"/>
      <c r="FA752" s="196"/>
      <c r="FB752" s="196"/>
      <c r="FC752" s="196"/>
      <c r="FD752" s="196"/>
    </row>
    <row r="753" spans="2:160">
      <c r="B753" s="99">
        <f t="shared" si="67"/>
        <v>0</v>
      </c>
      <c r="C753" s="99" t="str">
        <f t="shared" si="68"/>
        <v/>
      </c>
      <c r="D753" s="99" t="str">
        <f t="shared" si="69"/>
        <v/>
      </c>
      <c r="E753" s="99" t="str">
        <f t="shared" si="70"/>
        <v/>
      </c>
      <c r="F753" s="99" t="str">
        <f t="shared" si="71"/>
        <v/>
      </c>
      <c r="G753" s="99" t="str">
        <f t="shared" si="72"/>
        <v/>
      </c>
      <c r="H753" s="200" t="str">
        <f ca="1">IF(AND(M753&gt;0,M753&lt;=STATS!$C$22),1,"")</f>
        <v/>
      </c>
      <c r="J753" s="34">
        <v>752</v>
      </c>
      <c r="K753"/>
      <c r="L753"/>
      <c r="R753" s="17"/>
      <c r="S753" s="17"/>
      <c r="T753" s="36"/>
      <c r="U753" s="36"/>
      <c r="V753" s="36"/>
      <c r="W753" s="36"/>
      <c r="X753" s="36"/>
      <c r="Y753" s="36"/>
      <c r="Z753" s="36"/>
      <c r="AA753" s="36"/>
      <c r="AB753" s="36"/>
      <c r="AC753" s="36"/>
      <c r="AD753" s="36"/>
      <c r="AE753" s="36"/>
      <c r="AF753" s="36"/>
      <c r="AG753" s="36"/>
      <c r="AH753" s="36"/>
      <c r="EZ753" s="196"/>
      <c r="FA753" s="196"/>
      <c r="FB753" s="196"/>
      <c r="FC753" s="196"/>
      <c r="FD753" s="196"/>
    </row>
    <row r="754" spans="2:160">
      <c r="B754" s="99">
        <f t="shared" si="67"/>
        <v>0</v>
      </c>
      <c r="C754" s="99" t="str">
        <f t="shared" si="68"/>
        <v/>
      </c>
      <c r="D754" s="99" t="str">
        <f t="shared" si="69"/>
        <v/>
      </c>
      <c r="E754" s="99" t="str">
        <f t="shared" si="70"/>
        <v/>
      </c>
      <c r="F754" s="99" t="str">
        <f t="shared" si="71"/>
        <v/>
      </c>
      <c r="G754" s="99" t="str">
        <f t="shared" si="72"/>
        <v/>
      </c>
      <c r="H754" s="200" t="str">
        <f ca="1">IF(AND(M754&gt;0,M754&lt;=STATS!$C$22),1,"")</f>
        <v/>
      </c>
      <c r="J754" s="34">
        <v>753</v>
      </c>
      <c r="K754"/>
      <c r="L754"/>
      <c r="R754" s="17"/>
      <c r="S754" s="17"/>
      <c r="T754" s="36"/>
      <c r="U754" s="36"/>
      <c r="V754" s="36"/>
      <c r="W754" s="36"/>
      <c r="X754" s="36"/>
      <c r="Y754" s="36"/>
      <c r="Z754" s="36"/>
      <c r="AA754" s="36"/>
      <c r="AB754" s="36"/>
      <c r="AC754" s="36"/>
      <c r="AD754" s="36"/>
      <c r="AE754" s="36"/>
      <c r="AF754" s="36"/>
      <c r="AG754" s="36"/>
      <c r="AH754" s="36"/>
      <c r="EZ754" s="196"/>
      <c r="FA754" s="196"/>
      <c r="FB754" s="196"/>
      <c r="FC754" s="196"/>
      <c r="FD754" s="196"/>
    </row>
    <row r="755" spans="2:160">
      <c r="B755" s="99">
        <f t="shared" si="67"/>
        <v>0</v>
      </c>
      <c r="C755" s="99" t="str">
        <f t="shared" si="68"/>
        <v/>
      </c>
      <c r="D755" s="99" t="str">
        <f t="shared" si="69"/>
        <v/>
      </c>
      <c r="E755" s="99" t="str">
        <f t="shared" si="70"/>
        <v/>
      </c>
      <c r="F755" s="99" t="str">
        <f t="shared" si="71"/>
        <v/>
      </c>
      <c r="G755" s="99" t="str">
        <f t="shared" si="72"/>
        <v/>
      </c>
      <c r="H755" s="200" t="str">
        <f ca="1">IF(AND(M755&gt;0,M755&lt;=STATS!$C$22),1,"")</f>
        <v/>
      </c>
      <c r="J755" s="34">
        <v>754</v>
      </c>
      <c r="K755"/>
      <c r="L755"/>
      <c r="R755" s="17"/>
      <c r="S755" s="17"/>
      <c r="T755" s="36"/>
      <c r="U755" s="36"/>
      <c r="V755" s="36"/>
      <c r="W755" s="36"/>
      <c r="X755" s="36"/>
      <c r="Y755" s="36"/>
      <c r="Z755" s="36"/>
      <c r="AA755" s="36"/>
      <c r="AB755" s="36"/>
      <c r="AC755" s="36"/>
      <c r="AD755" s="36"/>
      <c r="AE755" s="36"/>
      <c r="AF755" s="36"/>
      <c r="AG755" s="36"/>
      <c r="AH755" s="36"/>
      <c r="EZ755" s="196"/>
      <c r="FA755" s="196"/>
      <c r="FB755" s="196"/>
      <c r="FC755" s="196"/>
      <c r="FD755" s="196"/>
    </row>
    <row r="756" spans="2:160">
      <c r="B756" s="99">
        <f t="shared" si="67"/>
        <v>0</v>
      </c>
      <c r="C756" s="99" t="str">
        <f t="shared" si="68"/>
        <v/>
      </c>
      <c r="D756" s="99" t="str">
        <f t="shared" si="69"/>
        <v/>
      </c>
      <c r="E756" s="99" t="str">
        <f t="shared" si="70"/>
        <v/>
      </c>
      <c r="F756" s="99" t="str">
        <f t="shared" si="71"/>
        <v/>
      </c>
      <c r="G756" s="99" t="str">
        <f t="shared" si="72"/>
        <v/>
      </c>
      <c r="H756" s="200" t="str">
        <f ca="1">IF(AND(M756&gt;0,M756&lt;=STATS!$C$22),1,"")</f>
        <v/>
      </c>
      <c r="J756" s="34">
        <v>755</v>
      </c>
      <c r="K756"/>
      <c r="L756"/>
      <c r="R756" s="17"/>
      <c r="S756" s="17"/>
      <c r="T756" s="36"/>
      <c r="U756" s="36"/>
      <c r="V756" s="36"/>
      <c r="W756" s="36"/>
      <c r="X756" s="36"/>
      <c r="Y756" s="36"/>
      <c r="Z756" s="36"/>
      <c r="AA756" s="36"/>
      <c r="AB756" s="36"/>
      <c r="AC756" s="36"/>
      <c r="AD756" s="36"/>
      <c r="AE756" s="36"/>
      <c r="AF756" s="36"/>
      <c r="AG756" s="36"/>
      <c r="AH756" s="36"/>
      <c r="EZ756" s="196"/>
      <c r="FA756" s="196"/>
      <c r="FB756" s="196"/>
      <c r="FC756" s="196"/>
      <c r="FD756" s="196"/>
    </row>
    <row r="757" spans="2:160">
      <c r="B757" s="99">
        <f t="shared" si="67"/>
        <v>0</v>
      </c>
      <c r="C757" s="99" t="str">
        <f t="shared" si="68"/>
        <v/>
      </c>
      <c r="D757" s="99" t="str">
        <f t="shared" si="69"/>
        <v/>
      </c>
      <c r="E757" s="99" t="str">
        <f t="shared" si="70"/>
        <v/>
      </c>
      <c r="F757" s="99" t="str">
        <f t="shared" si="71"/>
        <v/>
      </c>
      <c r="G757" s="99" t="str">
        <f t="shared" si="72"/>
        <v/>
      </c>
      <c r="H757" s="200" t="str">
        <f ca="1">IF(AND(M757&gt;0,M757&lt;=STATS!$C$22),1,"")</f>
        <v/>
      </c>
      <c r="J757" s="34">
        <v>756</v>
      </c>
      <c r="K757"/>
      <c r="L757"/>
      <c r="R757" s="17"/>
      <c r="S757" s="17"/>
      <c r="T757" s="36"/>
      <c r="U757" s="36"/>
      <c r="V757" s="36"/>
      <c r="W757" s="36"/>
      <c r="X757" s="36"/>
      <c r="Y757" s="36"/>
      <c r="Z757" s="36"/>
      <c r="AA757" s="36"/>
      <c r="AB757" s="36"/>
      <c r="AC757" s="36"/>
      <c r="AD757" s="36"/>
      <c r="AE757" s="36"/>
      <c r="AF757" s="36"/>
      <c r="AG757" s="36"/>
      <c r="AH757" s="36"/>
      <c r="EZ757" s="196"/>
      <c r="FA757" s="196"/>
      <c r="FB757" s="196"/>
      <c r="FC757" s="196"/>
      <c r="FD757" s="196"/>
    </row>
    <row r="758" spans="2:160">
      <c r="B758" s="99">
        <f t="shared" si="67"/>
        <v>0</v>
      </c>
      <c r="C758" s="99" t="str">
        <f t="shared" si="68"/>
        <v/>
      </c>
      <c r="D758" s="99" t="str">
        <f t="shared" si="69"/>
        <v/>
      </c>
      <c r="E758" s="99" t="str">
        <f t="shared" si="70"/>
        <v/>
      </c>
      <c r="F758" s="99" t="str">
        <f t="shared" si="71"/>
        <v/>
      </c>
      <c r="G758" s="99" t="str">
        <f t="shared" si="72"/>
        <v/>
      </c>
      <c r="H758" s="200" t="str">
        <f ca="1">IF(AND(M758&gt;0,M758&lt;=STATS!$C$22),1,"")</f>
        <v/>
      </c>
      <c r="J758" s="34">
        <v>757</v>
      </c>
      <c r="K758"/>
      <c r="L758"/>
      <c r="R758" s="17"/>
      <c r="S758" s="17"/>
      <c r="T758" s="36"/>
      <c r="U758" s="36"/>
      <c r="V758" s="36"/>
      <c r="W758" s="36"/>
      <c r="X758" s="36"/>
      <c r="Y758" s="36"/>
      <c r="Z758" s="36"/>
      <c r="AA758" s="36"/>
      <c r="AB758" s="36"/>
      <c r="AC758" s="36"/>
      <c r="AD758" s="36"/>
      <c r="AE758" s="36"/>
      <c r="AF758" s="36"/>
      <c r="AG758" s="36"/>
      <c r="AH758" s="36"/>
      <c r="EZ758" s="196"/>
      <c r="FA758" s="196"/>
      <c r="FB758" s="196"/>
      <c r="FC758" s="196"/>
      <c r="FD758" s="196"/>
    </row>
    <row r="759" spans="2:160">
      <c r="B759" s="99">
        <f t="shared" si="67"/>
        <v>0</v>
      </c>
      <c r="C759" s="99" t="str">
        <f t="shared" si="68"/>
        <v/>
      </c>
      <c r="D759" s="99" t="str">
        <f t="shared" si="69"/>
        <v/>
      </c>
      <c r="E759" s="99" t="str">
        <f t="shared" si="70"/>
        <v/>
      </c>
      <c r="F759" s="99" t="str">
        <f t="shared" si="71"/>
        <v/>
      </c>
      <c r="G759" s="99" t="str">
        <f t="shared" si="72"/>
        <v/>
      </c>
      <c r="H759" s="200" t="str">
        <f ca="1">IF(AND(M759&gt;0,M759&lt;=STATS!$C$22),1,"")</f>
        <v/>
      </c>
      <c r="J759" s="34">
        <v>758</v>
      </c>
      <c r="K759"/>
      <c r="L759"/>
      <c r="R759" s="17"/>
      <c r="S759" s="17"/>
      <c r="T759" s="36"/>
      <c r="U759" s="36"/>
      <c r="V759" s="36"/>
      <c r="W759" s="36"/>
      <c r="X759" s="36"/>
      <c r="Y759" s="36"/>
      <c r="Z759" s="36"/>
      <c r="AA759" s="36"/>
      <c r="AB759" s="36"/>
      <c r="AC759" s="36"/>
      <c r="AD759" s="36"/>
      <c r="AE759" s="36"/>
      <c r="AF759" s="36"/>
      <c r="AG759" s="36"/>
      <c r="AH759" s="36"/>
      <c r="EZ759" s="196"/>
      <c r="FA759" s="196"/>
      <c r="FB759" s="196"/>
      <c r="FC759" s="196"/>
      <c r="FD759" s="196"/>
    </row>
    <row r="760" spans="2:160">
      <c r="B760" s="99">
        <f t="shared" si="67"/>
        <v>0</v>
      </c>
      <c r="C760" s="99" t="str">
        <f t="shared" si="68"/>
        <v/>
      </c>
      <c r="D760" s="99" t="str">
        <f t="shared" si="69"/>
        <v/>
      </c>
      <c r="E760" s="99" t="str">
        <f t="shared" si="70"/>
        <v/>
      </c>
      <c r="F760" s="99" t="str">
        <f t="shared" si="71"/>
        <v/>
      </c>
      <c r="G760" s="99" t="str">
        <f t="shared" si="72"/>
        <v/>
      </c>
      <c r="H760" s="200" t="str">
        <f ca="1">IF(AND(M760&gt;0,M760&lt;=STATS!$C$22),1,"")</f>
        <v/>
      </c>
      <c r="J760" s="34">
        <v>759</v>
      </c>
      <c r="K760"/>
      <c r="L760"/>
      <c r="R760" s="17"/>
      <c r="S760" s="17"/>
      <c r="T760" s="36"/>
      <c r="U760" s="36"/>
      <c r="V760" s="36"/>
      <c r="W760" s="36"/>
      <c r="X760" s="36"/>
      <c r="Y760" s="36"/>
      <c r="Z760" s="36"/>
      <c r="AA760" s="36"/>
      <c r="AB760" s="36"/>
      <c r="AC760" s="36"/>
      <c r="AD760" s="36"/>
      <c r="AE760" s="36"/>
      <c r="AF760" s="36"/>
      <c r="AG760" s="36"/>
      <c r="AH760" s="36"/>
      <c r="EZ760" s="196"/>
      <c r="FA760" s="196"/>
      <c r="FB760" s="196"/>
      <c r="FC760" s="196"/>
      <c r="FD760" s="196"/>
    </row>
    <row r="761" spans="2:160">
      <c r="B761" s="99">
        <f t="shared" si="67"/>
        <v>0</v>
      </c>
      <c r="C761" s="99" t="str">
        <f t="shared" si="68"/>
        <v/>
      </c>
      <c r="D761" s="99" t="str">
        <f t="shared" si="69"/>
        <v/>
      </c>
      <c r="E761" s="99" t="str">
        <f t="shared" si="70"/>
        <v/>
      </c>
      <c r="F761" s="99" t="str">
        <f t="shared" si="71"/>
        <v/>
      </c>
      <c r="G761" s="99" t="str">
        <f t="shared" si="72"/>
        <v/>
      </c>
      <c r="H761" s="200" t="str">
        <f ca="1">IF(AND(M761&gt;0,M761&lt;=STATS!$C$22),1,"")</f>
        <v/>
      </c>
      <c r="J761" s="34">
        <v>760</v>
      </c>
      <c r="K761"/>
      <c r="L761"/>
      <c r="R761" s="17"/>
      <c r="S761" s="17"/>
      <c r="T761" s="36"/>
      <c r="U761" s="36"/>
      <c r="V761" s="36"/>
      <c r="W761" s="36"/>
      <c r="X761" s="36"/>
      <c r="Y761" s="36"/>
      <c r="Z761" s="36"/>
      <c r="AA761" s="36"/>
      <c r="AB761" s="36"/>
      <c r="AC761" s="36"/>
      <c r="AD761" s="36"/>
      <c r="AE761" s="36"/>
      <c r="AF761" s="36"/>
      <c r="AG761" s="36"/>
      <c r="AH761" s="36"/>
      <c r="EZ761" s="196"/>
      <c r="FA761" s="196"/>
      <c r="FB761" s="196"/>
      <c r="FC761" s="196"/>
      <c r="FD761" s="196"/>
    </row>
    <row r="762" spans="2:160">
      <c r="B762" s="99">
        <f t="shared" si="67"/>
        <v>0</v>
      </c>
      <c r="C762" s="99" t="str">
        <f t="shared" si="68"/>
        <v/>
      </c>
      <c r="D762" s="99" t="str">
        <f t="shared" si="69"/>
        <v/>
      </c>
      <c r="E762" s="99" t="str">
        <f t="shared" si="70"/>
        <v/>
      </c>
      <c r="F762" s="99" t="str">
        <f t="shared" si="71"/>
        <v/>
      </c>
      <c r="G762" s="99" t="str">
        <f t="shared" si="72"/>
        <v/>
      </c>
      <c r="H762" s="200" t="str">
        <f ca="1">IF(AND(M762&gt;0,M762&lt;=STATS!$C$22),1,"")</f>
        <v/>
      </c>
      <c r="J762" s="34">
        <v>761</v>
      </c>
      <c r="K762"/>
      <c r="L762"/>
      <c r="R762" s="17"/>
      <c r="S762" s="17"/>
      <c r="T762" s="36"/>
      <c r="U762" s="36"/>
      <c r="V762" s="36"/>
      <c r="W762" s="36"/>
      <c r="X762" s="36"/>
      <c r="Y762" s="36"/>
      <c r="Z762" s="36"/>
      <c r="AA762" s="36"/>
      <c r="AB762" s="36"/>
      <c r="AC762" s="36"/>
      <c r="AD762" s="36"/>
      <c r="AE762" s="36"/>
      <c r="AF762" s="36"/>
      <c r="AG762" s="36"/>
      <c r="AH762" s="36"/>
      <c r="EZ762" s="196"/>
      <c r="FA762" s="196"/>
      <c r="FB762" s="196"/>
      <c r="FC762" s="196"/>
      <c r="FD762" s="196"/>
    </row>
    <row r="763" spans="2:160">
      <c r="B763" s="99">
        <f t="shared" si="67"/>
        <v>0</v>
      </c>
      <c r="C763" s="99" t="str">
        <f t="shared" si="68"/>
        <v/>
      </c>
      <c r="D763" s="99" t="str">
        <f t="shared" si="69"/>
        <v/>
      </c>
      <c r="E763" s="99" t="str">
        <f t="shared" si="70"/>
        <v/>
      </c>
      <c r="F763" s="99" t="str">
        <f t="shared" si="71"/>
        <v/>
      </c>
      <c r="G763" s="99" t="str">
        <f t="shared" si="72"/>
        <v/>
      </c>
      <c r="H763" s="200" t="str">
        <f ca="1">IF(AND(M763&gt;0,M763&lt;=STATS!$C$22),1,"")</f>
        <v/>
      </c>
      <c r="J763" s="34">
        <v>762</v>
      </c>
      <c r="K763"/>
      <c r="L763"/>
      <c r="R763" s="17"/>
      <c r="S763" s="17"/>
      <c r="T763" s="36"/>
      <c r="U763" s="36"/>
      <c r="V763" s="36"/>
      <c r="W763" s="36"/>
      <c r="X763" s="36"/>
      <c r="Y763" s="36"/>
      <c r="Z763" s="36"/>
      <c r="AA763" s="36"/>
      <c r="AB763" s="36"/>
      <c r="AC763" s="36"/>
      <c r="AD763" s="36"/>
      <c r="AE763" s="36"/>
      <c r="AF763" s="36"/>
      <c r="AG763" s="36"/>
      <c r="AH763" s="36"/>
      <c r="EZ763" s="196"/>
      <c r="FA763" s="196"/>
      <c r="FB763" s="196"/>
      <c r="FC763" s="196"/>
      <c r="FD763" s="196"/>
    </row>
    <row r="764" spans="2:160">
      <c r="B764" s="99">
        <f t="shared" si="67"/>
        <v>0</v>
      </c>
      <c r="C764" s="99" t="str">
        <f t="shared" si="68"/>
        <v/>
      </c>
      <c r="D764" s="99" t="str">
        <f t="shared" si="69"/>
        <v/>
      </c>
      <c r="E764" s="99" t="str">
        <f t="shared" si="70"/>
        <v/>
      </c>
      <c r="F764" s="99" t="str">
        <f t="shared" si="71"/>
        <v/>
      </c>
      <c r="G764" s="99" t="str">
        <f t="shared" si="72"/>
        <v/>
      </c>
      <c r="H764" s="200" t="str">
        <f ca="1">IF(AND(M764&gt;0,M764&lt;=STATS!$C$22),1,"")</f>
        <v/>
      </c>
      <c r="J764" s="34">
        <v>763</v>
      </c>
      <c r="K764"/>
      <c r="L764"/>
      <c r="R764" s="17"/>
      <c r="S764" s="17"/>
      <c r="T764" s="36"/>
      <c r="U764" s="36"/>
      <c r="V764" s="36"/>
      <c r="W764" s="36"/>
      <c r="X764" s="36"/>
      <c r="Y764" s="36"/>
      <c r="Z764" s="36"/>
      <c r="AA764" s="36"/>
      <c r="AB764" s="36"/>
      <c r="AC764" s="36"/>
      <c r="AD764" s="36"/>
      <c r="AE764" s="36"/>
      <c r="AF764" s="36"/>
      <c r="AG764" s="36"/>
      <c r="AH764" s="36"/>
      <c r="EZ764" s="196"/>
      <c r="FA764" s="196"/>
      <c r="FB764" s="196"/>
      <c r="FC764" s="196"/>
      <c r="FD764" s="196"/>
    </row>
    <row r="765" spans="2:160">
      <c r="B765" s="99">
        <f t="shared" si="67"/>
        <v>0</v>
      </c>
      <c r="C765" s="99" t="str">
        <f t="shared" si="68"/>
        <v/>
      </c>
      <c r="D765" s="99" t="str">
        <f t="shared" si="69"/>
        <v/>
      </c>
      <c r="E765" s="99" t="str">
        <f t="shared" si="70"/>
        <v/>
      </c>
      <c r="F765" s="99" t="str">
        <f t="shared" si="71"/>
        <v/>
      </c>
      <c r="G765" s="99" t="str">
        <f t="shared" si="72"/>
        <v/>
      </c>
      <c r="H765" s="200" t="str">
        <f ca="1">IF(AND(M765&gt;0,M765&lt;=STATS!$C$22),1,"")</f>
        <v/>
      </c>
      <c r="J765" s="34">
        <v>764</v>
      </c>
      <c r="K765"/>
      <c r="L765"/>
      <c r="R765" s="17"/>
      <c r="S765" s="17"/>
      <c r="T765" s="36"/>
      <c r="U765" s="36"/>
      <c r="V765" s="36"/>
      <c r="W765" s="36"/>
      <c r="X765" s="36"/>
      <c r="Y765" s="36"/>
      <c r="Z765" s="36"/>
      <c r="AA765" s="36"/>
      <c r="AB765" s="36"/>
      <c r="AC765" s="36"/>
      <c r="AD765" s="36"/>
      <c r="AE765" s="36"/>
      <c r="AF765" s="36"/>
      <c r="AG765" s="36"/>
      <c r="AH765" s="36"/>
      <c r="EZ765" s="196"/>
      <c r="FA765" s="196"/>
      <c r="FB765" s="196"/>
      <c r="FC765" s="196"/>
      <c r="FD765" s="196"/>
    </row>
    <row r="766" spans="2:160">
      <c r="B766" s="99">
        <f t="shared" si="67"/>
        <v>0</v>
      </c>
      <c r="C766" s="99" t="str">
        <f t="shared" si="68"/>
        <v/>
      </c>
      <c r="D766" s="99" t="str">
        <f t="shared" si="69"/>
        <v/>
      </c>
      <c r="E766" s="99" t="str">
        <f t="shared" si="70"/>
        <v/>
      </c>
      <c r="F766" s="99" t="str">
        <f t="shared" si="71"/>
        <v/>
      </c>
      <c r="G766" s="99" t="str">
        <f t="shared" si="72"/>
        <v/>
      </c>
      <c r="H766" s="200" t="str">
        <f ca="1">IF(AND(M766&gt;0,M766&lt;=STATS!$C$22),1,"")</f>
        <v/>
      </c>
      <c r="J766" s="34">
        <v>765</v>
      </c>
      <c r="K766"/>
      <c r="L766"/>
      <c r="R766" s="17"/>
      <c r="S766" s="17"/>
      <c r="T766" s="36"/>
      <c r="U766" s="36"/>
      <c r="V766" s="36"/>
      <c r="W766" s="36"/>
      <c r="X766" s="36"/>
      <c r="Y766" s="36"/>
      <c r="Z766" s="36"/>
      <c r="AA766" s="36"/>
      <c r="AB766" s="36"/>
      <c r="AC766" s="36"/>
      <c r="AD766" s="36"/>
      <c r="AE766" s="36"/>
      <c r="AF766" s="36"/>
      <c r="AG766" s="36"/>
      <c r="AH766" s="36"/>
      <c r="EZ766" s="196"/>
      <c r="FA766" s="196"/>
      <c r="FB766" s="196"/>
      <c r="FC766" s="196"/>
      <c r="FD766" s="196"/>
    </row>
    <row r="767" spans="2:160">
      <c r="B767" s="99">
        <f t="shared" si="67"/>
        <v>0</v>
      </c>
      <c r="C767" s="99" t="str">
        <f t="shared" si="68"/>
        <v/>
      </c>
      <c r="D767" s="99" t="str">
        <f t="shared" si="69"/>
        <v/>
      </c>
      <c r="E767" s="99" t="str">
        <f t="shared" si="70"/>
        <v/>
      </c>
      <c r="F767" s="99" t="str">
        <f t="shared" si="71"/>
        <v/>
      </c>
      <c r="G767" s="99" t="str">
        <f t="shared" si="72"/>
        <v/>
      </c>
      <c r="H767" s="200" t="str">
        <f ca="1">IF(AND(M767&gt;0,M767&lt;=STATS!$C$22),1,"")</f>
        <v/>
      </c>
      <c r="J767" s="34">
        <v>766</v>
      </c>
      <c r="K767"/>
      <c r="L767"/>
      <c r="R767" s="17"/>
      <c r="S767" s="17"/>
      <c r="T767" s="36"/>
      <c r="U767" s="36"/>
      <c r="V767" s="36"/>
      <c r="W767" s="36"/>
      <c r="X767" s="36"/>
      <c r="Y767" s="36"/>
      <c r="Z767" s="36"/>
      <c r="AA767" s="36"/>
      <c r="AB767" s="36"/>
      <c r="AC767" s="36"/>
      <c r="AD767" s="36"/>
      <c r="AE767" s="36"/>
      <c r="AF767" s="36"/>
      <c r="AG767" s="36"/>
      <c r="AH767" s="36"/>
      <c r="EZ767" s="196"/>
      <c r="FA767" s="196"/>
      <c r="FB767" s="196"/>
      <c r="FC767" s="196"/>
      <c r="FD767" s="196"/>
    </row>
    <row r="768" spans="2:160">
      <c r="B768" s="99">
        <f t="shared" si="67"/>
        <v>0</v>
      </c>
      <c r="C768" s="99" t="str">
        <f t="shared" si="68"/>
        <v/>
      </c>
      <c r="D768" s="99" t="str">
        <f t="shared" si="69"/>
        <v/>
      </c>
      <c r="E768" s="99" t="str">
        <f t="shared" si="70"/>
        <v/>
      </c>
      <c r="F768" s="99" t="str">
        <f t="shared" si="71"/>
        <v/>
      </c>
      <c r="G768" s="99" t="str">
        <f t="shared" si="72"/>
        <v/>
      </c>
      <c r="H768" s="200" t="str">
        <f ca="1">IF(AND(M768&gt;0,M768&lt;=STATS!$C$22),1,"")</f>
        <v/>
      </c>
      <c r="J768" s="34">
        <v>767</v>
      </c>
      <c r="K768"/>
      <c r="L768"/>
      <c r="R768" s="17"/>
      <c r="S768" s="17"/>
      <c r="T768" s="36"/>
      <c r="U768" s="36"/>
      <c r="V768" s="36"/>
      <c r="W768" s="36"/>
      <c r="X768" s="36"/>
      <c r="Y768" s="36"/>
      <c r="Z768" s="36"/>
      <c r="AA768" s="36"/>
      <c r="AB768" s="36"/>
      <c r="AC768" s="36"/>
      <c r="AD768" s="36"/>
      <c r="AE768" s="36"/>
      <c r="AF768" s="36"/>
      <c r="AG768" s="36"/>
      <c r="AH768" s="36"/>
      <c r="EZ768" s="196"/>
      <c r="FA768" s="196"/>
      <c r="FB768" s="196"/>
      <c r="FC768" s="196"/>
      <c r="FD768" s="196"/>
    </row>
    <row r="769" spans="2:160">
      <c r="B769" s="99">
        <f t="shared" si="67"/>
        <v>0</v>
      </c>
      <c r="C769" s="99" t="str">
        <f t="shared" si="68"/>
        <v/>
      </c>
      <c r="D769" s="99" t="str">
        <f t="shared" si="69"/>
        <v/>
      </c>
      <c r="E769" s="99" t="str">
        <f t="shared" si="70"/>
        <v/>
      </c>
      <c r="F769" s="99" t="str">
        <f t="shared" si="71"/>
        <v/>
      </c>
      <c r="G769" s="99" t="str">
        <f t="shared" si="72"/>
        <v/>
      </c>
      <c r="H769" s="200" t="str">
        <f ca="1">IF(AND(M769&gt;0,M769&lt;=STATS!$C$22),1,"")</f>
        <v/>
      </c>
      <c r="J769" s="34">
        <v>768</v>
      </c>
      <c r="K769"/>
      <c r="L769"/>
      <c r="R769" s="17"/>
      <c r="S769" s="17"/>
      <c r="T769" s="36"/>
      <c r="U769" s="36"/>
      <c r="V769" s="36"/>
      <c r="W769" s="36"/>
      <c r="X769" s="36"/>
      <c r="Y769" s="36"/>
      <c r="Z769" s="36"/>
      <c r="AA769" s="36"/>
      <c r="AB769" s="36"/>
      <c r="AC769" s="36"/>
      <c r="AD769" s="36"/>
      <c r="AE769" s="36"/>
      <c r="AF769" s="36"/>
      <c r="AG769" s="36"/>
      <c r="AH769" s="36"/>
      <c r="EZ769" s="196"/>
      <c r="FA769" s="196"/>
      <c r="FB769" s="196"/>
      <c r="FC769" s="196"/>
      <c r="FD769" s="196"/>
    </row>
    <row r="770" spans="2:160">
      <c r="B770" s="99">
        <f t="shared" ref="B770:B833" si="73">COUNT(R770:EY770,FE770:FM770)</f>
        <v>0</v>
      </c>
      <c r="C770" s="99" t="str">
        <f t="shared" ref="C770:C833" si="74">IF(COUNT(R770:EY770,FE770:FM770)&gt;0,COUNT(R770:EY770,FE770:FM770),"")</f>
        <v/>
      </c>
      <c r="D770" s="99" t="str">
        <f t="shared" ref="D770:D833" si="75">IF(COUNT(T770:BJ770,BL770:BT770,BV770:CB770,CD770:EY770,FE770:FM770)&gt;0,COUNT(T770:BJ770,BL770:BT770,BV770:CB770,CD770:EY770,FE770:FM770),"")</f>
        <v/>
      </c>
      <c r="E770" s="99" t="str">
        <f t="shared" ref="E770:E833" si="76">IF(H770=1,COUNT(R770:EY770,FE770:FM770),"")</f>
        <v/>
      </c>
      <c r="F770" s="99" t="str">
        <f t="shared" ref="F770:F833" si="77">IF(H770=1,COUNT(T770:BJ770,BL770:BT770,BV770:CB770,CD770:EY770,FE770:FM770),"")</f>
        <v/>
      </c>
      <c r="G770" s="99" t="str">
        <f t="shared" si="72"/>
        <v/>
      </c>
      <c r="H770" s="200" t="str">
        <f ca="1">IF(AND(M770&gt;0,M770&lt;=STATS!$C$22),1,"")</f>
        <v/>
      </c>
      <c r="J770" s="34">
        <v>769</v>
      </c>
      <c r="K770"/>
      <c r="L770"/>
      <c r="R770" s="17"/>
      <c r="S770" s="17"/>
      <c r="T770" s="36"/>
      <c r="U770" s="36"/>
      <c r="V770" s="36"/>
      <c r="W770" s="36"/>
      <c r="X770" s="36"/>
      <c r="Y770" s="36"/>
      <c r="Z770" s="36"/>
      <c r="AA770" s="36"/>
      <c r="AB770" s="36"/>
      <c r="AC770" s="36"/>
      <c r="AD770" s="36"/>
      <c r="AE770" s="36"/>
      <c r="AF770" s="36"/>
      <c r="AG770" s="36"/>
      <c r="AH770" s="36"/>
      <c r="EZ770" s="196"/>
      <c r="FA770" s="196"/>
      <c r="FB770" s="196"/>
      <c r="FC770" s="196"/>
      <c r="FD770" s="196"/>
    </row>
    <row r="771" spans="2:160">
      <c r="B771" s="99">
        <f t="shared" si="73"/>
        <v>0</v>
      </c>
      <c r="C771" s="99" t="str">
        <f t="shared" si="74"/>
        <v/>
      </c>
      <c r="D771" s="99" t="str">
        <f t="shared" si="75"/>
        <v/>
      </c>
      <c r="E771" s="99" t="str">
        <f t="shared" si="76"/>
        <v/>
      </c>
      <c r="F771" s="99" t="str">
        <f t="shared" si="77"/>
        <v/>
      </c>
      <c r="G771" s="99" t="str">
        <f t="shared" si="72"/>
        <v/>
      </c>
      <c r="H771" s="200" t="str">
        <f ca="1">IF(AND(M771&gt;0,M771&lt;=STATS!$C$22),1,"")</f>
        <v/>
      </c>
      <c r="J771" s="34">
        <v>770</v>
      </c>
      <c r="K771"/>
      <c r="L771"/>
      <c r="R771" s="17"/>
      <c r="S771" s="17"/>
      <c r="T771" s="36"/>
      <c r="U771" s="36"/>
      <c r="V771" s="36"/>
      <c r="W771" s="36"/>
      <c r="X771" s="36"/>
      <c r="Y771" s="36"/>
      <c r="Z771" s="36"/>
      <c r="AA771" s="36"/>
      <c r="AB771" s="36"/>
      <c r="AC771" s="36"/>
      <c r="AD771" s="36"/>
      <c r="AE771" s="36"/>
      <c r="AF771" s="36"/>
      <c r="AG771" s="36"/>
      <c r="AH771" s="36"/>
      <c r="EZ771" s="196"/>
      <c r="FA771" s="196"/>
      <c r="FB771" s="196"/>
      <c r="FC771" s="196"/>
      <c r="FD771" s="196"/>
    </row>
    <row r="772" spans="2:160">
      <c r="B772" s="99">
        <f t="shared" si="73"/>
        <v>0</v>
      </c>
      <c r="C772" s="99" t="str">
        <f t="shared" si="74"/>
        <v/>
      </c>
      <c r="D772" s="99" t="str">
        <f t="shared" si="75"/>
        <v/>
      </c>
      <c r="E772" s="99" t="str">
        <f t="shared" si="76"/>
        <v/>
      </c>
      <c r="F772" s="99" t="str">
        <f t="shared" si="77"/>
        <v/>
      </c>
      <c r="G772" s="99" t="str">
        <f t="shared" si="72"/>
        <v/>
      </c>
      <c r="H772" s="200" t="str">
        <f ca="1">IF(AND(M772&gt;0,M772&lt;=STATS!$C$22),1,"")</f>
        <v/>
      </c>
      <c r="J772" s="34">
        <v>771</v>
      </c>
      <c r="K772"/>
      <c r="L772"/>
      <c r="R772" s="17"/>
      <c r="S772" s="17"/>
      <c r="T772" s="36"/>
      <c r="U772" s="36"/>
      <c r="V772" s="36"/>
      <c r="W772" s="36"/>
      <c r="X772" s="36"/>
      <c r="Y772" s="36"/>
      <c r="Z772" s="36"/>
      <c r="AA772" s="36"/>
      <c r="AB772" s="36"/>
      <c r="AC772" s="36"/>
      <c r="AD772" s="36"/>
      <c r="AE772" s="36"/>
      <c r="AF772" s="36"/>
      <c r="AG772" s="36"/>
      <c r="AH772" s="36"/>
      <c r="EZ772" s="196"/>
      <c r="FA772" s="196"/>
      <c r="FB772" s="196"/>
      <c r="FC772" s="196"/>
      <c r="FD772" s="196"/>
    </row>
    <row r="773" spans="2:160">
      <c r="B773" s="99">
        <f t="shared" si="73"/>
        <v>0</v>
      </c>
      <c r="C773" s="99" t="str">
        <f t="shared" si="74"/>
        <v/>
      </c>
      <c r="D773" s="99" t="str">
        <f t="shared" si="75"/>
        <v/>
      </c>
      <c r="E773" s="99" t="str">
        <f t="shared" si="76"/>
        <v/>
      </c>
      <c r="F773" s="99" t="str">
        <f t="shared" si="77"/>
        <v/>
      </c>
      <c r="G773" s="99" t="str">
        <f t="shared" si="72"/>
        <v/>
      </c>
      <c r="H773" s="200" t="str">
        <f ca="1">IF(AND(M773&gt;0,M773&lt;=STATS!$C$22),1,"")</f>
        <v/>
      </c>
      <c r="J773" s="34">
        <v>772</v>
      </c>
      <c r="K773"/>
      <c r="L773"/>
      <c r="R773" s="17"/>
      <c r="S773" s="17"/>
      <c r="T773" s="36"/>
      <c r="U773" s="36"/>
      <c r="V773" s="36"/>
      <c r="W773" s="36"/>
      <c r="X773" s="36"/>
      <c r="Y773" s="36"/>
      <c r="Z773" s="36"/>
      <c r="AA773" s="36"/>
      <c r="AB773" s="36"/>
      <c r="AC773" s="36"/>
      <c r="AD773" s="36"/>
      <c r="AE773" s="36"/>
      <c r="AF773" s="36"/>
      <c r="AG773" s="36"/>
      <c r="AH773" s="36"/>
      <c r="EZ773" s="196"/>
      <c r="FA773" s="196"/>
      <c r="FB773" s="196"/>
      <c r="FC773" s="196"/>
      <c r="FD773" s="196"/>
    </row>
    <row r="774" spans="2:160">
      <c r="B774" s="99">
        <f t="shared" si="73"/>
        <v>0</v>
      </c>
      <c r="C774" s="99" t="str">
        <f t="shared" si="74"/>
        <v/>
      </c>
      <c r="D774" s="99" t="str">
        <f t="shared" si="75"/>
        <v/>
      </c>
      <c r="E774" s="99" t="str">
        <f t="shared" si="76"/>
        <v/>
      </c>
      <c r="F774" s="99" t="str">
        <f t="shared" si="77"/>
        <v/>
      </c>
      <c r="G774" s="99" t="str">
        <f t="shared" si="72"/>
        <v/>
      </c>
      <c r="H774" s="200" t="str">
        <f ca="1">IF(AND(M774&gt;0,M774&lt;=STATS!$C$22),1,"")</f>
        <v/>
      </c>
      <c r="J774" s="34">
        <v>773</v>
      </c>
      <c r="K774"/>
      <c r="L774"/>
      <c r="R774" s="17"/>
      <c r="S774" s="17"/>
      <c r="T774" s="36"/>
      <c r="U774" s="36"/>
      <c r="V774" s="36"/>
      <c r="W774" s="36"/>
      <c r="X774" s="36"/>
      <c r="Y774" s="36"/>
      <c r="Z774" s="36"/>
      <c r="AA774" s="36"/>
      <c r="AB774" s="36"/>
      <c r="AC774" s="36"/>
      <c r="AD774" s="36"/>
      <c r="AE774" s="36"/>
      <c r="AF774" s="36"/>
      <c r="AG774" s="36"/>
      <c r="AH774" s="36"/>
      <c r="EZ774" s="196"/>
      <c r="FA774" s="196"/>
      <c r="FB774" s="196"/>
      <c r="FC774" s="196"/>
      <c r="FD774" s="196"/>
    </row>
    <row r="775" spans="2:160">
      <c r="B775" s="99">
        <f t="shared" si="73"/>
        <v>0</v>
      </c>
      <c r="C775" s="99" t="str">
        <f t="shared" si="74"/>
        <v/>
      </c>
      <c r="D775" s="99" t="str">
        <f t="shared" si="75"/>
        <v/>
      </c>
      <c r="E775" s="99" t="str">
        <f t="shared" si="76"/>
        <v/>
      </c>
      <c r="F775" s="99" t="str">
        <f t="shared" si="77"/>
        <v/>
      </c>
      <c r="G775" s="99" t="str">
        <f t="shared" si="72"/>
        <v/>
      </c>
      <c r="H775" s="200" t="str">
        <f ca="1">IF(AND(M775&gt;0,M775&lt;=STATS!$C$22),1,"")</f>
        <v/>
      </c>
      <c r="J775" s="34">
        <v>774</v>
      </c>
      <c r="K775"/>
      <c r="L775"/>
      <c r="R775" s="17"/>
      <c r="S775" s="17"/>
      <c r="T775" s="36"/>
      <c r="U775" s="36"/>
      <c r="V775" s="36"/>
      <c r="W775" s="36"/>
      <c r="X775" s="36"/>
      <c r="Y775" s="36"/>
      <c r="Z775" s="36"/>
      <c r="AA775" s="36"/>
      <c r="AB775" s="36"/>
      <c r="AC775" s="36"/>
      <c r="AD775" s="36"/>
      <c r="AE775" s="36"/>
      <c r="AF775" s="36"/>
      <c r="AG775" s="36"/>
      <c r="AH775" s="36"/>
      <c r="EZ775" s="196"/>
      <c r="FA775" s="196"/>
      <c r="FB775" s="196"/>
      <c r="FC775" s="196"/>
      <c r="FD775" s="196"/>
    </row>
    <row r="776" spans="2:160">
      <c r="B776" s="99">
        <f t="shared" si="73"/>
        <v>0</v>
      </c>
      <c r="C776" s="99" t="str">
        <f t="shared" si="74"/>
        <v/>
      </c>
      <c r="D776" s="99" t="str">
        <f t="shared" si="75"/>
        <v/>
      </c>
      <c r="E776" s="99" t="str">
        <f t="shared" si="76"/>
        <v/>
      </c>
      <c r="F776" s="99" t="str">
        <f t="shared" si="77"/>
        <v/>
      </c>
      <c r="G776" s="99" t="str">
        <f t="shared" si="72"/>
        <v/>
      </c>
      <c r="H776" s="200" t="str">
        <f ca="1">IF(AND(M776&gt;0,M776&lt;=STATS!$C$22),1,"")</f>
        <v/>
      </c>
      <c r="J776" s="34">
        <v>775</v>
      </c>
      <c r="K776"/>
      <c r="L776"/>
      <c r="R776" s="17"/>
      <c r="S776" s="17"/>
      <c r="T776" s="36"/>
      <c r="U776" s="36"/>
      <c r="V776" s="36"/>
      <c r="W776" s="36"/>
      <c r="X776" s="36"/>
      <c r="Y776" s="36"/>
      <c r="Z776" s="36"/>
      <c r="AA776" s="36"/>
      <c r="AB776" s="36"/>
      <c r="AC776" s="36"/>
      <c r="AD776" s="36"/>
      <c r="AE776" s="36"/>
      <c r="AF776" s="36"/>
      <c r="AG776" s="36"/>
      <c r="AH776" s="36"/>
      <c r="EZ776" s="196"/>
      <c r="FA776" s="196"/>
      <c r="FB776" s="196"/>
      <c r="FC776" s="196"/>
      <c r="FD776" s="196"/>
    </row>
    <row r="777" spans="2:160">
      <c r="B777" s="99">
        <f t="shared" si="73"/>
        <v>0</v>
      </c>
      <c r="C777" s="99" t="str">
        <f t="shared" si="74"/>
        <v/>
      </c>
      <c r="D777" s="99" t="str">
        <f t="shared" si="75"/>
        <v/>
      </c>
      <c r="E777" s="99" t="str">
        <f t="shared" si="76"/>
        <v/>
      </c>
      <c r="F777" s="99" t="str">
        <f t="shared" si="77"/>
        <v/>
      </c>
      <c r="G777" s="99" t="str">
        <f t="shared" si="72"/>
        <v/>
      </c>
      <c r="H777" s="200" t="str">
        <f ca="1">IF(AND(M777&gt;0,M777&lt;=STATS!$C$22),1,"")</f>
        <v/>
      </c>
      <c r="J777" s="34">
        <v>776</v>
      </c>
      <c r="K777"/>
      <c r="L777"/>
      <c r="R777" s="17"/>
      <c r="S777" s="17"/>
      <c r="T777" s="36"/>
      <c r="U777" s="36"/>
      <c r="V777" s="36"/>
      <c r="W777" s="36"/>
      <c r="X777" s="36"/>
      <c r="Y777" s="36"/>
      <c r="Z777" s="36"/>
      <c r="AA777" s="36"/>
      <c r="AB777" s="36"/>
      <c r="AC777" s="36"/>
      <c r="AD777" s="36"/>
      <c r="AE777" s="36"/>
      <c r="AF777" s="36"/>
      <c r="AG777" s="36"/>
      <c r="AH777" s="36"/>
      <c r="EZ777" s="196"/>
      <c r="FA777" s="196"/>
      <c r="FB777" s="196"/>
      <c r="FC777" s="196"/>
      <c r="FD777" s="196"/>
    </row>
    <row r="778" spans="2:160">
      <c r="B778" s="99">
        <f t="shared" si="73"/>
        <v>0</v>
      </c>
      <c r="C778" s="99" t="str">
        <f t="shared" si="74"/>
        <v/>
      </c>
      <c r="D778" s="99" t="str">
        <f t="shared" si="75"/>
        <v/>
      </c>
      <c r="E778" s="99" t="str">
        <f t="shared" si="76"/>
        <v/>
      </c>
      <c r="F778" s="99" t="str">
        <f t="shared" si="77"/>
        <v/>
      </c>
      <c r="G778" s="99" t="str">
        <f t="shared" si="72"/>
        <v/>
      </c>
      <c r="H778" s="200" t="str">
        <f ca="1">IF(AND(M778&gt;0,M778&lt;=STATS!$C$22),1,"")</f>
        <v/>
      </c>
      <c r="J778" s="34">
        <v>777</v>
      </c>
      <c r="K778"/>
      <c r="L778"/>
      <c r="R778" s="17"/>
      <c r="S778" s="17"/>
      <c r="T778" s="36"/>
      <c r="U778" s="36"/>
      <c r="V778" s="36"/>
      <c r="W778" s="36"/>
      <c r="X778" s="36"/>
      <c r="Y778" s="36"/>
      <c r="Z778" s="36"/>
      <c r="AA778" s="36"/>
      <c r="AB778" s="36"/>
      <c r="AC778" s="36"/>
      <c r="AD778" s="36"/>
      <c r="AE778" s="36"/>
      <c r="AF778" s="36"/>
      <c r="AG778" s="36"/>
      <c r="AH778" s="36"/>
      <c r="EZ778" s="196"/>
      <c r="FA778" s="196"/>
      <c r="FB778" s="196"/>
      <c r="FC778" s="196"/>
      <c r="FD778" s="196"/>
    </row>
    <row r="779" spans="2:160">
      <c r="B779" s="99">
        <f t="shared" si="73"/>
        <v>0</v>
      </c>
      <c r="C779" s="99" t="str">
        <f t="shared" si="74"/>
        <v/>
      </c>
      <c r="D779" s="99" t="str">
        <f t="shared" si="75"/>
        <v/>
      </c>
      <c r="E779" s="99" t="str">
        <f t="shared" si="76"/>
        <v/>
      </c>
      <c r="F779" s="99" t="str">
        <f t="shared" si="77"/>
        <v/>
      </c>
      <c r="G779" s="99" t="str">
        <f t="shared" si="72"/>
        <v/>
      </c>
      <c r="H779" s="200" t="str">
        <f ca="1">IF(AND(M779&gt;0,M779&lt;=STATS!$C$22),1,"")</f>
        <v/>
      </c>
      <c r="J779" s="34">
        <v>778</v>
      </c>
      <c r="K779"/>
      <c r="L779"/>
      <c r="R779" s="17"/>
      <c r="S779" s="17"/>
      <c r="T779" s="36"/>
      <c r="U779" s="36"/>
      <c r="V779" s="36"/>
      <c r="W779" s="36"/>
      <c r="X779" s="36"/>
      <c r="Y779" s="36"/>
      <c r="Z779" s="36"/>
      <c r="AA779" s="36"/>
      <c r="AB779" s="36"/>
      <c r="AC779" s="36"/>
      <c r="AD779" s="36"/>
      <c r="AE779" s="36"/>
      <c r="AF779" s="36"/>
      <c r="AG779" s="36"/>
      <c r="AH779" s="36"/>
      <c r="EZ779" s="196"/>
      <c r="FA779" s="196"/>
      <c r="FB779" s="196"/>
      <c r="FC779" s="196"/>
      <c r="FD779" s="196"/>
    </row>
    <row r="780" spans="2:160">
      <c r="B780" s="99">
        <f t="shared" si="73"/>
        <v>0</v>
      </c>
      <c r="C780" s="99" t="str">
        <f t="shared" si="74"/>
        <v/>
      </c>
      <c r="D780" s="99" t="str">
        <f t="shared" si="75"/>
        <v/>
      </c>
      <c r="E780" s="99" t="str">
        <f t="shared" si="76"/>
        <v/>
      </c>
      <c r="F780" s="99" t="str">
        <f t="shared" si="77"/>
        <v/>
      </c>
      <c r="G780" s="99" t="str">
        <f t="shared" si="72"/>
        <v/>
      </c>
      <c r="H780" s="200" t="str">
        <f ca="1">IF(AND(M780&gt;0,M780&lt;=STATS!$C$22),1,"")</f>
        <v/>
      </c>
      <c r="J780" s="34">
        <v>779</v>
      </c>
      <c r="K780"/>
      <c r="L780"/>
      <c r="R780" s="17"/>
      <c r="S780" s="17"/>
      <c r="T780" s="36"/>
      <c r="U780" s="36"/>
      <c r="V780" s="36"/>
      <c r="W780" s="36"/>
      <c r="X780" s="36"/>
      <c r="Y780" s="36"/>
      <c r="Z780" s="36"/>
      <c r="AA780" s="36"/>
      <c r="AB780" s="36"/>
      <c r="AC780" s="36"/>
      <c r="AD780" s="36"/>
      <c r="AE780" s="36"/>
      <c r="AF780" s="36"/>
      <c r="AG780" s="36"/>
      <c r="AH780" s="36"/>
      <c r="EZ780" s="196"/>
      <c r="FA780" s="196"/>
      <c r="FB780" s="196"/>
      <c r="FC780" s="196"/>
      <c r="FD780" s="196"/>
    </row>
    <row r="781" spans="2:160">
      <c r="B781" s="99">
        <f t="shared" si="73"/>
        <v>0</v>
      </c>
      <c r="C781" s="99" t="str">
        <f t="shared" si="74"/>
        <v/>
      </c>
      <c r="D781" s="99" t="str">
        <f t="shared" si="75"/>
        <v/>
      </c>
      <c r="E781" s="99" t="str">
        <f t="shared" si="76"/>
        <v/>
      </c>
      <c r="F781" s="99" t="str">
        <f t="shared" si="77"/>
        <v/>
      </c>
      <c r="G781" s="99" t="str">
        <f t="shared" si="72"/>
        <v/>
      </c>
      <c r="H781" s="200" t="str">
        <f ca="1">IF(AND(M781&gt;0,M781&lt;=STATS!$C$22),1,"")</f>
        <v/>
      </c>
      <c r="J781" s="34">
        <v>780</v>
      </c>
      <c r="K781"/>
      <c r="L781"/>
      <c r="R781" s="17"/>
      <c r="S781" s="17"/>
      <c r="T781" s="36"/>
      <c r="U781" s="36"/>
      <c r="V781" s="36"/>
      <c r="W781" s="36"/>
      <c r="X781" s="36"/>
      <c r="Y781" s="36"/>
      <c r="Z781" s="36"/>
      <c r="AA781" s="36"/>
      <c r="AB781" s="36"/>
      <c r="AC781" s="36"/>
      <c r="AD781" s="36"/>
      <c r="AE781" s="36"/>
      <c r="AF781" s="36"/>
      <c r="AG781" s="36"/>
      <c r="AH781" s="36"/>
      <c r="EZ781" s="196"/>
      <c r="FA781" s="196"/>
      <c r="FB781" s="196"/>
      <c r="FC781" s="196"/>
      <c r="FD781" s="196"/>
    </row>
    <row r="782" spans="2:160">
      <c r="B782" s="99">
        <f t="shared" si="73"/>
        <v>0</v>
      </c>
      <c r="C782" s="99" t="str">
        <f t="shared" si="74"/>
        <v/>
      </c>
      <c r="D782" s="99" t="str">
        <f t="shared" si="75"/>
        <v/>
      </c>
      <c r="E782" s="99" t="str">
        <f t="shared" si="76"/>
        <v/>
      </c>
      <c r="F782" s="99" t="str">
        <f t="shared" si="77"/>
        <v/>
      </c>
      <c r="G782" s="99" t="str">
        <f t="shared" si="72"/>
        <v/>
      </c>
      <c r="H782" s="200" t="str">
        <f ca="1">IF(AND(M782&gt;0,M782&lt;=STATS!$C$22),1,"")</f>
        <v/>
      </c>
      <c r="J782" s="34">
        <v>781</v>
      </c>
      <c r="K782"/>
      <c r="L782"/>
      <c r="R782" s="17"/>
      <c r="S782" s="17"/>
      <c r="T782" s="36"/>
      <c r="U782" s="36"/>
      <c r="V782" s="36"/>
      <c r="W782" s="36"/>
      <c r="X782" s="36"/>
      <c r="Y782" s="36"/>
      <c r="Z782" s="36"/>
      <c r="AA782" s="36"/>
      <c r="AB782" s="36"/>
      <c r="AC782" s="36"/>
      <c r="AD782" s="36"/>
      <c r="AE782" s="36"/>
      <c r="AF782" s="36"/>
      <c r="AG782" s="36"/>
      <c r="AH782" s="36"/>
      <c r="EZ782" s="196"/>
      <c r="FA782" s="196"/>
      <c r="FB782" s="196"/>
      <c r="FC782" s="196"/>
      <c r="FD782" s="196"/>
    </row>
    <row r="783" spans="2:160">
      <c r="B783" s="99">
        <f t="shared" si="73"/>
        <v>0</v>
      </c>
      <c r="C783" s="99" t="str">
        <f t="shared" si="74"/>
        <v/>
      </c>
      <c r="D783" s="99" t="str">
        <f t="shared" si="75"/>
        <v/>
      </c>
      <c r="E783" s="99" t="str">
        <f t="shared" si="76"/>
        <v/>
      </c>
      <c r="F783" s="99" t="str">
        <f t="shared" si="77"/>
        <v/>
      </c>
      <c r="G783" s="99" t="str">
        <f t="shared" si="72"/>
        <v/>
      </c>
      <c r="H783" s="200" t="str">
        <f ca="1">IF(AND(M783&gt;0,M783&lt;=STATS!$C$22),1,"")</f>
        <v/>
      </c>
      <c r="J783" s="34">
        <v>782</v>
      </c>
      <c r="K783"/>
      <c r="L783"/>
      <c r="R783" s="17"/>
      <c r="S783" s="17"/>
      <c r="T783" s="36"/>
      <c r="U783" s="36"/>
      <c r="V783" s="36"/>
      <c r="W783" s="36"/>
      <c r="X783" s="36"/>
      <c r="Y783" s="36"/>
      <c r="Z783" s="36"/>
      <c r="AA783" s="36"/>
      <c r="AB783" s="36"/>
      <c r="AC783" s="36"/>
      <c r="AD783" s="36"/>
      <c r="AE783" s="36"/>
      <c r="AF783" s="36"/>
      <c r="AG783" s="36"/>
      <c r="AH783" s="36"/>
      <c r="EZ783" s="196"/>
      <c r="FA783" s="196"/>
      <c r="FB783" s="196"/>
      <c r="FC783" s="196"/>
      <c r="FD783" s="196"/>
    </row>
    <row r="784" spans="2:160">
      <c r="B784" s="99">
        <f t="shared" si="73"/>
        <v>0</v>
      </c>
      <c r="C784" s="99" t="str">
        <f t="shared" si="74"/>
        <v/>
      </c>
      <c r="D784" s="99" t="str">
        <f t="shared" si="75"/>
        <v/>
      </c>
      <c r="E784" s="99" t="str">
        <f t="shared" si="76"/>
        <v/>
      </c>
      <c r="F784" s="99" t="str">
        <f t="shared" si="77"/>
        <v/>
      </c>
      <c r="G784" s="99" t="str">
        <f t="shared" si="72"/>
        <v/>
      </c>
      <c r="H784" s="200" t="str">
        <f ca="1">IF(AND(M784&gt;0,M784&lt;=STATS!$C$22),1,"")</f>
        <v/>
      </c>
      <c r="J784" s="34">
        <v>783</v>
      </c>
      <c r="K784"/>
      <c r="L784"/>
      <c r="R784" s="17"/>
      <c r="S784" s="17"/>
      <c r="T784" s="36"/>
      <c r="U784" s="36"/>
      <c r="V784" s="36"/>
      <c r="W784" s="36"/>
      <c r="X784" s="36"/>
      <c r="Y784" s="36"/>
      <c r="Z784" s="36"/>
      <c r="AA784" s="36"/>
      <c r="AB784" s="36"/>
      <c r="AC784" s="36"/>
      <c r="AD784" s="36"/>
      <c r="AE784" s="36"/>
      <c r="AF784" s="36"/>
      <c r="AG784" s="36"/>
      <c r="AH784" s="36"/>
      <c r="EZ784" s="196"/>
      <c r="FA784" s="196"/>
      <c r="FB784" s="196"/>
      <c r="FC784" s="196"/>
      <c r="FD784" s="196"/>
    </row>
    <row r="785" spans="2:160">
      <c r="B785" s="99">
        <f t="shared" si="73"/>
        <v>0</v>
      </c>
      <c r="C785" s="99" t="str">
        <f t="shared" si="74"/>
        <v/>
      </c>
      <c r="D785" s="99" t="str">
        <f t="shared" si="75"/>
        <v/>
      </c>
      <c r="E785" s="99" t="str">
        <f t="shared" si="76"/>
        <v/>
      </c>
      <c r="F785" s="99" t="str">
        <f t="shared" si="77"/>
        <v/>
      </c>
      <c r="G785" s="99" t="str">
        <f t="shared" si="72"/>
        <v/>
      </c>
      <c r="H785" s="200" t="str">
        <f ca="1">IF(AND(M785&gt;0,M785&lt;=STATS!$C$22),1,"")</f>
        <v/>
      </c>
      <c r="J785" s="34">
        <v>784</v>
      </c>
      <c r="K785"/>
      <c r="L785"/>
      <c r="R785" s="17"/>
      <c r="S785" s="17"/>
      <c r="T785" s="36"/>
      <c r="U785" s="36"/>
      <c r="V785" s="36"/>
      <c r="W785" s="36"/>
      <c r="X785" s="36"/>
      <c r="Y785" s="36"/>
      <c r="Z785" s="36"/>
      <c r="AA785" s="36"/>
      <c r="AB785" s="36"/>
      <c r="AC785" s="36"/>
      <c r="AD785" s="36"/>
      <c r="AE785" s="36"/>
      <c r="AF785" s="36"/>
      <c r="AG785" s="36"/>
      <c r="AH785" s="36"/>
      <c r="EZ785" s="196"/>
      <c r="FA785" s="196"/>
      <c r="FB785" s="196"/>
      <c r="FC785" s="196"/>
      <c r="FD785" s="196"/>
    </row>
    <row r="786" spans="2:160">
      <c r="B786" s="99">
        <f t="shared" si="73"/>
        <v>0</v>
      </c>
      <c r="C786" s="99" t="str">
        <f t="shared" si="74"/>
        <v/>
      </c>
      <c r="D786" s="99" t="str">
        <f t="shared" si="75"/>
        <v/>
      </c>
      <c r="E786" s="99" t="str">
        <f t="shared" si="76"/>
        <v/>
      </c>
      <c r="F786" s="99" t="str">
        <f t="shared" si="77"/>
        <v/>
      </c>
      <c r="G786" s="99" t="str">
        <f t="shared" si="72"/>
        <v/>
      </c>
      <c r="H786" s="200" t="str">
        <f ca="1">IF(AND(M786&gt;0,M786&lt;=STATS!$C$22),1,"")</f>
        <v/>
      </c>
      <c r="J786" s="34">
        <v>785</v>
      </c>
      <c r="K786"/>
      <c r="L786"/>
      <c r="R786" s="17"/>
      <c r="S786" s="17"/>
      <c r="T786" s="36"/>
      <c r="U786" s="36"/>
      <c r="V786" s="36"/>
      <c r="W786" s="36"/>
      <c r="X786" s="36"/>
      <c r="Y786" s="36"/>
      <c r="Z786" s="36"/>
      <c r="AA786" s="36"/>
      <c r="AB786" s="36"/>
      <c r="AC786" s="36"/>
      <c r="AD786" s="36"/>
      <c r="AE786" s="36"/>
      <c r="AF786" s="36"/>
      <c r="AG786" s="36"/>
      <c r="AH786" s="36"/>
      <c r="EZ786" s="196"/>
      <c r="FA786" s="196"/>
      <c r="FB786" s="196"/>
      <c r="FC786" s="196"/>
      <c r="FD786" s="196"/>
    </row>
    <row r="787" spans="2:160">
      <c r="B787" s="99">
        <f t="shared" si="73"/>
        <v>0</v>
      </c>
      <c r="C787" s="99" t="str">
        <f t="shared" si="74"/>
        <v/>
      </c>
      <c r="D787" s="99" t="str">
        <f t="shared" si="75"/>
        <v/>
      </c>
      <c r="E787" s="99" t="str">
        <f t="shared" si="76"/>
        <v/>
      </c>
      <c r="F787" s="99" t="str">
        <f t="shared" si="77"/>
        <v/>
      </c>
      <c r="G787" s="99" t="str">
        <f t="shared" si="72"/>
        <v/>
      </c>
      <c r="H787" s="200" t="str">
        <f ca="1">IF(AND(M787&gt;0,M787&lt;=STATS!$C$22),1,"")</f>
        <v/>
      </c>
      <c r="J787" s="34">
        <v>786</v>
      </c>
      <c r="K787"/>
      <c r="L787"/>
      <c r="R787" s="17"/>
      <c r="S787" s="17"/>
      <c r="T787" s="36"/>
      <c r="U787" s="36"/>
      <c r="V787" s="36"/>
      <c r="W787" s="36"/>
      <c r="X787" s="36"/>
      <c r="Y787" s="36"/>
      <c r="Z787" s="36"/>
      <c r="AA787" s="36"/>
      <c r="AB787" s="36"/>
      <c r="AC787" s="36"/>
      <c r="AD787" s="36"/>
      <c r="AE787" s="36"/>
      <c r="AF787" s="36"/>
      <c r="AG787" s="36"/>
      <c r="AH787" s="36"/>
      <c r="EZ787" s="196"/>
      <c r="FA787" s="196"/>
      <c r="FB787" s="196"/>
      <c r="FC787" s="196"/>
      <c r="FD787" s="196"/>
    </row>
    <row r="788" spans="2:160">
      <c r="B788" s="99">
        <f t="shared" si="73"/>
        <v>0</v>
      </c>
      <c r="C788" s="99" t="str">
        <f t="shared" si="74"/>
        <v/>
      </c>
      <c r="D788" s="99" t="str">
        <f t="shared" si="75"/>
        <v/>
      </c>
      <c r="E788" s="99" t="str">
        <f t="shared" si="76"/>
        <v/>
      </c>
      <c r="F788" s="99" t="str">
        <f t="shared" si="77"/>
        <v/>
      </c>
      <c r="G788" s="99" t="str">
        <f t="shared" si="72"/>
        <v/>
      </c>
      <c r="H788" s="200" t="str">
        <f ca="1">IF(AND(M788&gt;0,M788&lt;=STATS!$C$22),1,"")</f>
        <v/>
      </c>
      <c r="J788" s="34">
        <v>787</v>
      </c>
      <c r="K788"/>
      <c r="L788"/>
      <c r="R788" s="17"/>
      <c r="S788" s="17"/>
      <c r="T788" s="36"/>
      <c r="U788" s="36"/>
      <c r="V788" s="36"/>
      <c r="W788" s="36"/>
      <c r="X788" s="36"/>
      <c r="Y788" s="36"/>
      <c r="Z788" s="36"/>
      <c r="AA788" s="36"/>
      <c r="AB788" s="36"/>
      <c r="AC788" s="36"/>
      <c r="AD788" s="36"/>
      <c r="AE788" s="36"/>
      <c r="AF788" s="36"/>
      <c r="AG788" s="36"/>
      <c r="AH788" s="36"/>
      <c r="EZ788" s="196"/>
      <c r="FA788" s="196"/>
      <c r="FB788" s="196"/>
      <c r="FC788" s="196"/>
      <c r="FD788" s="196"/>
    </row>
    <row r="789" spans="2:160">
      <c r="B789" s="99">
        <f t="shared" si="73"/>
        <v>0</v>
      </c>
      <c r="C789" s="99" t="str">
        <f t="shared" si="74"/>
        <v/>
      </c>
      <c r="D789" s="99" t="str">
        <f t="shared" si="75"/>
        <v/>
      </c>
      <c r="E789" s="99" t="str">
        <f t="shared" si="76"/>
        <v/>
      </c>
      <c r="F789" s="99" t="str">
        <f t="shared" si="77"/>
        <v/>
      </c>
      <c r="G789" s="99" t="str">
        <f t="shared" si="72"/>
        <v/>
      </c>
      <c r="H789" s="200" t="str">
        <f ca="1">IF(AND(M789&gt;0,M789&lt;=STATS!$C$22),1,"")</f>
        <v/>
      </c>
      <c r="J789" s="34">
        <v>788</v>
      </c>
      <c r="K789"/>
      <c r="L789"/>
      <c r="R789" s="17"/>
      <c r="S789" s="17"/>
      <c r="T789" s="36"/>
      <c r="U789" s="36"/>
      <c r="V789" s="36"/>
      <c r="W789" s="36"/>
      <c r="X789" s="36"/>
      <c r="Y789" s="36"/>
      <c r="Z789" s="36"/>
      <c r="AA789" s="36"/>
      <c r="AB789" s="36"/>
      <c r="AC789" s="36"/>
      <c r="AD789" s="36"/>
      <c r="AE789" s="36"/>
      <c r="AF789" s="36"/>
      <c r="AG789" s="36"/>
      <c r="AH789" s="36"/>
      <c r="EZ789" s="196"/>
      <c r="FA789" s="196"/>
      <c r="FB789" s="196"/>
      <c r="FC789" s="196"/>
      <c r="FD789" s="196"/>
    </row>
    <row r="790" spans="2:160">
      <c r="B790" s="99">
        <f t="shared" si="73"/>
        <v>0</v>
      </c>
      <c r="C790" s="99" t="str">
        <f t="shared" si="74"/>
        <v/>
      </c>
      <c r="D790" s="99" t="str">
        <f t="shared" si="75"/>
        <v/>
      </c>
      <c r="E790" s="99" t="str">
        <f t="shared" si="76"/>
        <v/>
      </c>
      <c r="F790" s="99" t="str">
        <f t="shared" si="77"/>
        <v/>
      </c>
      <c r="G790" s="99" t="str">
        <f t="shared" si="72"/>
        <v/>
      </c>
      <c r="H790" s="200" t="str">
        <f ca="1">IF(AND(M790&gt;0,M790&lt;=STATS!$C$22),1,"")</f>
        <v/>
      </c>
      <c r="J790" s="34">
        <v>789</v>
      </c>
      <c r="K790"/>
      <c r="L790"/>
      <c r="R790" s="17"/>
      <c r="S790" s="17"/>
      <c r="T790" s="36"/>
      <c r="U790" s="36"/>
      <c r="V790" s="36"/>
      <c r="W790" s="36"/>
      <c r="X790" s="36"/>
      <c r="Y790" s="36"/>
      <c r="Z790" s="36"/>
      <c r="AA790" s="36"/>
      <c r="AB790" s="36"/>
      <c r="AC790" s="36"/>
      <c r="AD790" s="36"/>
      <c r="AE790" s="36"/>
      <c r="AF790" s="36"/>
      <c r="AG790" s="36"/>
      <c r="AH790" s="36"/>
      <c r="EZ790" s="196"/>
      <c r="FA790" s="196"/>
      <c r="FB790" s="196"/>
      <c r="FC790" s="196"/>
      <c r="FD790" s="196"/>
    </row>
    <row r="791" spans="2:160">
      <c r="B791" s="99">
        <f t="shared" si="73"/>
        <v>0</v>
      </c>
      <c r="C791" s="99" t="str">
        <f t="shared" si="74"/>
        <v/>
      </c>
      <c r="D791" s="99" t="str">
        <f t="shared" si="75"/>
        <v/>
      </c>
      <c r="E791" s="99" t="str">
        <f t="shared" si="76"/>
        <v/>
      </c>
      <c r="F791" s="99" t="str">
        <f t="shared" si="77"/>
        <v/>
      </c>
      <c r="G791" s="99" t="str">
        <f t="shared" si="72"/>
        <v/>
      </c>
      <c r="H791" s="200" t="str">
        <f ca="1">IF(AND(M791&gt;0,M791&lt;=STATS!$C$22),1,"")</f>
        <v/>
      </c>
      <c r="J791" s="34">
        <v>790</v>
      </c>
      <c r="K791"/>
      <c r="L791"/>
      <c r="R791" s="17"/>
      <c r="S791" s="17"/>
      <c r="T791" s="36"/>
      <c r="U791" s="36"/>
      <c r="V791" s="36"/>
      <c r="W791" s="36"/>
      <c r="X791" s="36"/>
      <c r="Y791" s="36"/>
      <c r="Z791" s="36"/>
      <c r="AA791" s="36"/>
      <c r="AB791" s="36"/>
      <c r="AC791" s="36"/>
      <c r="AD791" s="36"/>
      <c r="AE791" s="36"/>
      <c r="AF791" s="36"/>
      <c r="AG791" s="36"/>
      <c r="AH791" s="36"/>
      <c r="EZ791" s="196"/>
      <c r="FA791" s="196"/>
      <c r="FB791" s="196"/>
      <c r="FC791" s="196"/>
      <c r="FD791" s="196"/>
    </row>
    <row r="792" spans="2:160">
      <c r="B792" s="99">
        <f t="shared" si="73"/>
        <v>0</v>
      </c>
      <c r="C792" s="99" t="str">
        <f t="shared" si="74"/>
        <v/>
      </c>
      <c r="D792" s="99" t="str">
        <f t="shared" si="75"/>
        <v/>
      </c>
      <c r="E792" s="99" t="str">
        <f t="shared" si="76"/>
        <v/>
      </c>
      <c r="F792" s="99" t="str">
        <f t="shared" si="77"/>
        <v/>
      </c>
      <c r="G792" s="99" t="str">
        <f t="shared" si="72"/>
        <v/>
      </c>
      <c r="H792" s="200" t="str">
        <f ca="1">IF(AND(M792&gt;0,M792&lt;=STATS!$C$22),1,"")</f>
        <v/>
      </c>
      <c r="J792" s="34">
        <v>791</v>
      </c>
      <c r="K792"/>
      <c r="L792"/>
      <c r="R792" s="17"/>
      <c r="S792" s="17"/>
      <c r="T792" s="36"/>
      <c r="U792" s="36"/>
      <c r="V792" s="36"/>
      <c r="W792" s="36"/>
      <c r="X792" s="36"/>
      <c r="Y792" s="36"/>
      <c r="Z792" s="36"/>
      <c r="AA792" s="36"/>
      <c r="AB792" s="36"/>
      <c r="AC792" s="36"/>
      <c r="AD792" s="36"/>
      <c r="AE792" s="36"/>
      <c r="AF792" s="36"/>
      <c r="AG792" s="36"/>
      <c r="AH792" s="36"/>
      <c r="EZ792" s="196"/>
      <c r="FA792" s="196"/>
      <c r="FB792" s="196"/>
      <c r="FC792" s="196"/>
      <c r="FD792" s="196"/>
    </row>
    <row r="793" spans="2:160">
      <c r="B793" s="99">
        <f t="shared" si="73"/>
        <v>0</v>
      </c>
      <c r="C793" s="99" t="str">
        <f t="shared" si="74"/>
        <v/>
      </c>
      <c r="D793" s="99" t="str">
        <f t="shared" si="75"/>
        <v/>
      </c>
      <c r="E793" s="99" t="str">
        <f t="shared" si="76"/>
        <v/>
      </c>
      <c r="F793" s="99" t="str">
        <f t="shared" si="77"/>
        <v/>
      </c>
      <c r="G793" s="99" t="str">
        <f t="shared" si="72"/>
        <v/>
      </c>
      <c r="H793" s="200" t="str">
        <f ca="1">IF(AND(M793&gt;0,M793&lt;=STATS!$C$22),1,"")</f>
        <v/>
      </c>
      <c r="J793" s="34">
        <v>792</v>
      </c>
      <c r="K793"/>
      <c r="L793"/>
      <c r="R793" s="17"/>
      <c r="S793" s="17"/>
      <c r="T793" s="36"/>
      <c r="U793" s="36"/>
      <c r="V793" s="36"/>
      <c r="W793" s="36"/>
      <c r="X793" s="36"/>
      <c r="Y793" s="36"/>
      <c r="Z793" s="36"/>
      <c r="AA793" s="36"/>
      <c r="AB793" s="36"/>
      <c r="AC793" s="36"/>
      <c r="AD793" s="36"/>
      <c r="AE793" s="36"/>
      <c r="AF793" s="36"/>
      <c r="AG793" s="36"/>
      <c r="AH793" s="36"/>
      <c r="EZ793" s="196"/>
      <c r="FA793" s="196"/>
      <c r="FB793" s="196"/>
      <c r="FC793" s="196"/>
      <c r="FD793" s="196"/>
    </row>
    <row r="794" spans="2:160">
      <c r="B794" s="99">
        <f t="shared" si="73"/>
        <v>0</v>
      </c>
      <c r="C794" s="99" t="str">
        <f t="shared" si="74"/>
        <v/>
      </c>
      <c r="D794" s="99" t="str">
        <f t="shared" si="75"/>
        <v/>
      </c>
      <c r="E794" s="99" t="str">
        <f t="shared" si="76"/>
        <v/>
      </c>
      <c r="F794" s="99" t="str">
        <f t="shared" si="77"/>
        <v/>
      </c>
      <c r="G794" s="99" t="str">
        <f t="shared" ref="G794:G857" si="78">IF($B794&gt;=1,$M794,"")</f>
        <v/>
      </c>
      <c r="H794" s="200" t="str">
        <f ca="1">IF(AND(M794&gt;0,M794&lt;=STATS!$C$22),1,"")</f>
        <v/>
      </c>
      <c r="J794" s="34">
        <v>793</v>
      </c>
      <c r="K794"/>
      <c r="L794"/>
      <c r="R794" s="17"/>
      <c r="S794" s="17"/>
      <c r="T794" s="36"/>
      <c r="U794" s="36"/>
      <c r="V794" s="36"/>
      <c r="W794" s="36"/>
      <c r="X794" s="36"/>
      <c r="Y794" s="36"/>
      <c r="Z794" s="36"/>
      <c r="AA794" s="36"/>
      <c r="AB794" s="36"/>
      <c r="AC794" s="36"/>
      <c r="AD794" s="36"/>
      <c r="AE794" s="36"/>
      <c r="AF794" s="36"/>
      <c r="AG794" s="36"/>
      <c r="AH794" s="36"/>
      <c r="EZ794" s="196"/>
      <c r="FA794" s="196"/>
      <c r="FB794" s="196"/>
      <c r="FC794" s="196"/>
      <c r="FD794" s="196"/>
    </row>
    <row r="795" spans="2:160">
      <c r="B795" s="99">
        <f t="shared" si="73"/>
        <v>0</v>
      </c>
      <c r="C795" s="99" t="str">
        <f t="shared" si="74"/>
        <v/>
      </c>
      <c r="D795" s="99" t="str">
        <f t="shared" si="75"/>
        <v/>
      </c>
      <c r="E795" s="99" t="str">
        <f t="shared" si="76"/>
        <v/>
      </c>
      <c r="F795" s="99" t="str">
        <f t="shared" si="77"/>
        <v/>
      </c>
      <c r="G795" s="99" t="str">
        <f t="shared" si="78"/>
        <v/>
      </c>
      <c r="H795" s="200" t="str">
        <f ca="1">IF(AND(M795&gt;0,M795&lt;=STATS!$C$22),1,"")</f>
        <v/>
      </c>
      <c r="J795" s="34">
        <v>794</v>
      </c>
      <c r="K795"/>
      <c r="L795"/>
      <c r="R795" s="17"/>
      <c r="S795" s="17"/>
      <c r="T795" s="36"/>
      <c r="U795" s="36"/>
      <c r="V795" s="36"/>
      <c r="W795" s="36"/>
      <c r="X795" s="36"/>
      <c r="Y795" s="36"/>
      <c r="Z795" s="36"/>
      <c r="AA795" s="36"/>
      <c r="AB795" s="36"/>
      <c r="AC795" s="36"/>
      <c r="AD795" s="36"/>
      <c r="AE795" s="36"/>
      <c r="AF795" s="36"/>
      <c r="AG795" s="36"/>
      <c r="AH795" s="36"/>
      <c r="EZ795" s="196"/>
      <c r="FA795" s="196"/>
      <c r="FB795" s="196"/>
      <c r="FC795" s="196"/>
      <c r="FD795" s="196"/>
    </row>
    <row r="796" spans="2:160">
      <c r="B796" s="99">
        <f t="shared" si="73"/>
        <v>0</v>
      </c>
      <c r="C796" s="99" t="str">
        <f t="shared" si="74"/>
        <v/>
      </c>
      <c r="D796" s="99" t="str">
        <f t="shared" si="75"/>
        <v/>
      </c>
      <c r="E796" s="99" t="str">
        <f t="shared" si="76"/>
        <v/>
      </c>
      <c r="F796" s="99" t="str">
        <f t="shared" si="77"/>
        <v/>
      </c>
      <c r="G796" s="99" t="str">
        <f t="shared" si="78"/>
        <v/>
      </c>
      <c r="H796" s="200" t="str">
        <f ca="1">IF(AND(M796&gt;0,M796&lt;=STATS!$C$22),1,"")</f>
        <v/>
      </c>
      <c r="J796" s="34">
        <v>795</v>
      </c>
      <c r="K796"/>
      <c r="L796"/>
      <c r="R796" s="17"/>
      <c r="S796" s="17"/>
      <c r="T796" s="36"/>
      <c r="U796" s="36"/>
      <c r="V796" s="36"/>
      <c r="W796" s="36"/>
      <c r="X796" s="36"/>
      <c r="Y796" s="36"/>
      <c r="Z796" s="36"/>
      <c r="AA796" s="36"/>
      <c r="AB796" s="36"/>
      <c r="AC796" s="36"/>
      <c r="AD796" s="36"/>
      <c r="AE796" s="36"/>
      <c r="AF796" s="36"/>
      <c r="AG796" s="36"/>
      <c r="AH796" s="36"/>
      <c r="EZ796" s="196"/>
      <c r="FA796" s="196"/>
      <c r="FB796" s="196"/>
      <c r="FC796" s="196"/>
      <c r="FD796" s="196"/>
    </row>
    <row r="797" spans="2:160">
      <c r="B797" s="99">
        <f t="shared" si="73"/>
        <v>0</v>
      </c>
      <c r="C797" s="99" t="str">
        <f t="shared" si="74"/>
        <v/>
      </c>
      <c r="D797" s="99" t="str">
        <f t="shared" si="75"/>
        <v/>
      </c>
      <c r="E797" s="99" t="str">
        <f t="shared" si="76"/>
        <v/>
      </c>
      <c r="F797" s="99" t="str">
        <f t="shared" si="77"/>
        <v/>
      </c>
      <c r="G797" s="99" t="str">
        <f t="shared" si="78"/>
        <v/>
      </c>
      <c r="H797" s="200" t="str">
        <f ca="1">IF(AND(M797&gt;0,M797&lt;=STATS!$C$22),1,"")</f>
        <v/>
      </c>
      <c r="J797" s="34">
        <v>796</v>
      </c>
      <c r="K797"/>
      <c r="L797"/>
      <c r="R797" s="17"/>
      <c r="S797" s="17"/>
      <c r="T797" s="36"/>
      <c r="U797" s="36"/>
      <c r="V797" s="36"/>
      <c r="W797" s="36"/>
      <c r="X797" s="36"/>
      <c r="Y797" s="36"/>
      <c r="Z797" s="36"/>
      <c r="AA797" s="36"/>
      <c r="AB797" s="36"/>
      <c r="AC797" s="36"/>
      <c r="AD797" s="36"/>
      <c r="AE797" s="36"/>
      <c r="AF797" s="36"/>
      <c r="AG797" s="36"/>
      <c r="AH797" s="36"/>
      <c r="EZ797" s="196"/>
      <c r="FA797" s="196"/>
      <c r="FB797" s="196"/>
      <c r="FC797" s="196"/>
      <c r="FD797" s="196"/>
    </row>
    <row r="798" spans="2:160">
      <c r="B798" s="99">
        <f t="shared" si="73"/>
        <v>0</v>
      </c>
      <c r="C798" s="99" t="str">
        <f t="shared" si="74"/>
        <v/>
      </c>
      <c r="D798" s="99" t="str">
        <f t="shared" si="75"/>
        <v/>
      </c>
      <c r="E798" s="99" t="str">
        <f t="shared" si="76"/>
        <v/>
      </c>
      <c r="F798" s="99" t="str">
        <f t="shared" si="77"/>
        <v/>
      </c>
      <c r="G798" s="99" t="str">
        <f t="shared" si="78"/>
        <v/>
      </c>
      <c r="H798" s="200" t="str">
        <f ca="1">IF(AND(M798&gt;0,M798&lt;=STATS!$C$22),1,"")</f>
        <v/>
      </c>
      <c r="J798" s="34">
        <v>797</v>
      </c>
      <c r="K798"/>
      <c r="L798"/>
      <c r="R798" s="17"/>
      <c r="S798" s="17"/>
      <c r="T798" s="36"/>
      <c r="U798" s="36"/>
      <c r="V798" s="36"/>
      <c r="W798" s="36"/>
      <c r="X798" s="36"/>
      <c r="Y798" s="36"/>
      <c r="Z798" s="36"/>
      <c r="AA798" s="36"/>
      <c r="AB798" s="36"/>
      <c r="AC798" s="36"/>
      <c r="AD798" s="36"/>
      <c r="AE798" s="36"/>
      <c r="AF798" s="36"/>
      <c r="AG798" s="36"/>
      <c r="AH798" s="36"/>
      <c r="EZ798" s="196"/>
      <c r="FA798" s="196"/>
      <c r="FB798" s="196"/>
      <c r="FC798" s="196"/>
      <c r="FD798" s="196"/>
    </row>
    <row r="799" spans="2:160">
      <c r="B799" s="99">
        <f t="shared" si="73"/>
        <v>0</v>
      </c>
      <c r="C799" s="99" t="str">
        <f t="shared" si="74"/>
        <v/>
      </c>
      <c r="D799" s="99" t="str">
        <f t="shared" si="75"/>
        <v/>
      </c>
      <c r="E799" s="99" t="str">
        <f t="shared" si="76"/>
        <v/>
      </c>
      <c r="F799" s="99" t="str">
        <f t="shared" si="77"/>
        <v/>
      </c>
      <c r="G799" s="99" t="str">
        <f t="shared" si="78"/>
        <v/>
      </c>
      <c r="H799" s="200" t="str">
        <f ca="1">IF(AND(M799&gt;0,M799&lt;=STATS!$C$22),1,"")</f>
        <v/>
      </c>
      <c r="J799" s="34">
        <v>798</v>
      </c>
      <c r="K799"/>
      <c r="L799"/>
      <c r="R799" s="17"/>
      <c r="S799" s="17"/>
      <c r="T799" s="36"/>
      <c r="U799" s="36"/>
      <c r="V799" s="36"/>
      <c r="W799" s="36"/>
      <c r="X799" s="36"/>
      <c r="Y799" s="36"/>
      <c r="Z799" s="36"/>
      <c r="AA799" s="36"/>
      <c r="AB799" s="36"/>
      <c r="AC799" s="36"/>
      <c r="AD799" s="36"/>
      <c r="AE799" s="36"/>
      <c r="AF799" s="36"/>
      <c r="AG799" s="36"/>
      <c r="AH799" s="36"/>
      <c r="EZ799" s="196"/>
      <c r="FA799" s="196"/>
      <c r="FB799" s="196"/>
      <c r="FC799" s="196"/>
      <c r="FD799" s="196"/>
    </row>
    <row r="800" spans="2:160">
      <c r="B800" s="99">
        <f t="shared" si="73"/>
        <v>0</v>
      </c>
      <c r="C800" s="99" t="str">
        <f t="shared" si="74"/>
        <v/>
      </c>
      <c r="D800" s="99" t="str">
        <f t="shared" si="75"/>
        <v/>
      </c>
      <c r="E800" s="99" t="str">
        <f t="shared" si="76"/>
        <v/>
      </c>
      <c r="F800" s="99" t="str">
        <f t="shared" si="77"/>
        <v/>
      </c>
      <c r="G800" s="99" t="str">
        <f t="shared" si="78"/>
        <v/>
      </c>
      <c r="H800" s="200" t="str">
        <f ca="1">IF(AND(M800&gt;0,M800&lt;=STATS!$C$22),1,"")</f>
        <v/>
      </c>
      <c r="J800" s="34">
        <v>799</v>
      </c>
      <c r="K800"/>
      <c r="L800"/>
      <c r="R800" s="17"/>
      <c r="S800" s="17"/>
      <c r="T800" s="36"/>
      <c r="U800" s="36"/>
      <c r="V800" s="36"/>
      <c r="W800" s="36"/>
      <c r="X800" s="36"/>
      <c r="Y800" s="36"/>
      <c r="Z800" s="36"/>
      <c r="AA800" s="36"/>
      <c r="AB800" s="36"/>
      <c r="AC800" s="36"/>
      <c r="AD800" s="36"/>
      <c r="AE800" s="36"/>
      <c r="AF800" s="36"/>
      <c r="AG800" s="36"/>
      <c r="AH800" s="36"/>
      <c r="EZ800" s="196"/>
      <c r="FA800" s="196"/>
      <c r="FB800" s="196"/>
      <c r="FC800" s="196"/>
      <c r="FD800" s="196"/>
    </row>
    <row r="801" spans="2:160">
      <c r="B801" s="99">
        <f t="shared" si="73"/>
        <v>0</v>
      </c>
      <c r="C801" s="99" t="str">
        <f t="shared" si="74"/>
        <v/>
      </c>
      <c r="D801" s="99" t="str">
        <f t="shared" si="75"/>
        <v/>
      </c>
      <c r="E801" s="99" t="str">
        <f t="shared" si="76"/>
        <v/>
      </c>
      <c r="F801" s="99" t="str">
        <f t="shared" si="77"/>
        <v/>
      </c>
      <c r="G801" s="99" t="str">
        <f t="shared" si="78"/>
        <v/>
      </c>
      <c r="H801" s="200" t="str">
        <f ca="1">IF(AND(M801&gt;0,M801&lt;=STATS!$C$22),1,"")</f>
        <v/>
      </c>
      <c r="J801" s="34">
        <v>800</v>
      </c>
      <c r="K801"/>
      <c r="L801"/>
      <c r="R801" s="17"/>
      <c r="S801" s="17"/>
      <c r="T801" s="36"/>
      <c r="U801" s="36"/>
      <c r="V801" s="36"/>
      <c r="W801" s="36"/>
      <c r="X801" s="36"/>
      <c r="Y801" s="36"/>
      <c r="Z801" s="36"/>
      <c r="AA801" s="36"/>
      <c r="AB801" s="36"/>
      <c r="AC801" s="36"/>
      <c r="AD801" s="36"/>
      <c r="AE801" s="36"/>
      <c r="AF801" s="36"/>
      <c r="AG801" s="36"/>
      <c r="AH801" s="36"/>
      <c r="EZ801" s="196"/>
      <c r="FA801" s="196"/>
      <c r="FB801" s="196"/>
      <c r="FC801" s="196"/>
      <c r="FD801" s="196"/>
    </row>
    <row r="802" spans="2:160">
      <c r="B802" s="99">
        <f t="shared" si="73"/>
        <v>0</v>
      </c>
      <c r="C802" s="99" t="str">
        <f t="shared" si="74"/>
        <v/>
      </c>
      <c r="D802" s="99" t="str">
        <f t="shared" si="75"/>
        <v/>
      </c>
      <c r="E802" s="99" t="str">
        <f t="shared" si="76"/>
        <v/>
      </c>
      <c r="F802" s="99" t="str">
        <f t="shared" si="77"/>
        <v/>
      </c>
      <c r="G802" s="99" t="str">
        <f t="shared" si="78"/>
        <v/>
      </c>
      <c r="H802" s="200" t="str">
        <f ca="1">IF(AND(M802&gt;0,M802&lt;=STATS!$C$22),1,"")</f>
        <v/>
      </c>
      <c r="J802" s="34">
        <v>801</v>
      </c>
      <c r="K802"/>
      <c r="L802"/>
      <c r="R802" s="17"/>
      <c r="S802" s="17"/>
      <c r="T802" s="36"/>
      <c r="U802" s="36"/>
      <c r="V802" s="36"/>
      <c r="W802" s="36"/>
      <c r="X802" s="36"/>
      <c r="Y802" s="36"/>
      <c r="Z802" s="36"/>
      <c r="AA802" s="36"/>
      <c r="AB802" s="36"/>
      <c r="AC802" s="36"/>
      <c r="AD802" s="36"/>
      <c r="AE802" s="36"/>
      <c r="AF802" s="36"/>
      <c r="AG802" s="36"/>
      <c r="AH802" s="36"/>
      <c r="EZ802" s="196"/>
      <c r="FA802" s="196"/>
      <c r="FB802" s="196"/>
      <c r="FC802" s="196"/>
      <c r="FD802" s="196"/>
    </row>
    <row r="803" spans="2:160">
      <c r="B803" s="99">
        <f t="shared" si="73"/>
        <v>0</v>
      </c>
      <c r="C803" s="99" t="str">
        <f t="shared" si="74"/>
        <v/>
      </c>
      <c r="D803" s="99" t="str">
        <f t="shared" si="75"/>
        <v/>
      </c>
      <c r="E803" s="99" t="str">
        <f t="shared" si="76"/>
        <v/>
      </c>
      <c r="F803" s="99" t="str">
        <f t="shared" si="77"/>
        <v/>
      </c>
      <c r="G803" s="99" t="str">
        <f t="shared" si="78"/>
        <v/>
      </c>
      <c r="H803" s="200" t="str">
        <f ca="1">IF(AND(M803&gt;0,M803&lt;=STATS!$C$22),1,"")</f>
        <v/>
      </c>
      <c r="J803" s="34">
        <v>802</v>
      </c>
      <c r="K803"/>
      <c r="L803"/>
      <c r="R803" s="17"/>
      <c r="S803" s="17"/>
      <c r="T803" s="36"/>
      <c r="U803" s="36"/>
      <c r="V803" s="36"/>
      <c r="W803" s="36"/>
      <c r="X803" s="36"/>
      <c r="Y803" s="36"/>
      <c r="Z803" s="36"/>
      <c r="AA803" s="36"/>
      <c r="AB803" s="36"/>
      <c r="AC803" s="36"/>
      <c r="AD803" s="36"/>
      <c r="AE803" s="36"/>
      <c r="AF803" s="36"/>
      <c r="AG803" s="36"/>
      <c r="AH803" s="36"/>
      <c r="EZ803" s="196"/>
      <c r="FA803" s="196"/>
      <c r="FB803" s="196"/>
      <c r="FC803" s="196"/>
      <c r="FD803" s="196"/>
    </row>
    <row r="804" spans="2:160">
      <c r="B804" s="99">
        <f t="shared" si="73"/>
        <v>0</v>
      </c>
      <c r="C804" s="99" t="str">
        <f t="shared" si="74"/>
        <v/>
      </c>
      <c r="D804" s="99" t="str">
        <f t="shared" si="75"/>
        <v/>
      </c>
      <c r="E804" s="99" t="str">
        <f t="shared" si="76"/>
        <v/>
      </c>
      <c r="F804" s="99" t="str">
        <f t="shared" si="77"/>
        <v/>
      </c>
      <c r="G804" s="99" t="str">
        <f t="shared" si="78"/>
        <v/>
      </c>
      <c r="H804" s="200" t="str">
        <f ca="1">IF(AND(M804&gt;0,M804&lt;=STATS!$C$22),1,"")</f>
        <v/>
      </c>
      <c r="J804" s="34">
        <v>803</v>
      </c>
      <c r="K804"/>
      <c r="L804"/>
      <c r="R804" s="17"/>
      <c r="S804" s="17"/>
      <c r="T804" s="36"/>
      <c r="U804" s="36"/>
      <c r="V804" s="36"/>
      <c r="W804" s="36"/>
      <c r="X804" s="36"/>
      <c r="Y804" s="36"/>
      <c r="Z804" s="36"/>
      <c r="AA804" s="36"/>
      <c r="AB804" s="36"/>
      <c r="AC804" s="36"/>
      <c r="AD804" s="36"/>
      <c r="AE804" s="36"/>
      <c r="AF804" s="36"/>
      <c r="AG804" s="36"/>
      <c r="AH804" s="36"/>
      <c r="EZ804" s="196"/>
      <c r="FA804" s="196"/>
      <c r="FB804" s="196"/>
      <c r="FC804" s="196"/>
      <c r="FD804" s="196"/>
    </row>
    <row r="805" spans="2:160">
      <c r="B805" s="99">
        <f t="shared" si="73"/>
        <v>0</v>
      </c>
      <c r="C805" s="99" t="str">
        <f t="shared" si="74"/>
        <v/>
      </c>
      <c r="D805" s="99" t="str">
        <f t="shared" si="75"/>
        <v/>
      </c>
      <c r="E805" s="99" t="str">
        <f t="shared" si="76"/>
        <v/>
      </c>
      <c r="F805" s="99" t="str">
        <f t="shared" si="77"/>
        <v/>
      </c>
      <c r="G805" s="99" t="str">
        <f t="shared" si="78"/>
        <v/>
      </c>
      <c r="H805" s="200" t="str">
        <f ca="1">IF(AND(M805&gt;0,M805&lt;=STATS!$C$22),1,"")</f>
        <v/>
      </c>
      <c r="J805" s="34">
        <v>804</v>
      </c>
      <c r="K805"/>
      <c r="L805"/>
      <c r="R805" s="17"/>
      <c r="S805" s="17"/>
      <c r="T805" s="36"/>
      <c r="U805" s="36"/>
      <c r="V805" s="36"/>
      <c r="W805" s="36"/>
      <c r="X805" s="36"/>
      <c r="Y805" s="36"/>
      <c r="Z805" s="36"/>
      <c r="AA805" s="36"/>
      <c r="AB805" s="36"/>
      <c r="AC805" s="36"/>
      <c r="AD805" s="36"/>
      <c r="AE805" s="36"/>
      <c r="AF805" s="36"/>
      <c r="AG805" s="36"/>
      <c r="AH805" s="36"/>
      <c r="EZ805" s="196"/>
      <c r="FA805" s="196"/>
      <c r="FB805" s="196"/>
      <c r="FC805" s="196"/>
      <c r="FD805" s="196"/>
    </row>
    <row r="806" spans="2:160">
      <c r="B806" s="99">
        <f t="shared" si="73"/>
        <v>0</v>
      </c>
      <c r="C806" s="99" t="str">
        <f t="shared" si="74"/>
        <v/>
      </c>
      <c r="D806" s="99" t="str">
        <f t="shared" si="75"/>
        <v/>
      </c>
      <c r="E806" s="99" t="str">
        <f t="shared" si="76"/>
        <v/>
      </c>
      <c r="F806" s="99" t="str">
        <f t="shared" si="77"/>
        <v/>
      </c>
      <c r="G806" s="99" t="str">
        <f t="shared" si="78"/>
        <v/>
      </c>
      <c r="H806" s="200" t="str">
        <f ca="1">IF(AND(M806&gt;0,M806&lt;=STATS!$C$22),1,"")</f>
        <v/>
      </c>
      <c r="J806" s="34">
        <v>805</v>
      </c>
      <c r="K806"/>
      <c r="L806"/>
      <c r="R806" s="17"/>
      <c r="S806" s="17"/>
      <c r="T806" s="36"/>
      <c r="U806" s="36"/>
      <c r="V806" s="36"/>
      <c r="W806" s="36"/>
      <c r="X806" s="36"/>
      <c r="Y806" s="36"/>
      <c r="Z806" s="36"/>
      <c r="AA806" s="36"/>
      <c r="AB806" s="36"/>
      <c r="AC806" s="36"/>
      <c r="AD806" s="36"/>
      <c r="AE806" s="36"/>
      <c r="AF806" s="36"/>
      <c r="AG806" s="36"/>
      <c r="AH806" s="36"/>
      <c r="EZ806" s="196"/>
      <c r="FA806" s="196"/>
      <c r="FB806" s="196"/>
      <c r="FC806" s="196"/>
      <c r="FD806" s="196"/>
    </row>
    <row r="807" spans="2:160">
      <c r="B807" s="99">
        <f t="shared" si="73"/>
        <v>0</v>
      </c>
      <c r="C807" s="99" t="str">
        <f t="shared" si="74"/>
        <v/>
      </c>
      <c r="D807" s="99" t="str">
        <f t="shared" si="75"/>
        <v/>
      </c>
      <c r="E807" s="99" t="str">
        <f t="shared" si="76"/>
        <v/>
      </c>
      <c r="F807" s="99" t="str">
        <f t="shared" si="77"/>
        <v/>
      </c>
      <c r="G807" s="99" t="str">
        <f t="shared" si="78"/>
        <v/>
      </c>
      <c r="H807" s="200" t="str">
        <f ca="1">IF(AND(M807&gt;0,M807&lt;=STATS!$C$22),1,"")</f>
        <v/>
      </c>
      <c r="J807" s="34">
        <v>806</v>
      </c>
      <c r="K807"/>
      <c r="L807"/>
      <c r="R807" s="17"/>
      <c r="S807" s="17"/>
      <c r="T807" s="36"/>
      <c r="U807" s="36"/>
      <c r="V807" s="36"/>
      <c r="W807" s="36"/>
      <c r="X807" s="36"/>
      <c r="Y807" s="36"/>
      <c r="Z807" s="36"/>
      <c r="AA807" s="36"/>
      <c r="AB807" s="36"/>
      <c r="AC807" s="36"/>
      <c r="AD807" s="36"/>
      <c r="AE807" s="36"/>
      <c r="AF807" s="36"/>
      <c r="AG807" s="36"/>
      <c r="AH807" s="36"/>
      <c r="EZ807" s="196"/>
      <c r="FA807" s="196"/>
      <c r="FB807" s="196"/>
      <c r="FC807" s="196"/>
      <c r="FD807" s="196"/>
    </row>
    <row r="808" spans="2:160">
      <c r="B808" s="99">
        <f t="shared" si="73"/>
        <v>0</v>
      </c>
      <c r="C808" s="99" t="str">
        <f t="shared" si="74"/>
        <v/>
      </c>
      <c r="D808" s="99" t="str">
        <f t="shared" si="75"/>
        <v/>
      </c>
      <c r="E808" s="99" t="str">
        <f t="shared" si="76"/>
        <v/>
      </c>
      <c r="F808" s="99" t="str">
        <f t="shared" si="77"/>
        <v/>
      </c>
      <c r="G808" s="99" t="str">
        <f t="shared" si="78"/>
        <v/>
      </c>
      <c r="H808" s="200" t="str">
        <f ca="1">IF(AND(M808&gt;0,M808&lt;=STATS!$C$22),1,"")</f>
        <v/>
      </c>
      <c r="J808" s="34">
        <v>807</v>
      </c>
      <c r="K808"/>
      <c r="L808"/>
      <c r="R808" s="17"/>
      <c r="S808" s="17"/>
      <c r="T808" s="36"/>
      <c r="U808" s="36"/>
      <c r="V808" s="36"/>
      <c r="W808" s="36"/>
      <c r="X808" s="36"/>
      <c r="Y808" s="36"/>
      <c r="Z808" s="36"/>
      <c r="AA808" s="36"/>
      <c r="AB808" s="36"/>
      <c r="AC808" s="36"/>
      <c r="AD808" s="36"/>
      <c r="AE808" s="36"/>
      <c r="AF808" s="36"/>
      <c r="AG808" s="36"/>
      <c r="AH808" s="36"/>
      <c r="EZ808" s="196"/>
      <c r="FA808" s="196"/>
      <c r="FB808" s="196"/>
      <c r="FC808" s="196"/>
      <c r="FD808" s="196"/>
    </row>
    <row r="809" spans="2:160">
      <c r="B809" s="99">
        <f t="shared" si="73"/>
        <v>0</v>
      </c>
      <c r="C809" s="99" t="str">
        <f t="shared" si="74"/>
        <v/>
      </c>
      <c r="D809" s="99" t="str">
        <f t="shared" si="75"/>
        <v/>
      </c>
      <c r="E809" s="99" t="str">
        <f t="shared" si="76"/>
        <v/>
      </c>
      <c r="F809" s="99" t="str">
        <f t="shared" si="77"/>
        <v/>
      </c>
      <c r="G809" s="99" t="str">
        <f t="shared" si="78"/>
        <v/>
      </c>
      <c r="H809" s="200" t="str">
        <f ca="1">IF(AND(M809&gt;0,M809&lt;=STATS!$C$22),1,"")</f>
        <v/>
      </c>
      <c r="J809" s="34">
        <v>808</v>
      </c>
      <c r="K809"/>
      <c r="L809"/>
      <c r="R809" s="17"/>
      <c r="S809" s="17"/>
      <c r="T809" s="36"/>
      <c r="U809" s="36"/>
      <c r="V809" s="36"/>
      <c r="W809" s="36"/>
      <c r="X809" s="36"/>
      <c r="Y809" s="36"/>
      <c r="Z809" s="36"/>
      <c r="AA809" s="36"/>
      <c r="AB809" s="36"/>
      <c r="AC809" s="36"/>
      <c r="AD809" s="36"/>
      <c r="AE809" s="36"/>
      <c r="AF809" s="36"/>
      <c r="AG809" s="36"/>
      <c r="AH809" s="36"/>
      <c r="EZ809" s="196"/>
      <c r="FA809" s="196"/>
      <c r="FB809" s="196"/>
      <c r="FC809" s="196"/>
      <c r="FD809" s="196"/>
    </row>
    <row r="810" spans="2:160">
      <c r="B810" s="99">
        <f t="shared" si="73"/>
        <v>0</v>
      </c>
      <c r="C810" s="99" t="str">
        <f t="shared" si="74"/>
        <v/>
      </c>
      <c r="D810" s="99" t="str">
        <f t="shared" si="75"/>
        <v/>
      </c>
      <c r="E810" s="99" t="str">
        <f t="shared" si="76"/>
        <v/>
      </c>
      <c r="F810" s="99" t="str">
        <f t="shared" si="77"/>
        <v/>
      </c>
      <c r="G810" s="99" t="str">
        <f t="shared" si="78"/>
        <v/>
      </c>
      <c r="H810" s="200" t="str">
        <f ca="1">IF(AND(M810&gt;0,M810&lt;=STATS!$C$22),1,"")</f>
        <v/>
      </c>
      <c r="J810" s="34">
        <v>809</v>
      </c>
      <c r="K810"/>
      <c r="L810"/>
      <c r="R810" s="17"/>
      <c r="S810" s="17"/>
      <c r="T810" s="36"/>
      <c r="U810" s="36"/>
      <c r="V810" s="36"/>
      <c r="W810" s="36"/>
      <c r="X810" s="36"/>
      <c r="Y810" s="36"/>
      <c r="Z810" s="36"/>
      <c r="AA810" s="36"/>
      <c r="AB810" s="36"/>
      <c r="AC810" s="36"/>
      <c r="AD810" s="36"/>
      <c r="AE810" s="36"/>
      <c r="AF810" s="36"/>
      <c r="AG810" s="36"/>
      <c r="AH810" s="36"/>
      <c r="EZ810" s="196"/>
      <c r="FA810" s="196"/>
      <c r="FB810" s="196"/>
      <c r="FC810" s="196"/>
      <c r="FD810" s="196"/>
    </row>
    <row r="811" spans="2:160">
      <c r="B811" s="99">
        <f t="shared" si="73"/>
        <v>0</v>
      </c>
      <c r="C811" s="99" t="str">
        <f t="shared" si="74"/>
        <v/>
      </c>
      <c r="D811" s="99" t="str">
        <f t="shared" si="75"/>
        <v/>
      </c>
      <c r="E811" s="99" t="str">
        <f t="shared" si="76"/>
        <v/>
      </c>
      <c r="F811" s="99" t="str">
        <f t="shared" si="77"/>
        <v/>
      </c>
      <c r="G811" s="99" t="str">
        <f t="shared" si="78"/>
        <v/>
      </c>
      <c r="H811" s="200" t="str">
        <f ca="1">IF(AND(M811&gt;0,M811&lt;=STATS!$C$22),1,"")</f>
        <v/>
      </c>
      <c r="J811" s="34">
        <v>810</v>
      </c>
      <c r="K811"/>
      <c r="L811"/>
      <c r="R811" s="17"/>
      <c r="S811" s="17"/>
      <c r="T811" s="36"/>
      <c r="U811" s="36"/>
      <c r="V811" s="36"/>
      <c r="W811" s="36"/>
      <c r="X811" s="36"/>
      <c r="Y811" s="36"/>
      <c r="Z811" s="36"/>
      <c r="AA811" s="36"/>
      <c r="AB811" s="36"/>
      <c r="AC811" s="36"/>
      <c r="AD811" s="36"/>
      <c r="AE811" s="36"/>
      <c r="AF811" s="36"/>
      <c r="AG811" s="36"/>
      <c r="AH811" s="36"/>
      <c r="EZ811" s="196"/>
      <c r="FA811" s="196"/>
      <c r="FB811" s="196"/>
      <c r="FC811" s="196"/>
      <c r="FD811" s="196"/>
    </row>
    <row r="812" spans="2:160">
      <c r="B812" s="99">
        <f t="shared" si="73"/>
        <v>0</v>
      </c>
      <c r="C812" s="99" t="str">
        <f t="shared" si="74"/>
        <v/>
      </c>
      <c r="D812" s="99" t="str">
        <f t="shared" si="75"/>
        <v/>
      </c>
      <c r="E812" s="99" t="str">
        <f t="shared" si="76"/>
        <v/>
      </c>
      <c r="F812" s="99" t="str">
        <f t="shared" si="77"/>
        <v/>
      </c>
      <c r="G812" s="99" t="str">
        <f t="shared" si="78"/>
        <v/>
      </c>
      <c r="H812" s="200" t="str">
        <f ca="1">IF(AND(M812&gt;0,M812&lt;=STATS!$C$22),1,"")</f>
        <v/>
      </c>
      <c r="J812" s="34">
        <v>811</v>
      </c>
      <c r="K812"/>
      <c r="L812"/>
      <c r="R812" s="17"/>
      <c r="S812" s="17"/>
      <c r="T812" s="36"/>
      <c r="U812" s="36"/>
      <c r="V812" s="36"/>
      <c r="W812" s="36"/>
      <c r="X812" s="36"/>
      <c r="Y812" s="36"/>
      <c r="Z812" s="36"/>
      <c r="AA812" s="36"/>
      <c r="AB812" s="36"/>
      <c r="AC812" s="36"/>
      <c r="AD812" s="36"/>
      <c r="AE812" s="36"/>
      <c r="AF812" s="36"/>
      <c r="AG812" s="36"/>
      <c r="AH812" s="36"/>
      <c r="EZ812" s="196"/>
      <c r="FA812" s="196"/>
      <c r="FB812" s="196"/>
      <c r="FC812" s="196"/>
      <c r="FD812" s="196"/>
    </row>
    <row r="813" spans="2:160">
      <c r="B813" s="99">
        <f t="shared" si="73"/>
        <v>0</v>
      </c>
      <c r="C813" s="99" t="str">
        <f t="shared" si="74"/>
        <v/>
      </c>
      <c r="D813" s="99" t="str">
        <f t="shared" si="75"/>
        <v/>
      </c>
      <c r="E813" s="99" t="str">
        <f t="shared" si="76"/>
        <v/>
      </c>
      <c r="F813" s="99" t="str">
        <f t="shared" si="77"/>
        <v/>
      </c>
      <c r="G813" s="99" t="str">
        <f t="shared" si="78"/>
        <v/>
      </c>
      <c r="H813" s="200" t="str">
        <f ca="1">IF(AND(M813&gt;0,M813&lt;=STATS!$C$22),1,"")</f>
        <v/>
      </c>
      <c r="J813" s="34">
        <v>812</v>
      </c>
      <c r="K813"/>
      <c r="L813"/>
      <c r="R813" s="17"/>
      <c r="S813" s="17"/>
      <c r="T813" s="36"/>
      <c r="U813" s="36"/>
      <c r="V813" s="36"/>
      <c r="W813" s="36"/>
      <c r="X813" s="36"/>
      <c r="Y813" s="36"/>
      <c r="Z813" s="36"/>
      <c r="AA813" s="36"/>
      <c r="AB813" s="36"/>
      <c r="AC813" s="36"/>
      <c r="AD813" s="36"/>
      <c r="AE813" s="36"/>
      <c r="AF813" s="36"/>
      <c r="AG813" s="36"/>
      <c r="AH813" s="36"/>
      <c r="EZ813" s="196"/>
      <c r="FA813" s="196"/>
      <c r="FB813" s="196"/>
      <c r="FC813" s="196"/>
      <c r="FD813" s="196"/>
    </row>
    <row r="814" spans="2:160">
      <c r="B814" s="99">
        <f t="shared" si="73"/>
        <v>0</v>
      </c>
      <c r="C814" s="99" t="str">
        <f t="shared" si="74"/>
        <v/>
      </c>
      <c r="D814" s="99" t="str">
        <f t="shared" si="75"/>
        <v/>
      </c>
      <c r="E814" s="99" t="str">
        <f t="shared" si="76"/>
        <v/>
      </c>
      <c r="F814" s="99" t="str">
        <f t="shared" si="77"/>
        <v/>
      </c>
      <c r="G814" s="99" t="str">
        <f t="shared" si="78"/>
        <v/>
      </c>
      <c r="H814" s="200" t="str">
        <f ca="1">IF(AND(M814&gt;0,M814&lt;=STATS!$C$22),1,"")</f>
        <v/>
      </c>
      <c r="J814" s="34">
        <v>813</v>
      </c>
      <c r="K814"/>
      <c r="L814"/>
      <c r="R814" s="17"/>
      <c r="S814" s="17"/>
      <c r="T814" s="36"/>
      <c r="U814" s="36"/>
      <c r="V814" s="36"/>
      <c r="W814" s="36"/>
      <c r="X814" s="36"/>
      <c r="Y814" s="36"/>
      <c r="Z814" s="36"/>
      <c r="AA814" s="36"/>
      <c r="AB814" s="36"/>
      <c r="AC814" s="36"/>
      <c r="AD814" s="36"/>
      <c r="AE814" s="36"/>
      <c r="AF814" s="36"/>
      <c r="AG814" s="36"/>
      <c r="AH814" s="36"/>
      <c r="EZ814" s="196"/>
      <c r="FA814" s="196"/>
      <c r="FB814" s="196"/>
      <c r="FC814" s="196"/>
      <c r="FD814" s="196"/>
    </row>
    <row r="815" spans="2:160">
      <c r="B815" s="99">
        <f t="shared" si="73"/>
        <v>0</v>
      </c>
      <c r="C815" s="99" t="str">
        <f t="shared" si="74"/>
        <v/>
      </c>
      <c r="D815" s="99" t="str">
        <f t="shared" si="75"/>
        <v/>
      </c>
      <c r="E815" s="99" t="str">
        <f t="shared" si="76"/>
        <v/>
      </c>
      <c r="F815" s="99" t="str">
        <f t="shared" si="77"/>
        <v/>
      </c>
      <c r="G815" s="99" t="str">
        <f t="shared" si="78"/>
        <v/>
      </c>
      <c r="H815" s="200" t="str">
        <f ca="1">IF(AND(M815&gt;0,M815&lt;=STATS!$C$22),1,"")</f>
        <v/>
      </c>
      <c r="J815" s="34">
        <v>814</v>
      </c>
      <c r="K815"/>
      <c r="L815"/>
      <c r="R815" s="17"/>
      <c r="S815" s="17"/>
      <c r="T815" s="36"/>
      <c r="U815" s="36"/>
      <c r="V815" s="36"/>
      <c r="W815" s="36"/>
      <c r="X815" s="36"/>
      <c r="Y815" s="36"/>
      <c r="Z815" s="36"/>
      <c r="AA815" s="36"/>
      <c r="AB815" s="36"/>
      <c r="AC815" s="36"/>
      <c r="AD815" s="36"/>
      <c r="AE815" s="36"/>
      <c r="AF815" s="36"/>
      <c r="AG815" s="36"/>
      <c r="AH815" s="36"/>
      <c r="EZ815" s="196"/>
      <c r="FA815" s="196"/>
      <c r="FB815" s="196"/>
      <c r="FC815" s="196"/>
      <c r="FD815" s="196"/>
    </row>
    <row r="816" spans="2:160">
      <c r="B816" s="99">
        <f t="shared" si="73"/>
        <v>0</v>
      </c>
      <c r="C816" s="99" t="str">
        <f t="shared" si="74"/>
        <v/>
      </c>
      <c r="D816" s="99" t="str">
        <f t="shared" si="75"/>
        <v/>
      </c>
      <c r="E816" s="99" t="str">
        <f t="shared" si="76"/>
        <v/>
      </c>
      <c r="F816" s="99" t="str">
        <f t="shared" si="77"/>
        <v/>
      </c>
      <c r="G816" s="99" t="str">
        <f t="shared" si="78"/>
        <v/>
      </c>
      <c r="H816" s="200" t="str">
        <f ca="1">IF(AND(M816&gt;0,M816&lt;=STATS!$C$22),1,"")</f>
        <v/>
      </c>
      <c r="J816" s="34">
        <v>815</v>
      </c>
      <c r="K816"/>
      <c r="L816"/>
      <c r="R816" s="17"/>
      <c r="S816" s="17"/>
      <c r="T816" s="36"/>
      <c r="U816" s="36"/>
      <c r="V816" s="36"/>
      <c r="W816" s="36"/>
      <c r="X816" s="36"/>
      <c r="Y816" s="36"/>
      <c r="Z816" s="36"/>
      <c r="AA816" s="36"/>
      <c r="AB816" s="36"/>
      <c r="AC816" s="36"/>
      <c r="AD816" s="36"/>
      <c r="AE816" s="36"/>
      <c r="AF816" s="36"/>
      <c r="AG816" s="36"/>
      <c r="AH816" s="36"/>
      <c r="EZ816" s="196"/>
      <c r="FA816" s="196"/>
      <c r="FB816" s="196"/>
      <c r="FC816" s="196"/>
      <c r="FD816" s="196"/>
    </row>
    <row r="817" spans="2:160">
      <c r="B817" s="99">
        <f t="shared" si="73"/>
        <v>0</v>
      </c>
      <c r="C817" s="99" t="str">
        <f t="shared" si="74"/>
        <v/>
      </c>
      <c r="D817" s="99" t="str">
        <f t="shared" si="75"/>
        <v/>
      </c>
      <c r="E817" s="99" t="str">
        <f t="shared" si="76"/>
        <v/>
      </c>
      <c r="F817" s="99" t="str">
        <f t="shared" si="77"/>
        <v/>
      </c>
      <c r="G817" s="99" t="str">
        <f t="shared" si="78"/>
        <v/>
      </c>
      <c r="H817" s="200" t="str">
        <f ca="1">IF(AND(M817&gt;0,M817&lt;=STATS!$C$22),1,"")</f>
        <v/>
      </c>
      <c r="J817" s="34">
        <v>816</v>
      </c>
      <c r="K817"/>
      <c r="L817"/>
      <c r="R817" s="17"/>
      <c r="S817" s="17"/>
      <c r="T817" s="36"/>
      <c r="U817" s="36"/>
      <c r="V817" s="36"/>
      <c r="W817" s="36"/>
      <c r="X817" s="36"/>
      <c r="Y817" s="36"/>
      <c r="Z817" s="36"/>
      <c r="AA817" s="36"/>
      <c r="AB817" s="36"/>
      <c r="AC817" s="36"/>
      <c r="AD817" s="36"/>
      <c r="AE817" s="36"/>
      <c r="AF817" s="36"/>
      <c r="AG817" s="36"/>
      <c r="AH817" s="36"/>
      <c r="EZ817" s="196"/>
      <c r="FA817" s="196"/>
      <c r="FB817" s="196"/>
      <c r="FC817" s="196"/>
      <c r="FD817" s="196"/>
    </row>
    <row r="818" spans="2:160">
      <c r="B818" s="99">
        <f t="shared" si="73"/>
        <v>0</v>
      </c>
      <c r="C818" s="99" t="str">
        <f t="shared" si="74"/>
        <v/>
      </c>
      <c r="D818" s="99" t="str">
        <f t="shared" si="75"/>
        <v/>
      </c>
      <c r="E818" s="99" t="str">
        <f t="shared" si="76"/>
        <v/>
      </c>
      <c r="F818" s="99" t="str">
        <f t="shared" si="77"/>
        <v/>
      </c>
      <c r="G818" s="99" t="str">
        <f t="shared" si="78"/>
        <v/>
      </c>
      <c r="H818" s="200" t="str">
        <f ca="1">IF(AND(M818&gt;0,M818&lt;=STATS!$C$22),1,"")</f>
        <v/>
      </c>
      <c r="J818" s="34">
        <v>817</v>
      </c>
      <c r="K818"/>
      <c r="L818"/>
      <c r="R818" s="17"/>
      <c r="S818" s="17"/>
      <c r="T818" s="36"/>
      <c r="U818" s="36"/>
      <c r="V818" s="36"/>
      <c r="W818" s="36"/>
      <c r="X818" s="36"/>
      <c r="Y818" s="36"/>
      <c r="Z818" s="36"/>
      <c r="AA818" s="36"/>
      <c r="AB818" s="36"/>
      <c r="AC818" s="36"/>
      <c r="AD818" s="36"/>
      <c r="AE818" s="36"/>
      <c r="AF818" s="36"/>
      <c r="AG818" s="36"/>
      <c r="AH818" s="36"/>
      <c r="EZ818" s="196"/>
      <c r="FA818" s="196"/>
      <c r="FB818" s="196"/>
      <c r="FC818" s="196"/>
      <c r="FD818" s="196"/>
    </row>
    <row r="819" spans="2:160">
      <c r="B819" s="99">
        <f t="shared" si="73"/>
        <v>0</v>
      </c>
      <c r="C819" s="99" t="str">
        <f t="shared" si="74"/>
        <v/>
      </c>
      <c r="D819" s="99" t="str">
        <f t="shared" si="75"/>
        <v/>
      </c>
      <c r="E819" s="99" t="str">
        <f t="shared" si="76"/>
        <v/>
      </c>
      <c r="F819" s="99" t="str">
        <f t="shared" si="77"/>
        <v/>
      </c>
      <c r="G819" s="99" t="str">
        <f t="shared" si="78"/>
        <v/>
      </c>
      <c r="H819" s="200" t="str">
        <f ca="1">IF(AND(M819&gt;0,M819&lt;=STATS!$C$22),1,"")</f>
        <v/>
      </c>
      <c r="J819" s="34">
        <v>818</v>
      </c>
      <c r="K819"/>
      <c r="L819"/>
      <c r="R819" s="17"/>
      <c r="S819" s="17"/>
      <c r="T819" s="36"/>
      <c r="U819" s="36"/>
      <c r="V819" s="36"/>
      <c r="W819" s="36"/>
      <c r="X819" s="36"/>
      <c r="Y819" s="36"/>
      <c r="Z819" s="36"/>
      <c r="AA819" s="36"/>
      <c r="AB819" s="36"/>
      <c r="AC819" s="36"/>
      <c r="AD819" s="36"/>
      <c r="AE819" s="36"/>
      <c r="AF819" s="36"/>
      <c r="AG819" s="36"/>
      <c r="AH819" s="36"/>
      <c r="EZ819" s="196"/>
      <c r="FA819" s="196"/>
      <c r="FB819" s="196"/>
      <c r="FC819" s="196"/>
      <c r="FD819" s="196"/>
    </row>
    <row r="820" spans="2:160">
      <c r="B820" s="99">
        <f t="shared" si="73"/>
        <v>0</v>
      </c>
      <c r="C820" s="99" t="str">
        <f t="shared" si="74"/>
        <v/>
      </c>
      <c r="D820" s="99" t="str">
        <f t="shared" si="75"/>
        <v/>
      </c>
      <c r="E820" s="99" t="str">
        <f t="shared" si="76"/>
        <v/>
      </c>
      <c r="F820" s="99" t="str">
        <f t="shared" si="77"/>
        <v/>
      </c>
      <c r="G820" s="99" t="str">
        <f t="shared" si="78"/>
        <v/>
      </c>
      <c r="H820" s="200" t="str">
        <f ca="1">IF(AND(M820&gt;0,M820&lt;=STATS!$C$22),1,"")</f>
        <v/>
      </c>
      <c r="J820" s="34">
        <v>819</v>
      </c>
      <c r="K820"/>
      <c r="L820"/>
      <c r="R820" s="17"/>
      <c r="S820" s="17"/>
      <c r="T820" s="36"/>
      <c r="U820" s="36"/>
      <c r="V820" s="36"/>
      <c r="W820" s="36"/>
      <c r="X820" s="36"/>
      <c r="Y820" s="36"/>
      <c r="Z820" s="36"/>
      <c r="AA820" s="36"/>
      <c r="AB820" s="36"/>
      <c r="AC820" s="36"/>
      <c r="AD820" s="36"/>
      <c r="AE820" s="36"/>
      <c r="AF820" s="36"/>
      <c r="AG820" s="36"/>
      <c r="AH820" s="36"/>
      <c r="EZ820" s="196"/>
      <c r="FA820" s="196"/>
      <c r="FB820" s="196"/>
      <c r="FC820" s="196"/>
      <c r="FD820" s="196"/>
    </row>
    <row r="821" spans="2:160">
      <c r="B821" s="99">
        <f t="shared" si="73"/>
        <v>0</v>
      </c>
      <c r="C821" s="99" t="str">
        <f t="shared" si="74"/>
        <v/>
      </c>
      <c r="D821" s="99" t="str">
        <f t="shared" si="75"/>
        <v/>
      </c>
      <c r="E821" s="99" t="str">
        <f t="shared" si="76"/>
        <v/>
      </c>
      <c r="F821" s="99" t="str">
        <f t="shared" si="77"/>
        <v/>
      </c>
      <c r="G821" s="99" t="str">
        <f t="shared" si="78"/>
        <v/>
      </c>
      <c r="H821" s="200" t="str">
        <f ca="1">IF(AND(M821&gt;0,M821&lt;=STATS!$C$22),1,"")</f>
        <v/>
      </c>
      <c r="J821" s="34">
        <v>820</v>
      </c>
      <c r="K821"/>
      <c r="L821"/>
      <c r="R821" s="17"/>
      <c r="S821" s="17"/>
      <c r="T821" s="36"/>
      <c r="U821" s="36"/>
      <c r="V821" s="36"/>
      <c r="W821" s="36"/>
      <c r="X821" s="36"/>
      <c r="Y821" s="36"/>
      <c r="Z821" s="36"/>
      <c r="AA821" s="36"/>
      <c r="AB821" s="36"/>
      <c r="AC821" s="36"/>
      <c r="AD821" s="36"/>
      <c r="AE821" s="36"/>
      <c r="AF821" s="36"/>
      <c r="AG821" s="36"/>
      <c r="AH821" s="36"/>
      <c r="EZ821" s="196"/>
      <c r="FA821" s="196"/>
      <c r="FB821" s="196"/>
      <c r="FC821" s="196"/>
      <c r="FD821" s="196"/>
    </row>
    <row r="822" spans="2:160">
      <c r="B822" s="99">
        <f t="shared" si="73"/>
        <v>0</v>
      </c>
      <c r="C822" s="99" t="str">
        <f t="shared" si="74"/>
        <v/>
      </c>
      <c r="D822" s="99" t="str">
        <f t="shared" si="75"/>
        <v/>
      </c>
      <c r="E822" s="99" t="str">
        <f t="shared" si="76"/>
        <v/>
      </c>
      <c r="F822" s="99" t="str">
        <f t="shared" si="77"/>
        <v/>
      </c>
      <c r="G822" s="99" t="str">
        <f t="shared" si="78"/>
        <v/>
      </c>
      <c r="H822" s="200" t="str">
        <f ca="1">IF(AND(M822&gt;0,M822&lt;=STATS!$C$22),1,"")</f>
        <v/>
      </c>
      <c r="J822" s="34">
        <v>821</v>
      </c>
      <c r="K822"/>
      <c r="L822"/>
      <c r="R822" s="17"/>
      <c r="S822" s="17"/>
      <c r="T822" s="36"/>
      <c r="U822" s="36"/>
      <c r="V822" s="36"/>
      <c r="W822" s="36"/>
      <c r="X822" s="36"/>
      <c r="Y822" s="36"/>
      <c r="Z822" s="36"/>
      <c r="AA822" s="36"/>
      <c r="AB822" s="36"/>
      <c r="AC822" s="36"/>
      <c r="AD822" s="36"/>
      <c r="AE822" s="36"/>
      <c r="AF822" s="36"/>
      <c r="AG822" s="36"/>
      <c r="AH822" s="36"/>
      <c r="EZ822" s="196"/>
      <c r="FA822" s="196"/>
      <c r="FB822" s="196"/>
      <c r="FC822" s="196"/>
      <c r="FD822" s="196"/>
    </row>
    <row r="823" spans="2:160">
      <c r="B823" s="99">
        <f t="shared" si="73"/>
        <v>0</v>
      </c>
      <c r="C823" s="99" t="str">
        <f t="shared" si="74"/>
        <v/>
      </c>
      <c r="D823" s="99" t="str">
        <f t="shared" si="75"/>
        <v/>
      </c>
      <c r="E823" s="99" t="str">
        <f t="shared" si="76"/>
        <v/>
      </c>
      <c r="F823" s="99" t="str">
        <f t="shared" si="77"/>
        <v/>
      </c>
      <c r="G823" s="99" t="str">
        <f t="shared" si="78"/>
        <v/>
      </c>
      <c r="H823" s="200" t="str">
        <f ca="1">IF(AND(M823&gt;0,M823&lt;=STATS!$C$22),1,"")</f>
        <v/>
      </c>
      <c r="J823" s="34">
        <v>822</v>
      </c>
      <c r="K823"/>
      <c r="L823"/>
      <c r="R823" s="17"/>
      <c r="S823" s="17"/>
      <c r="T823" s="36"/>
      <c r="U823" s="36"/>
      <c r="V823" s="36"/>
      <c r="W823" s="36"/>
      <c r="X823" s="36"/>
      <c r="Y823" s="36"/>
      <c r="Z823" s="36"/>
      <c r="AA823" s="36"/>
      <c r="AB823" s="36"/>
      <c r="AC823" s="36"/>
      <c r="AD823" s="36"/>
      <c r="AE823" s="36"/>
      <c r="AF823" s="36"/>
      <c r="AG823" s="36"/>
      <c r="AH823" s="36"/>
      <c r="EZ823" s="196"/>
      <c r="FA823" s="196"/>
      <c r="FB823" s="196"/>
      <c r="FC823" s="196"/>
      <c r="FD823" s="196"/>
    </row>
    <row r="824" spans="2:160">
      <c r="B824" s="99">
        <f t="shared" si="73"/>
        <v>0</v>
      </c>
      <c r="C824" s="99" t="str">
        <f t="shared" si="74"/>
        <v/>
      </c>
      <c r="D824" s="99" t="str">
        <f t="shared" si="75"/>
        <v/>
      </c>
      <c r="E824" s="99" t="str">
        <f t="shared" si="76"/>
        <v/>
      </c>
      <c r="F824" s="99" t="str">
        <f t="shared" si="77"/>
        <v/>
      </c>
      <c r="G824" s="99" t="str">
        <f t="shared" si="78"/>
        <v/>
      </c>
      <c r="H824" s="200" t="str">
        <f ca="1">IF(AND(M824&gt;0,M824&lt;=STATS!$C$22),1,"")</f>
        <v/>
      </c>
      <c r="J824" s="34">
        <v>823</v>
      </c>
      <c r="K824"/>
      <c r="L824"/>
      <c r="R824" s="17"/>
      <c r="S824" s="17"/>
      <c r="T824" s="36"/>
      <c r="U824" s="36"/>
      <c r="V824" s="36"/>
      <c r="W824" s="36"/>
      <c r="X824" s="36"/>
      <c r="Y824" s="36"/>
      <c r="Z824" s="36"/>
      <c r="AA824" s="36"/>
      <c r="AB824" s="36"/>
      <c r="AC824" s="36"/>
      <c r="AD824" s="36"/>
      <c r="AE824" s="36"/>
      <c r="AF824" s="36"/>
      <c r="AG824" s="36"/>
      <c r="AH824" s="36"/>
      <c r="EZ824" s="196"/>
      <c r="FA824" s="196"/>
      <c r="FB824" s="196"/>
      <c r="FC824" s="196"/>
      <c r="FD824" s="196"/>
    </row>
    <row r="825" spans="2:160">
      <c r="B825" s="99">
        <f t="shared" si="73"/>
        <v>0</v>
      </c>
      <c r="C825" s="99" t="str">
        <f t="shared" si="74"/>
        <v/>
      </c>
      <c r="D825" s="99" t="str">
        <f t="shared" si="75"/>
        <v/>
      </c>
      <c r="E825" s="99" t="str">
        <f t="shared" si="76"/>
        <v/>
      </c>
      <c r="F825" s="99" t="str">
        <f t="shared" si="77"/>
        <v/>
      </c>
      <c r="G825" s="99" t="str">
        <f t="shared" si="78"/>
        <v/>
      </c>
      <c r="H825" s="200" t="str">
        <f ca="1">IF(AND(M825&gt;0,M825&lt;=STATS!$C$22),1,"")</f>
        <v/>
      </c>
      <c r="J825" s="34">
        <v>824</v>
      </c>
      <c r="K825"/>
      <c r="L825"/>
      <c r="R825" s="17"/>
      <c r="S825" s="17"/>
      <c r="T825" s="36"/>
      <c r="U825" s="36"/>
      <c r="V825" s="36"/>
      <c r="W825" s="36"/>
      <c r="X825" s="36"/>
      <c r="Y825" s="36"/>
      <c r="Z825" s="36"/>
      <c r="AA825" s="36"/>
      <c r="AB825" s="36"/>
      <c r="AC825" s="36"/>
      <c r="AD825" s="36"/>
      <c r="AE825" s="36"/>
      <c r="AF825" s="36"/>
      <c r="AG825" s="36"/>
      <c r="AH825" s="36"/>
      <c r="EZ825" s="196"/>
      <c r="FA825" s="196"/>
      <c r="FB825" s="196"/>
      <c r="FC825" s="196"/>
      <c r="FD825" s="196"/>
    </row>
    <row r="826" spans="2:160">
      <c r="B826" s="99">
        <f t="shared" si="73"/>
        <v>0</v>
      </c>
      <c r="C826" s="99" t="str">
        <f t="shared" si="74"/>
        <v/>
      </c>
      <c r="D826" s="99" t="str">
        <f t="shared" si="75"/>
        <v/>
      </c>
      <c r="E826" s="99" t="str">
        <f t="shared" si="76"/>
        <v/>
      </c>
      <c r="F826" s="99" t="str">
        <f t="shared" si="77"/>
        <v/>
      </c>
      <c r="G826" s="99" t="str">
        <f t="shared" si="78"/>
        <v/>
      </c>
      <c r="H826" s="200" t="str">
        <f ca="1">IF(AND(M826&gt;0,M826&lt;=STATS!$C$22),1,"")</f>
        <v/>
      </c>
      <c r="J826" s="34">
        <v>825</v>
      </c>
      <c r="K826"/>
      <c r="L826"/>
      <c r="R826" s="17"/>
      <c r="S826" s="17"/>
      <c r="T826" s="36"/>
      <c r="U826" s="36"/>
      <c r="V826" s="36"/>
      <c r="W826" s="36"/>
      <c r="X826" s="36"/>
      <c r="Y826" s="36"/>
      <c r="Z826" s="36"/>
      <c r="AA826" s="36"/>
      <c r="AB826" s="36"/>
      <c r="AC826" s="36"/>
      <c r="AD826" s="36"/>
      <c r="AE826" s="36"/>
      <c r="AF826" s="36"/>
      <c r="AG826" s="36"/>
      <c r="AH826" s="36"/>
      <c r="EZ826" s="196"/>
      <c r="FA826" s="196"/>
      <c r="FB826" s="196"/>
      <c r="FC826" s="196"/>
      <c r="FD826" s="196"/>
    </row>
    <row r="827" spans="2:160">
      <c r="B827" s="99">
        <f t="shared" si="73"/>
        <v>0</v>
      </c>
      <c r="C827" s="99" t="str">
        <f t="shared" si="74"/>
        <v/>
      </c>
      <c r="D827" s="99" t="str">
        <f t="shared" si="75"/>
        <v/>
      </c>
      <c r="E827" s="99" t="str">
        <f t="shared" si="76"/>
        <v/>
      </c>
      <c r="F827" s="99" t="str">
        <f t="shared" si="77"/>
        <v/>
      </c>
      <c r="G827" s="99" t="str">
        <f t="shared" si="78"/>
        <v/>
      </c>
      <c r="H827" s="200" t="str">
        <f ca="1">IF(AND(M827&gt;0,M827&lt;=STATS!$C$22),1,"")</f>
        <v/>
      </c>
      <c r="J827" s="34">
        <v>826</v>
      </c>
      <c r="K827"/>
      <c r="L827"/>
      <c r="R827" s="17"/>
      <c r="S827" s="17"/>
      <c r="T827" s="36"/>
      <c r="U827" s="36"/>
      <c r="V827" s="36"/>
      <c r="W827" s="36"/>
      <c r="X827" s="36"/>
      <c r="Y827" s="36"/>
      <c r="Z827" s="36"/>
      <c r="AA827" s="36"/>
      <c r="AB827" s="36"/>
      <c r="AC827" s="36"/>
      <c r="AD827" s="36"/>
      <c r="AE827" s="36"/>
      <c r="AF827" s="36"/>
      <c r="AG827" s="36"/>
      <c r="AH827" s="36"/>
      <c r="EZ827" s="196"/>
      <c r="FA827" s="196"/>
      <c r="FB827" s="196"/>
      <c r="FC827" s="196"/>
      <c r="FD827" s="196"/>
    </row>
    <row r="828" spans="2:160">
      <c r="B828" s="99">
        <f t="shared" si="73"/>
        <v>0</v>
      </c>
      <c r="C828" s="99" t="str">
        <f t="shared" si="74"/>
        <v/>
      </c>
      <c r="D828" s="99" t="str">
        <f t="shared" si="75"/>
        <v/>
      </c>
      <c r="E828" s="99" t="str">
        <f t="shared" si="76"/>
        <v/>
      </c>
      <c r="F828" s="99" t="str">
        <f t="shared" si="77"/>
        <v/>
      </c>
      <c r="G828" s="99" t="str">
        <f t="shared" si="78"/>
        <v/>
      </c>
      <c r="H828" s="200" t="str">
        <f ca="1">IF(AND(M828&gt;0,M828&lt;=STATS!$C$22),1,"")</f>
        <v/>
      </c>
      <c r="J828" s="34">
        <v>827</v>
      </c>
      <c r="K828"/>
      <c r="L828"/>
      <c r="R828" s="17"/>
      <c r="S828" s="17"/>
      <c r="T828" s="36"/>
      <c r="U828" s="36"/>
      <c r="V828" s="36"/>
      <c r="W828" s="36"/>
      <c r="X828" s="36"/>
      <c r="Y828" s="36"/>
      <c r="Z828" s="36"/>
      <c r="AA828" s="36"/>
      <c r="AB828" s="36"/>
      <c r="AC828" s="36"/>
      <c r="AD828" s="36"/>
      <c r="AE828" s="36"/>
      <c r="AF828" s="36"/>
      <c r="AG828" s="36"/>
      <c r="AH828" s="36"/>
      <c r="EZ828" s="196"/>
      <c r="FA828" s="196"/>
      <c r="FB828" s="196"/>
      <c r="FC828" s="196"/>
      <c r="FD828" s="196"/>
    </row>
    <row r="829" spans="2:160">
      <c r="B829" s="99">
        <f t="shared" si="73"/>
        <v>0</v>
      </c>
      <c r="C829" s="99" t="str">
        <f t="shared" si="74"/>
        <v/>
      </c>
      <c r="D829" s="99" t="str">
        <f t="shared" si="75"/>
        <v/>
      </c>
      <c r="E829" s="99" t="str">
        <f t="shared" si="76"/>
        <v/>
      </c>
      <c r="F829" s="99" t="str">
        <f t="shared" si="77"/>
        <v/>
      </c>
      <c r="G829" s="99" t="str">
        <f t="shared" si="78"/>
        <v/>
      </c>
      <c r="H829" s="200" t="str">
        <f ca="1">IF(AND(M829&gt;0,M829&lt;=STATS!$C$22),1,"")</f>
        <v/>
      </c>
      <c r="J829" s="34">
        <v>828</v>
      </c>
      <c r="K829"/>
      <c r="L829"/>
      <c r="R829" s="17"/>
      <c r="S829" s="17"/>
      <c r="T829" s="36"/>
      <c r="U829" s="36"/>
      <c r="V829" s="36"/>
      <c r="W829" s="36"/>
      <c r="X829" s="36"/>
      <c r="Y829" s="36"/>
      <c r="Z829" s="36"/>
      <c r="AA829" s="36"/>
      <c r="AB829" s="36"/>
      <c r="AC829" s="36"/>
      <c r="AD829" s="36"/>
      <c r="AE829" s="36"/>
      <c r="AF829" s="36"/>
      <c r="AG829" s="36"/>
      <c r="AH829" s="36"/>
      <c r="EZ829" s="196"/>
      <c r="FA829" s="196"/>
      <c r="FB829" s="196"/>
      <c r="FC829" s="196"/>
      <c r="FD829" s="196"/>
    </row>
    <row r="830" spans="2:160">
      <c r="B830" s="99">
        <f t="shared" si="73"/>
        <v>0</v>
      </c>
      <c r="C830" s="99" t="str">
        <f t="shared" si="74"/>
        <v/>
      </c>
      <c r="D830" s="99" t="str">
        <f t="shared" si="75"/>
        <v/>
      </c>
      <c r="E830" s="99" t="str">
        <f t="shared" si="76"/>
        <v/>
      </c>
      <c r="F830" s="99" t="str">
        <f t="shared" si="77"/>
        <v/>
      </c>
      <c r="G830" s="99" t="str">
        <f t="shared" si="78"/>
        <v/>
      </c>
      <c r="H830" s="200" t="str">
        <f ca="1">IF(AND(M830&gt;0,M830&lt;=STATS!$C$22),1,"")</f>
        <v/>
      </c>
      <c r="J830" s="34">
        <v>829</v>
      </c>
      <c r="K830"/>
      <c r="L830"/>
      <c r="R830" s="17"/>
      <c r="S830" s="17"/>
      <c r="T830" s="36"/>
      <c r="U830" s="36"/>
      <c r="V830" s="36"/>
      <c r="W830" s="36"/>
      <c r="X830" s="36"/>
      <c r="Y830" s="36"/>
      <c r="Z830" s="36"/>
      <c r="AA830" s="36"/>
      <c r="AB830" s="36"/>
      <c r="AC830" s="36"/>
      <c r="AD830" s="36"/>
      <c r="AE830" s="36"/>
      <c r="AF830" s="36"/>
      <c r="AG830" s="36"/>
      <c r="AH830" s="36"/>
      <c r="EZ830" s="196"/>
      <c r="FA830" s="196"/>
      <c r="FB830" s="196"/>
      <c r="FC830" s="196"/>
      <c r="FD830" s="196"/>
    </row>
    <row r="831" spans="2:160">
      <c r="B831" s="99">
        <f t="shared" si="73"/>
        <v>0</v>
      </c>
      <c r="C831" s="99" t="str">
        <f t="shared" si="74"/>
        <v/>
      </c>
      <c r="D831" s="99" t="str">
        <f t="shared" si="75"/>
        <v/>
      </c>
      <c r="E831" s="99" t="str">
        <f t="shared" si="76"/>
        <v/>
      </c>
      <c r="F831" s="99" t="str">
        <f t="shared" si="77"/>
        <v/>
      </c>
      <c r="G831" s="99" t="str">
        <f t="shared" si="78"/>
        <v/>
      </c>
      <c r="H831" s="200" t="str">
        <f ca="1">IF(AND(M831&gt;0,M831&lt;=STATS!$C$22),1,"")</f>
        <v/>
      </c>
      <c r="J831" s="34">
        <v>830</v>
      </c>
      <c r="K831"/>
      <c r="L831"/>
      <c r="R831" s="17"/>
      <c r="S831" s="17"/>
      <c r="T831" s="36"/>
      <c r="U831" s="36"/>
      <c r="V831" s="36"/>
      <c r="W831" s="36"/>
      <c r="X831" s="36"/>
      <c r="Y831" s="36"/>
      <c r="Z831" s="36"/>
      <c r="AA831" s="36"/>
      <c r="AB831" s="36"/>
      <c r="AC831" s="36"/>
      <c r="AD831" s="36"/>
      <c r="AE831" s="36"/>
      <c r="AF831" s="36"/>
      <c r="AG831" s="36"/>
      <c r="AH831" s="36"/>
      <c r="EZ831" s="196"/>
      <c r="FA831" s="196"/>
      <c r="FB831" s="196"/>
      <c r="FC831" s="196"/>
      <c r="FD831" s="196"/>
    </row>
    <row r="832" spans="2:160">
      <c r="B832" s="99">
        <f t="shared" si="73"/>
        <v>0</v>
      </c>
      <c r="C832" s="99" t="str">
        <f t="shared" si="74"/>
        <v/>
      </c>
      <c r="D832" s="99" t="str">
        <f t="shared" si="75"/>
        <v/>
      </c>
      <c r="E832" s="99" t="str">
        <f t="shared" si="76"/>
        <v/>
      </c>
      <c r="F832" s="99" t="str">
        <f t="shared" si="77"/>
        <v/>
      </c>
      <c r="G832" s="99" t="str">
        <f t="shared" si="78"/>
        <v/>
      </c>
      <c r="H832" s="200" t="str">
        <f ca="1">IF(AND(M832&gt;0,M832&lt;=STATS!$C$22),1,"")</f>
        <v/>
      </c>
      <c r="J832" s="34">
        <v>831</v>
      </c>
      <c r="K832"/>
      <c r="L832"/>
      <c r="R832" s="17"/>
      <c r="S832" s="17"/>
      <c r="T832" s="36"/>
      <c r="U832" s="36"/>
      <c r="V832" s="36"/>
      <c r="W832" s="36"/>
      <c r="X832" s="36"/>
      <c r="Y832" s="36"/>
      <c r="Z832" s="36"/>
      <c r="AA832" s="36"/>
      <c r="AB832" s="36"/>
      <c r="AC832" s="36"/>
      <c r="AD832" s="36"/>
      <c r="AE832" s="36"/>
      <c r="AF832" s="36"/>
      <c r="AG832" s="36"/>
      <c r="AH832" s="36"/>
      <c r="EZ832" s="196"/>
      <c r="FA832" s="196"/>
      <c r="FB832" s="196"/>
      <c r="FC832" s="196"/>
      <c r="FD832" s="196"/>
    </row>
    <row r="833" spans="2:160">
      <c r="B833" s="99">
        <f t="shared" si="73"/>
        <v>0</v>
      </c>
      <c r="C833" s="99" t="str">
        <f t="shared" si="74"/>
        <v/>
      </c>
      <c r="D833" s="99" t="str">
        <f t="shared" si="75"/>
        <v/>
      </c>
      <c r="E833" s="99" t="str">
        <f t="shared" si="76"/>
        <v/>
      </c>
      <c r="F833" s="99" t="str">
        <f t="shared" si="77"/>
        <v/>
      </c>
      <c r="G833" s="99" t="str">
        <f t="shared" si="78"/>
        <v/>
      </c>
      <c r="H833" s="200" t="str">
        <f ca="1">IF(AND(M833&gt;0,M833&lt;=STATS!$C$22),1,"")</f>
        <v/>
      </c>
      <c r="J833" s="34">
        <v>832</v>
      </c>
      <c r="K833"/>
      <c r="L833"/>
      <c r="R833" s="17"/>
      <c r="S833" s="17"/>
      <c r="T833" s="36"/>
      <c r="U833" s="36"/>
      <c r="V833" s="36"/>
      <c r="W833" s="36"/>
      <c r="X833" s="36"/>
      <c r="Y833" s="36"/>
      <c r="Z833" s="36"/>
      <c r="AA833" s="36"/>
      <c r="AB833" s="36"/>
      <c r="AC833" s="36"/>
      <c r="AD833" s="36"/>
      <c r="AE833" s="36"/>
      <c r="AF833" s="36"/>
      <c r="AG833" s="36"/>
      <c r="AH833" s="36"/>
      <c r="EZ833" s="196"/>
      <c r="FA833" s="196"/>
      <c r="FB833" s="196"/>
      <c r="FC833" s="196"/>
      <c r="FD833" s="196"/>
    </row>
    <row r="834" spans="2:160">
      <c r="B834" s="99">
        <f t="shared" ref="B834:B897" si="79">COUNT(R834:EY834,FE834:FM834)</f>
        <v>0</v>
      </c>
      <c r="C834" s="99" t="str">
        <f t="shared" ref="C834:C897" si="80">IF(COUNT(R834:EY834,FE834:FM834)&gt;0,COUNT(R834:EY834,FE834:FM834),"")</f>
        <v/>
      </c>
      <c r="D834" s="99" t="str">
        <f t="shared" ref="D834:D897" si="81">IF(COUNT(T834:BJ834,BL834:BT834,BV834:CB834,CD834:EY834,FE834:FM834)&gt;0,COUNT(T834:BJ834,BL834:BT834,BV834:CB834,CD834:EY834,FE834:FM834),"")</f>
        <v/>
      </c>
      <c r="E834" s="99" t="str">
        <f t="shared" ref="E834:E897" si="82">IF(H834=1,COUNT(R834:EY834,FE834:FM834),"")</f>
        <v/>
      </c>
      <c r="F834" s="99" t="str">
        <f t="shared" ref="F834:F897" si="83">IF(H834=1,COUNT(T834:BJ834,BL834:BT834,BV834:CB834,CD834:EY834,FE834:FM834),"")</f>
        <v/>
      </c>
      <c r="G834" s="99" t="str">
        <f t="shared" si="78"/>
        <v/>
      </c>
      <c r="H834" s="200" t="str">
        <f ca="1">IF(AND(M834&gt;0,M834&lt;=STATS!$C$22),1,"")</f>
        <v/>
      </c>
      <c r="J834" s="34">
        <v>833</v>
      </c>
      <c r="K834"/>
      <c r="L834"/>
      <c r="R834" s="17"/>
      <c r="S834" s="17"/>
      <c r="T834" s="36"/>
      <c r="U834" s="36"/>
      <c r="V834" s="36"/>
      <c r="W834" s="36"/>
      <c r="X834" s="36"/>
      <c r="Y834" s="36"/>
      <c r="Z834" s="36"/>
      <c r="AA834" s="36"/>
      <c r="AB834" s="36"/>
      <c r="AC834" s="36"/>
      <c r="AD834" s="36"/>
      <c r="AE834" s="36"/>
      <c r="AF834" s="36"/>
      <c r="AG834" s="36"/>
      <c r="AH834" s="36"/>
      <c r="EZ834" s="196"/>
      <c r="FA834" s="196"/>
      <c r="FB834" s="196"/>
      <c r="FC834" s="196"/>
      <c r="FD834" s="196"/>
    </row>
    <row r="835" spans="2:160">
      <c r="B835" s="99">
        <f t="shared" si="79"/>
        <v>0</v>
      </c>
      <c r="C835" s="99" t="str">
        <f t="shared" si="80"/>
        <v/>
      </c>
      <c r="D835" s="99" t="str">
        <f t="shared" si="81"/>
        <v/>
      </c>
      <c r="E835" s="99" t="str">
        <f t="shared" si="82"/>
        <v/>
      </c>
      <c r="F835" s="99" t="str">
        <f t="shared" si="83"/>
        <v/>
      </c>
      <c r="G835" s="99" t="str">
        <f t="shared" si="78"/>
        <v/>
      </c>
      <c r="H835" s="200" t="str">
        <f ca="1">IF(AND(M835&gt;0,M835&lt;=STATS!$C$22),1,"")</f>
        <v/>
      </c>
      <c r="J835" s="34">
        <v>834</v>
      </c>
      <c r="K835"/>
      <c r="L835"/>
      <c r="R835" s="17"/>
      <c r="S835" s="17"/>
      <c r="T835" s="36"/>
      <c r="U835" s="36"/>
      <c r="V835" s="36"/>
      <c r="W835" s="36"/>
      <c r="X835" s="36"/>
      <c r="Y835" s="36"/>
      <c r="Z835" s="36"/>
      <c r="AA835" s="36"/>
      <c r="AB835" s="36"/>
      <c r="AC835" s="36"/>
      <c r="AD835" s="36"/>
      <c r="AE835" s="36"/>
      <c r="AF835" s="36"/>
      <c r="AG835" s="36"/>
      <c r="AH835" s="36"/>
      <c r="EZ835" s="196"/>
      <c r="FA835" s="196"/>
      <c r="FB835" s="196"/>
      <c r="FC835" s="196"/>
      <c r="FD835" s="196"/>
    </row>
    <row r="836" spans="2:160">
      <c r="B836" s="99">
        <f t="shared" si="79"/>
        <v>0</v>
      </c>
      <c r="C836" s="99" t="str">
        <f t="shared" si="80"/>
        <v/>
      </c>
      <c r="D836" s="99" t="str">
        <f t="shared" si="81"/>
        <v/>
      </c>
      <c r="E836" s="99" t="str">
        <f t="shared" si="82"/>
        <v/>
      </c>
      <c r="F836" s="99" t="str">
        <f t="shared" si="83"/>
        <v/>
      </c>
      <c r="G836" s="99" t="str">
        <f t="shared" si="78"/>
        <v/>
      </c>
      <c r="H836" s="200" t="str">
        <f ca="1">IF(AND(M836&gt;0,M836&lt;=STATS!$C$22),1,"")</f>
        <v/>
      </c>
      <c r="J836" s="34">
        <v>835</v>
      </c>
      <c r="K836"/>
      <c r="L836"/>
      <c r="R836" s="17"/>
      <c r="S836" s="17"/>
      <c r="T836" s="36"/>
      <c r="U836" s="36"/>
      <c r="V836" s="36"/>
      <c r="W836" s="36"/>
      <c r="X836" s="36"/>
      <c r="Y836" s="36"/>
      <c r="Z836" s="36"/>
      <c r="AA836" s="36"/>
      <c r="AB836" s="36"/>
      <c r="AC836" s="36"/>
      <c r="AD836" s="36"/>
      <c r="AE836" s="36"/>
      <c r="AF836" s="36"/>
      <c r="AG836" s="36"/>
      <c r="AH836" s="36"/>
      <c r="EZ836" s="196"/>
      <c r="FA836" s="196"/>
      <c r="FB836" s="196"/>
      <c r="FC836" s="196"/>
      <c r="FD836" s="196"/>
    </row>
    <row r="837" spans="2:160">
      <c r="B837" s="99">
        <f t="shared" si="79"/>
        <v>0</v>
      </c>
      <c r="C837" s="99" t="str">
        <f t="shared" si="80"/>
        <v/>
      </c>
      <c r="D837" s="99" t="str">
        <f t="shared" si="81"/>
        <v/>
      </c>
      <c r="E837" s="99" t="str">
        <f t="shared" si="82"/>
        <v/>
      </c>
      <c r="F837" s="99" t="str">
        <f t="shared" si="83"/>
        <v/>
      </c>
      <c r="G837" s="99" t="str">
        <f t="shared" si="78"/>
        <v/>
      </c>
      <c r="H837" s="200" t="str">
        <f ca="1">IF(AND(M837&gt;0,M837&lt;=STATS!$C$22),1,"")</f>
        <v/>
      </c>
      <c r="J837" s="34">
        <v>836</v>
      </c>
      <c r="K837"/>
      <c r="L837"/>
      <c r="R837" s="17"/>
      <c r="S837" s="17"/>
      <c r="T837" s="36"/>
      <c r="U837" s="36"/>
      <c r="V837" s="36"/>
      <c r="W837" s="36"/>
      <c r="X837" s="36"/>
      <c r="Y837" s="36"/>
      <c r="Z837" s="36"/>
      <c r="AA837" s="36"/>
      <c r="AB837" s="36"/>
      <c r="AC837" s="36"/>
      <c r="AD837" s="36"/>
      <c r="AE837" s="36"/>
      <c r="AF837" s="36"/>
      <c r="AG837" s="36"/>
      <c r="AH837" s="36"/>
      <c r="EZ837" s="196"/>
      <c r="FA837" s="196"/>
      <c r="FB837" s="196"/>
      <c r="FC837" s="196"/>
      <c r="FD837" s="196"/>
    </row>
    <row r="838" spans="2:160">
      <c r="B838" s="99">
        <f t="shared" si="79"/>
        <v>0</v>
      </c>
      <c r="C838" s="99" t="str">
        <f t="shared" si="80"/>
        <v/>
      </c>
      <c r="D838" s="99" t="str">
        <f t="shared" si="81"/>
        <v/>
      </c>
      <c r="E838" s="99" t="str">
        <f t="shared" si="82"/>
        <v/>
      </c>
      <c r="F838" s="99" t="str">
        <f t="shared" si="83"/>
        <v/>
      </c>
      <c r="G838" s="99" t="str">
        <f t="shared" si="78"/>
        <v/>
      </c>
      <c r="H838" s="200" t="str">
        <f ca="1">IF(AND(M838&gt;0,M838&lt;=STATS!$C$22),1,"")</f>
        <v/>
      </c>
      <c r="J838" s="34">
        <v>837</v>
      </c>
      <c r="K838"/>
      <c r="L838"/>
      <c r="R838" s="17"/>
      <c r="S838" s="17"/>
      <c r="T838" s="36"/>
      <c r="U838" s="36"/>
      <c r="V838" s="36"/>
      <c r="W838" s="36"/>
      <c r="X838" s="36"/>
      <c r="Y838" s="36"/>
      <c r="Z838" s="36"/>
      <c r="AA838" s="36"/>
      <c r="AB838" s="36"/>
      <c r="AC838" s="36"/>
      <c r="AD838" s="36"/>
      <c r="AE838" s="36"/>
      <c r="AF838" s="36"/>
      <c r="AG838" s="36"/>
      <c r="AH838" s="36"/>
      <c r="EZ838" s="196"/>
      <c r="FA838" s="196"/>
      <c r="FB838" s="196"/>
      <c r="FC838" s="196"/>
      <c r="FD838" s="196"/>
    </row>
    <row r="839" spans="2:160">
      <c r="B839" s="99">
        <f t="shared" si="79"/>
        <v>0</v>
      </c>
      <c r="C839" s="99" t="str">
        <f t="shared" si="80"/>
        <v/>
      </c>
      <c r="D839" s="99" t="str">
        <f t="shared" si="81"/>
        <v/>
      </c>
      <c r="E839" s="99" t="str">
        <f t="shared" si="82"/>
        <v/>
      </c>
      <c r="F839" s="99" t="str">
        <f t="shared" si="83"/>
        <v/>
      </c>
      <c r="G839" s="99" t="str">
        <f t="shared" si="78"/>
        <v/>
      </c>
      <c r="H839" s="200" t="str">
        <f ca="1">IF(AND(M839&gt;0,M839&lt;=STATS!$C$22),1,"")</f>
        <v/>
      </c>
      <c r="J839" s="34">
        <v>838</v>
      </c>
      <c r="K839"/>
      <c r="L839"/>
      <c r="R839" s="17"/>
      <c r="S839" s="17"/>
      <c r="T839" s="36"/>
      <c r="U839" s="36"/>
      <c r="V839" s="36"/>
      <c r="W839" s="36"/>
      <c r="X839" s="36"/>
      <c r="Y839" s="36"/>
      <c r="Z839" s="36"/>
      <c r="AA839" s="36"/>
      <c r="AB839" s="36"/>
      <c r="AC839" s="36"/>
      <c r="AD839" s="36"/>
      <c r="AE839" s="36"/>
      <c r="AF839" s="36"/>
      <c r="AG839" s="36"/>
      <c r="AH839" s="36"/>
      <c r="EZ839" s="196"/>
      <c r="FA839" s="196"/>
      <c r="FB839" s="196"/>
      <c r="FC839" s="196"/>
      <c r="FD839" s="196"/>
    </row>
    <row r="840" spans="2:160">
      <c r="B840" s="99">
        <f t="shared" si="79"/>
        <v>0</v>
      </c>
      <c r="C840" s="99" t="str">
        <f t="shared" si="80"/>
        <v/>
      </c>
      <c r="D840" s="99" t="str">
        <f t="shared" si="81"/>
        <v/>
      </c>
      <c r="E840" s="99" t="str">
        <f t="shared" si="82"/>
        <v/>
      </c>
      <c r="F840" s="99" t="str">
        <f t="shared" si="83"/>
        <v/>
      </c>
      <c r="G840" s="99" t="str">
        <f t="shared" si="78"/>
        <v/>
      </c>
      <c r="H840" s="200" t="str">
        <f ca="1">IF(AND(M840&gt;0,M840&lt;=STATS!$C$22),1,"")</f>
        <v/>
      </c>
      <c r="J840" s="34">
        <v>839</v>
      </c>
      <c r="K840"/>
      <c r="L840"/>
      <c r="R840" s="17"/>
      <c r="S840" s="17"/>
      <c r="T840" s="36"/>
      <c r="U840" s="36"/>
      <c r="V840" s="36"/>
      <c r="W840" s="36"/>
      <c r="X840" s="36"/>
      <c r="Y840" s="36"/>
      <c r="Z840" s="36"/>
      <c r="AA840" s="36"/>
      <c r="AB840" s="36"/>
      <c r="AC840" s="36"/>
      <c r="AD840" s="36"/>
      <c r="AE840" s="36"/>
      <c r="AF840" s="36"/>
      <c r="AG840" s="36"/>
      <c r="AH840" s="36"/>
      <c r="EZ840" s="196"/>
      <c r="FA840" s="196"/>
      <c r="FB840" s="196"/>
      <c r="FC840" s="196"/>
      <c r="FD840" s="196"/>
    </row>
    <row r="841" spans="2:160">
      <c r="B841" s="99">
        <f t="shared" si="79"/>
        <v>0</v>
      </c>
      <c r="C841" s="99" t="str">
        <f t="shared" si="80"/>
        <v/>
      </c>
      <c r="D841" s="99" t="str">
        <f t="shared" si="81"/>
        <v/>
      </c>
      <c r="E841" s="99" t="str">
        <f t="shared" si="82"/>
        <v/>
      </c>
      <c r="F841" s="99" t="str">
        <f t="shared" si="83"/>
        <v/>
      </c>
      <c r="G841" s="99" t="str">
        <f t="shared" si="78"/>
        <v/>
      </c>
      <c r="H841" s="200" t="str">
        <f ca="1">IF(AND(M841&gt;0,M841&lt;=STATS!$C$22),1,"")</f>
        <v/>
      </c>
      <c r="J841" s="34">
        <v>840</v>
      </c>
      <c r="K841"/>
      <c r="L841"/>
      <c r="R841" s="17"/>
      <c r="S841" s="17"/>
      <c r="T841" s="36"/>
      <c r="U841" s="36"/>
      <c r="V841" s="36"/>
      <c r="W841" s="36"/>
      <c r="X841" s="36"/>
      <c r="Y841" s="36"/>
      <c r="Z841" s="36"/>
      <c r="AA841" s="36"/>
      <c r="AB841" s="36"/>
      <c r="AC841" s="36"/>
      <c r="AD841" s="36"/>
      <c r="AE841" s="36"/>
      <c r="AF841" s="36"/>
      <c r="AG841" s="36"/>
      <c r="AH841" s="36"/>
      <c r="EZ841" s="196"/>
      <c r="FA841" s="196"/>
      <c r="FB841" s="196"/>
      <c r="FC841" s="196"/>
      <c r="FD841" s="196"/>
    </row>
    <row r="842" spans="2:160">
      <c r="B842" s="99">
        <f t="shared" si="79"/>
        <v>0</v>
      </c>
      <c r="C842" s="99" t="str">
        <f t="shared" si="80"/>
        <v/>
      </c>
      <c r="D842" s="99" t="str">
        <f t="shared" si="81"/>
        <v/>
      </c>
      <c r="E842" s="99" t="str">
        <f t="shared" si="82"/>
        <v/>
      </c>
      <c r="F842" s="99" t="str">
        <f t="shared" si="83"/>
        <v/>
      </c>
      <c r="G842" s="99" t="str">
        <f t="shared" si="78"/>
        <v/>
      </c>
      <c r="H842" s="200" t="str">
        <f ca="1">IF(AND(M842&gt;0,M842&lt;=STATS!$C$22),1,"")</f>
        <v/>
      </c>
      <c r="J842" s="34">
        <v>841</v>
      </c>
      <c r="K842"/>
      <c r="L842"/>
      <c r="R842" s="17"/>
      <c r="S842" s="17"/>
      <c r="T842" s="36"/>
      <c r="U842" s="36"/>
      <c r="V842" s="36"/>
      <c r="W842" s="36"/>
      <c r="X842" s="36"/>
      <c r="Y842" s="36"/>
      <c r="Z842" s="36"/>
      <c r="AA842" s="36"/>
      <c r="AB842" s="36"/>
      <c r="AC842" s="36"/>
      <c r="AD842" s="36"/>
      <c r="AE842" s="36"/>
      <c r="AF842" s="36"/>
      <c r="AG842" s="36"/>
      <c r="AH842" s="36"/>
      <c r="EZ842" s="196"/>
      <c r="FA842" s="196"/>
      <c r="FB842" s="196"/>
      <c r="FC842" s="196"/>
      <c r="FD842" s="196"/>
    </row>
    <row r="843" spans="2:160">
      <c r="B843" s="99">
        <f t="shared" si="79"/>
        <v>0</v>
      </c>
      <c r="C843" s="99" t="str">
        <f t="shared" si="80"/>
        <v/>
      </c>
      <c r="D843" s="99" t="str">
        <f t="shared" si="81"/>
        <v/>
      </c>
      <c r="E843" s="99" t="str">
        <f t="shared" si="82"/>
        <v/>
      </c>
      <c r="F843" s="99" t="str">
        <f t="shared" si="83"/>
        <v/>
      </c>
      <c r="G843" s="99" t="str">
        <f t="shared" si="78"/>
        <v/>
      </c>
      <c r="H843" s="200" t="str">
        <f ca="1">IF(AND(M843&gt;0,M843&lt;=STATS!$C$22),1,"")</f>
        <v/>
      </c>
      <c r="J843" s="34">
        <v>842</v>
      </c>
      <c r="K843"/>
      <c r="L843"/>
      <c r="R843" s="17"/>
      <c r="S843" s="17"/>
      <c r="T843" s="36"/>
      <c r="U843" s="36"/>
      <c r="V843" s="36"/>
      <c r="W843" s="36"/>
      <c r="X843" s="36"/>
      <c r="Y843" s="36"/>
      <c r="Z843" s="36"/>
      <c r="AA843" s="36"/>
      <c r="AB843" s="36"/>
      <c r="AC843" s="36"/>
      <c r="AD843" s="36"/>
      <c r="AE843" s="36"/>
      <c r="AF843" s="36"/>
      <c r="AG843" s="36"/>
      <c r="AH843" s="36"/>
      <c r="EZ843" s="196"/>
      <c r="FA843" s="196"/>
      <c r="FB843" s="196"/>
      <c r="FC843" s="196"/>
      <c r="FD843" s="196"/>
    </row>
    <row r="844" spans="2:160">
      <c r="B844" s="99">
        <f t="shared" si="79"/>
        <v>0</v>
      </c>
      <c r="C844" s="99" t="str">
        <f t="shared" si="80"/>
        <v/>
      </c>
      <c r="D844" s="99" t="str">
        <f t="shared" si="81"/>
        <v/>
      </c>
      <c r="E844" s="99" t="str">
        <f t="shared" si="82"/>
        <v/>
      </c>
      <c r="F844" s="99" t="str">
        <f t="shared" si="83"/>
        <v/>
      </c>
      <c r="G844" s="99" t="str">
        <f t="shared" si="78"/>
        <v/>
      </c>
      <c r="H844" s="200" t="str">
        <f ca="1">IF(AND(M844&gt;0,M844&lt;=STATS!$C$22),1,"")</f>
        <v/>
      </c>
      <c r="J844" s="34">
        <v>843</v>
      </c>
      <c r="K844"/>
      <c r="L844"/>
      <c r="R844" s="17"/>
      <c r="S844" s="17"/>
      <c r="T844" s="36"/>
      <c r="U844" s="36"/>
      <c r="V844" s="36"/>
      <c r="W844" s="36"/>
      <c r="X844" s="36"/>
      <c r="Y844" s="36"/>
      <c r="Z844" s="36"/>
      <c r="AA844" s="36"/>
      <c r="AB844" s="36"/>
      <c r="AC844" s="36"/>
      <c r="AD844" s="36"/>
      <c r="AE844" s="36"/>
      <c r="AF844" s="36"/>
      <c r="AG844" s="36"/>
      <c r="AH844" s="36"/>
      <c r="EZ844" s="196"/>
      <c r="FA844" s="196"/>
      <c r="FB844" s="196"/>
      <c r="FC844" s="196"/>
      <c r="FD844" s="196"/>
    </row>
    <row r="845" spans="2:160">
      <c r="B845" s="99">
        <f t="shared" si="79"/>
        <v>0</v>
      </c>
      <c r="C845" s="99" t="str">
        <f t="shared" si="80"/>
        <v/>
      </c>
      <c r="D845" s="99" t="str">
        <f t="shared" si="81"/>
        <v/>
      </c>
      <c r="E845" s="99" t="str">
        <f t="shared" si="82"/>
        <v/>
      </c>
      <c r="F845" s="99" t="str">
        <f t="shared" si="83"/>
        <v/>
      </c>
      <c r="G845" s="99" t="str">
        <f t="shared" si="78"/>
        <v/>
      </c>
      <c r="H845" s="200" t="str">
        <f ca="1">IF(AND(M845&gt;0,M845&lt;=STATS!$C$22),1,"")</f>
        <v/>
      </c>
      <c r="J845" s="34">
        <v>844</v>
      </c>
      <c r="K845"/>
      <c r="L845"/>
      <c r="R845" s="17"/>
      <c r="S845" s="17"/>
      <c r="T845" s="36"/>
      <c r="U845" s="36"/>
      <c r="V845" s="36"/>
      <c r="W845" s="36"/>
      <c r="X845" s="36"/>
      <c r="Y845" s="36"/>
      <c r="Z845" s="36"/>
      <c r="AA845" s="36"/>
      <c r="AB845" s="36"/>
      <c r="AC845" s="36"/>
      <c r="AD845" s="36"/>
      <c r="AE845" s="36"/>
      <c r="AF845" s="36"/>
      <c r="AG845" s="36"/>
      <c r="AH845" s="36"/>
      <c r="EZ845" s="196"/>
      <c r="FA845" s="196"/>
      <c r="FB845" s="196"/>
      <c r="FC845" s="196"/>
      <c r="FD845" s="196"/>
    </row>
    <row r="846" spans="2:160">
      <c r="B846" s="99">
        <f t="shared" si="79"/>
        <v>0</v>
      </c>
      <c r="C846" s="99" t="str">
        <f t="shared" si="80"/>
        <v/>
      </c>
      <c r="D846" s="99" t="str">
        <f t="shared" si="81"/>
        <v/>
      </c>
      <c r="E846" s="99" t="str">
        <f t="shared" si="82"/>
        <v/>
      </c>
      <c r="F846" s="99" t="str">
        <f t="shared" si="83"/>
        <v/>
      </c>
      <c r="G846" s="99" t="str">
        <f t="shared" si="78"/>
        <v/>
      </c>
      <c r="H846" s="200" t="str">
        <f ca="1">IF(AND(M846&gt;0,M846&lt;=STATS!$C$22),1,"")</f>
        <v/>
      </c>
      <c r="J846" s="34">
        <v>845</v>
      </c>
      <c r="K846"/>
      <c r="L846"/>
      <c r="R846" s="17"/>
      <c r="S846" s="17"/>
      <c r="T846" s="36"/>
      <c r="U846" s="36"/>
      <c r="V846" s="36"/>
      <c r="W846" s="36"/>
      <c r="X846" s="36"/>
      <c r="Y846" s="36"/>
      <c r="Z846" s="36"/>
      <c r="AA846" s="36"/>
      <c r="AB846" s="36"/>
      <c r="AC846" s="36"/>
      <c r="AD846" s="36"/>
      <c r="AE846" s="36"/>
      <c r="AF846" s="36"/>
      <c r="AG846" s="36"/>
      <c r="AH846" s="36"/>
      <c r="EZ846" s="196"/>
      <c r="FA846" s="196"/>
      <c r="FB846" s="196"/>
      <c r="FC846" s="196"/>
      <c r="FD846" s="196"/>
    </row>
    <row r="847" spans="2:160">
      <c r="B847" s="99">
        <f t="shared" si="79"/>
        <v>0</v>
      </c>
      <c r="C847" s="99" t="str">
        <f t="shared" si="80"/>
        <v/>
      </c>
      <c r="D847" s="99" t="str">
        <f t="shared" si="81"/>
        <v/>
      </c>
      <c r="E847" s="99" t="str">
        <f t="shared" si="82"/>
        <v/>
      </c>
      <c r="F847" s="99" t="str">
        <f t="shared" si="83"/>
        <v/>
      </c>
      <c r="G847" s="99" t="str">
        <f t="shared" si="78"/>
        <v/>
      </c>
      <c r="H847" s="200" t="str">
        <f ca="1">IF(AND(M847&gt;0,M847&lt;=STATS!$C$22),1,"")</f>
        <v/>
      </c>
      <c r="J847" s="34">
        <v>846</v>
      </c>
      <c r="K847"/>
      <c r="L847"/>
      <c r="R847" s="17"/>
      <c r="S847" s="17"/>
      <c r="T847" s="36"/>
      <c r="U847" s="36"/>
      <c r="V847" s="36"/>
      <c r="W847" s="36"/>
      <c r="X847" s="36"/>
      <c r="Y847" s="36"/>
      <c r="Z847" s="36"/>
      <c r="AA847" s="36"/>
      <c r="AB847" s="36"/>
      <c r="AC847" s="36"/>
      <c r="AD847" s="36"/>
      <c r="AE847" s="36"/>
      <c r="AF847" s="36"/>
      <c r="AG847" s="36"/>
      <c r="AH847" s="36"/>
      <c r="EZ847" s="196"/>
      <c r="FA847" s="196"/>
      <c r="FB847" s="196"/>
      <c r="FC847" s="196"/>
      <c r="FD847" s="196"/>
    </row>
    <row r="848" spans="2:160">
      <c r="B848" s="99">
        <f t="shared" si="79"/>
        <v>0</v>
      </c>
      <c r="C848" s="99" t="str">
        <f t="shared" si="80"/>
        <v/>
      </c>
      <c r="D848" s="99" t="str">
        <f t="shared" si="81"/>
        <v/>
      </c>
      <c r="E848" s="99" t="str">
        <f t="shared" si="82"/>
        <v/>
      </c>
      <c r="F848" s="99" t="str">
        <f t="shared" si="83"/>
        <v/>
      </c>
      <c r="G848" s="99" t="str">
        <f t="shared" si="78"/>
        <v/>
      </c>
      <c r="H848" s="200" t="str">
        <f ca="1">IF(AND(M848&gt;0,M848&lt;=STATS!$C$22),1,"")</f>
        <v/>
      </c>
      <c r="J848" s="34">
        <v>847</v>
      </c>
      <c r="K848"/>
      <c r="L848"/>
      <c r="R848" s="17"/>
      <c r="S848" s="17"/>
      <c r="T848" s="36"/>
      <c r="U848" s="36"/>
      <c r="V848" s="36"/>
      <c r="W848" s="36"/>
      <c r="X848" s="36"/>
      <c r="Y848" s="36"/>
      <c r="Z848" s="36"/>
      <c r="AA848" s="36"/>
      <c r="AB848" s="36"/>
      <c r="AC848" s="36"/>
      <c r="AD848" s="36"/>
      <c r="AE848" s="36"/>
      <c r="AF848" s="36"/>
      <c r="AG848" s="36"/>
      <c r="AH848" s="36"/>
      <c r="EZ848" s="196"/>
      <c r="FA848" s="196"/>
      <c r="FB848" s="196"/>
      <c r="FC848" s="196"/>
      <c r="FD848" s="196"/>
    </row>
    <row r="849" spans="2:160">
      <c r="B849" s="99">
        <f t="shared" si="79"/>
        <v>0</v>
      </c>
      <c r="C849" s="99" t="str">
        <f t="shared" si="80"/>
        <v/>
      </c>
      <c r="D849" s="99" t="str">
        <f t="shared" si="81"/>
        <v/>
      </c>
      <c r="E849" s="99" t="str">
        <f t="shared" si="82"/>
        <v/>
      </c>
      <c r="F849" s="99" t="str">
        <f t="shared" si="83"/>
        <v/>
      </c>
      <c r="G849" s="99" t="str">
        <f t="shared" si="78"/>
        <v/>
      </c>
      <c r="H849" s="200" t="str">
        <f ca="1">IF(AND(M849&gt;0,M849&lt;=STATS!$C$22),1,"")</f>
        <v/>
      </c>
      <c r="J849" s="34">
        <v>848</v>
      </c>
      <c r="K849"/>
      <c r="L849"/>
      <c r="R849" s="17"/>
      <c r="S849" s="17"/>
      <c r="T849" s="36"/>
      <c r="U849" s="36"/>
      <c r="V849" s="36"/>
      <c r="W849" s="36"/>
      <c r="X849" s="36"/>
      <c r="Y849" s="36"/>
      <c r="Z849" s="36"/>
      <c r="AA849" s="36"/>
      <c r="AB849" s="36"/>
      <c r="AC849" s="36"/>
      <c r="AD849" s="36"/>
      <c r="AE849" s="36"/>
      <c r="AF849" s="36"/>
      <c r="AG849" s="36"/>
      <c r="AH849" s="36"/>
      <c r="EZ849" s="196"/>
      <c r="FA849" s="196"/>
      <c r="FB849" s="196"/>
      <c r="FC849" s="196"/>
      <c r="FD849" s="196"/>
    </row>
    <row r="850" spans="2:160">
      <c r="B850" s="99">
        <f t="shared" si="79"/>
        <v>0</v>
      </c>
      <c r="C850" s="99" t="str">
        <f t="shared" si="80"/>
        <v/>
      </c>
      <c r="D850" s="99" t="str">
        <f t="shared" si="81"/>
        <v/>
      </c>
      <c r="E850" s="99" t="str">
        <f t="shared" si="82"/>
        <v/>
      </c>
      <c r="F850" s="99" t="str">
        <f t="shared" si="83"/>
        <v/>
      </c>
      <c r="G850" s="99" t="str">
        <f t="shared" si="78"/>
        <v/>
      </c>
      <c r="H850" s="200" t="str">
        <f ca="1">IF(AND(M850&gt;0,M850&lt;=STATS!$C$22),1,"")</f>
        <v/>
      </c>
      <c r="J850" s="34">
        <v>849</v>
      </c>
      <c r="K850"/>
      <c r="L850"/>
      <c r="R850" s="17"/>
      <c r="S850" s="17"/>
      <c r="T850" s="36"/>
      <c r="U850" s="36"/>
      <c r="V850" s="36"/>
      <c r="W850" s="36"/>
      <c r="X850" s="36"/>
      <c r="Y850" s="36"/>
      <c r="Z850" s="36"/>
      <c r="AA850" s="36"/>
      <c r="AB850" s="36"/>
      <c r="AC850" s="36"/>
      <c r="AD850" s="36"/>
      <c r="AE850" s="36"/>
      <c r="AF850" s="36"/>
      <c r="AG850" s="36"/>
      <c r="AH850" s="36"/>
      <c r="EZ850" s="196"/>
      <c r="FA850" s="196"/>
      <c r="FB850" s="196"/>
      <c r="FC850" s="196"/>
      <c r="FD850" s="196"/>
    </row>
    <row r="851" spans="2:160">
      <c r="B851" s="99">
        <f t="shared" si="79"/>
        <v>0</v>
      </c>
      <c r="C851" s="99" t="str">
        <f t="shared" si="80"/>
        <v/>
      </c>
      <c r="D851" s="99" t="str">
        <f t="shared" si="81"/>
        <v/>
      </c>
      <c r="E851" s="99" t="str">
        <f t="shared" si="82"/>
        <v/>
      </c>
      <c r="F851" s="99" t="str">
        <f t="shared" si="83"/>
        <v/>
      </c>
      <c r="G851" s="99" t="str">
        <f t="shared" si="78"/>
        <v/>
      </c>
      <c r="H851" s="200" t="str">
        <f ca="1">IF(AND(M851&gt;0,M851&lt;=STATS!$C$22),1,"")</f>
        <v/>
      </c>
      <c r="J851" s="34">
        <v>850</v>
      </c>
      <c r="K851"/>
      <c r="L851"/>
      <c r="R851" s="17"/>
      <c r="S851" s="17"/>
      <c r="T851" s="36"/>
      <c r="U851" s="36"/>
      <c r="V851" s="36"/>
      <c r="W851" s="36"/>
      <c r="X851" s="36"/>
      <c r="Y851" s="36"/>
      <c r="Z851" s="36"/>
      <c r="AA851" s="36"/>
      <c r="AB851" s="36"/>
      <c r="AC851" s="36"/>
      <c r="AD851" s="36"/>
      <c r="AE851" s="36"/>
      <c r="AF851" s="36"/>
      <c r="AG851" s="36"/>
      <c r="AH851" s="36"/>
      <c r="EZ851" s="196"/>
      <c r="FA851" s="196"/>
      <c r="FB851" s="196"/>
      <c r="FC851" s="196"/>
      <c r="FD851" s="196"/>
    </row>
    <row r="852" spans="2:160">
      <c r="B852" s="99">
        <f t="shared" si="79"/>
        <v>0</v>
      </c>
      <c r="C852" s="99" t="str">
        <f t="shared" si="80"/>
        <v/>
      </c>
      <c r="D852" s="99" t="str">
        <f t="shared" si="81"/>
        <v/>
      </c>
      <c r="E852" s="99" t="str">
        <f t="shared" si="82"/>
        <v/>
      </c>
      <c r="F852" s="99" t="str">
        <f t="shared" si="83"/>
        <v/>
      </c>
      <c r="G852" s="99" t="str">
        <f t="shared" si="78"/>
        <v/>
      </c>
      <c r="H852" s="200" t="str">
        <f ca="1">IF(AND(M852&gt;0,M852&lt;=STATS!$C$22),1,"")</f>
        <v/>
      </c>
      <c r="J852" s="34">
        <v>851</v>
      </c>
      <c r="K852"/>
      <c r="L852"/>
      <c r="R852" s="17"/>
      <c r="S852" s="17"/>
      <c r="T852" s="36"/>
      <c r="U852" s="36"/>
      <c r="V852" s="36"/>
      <c r="W852" s="36"/>
      <c r="X852" s="36"/>
      <c r="Y852" s="36"/>
      <c r="Z852" s="36"/>
      <c r="AA852" s="36"/>
      <c r="AB852" s="36"/>
      <c r="AC852" s="36"/>
      <c r="AD852" s="36"/>
      <c r="AE852" s="36"/>
      <c r="AF852" s="36"/>
      <c r="AG852" s="36"/>
      <c r="AH852" s="36"/>
      <c r="EZ852" s="196"/>
      <c r="FA852" s="196"/>
      <c r="FB852" s="196"/>
      <c r="FC852" s="196"/>
      <c r="FD852" s="196"/>
    </row>
    <row r="853" spans="2:160">
      <c r="B853" s="99">
        <f t="shared" si="79"/>
        <v>0</v>
      </c>
      <c r="C853" s="99" t="str">
        <f t="shared" si="80"/>
        <v/>
      </c>
      <c r="D853" s="99" t="str">
        <f t="shared" si="81"/>
        <v/>
      </c>
      <c r="E853" s="99" t="str">
        <f t="shared" si="82"/>
        <v/>
      </c>
      <c r="F853" s="99" t="str">
        <f t="shared" si="83"/>
        <v/>
      </c>
      <c r="G853" s="99" t="str">
        <f t="shared" si="78"/>
        <v/>
      </c>
      <c r="H853" s="200" t="str">
        <f ca="1">IF(AND(M853&gt;0,M853&lt;=STATS!$C$22),1,"")</f>
        <v/>
      </c>
      <c r="J853" s="34">
        <v>852</v>
      </c>
      <c r="K853"/>
      <c r="L853"/>
      <c r="R853" s="17"/>
      <c r="S853" s="17"/>
      <c r="T853" s="36"/>
      <c r="U853" s="36"/>
      <c r="V853" s="36"/>
      <c r="W853" s="36"/>
      <c r="X853" s="36"/>
      <c r="Y853" s="36"/>
      <c r="Z853" s="36"/>
      <c r="AA853" s="36"/>
      <c r="AB853" s="36"/>
      <c r="AC853" s="36"/>
      <c r="AD853" s="36"/>
      <c r="AE853" s="36"/>
      <c r="AF853" s="36"/>
      <c r="AG853" s="36"/>
      <c r="AH853" s="36"/>
      <c r="EZ853" s="196"/>
      <c r="FA853" s="196"/>
      <c r="FB853" s="196"/>
      <c r="FC853" s="196"/>
      <c r="FD853" s="196"/>
    </row>
    <row r="854" spans="2:160">
      <c r="B854" s="99">
        <f t="shared" si="79"/>
        <v>0</v>
      </c>
      <c r="C854" s="99" t="str">
        <f t="shared" si="80"/>
        <v/>
      </c>
      <c r="D854" s="99" t="str">
        <f t="shared" si="81"/>
        <v/>
      </c>
      <c r="E854" s="99" t="str">
        <f t="shared" si="82"/>
        <v/>
      </c>
      <c r="F854" s="99" t="str">
        <f t="shared" si="83"/>
        <v/>
      </c>
      <c r="G854" s="99" t="str">
        <f t="shared" si="78"/>
        <v/>
      </c>
      <c r="H854" s="200" t="str">
        <f ca="1">IF(AND(M854&gt;0,M854&lt;=STATS!$C$22),1,"")</f>
        <v/>
      </c>
      <c r="J854" s="34">
        <v>853</v>
      </c>
      <c r="K854"/>
      <c r="L854"/>
      <c r="R854" s="17"/>
      <c r="S854" s="17"/>
      <c r="T854" s="36"/>
      <c r="U854" s="36"/>
      <c r="V854" s="36"/>
      <c r="W854" s="36"/>
      <c r="X854" s="36"/>
      <c r="Y854" s="36"/>
      <c r="Z854" s="36"/>
      <c r="AA854" s="36"/>
      <c r="AB854" s="36"/>
      <c r="AC854" s="36"/>
      <c r="AD854" s="36"/>
      <c r="AE854" s="36"/>
      <c r="AF854" s="36"/>
      <c r="AG854" s="36"/>
      <c r="AH854" s="36"/>
      <c r="EZ854" s="196"/>
      <c r="FA854" s="196"/>
      <c r="FB854" s="196"/>
      <c r="FC854" s="196"/>
      <c r="FD854" s="196"/>
    </row>
    <row r="855" spans="2:160">
      <c r="B855" s="99">
        <f t="shared" si="79"/>
        <v>0</v>
      </c>
      <c r="C855" s="99" t="str">
        <f t="shared" si="80"/>
        <v/>
      </c>
      <c r="D855" s="99" t="str">
        <f t="shared" si="81"/>
        <v/>
      </c>
      <c r="E855" s="99" t="str">
        <f t="shared" si="82"/>
        <v/>
      </c>
      <c r="F855" s="99" t="str">
        <f t="shared" si="83"/>
        <v/>
      </c>
      <c r="G855" s="99" t="str">
        <f t="shared" si="78"/>
        <v/>
      </c>
      <c r="H855" s="200" t="str">
        <f ca="1">IF(AND(M855&gt;0,M855&lt;=STATS!$C$22),1,"")</f>
        <v/>
      </c>
      <c r="J855" s="34">
        <v>854</v>
      </c>
      <c r="K855"/>
      <c r="L855"/>
      <c r="R855" s="17"/>
      <c r="S855" s="17"/>
      <c r="T855" s="36"/>
      <c r="U855" s="36"/>
      <c r="V855" s="36"/>
      <c r="W855" s="36"/>
      <c r="X855" s="36"/>
      <c r="Y855" s="36"/>
      <c r="Z855" s="36"/>
      <c r="AA855" s="36"/>
      <c r="AB855" s="36"/>
      <c r="AC855" s="36"/>
      <c r="AD855" s="36"/>
      <c r="AE855" s="36"/>
      <c r="AF855" s="36"/>
      <c r="AG855" s="36"/>
      <c r="AH855" s="36"/>
      <c r="EZ855" s="196"/>
      <c r="FA855" s="196"/>
      <c r="FB855" s="196"/>
      <c r="FC855" s="196"/>
      <c r="FD855" s="196"/>
    </row>
    <row r="856" spans="2:160">
      <c r="B856" s="99">
        <f t="shared" si="79"/>
        <v>0</v>
      </c>
      <c r="C856" s="99" t="str">
        <f t="shared" si="80"/>
        <v/>
      </c>
      <c r="D856" s="99" t="str">
        <f t="shared" si="81"/>
        <v/>
      </c>
      <c r="E856" s="99" t="str">
        <f t="shared" si="82"/>
        <v/>
      </c>
      <c r="F856" s="99" t="str">
        <f t="shared" si="83"/>
        <v/>
      </c>
      <c r="G856" s="99" t="str">
        <f t="shared" si="78"/>
        <v/>
      </c>
      <c r="H856" s="200" t="str">
        <f ca="1">IF(AND(M856&gt;0,M856&lt;=STATS!$C$22),1,"")</f>
        <v/>
      </c>
      <c r="J856" s="34">
        <v>855</v>
      </c>
      <c r="K856"/>
      <c r="L856"/>
      <c r="R856" s="17"/>
      <c r="S856" s="17"/>
      <c r="T856" s="36"/>
      <c r="U856" s="36"/>
      <c r="V856" s="36"/>
      <c r="W856" s="36"/>
      <c r="X856" s="36"/>
      <c r="Y856" s="36"/>
      <c r="Z856" s="36"/>
      <c r="AA856" s="36"/>
      <c r="AB856" s="36"/>
      <c r="AC856" s="36"/>
      <c r="AD856" s="36"/>
      <c r="AE856" s="36"/>
      <c r="AF856" s="36"/>
      <c r="AG856" s="36"/>
      <c r="AH856" s="36"/>
      <c r="EZ856" s="196"/>
      <c r="FA856" s="196"/>
      <c r="FB856" s="196"/>
      <c r="FC856" s="196"/>
      <c r="FD856" s="196"/>
    </row>
    <row r="857" spans="2:160">
      <c r="B857" s="99">
        <f t="shared" si="79"/>
        <v>0</v>
      </c>
      <c r="C857" s="99" t="str">
        <f t="shared" si="80"/>
        <v/>
      </c>
      <c r="D857" s="99" t="str">
        <f t="shared" si="81"/>
        <v/>
      </c>
      <c r="E857" s="99" t="str">
        <f t="shared" si="82"/>
        <v/>
      </c>
      <c r="F857" s="99" t="str">
        <f t="shared" si="83"/>
        <v/>
      </c>
      <c r="G857" s="99" t="str">
        <f t="shared" si="78"/>
        <v/>
      </c>
      <c r="H857" s="200" t="str">
        <f ca="1">IF(AND(M857&gt;0,M857&lt;=STATS!$C$22),1,"")</f>
        <v/>
      </c>
      <c r="J857" s="34">
        <v>856</v>
      </c>
      <c r="K857"/>
      <c r="L857"/>
      <c r="R857" s="17"/>
      <c r="S857" s="17"/>
      <c r="T857" s="36"/>
      <c r="U857" s="36"/>
      <c r="V857" s="36"/>
      <c r="W857" s="36"/>
      <c r="X857" s="36"/>
      <c r="Y857" s="36"/>
      <c r="Z857" s="36"/>
      <c r="AA857" s="36"/>
      <c r="AB857" s="36"/>
      <c r="AC857" s="36"/>
      <c r="AD857" s="36"/>
      <c r="AE857" s="36"/>
      <c r="AF857" s="36"/>
      <c r="AG857" s="36"/>
      <c r="AH857" s="36"/>
      <c r="EZ857" s="196"/>
      <c r="FA857" s="196"/>
      <c r="FB857" s="196"/>
      <c r="FC857" s="196"/>
      <c r="FD857" s="196"/>
    </row>
    <row r="858" spans="2:160">
      <c r="B858" s="99">
        <f t="shared" si="79"/>
        <v>0</v>
      </c>
      <c r="C858" s="99" t="str">
        <f t="shared" si="80"/>
        <v/>
      </c>
      <c r="D858" s="99" t="str">
        <f t="shared" si="81"/>
        <v/>
      </c>
      <c r="E858" s="99" t="str">
        <f t="shared" si="82"/>
        <v/>
      </c>
      <c r="F858" s="99" t="str">
        <f t="shared" si="83"/>
        <v/>
      </c>
      <c r="G858" s="99" t="str">
        <f t="shared" ref="G858:G921" si="84">IF($B858&gt;=1,$M858,"")</f>
        <v/>
      </c>
      <c r="H858" s="200" t="str">
        <f ca="1">IF(AND(M858&gt;0,M858&lt;=STATS!$C$22),1,"")</f>
        <v/>
      </c>
      <c r="J858" s="34">
        <v>857</v>
      </c>
      <c r="K858"/>
      <c r="L858"/>
      <c r="R858" s="17"/>
      <c r="S858" s="17"/>
      <c r="T858" s="36"/>
      <c r="U858" s="36"/>
      <c r="V858" s="36"/>
      <c r="W858" s="36"/>
      <c r="X858" s="36"/>
      <c r="Y858" s="36"/>
      <c r="Z858" s="36"/>
      <c r="AA858" s="36"/>
      <c r="AB858" s="36"/>
      <c r="AC858" s="36"/>
      <c r="AD858" s="36"/>
      <c r="AE858" s="36"/>
      <c r="AF858" s="36"/>
      <c r="AG858" s="36"/>
      <c r="AH858" s="36"/>
      <c r="EZ858" s="196"/>
      <c r="FA858" s="196"/>
      <c r="FB858" s="196"/>
      <c r="FC858" s="196"/>
      <c r="FD858" s="196"/>
    </row>
    <row r="859" spans="2:160">
      <c r="B859" s="99">
        <f t="shared" si="79"/>
        <v>0</v>
      </c>
      <c r="C859" s="99" t="str">
        <f t="shared" si="80"/>
        <v/>
      </c>
      <c r="D859" s="99" t="str">
        <f t="shared" si="81"/>
        <v/>
      </c>
      <c r="E859" s="99" t="str">
        <f t="shared" si="82"/>
        <v/>
      </c>
      <c r="F859" s="99" t="str">
        <f t="shared" si="83"/>
        <v/>
      </c>
      <c r="G859" s="99" t="str">
        <f t="shared" si="84"/>
        <v/>
      </c>
      <c r="H859" s="200" t="str">
        <f ca="1">IF(AND(M859&gt;0,M859&lt;=STATS!$C$22),1,"")</f>
        <v/>
      </c>
      <c r="J859" s="34">
        <v>858</v>
      </c>
      <c r="K859"/>
      <c r="L859"/>
      <c r="R859" s="17"/>
      <c r="S859" s="17"/>
      <c r="T859" s="36"/>
      <c r="U859" s="36"/>
      <c r="V859" s="36"/>
      <c r="W859" s="36"/>
      <c r="EZ859" s="196"/>
      <c r="FA859" s="196"/>
      <c r="FB859" s="196"/>
      <c r="FC859" s="196"/>
      <c r="FD859" s="196"/>
    </row>
    <row r="860" spans="2:160">
      <c r="B860" s="99">
        <f t="shared" si="79"/>
        <v>0</v>
      </c>
      <c r="C860" s="99" t="str">
        <f t="shared" si="80"/>
        <v/>
      </c>
      <c r="D860" s="99" t="str">
        <f t="shared" si="81"/>
        <v/>
      </c>
      <c r="E860" s="99" t="str">
        <f t="shared" si="82"/>
        <v/>
      </c>
      <c r="F860" s="99" t="str">
        <f t="shared" si="83"/>
        <v/>
      </c>
      <c r="G860" s="99" t="str">
        <f t="shared" si="84"/>
        <v/>
      </c>
      <c r="H860" s="200" t="str">
        <f ca="1">IF(AND(M860&gt;0,M860&lt;=STATS!$C$22),1,"")</f>
        <v/>
      </c>
      <c r="J860" s="34">
        <v>859</v>
      </c>
      <c r="K860"/>
      <c r="L860"/>
      <c r="R860" s="17"/>
      <c r="S860" s="17"/>
      <c r="T860" s="36"/>
      <c r="U860" s="36"/>
      <c r="V860" s="36"/>
      <c r="W860" s="36"/>
      <c r="EZ860" s="196"/>
      <c r="FA860" s="196"/>
      <c r="FB860" s="196"/>
      <c r="FC860" s="196"/>
      <c r="FD860" s="196"/>
    </row>
    <row r="861" spans="2:160">
      <c r="B861" s="99">
        <f t="shared" si="79"/>
        <v>0</v>
      </c>
      <c r="C861" s="99" t="str">
        <f t="shared" si="80"/>
        <v/>
      </c>
      <c r="D861" s="99" t="str">
        <f t="shared" si="81"/>
        <v/>
      </c>
      <c r="E861" s="99" t="str">
        <f t="shared" si="82"/>
        <v/>
      </c>
      <c r="F861" s="99" t="str">
        <f t="shared" si="83"/>
        <v/>
      </c>
      <c r="G861" s="99" t="str">
        <f t="shared" si="84"/>
        <v/>
      </c>
      <c r="H861" s="200" t="str">
        <f ca="1">IF(AND(M861&gt;0,M861&lt;=STATS!$C$22),1,"")</f>
        <v/>
      </c>
      <c r="J861" s="34">
        <v>860</v>
      </c>
      <c r="K861"/>
      <c r="L861"/>
      <c r="R861" s="17"/>
      <c r="S861" s="17"/>
      <c r="T861" s="36"/>
      <c r="U861" s="36"/>
      <c r="V861" s="36"/>
      <c r="W861" s="36"/>
      <c r="EZ861" s="196"/>
      <c r="FA861" s="196"/>
      <c r="FB861" s="196"/>
      <c r="FC861" s="196"/>
      <c r="FD861" s="196"/>
    </row>
    <row r="862" spans="2:160">
      <c r="B862" s="99">
        <f t="shared" si="79"/>
        <v>0</v>
      </c>
      <c r="C862" s="99" t="str">
        <f t="shared" si="80"/>
        <v/>
      </c>
      <c r="D862" s="99" t="str">
        <f t="shared" si="81"/>
        <v/>
      </c>
      <c r="E862" s="99" t="str">
        <f t="shared" si="82"/>
        <v/>
      </c>
      <c r="F862" s="99" t="str">
        <f t="shared" si="83"/>
        <v/>
      </c>
      <c r="G862" s="99" t="str">
        <f t="shared" si="84"/>
        <v/>
      </c>
      <c r="H862" s="200" t="str">
        <f ca="1">IF(AND(M862&gt;0,M862&lt;=STATS!$C$22),1,"")</f>
        <v/>
      </c>
      <c r="J862" s="34">
        <v>861</v>
      </c>
      <c r="K862"/>
      <c r="L862"/>
      <c r="R862" s="17"/>
      <c r="S862" s="17"/>
      <c r="T862" s="36"/>
      <c r="U862" s="36"/>
      <c r="V862" s="36"/>
      <c r="W862" s="36"/>
      <c r="EZ862" s="196"/>
      <c r="FA862" s="196"/>
      <c r="FB862" s="196"/>
      <c r="FC862" s="196"/>
      <c r="FD862" s="196"/>
    </row>
    <row r="863" spans="2:160">
      <c r="B863" s="99">
        <f t="shared" si="79"/>
        <v>0</v>
      </c>
      <c r="C863" s="99" t="str">
        <f t="shared" si="80"/>
        <v/>
      </c>
      <c r="D863" s="99" t="str">
        <f t="shared" si="81"/>
        <v/>
      </c>
      <c r="E863" s="99" t="str">
        <f t="shared" si="82"/>
        <v/>
      </c>
      <c r="F863" s="99" t="str">
        <f t="shared" si="83"/>
        <v/>
      </c>
      <c r="G863" s="99" t="str">
        <f t="shared" si="84"/>
        <v/>
      </c>
      <c r="H863" s="200" t="str">
        <f ca="1">IF(AND(M863&gt;0,M863&lt;=STATS!$C$22),1,"")</f>
        <v/>
      </c>
      <c r="J863" s="34">
        <v>862</v>
      </c>
      <c r="K863"/>
      <c r="L863"/>
      <c r="R863" s="17"/>
      <c r="S863" s="17"/>
      <c r="T863" s="36"/>
      <c r="U863" s="36"/>
      <c r="V863" s="36"/>
      <c r="W863" s="36"/>
      <c r="EZ863" s="196"/>
      <c r="FA863" s="196"/>
      <c r="FB863" s="196"/>
      <c r="FC863" s="196"/>
      <c r="FD863" s="196"/>
    </row>
    <row r="864" spans="2:160">
      <c r="B864" s="99">
        <f t="shared" si="79"/>
        <v>0</v>
      </c>
      <c r="C864" s="99" t="str">
        <f t="shared" si="80"/>
        <v/>
      </c>
      <c r="D864" s="99" t="str">
        <f t="shared" si="81"/>
        <v/>
      </c>
      <c r="E864" s="99" t="str">
        <f t="shared" si="82"/>
        <v/>
      </c>
      <c r="F864" s="99" t="str">
        <f t="shared" si="83"/>
        <v/>
      </c>
      <c r="G864" s="99" t="str">
        <f t="shared" si="84"/>
        <v/>
      </c>
      <c r="H864" s="200" t="str">
        <f ca="1">IF(AND(M864&gt;0,M864&lt;=STATS!$C$22),1,"")</f>
        <v/>
      </c>
      <c r="J864" s="34">
        <v>863</v>
      </c>
      <c r="K864"/>
      <c r="L864"/>
      <c r="R864" s="17"/>
      <c r="S864" s="17"/>
      <c r="T864" s="36"/>
      <c r="U864" s="36"/>
      <c r="V864" s="36"/>
      <c r="W864" s="36"/>
      <c r="EZ864" s="196"/>
      <c r="FA864" s="196"/>
      <c r="FB864" s="196"/>
      <c r="FC864" s="196"/>
      <c r="FD864" s="196"/>
    </row>
    <row r="865" spans="2:160">
      <c r="B865" s="99">
        <f t="shared" si="79"/>
        <v>0</v>
      </c>
      <c r="C865" s="99" t="str">
        <f t="shared" si="80"/>
        <v/>
      </c>
      <c r="D865" s="99" t="str">
        <f t="shared" si="81"/>
        <v/>
      </c>
      <c r="E865" s="99" t="str">
        <f t="shared" si="82"/>
        <v/>
      </c>
      <c r="F865" s="99" t="str">
        <f t="shared" si="83"/>
        <v/>
      </c>
      <c r="G865" s="99" t="str">
        <f t="shared" si="84"/>
        <v/>
      </c>
      <c r="H865" s="200" t="str">
        <f ca="1">IF(AND(M865&gt;0,M865&lt;=STATS!$C$22),1,"")</f>
        <v/>
      </c>
      <c r="J865" s="34">
        <v>864</v>
      </c>
      <c r="K865"/>
      <c r="L865"/>
      <c r="R865" s="17"/>
      <c r="S865" s="17"/>
      <c r="T865" s="36"/>
      <c r="U865" s="36"/>
      <c r="V865" s="36"/>
      <c r="W865" s="36"/>
      <c r="EZ865" s="196"/>
      <c r="FA865" s="196"/>
      <c r="FB865" s="196"/>
      <c r="FC865" s="196"/>
      <c r="FD865" s="196"/>
    </row>
    <row r="866" spans="2:160">
      <c r="B866" s="99">
        <f t="shared" si="79"/>
        <v>0</v>
      </c>
      <c r="C866" s="99" t="str">
        <f t="shared" si="80"/>
        <v/>
      </c>
      <c r="D866" s="99" t="str">
        <f t="shared" si="81"/>
        <v/>
      </c>
      <c r="E866" s="99" t="str">
        <f t="shared" si="82"/>
        <v/>
      </c>
      <c r="F866" s="99" t="str">
        <f t="shared" si="83"/>
        <v/>
      </c>
      <c r="G866" s="99" t="str">
        <f t="shared" si="84"/>
        <v/>
      </c>
      <c r="H866" s="200" t="str">
        <f ca="1">IF(AND(M866&gt;0,M866&lt;=STATS!$C$22),1,"")</f>
        <v/>
      </c>
      <c r="J866" s="34">
        <v>865</v>
      </c>
      <c r="K866"/>
      <c r="L866"/>
      <c r="R866" s="17"/>
      <c r="S866" s="17"/>
      <c r="T866" s="36"/>
      <c r="U866" s="36"/>
      <c r="V866" s="36"/>
      <c r="W866" s="36"/>
      <c r="EZ866" s="196"/>
      <c r="FA866" s="196"/>
      <c r="FB866" s="196"/>
      <c r="FC866" s="196"/>
      <c r="FD866" s="196"/>
    </row>
    <row r="867" spans="2:160">
      <c r="B867" s="99">
        <f t="shared" si="79"/>
        <v>0</v>
      </c>
      <c r="C867" s="99" t="str">
        <f t="shared" si="80"/>
        <v/>
      </c>
      <c r="D867" s="99" t="str">
        <f t="shared" si="81"/>
        <v/>
      </c>
      <c r="E867" s="99" t="str">
        <f t="shared" si="82"/>
        <v/>
      </c>
      <c r="F867" s="99" t="str">
        <f t="shared" si="83"/>
        <v/>
      </c>
      <c r="G867" s="99" t="str">
        <f t="shared" si="84"/>
        <v/>
      </c>
      <c r="H867" s="200" t="str">
        <f ca="1">IF(AND(M867&gt;0,M867&lt;=STATS!$C$22),1,"")</f>
        <v/>
      </c>
      <c r="J867" s="34">
        <v>866</v>
      </c>
      <c r="K867"/>
      <c r="L867"/>
      <c r="R867" s="17"/>
      <c r="S867" s="17"/>
      <c r="T867" s="36"/>
      <c r="U867" s="36"/>
      <c r="V867" s="36"/>
      <c r="W867" s="36"/>
      <c r="EZ867" s="196"/>
      <c r="FA867" s="196"/>
      <c r="FB867" s="196"/>
      <c r="FC867" s="196"/>
      <c r="FD867" s="196"/>
    </row>
    <row r="868" spans="2:160">
      <c r="B868" s="99">
        <f t="shared" si="79"/>
        <v>0</v>
      </c>
      <c r="C868" s="99" t="str">
        <f t="shared" si="80"/>
        <v/>
      </c>
      <c r="D868" s="99" t="str">
        <f t="shared" si="81"/>
        <v/>
      </c>
      <c r="E868" s="99" t="str">
        <f t="shared" si="82"/>
        <v/>
      </c>
      <c r="F868" s="99" t="str">
        <f t="shared" si="83"/>
        <v/>
      </c>
      <c r="G868" s="99" t="str">
        <f t="shared" si="84"/>
        <v/>
      </c>
      <c r="H868" s="200" t="str">
        <f ca="1">IF(AND(M868&gt;0,M868&lt;=STATS!$C$22),1,"")</f>
        <v/>
      </c>
      <c r="J868" s="34">
        <v>867</v>
      </c>
      <c r="K868"/>
      <c r="L868"/>
      <c r="R868" s="17"/>
      <c r="S868" s="17"/>
      <c r="T868" s="36"/>
      <c r="U868" s="36"/>
      <c r="V868" s="36"/>
      <c r="W868" s="36"/>
      <c r="EZ868" s="196"/>
      <c r="FA868" s="196"/>
      <c r="FB868" s="196"/>
      <c r="FC868" s="196"/>
      <c r="FD868" s="196"/>
    </row>
    <row r="869" spans="2:160">
      <c r="B869" s="99">
        <f t="shared" si="79"/>
        <v>0</v>
      </c>
      <c r="C869" s="99" t="str">
        <f t="shared" si="80"/>
        <v/>
      </c>
      <c r="D869" s="99" t="str">
        <f t="shared" si="81"/>
        <v/>
      </c>
      <c r="E869" s="99" t="str">
        <f t="shared" si="82"/>
        <v/>
      </c>
      <c r="F869" s="99" t="str">
        <f t="shared" si="83"/>
        <v/>
      </c>
      <c r="G869" s="99" t="str">
        <f t="shared" si="84"/>
        <v/>
      </c>
      <c r="H869" s="200" t="str">
        <f ca="1">IF(AND(M869&gt;0,M869&lt;=STATS!$C$22),1,"")</f>
        <v/>
      </c>
      <c r="J869" s="34">
        <v>868</v>
      </c>
      <c r="K869"/>
      <c r="L869"/>
      <c r="R869" s="17"/>
      <c r="S869" s="17"/>
      <c r="T869" s="36"/>
      <c r="U869" s="36"/>
      <c r="V869" s="36"/>
      <c r="W869" s="36"/>
      <c r="EZ869" s="196"/>
      <c r="FA869" s="196"/>
      <c r="FB869" s="196"/>
      <c r="FC869" s="196"/>
      <c r="FD869" s="196"/>
    </row>
    <row r="870" spans="2:160">
      <c r="B870" s="99">
        <f t="shared" si="79"/>
        <v>0</v>
      </c>
      <c r="C870" s="99" t="str">
        <f t="shared" si="80"/>
        <v/>
      </c>
      <c r="D870" s="99" t="str">
        <f t="shared" si="81"/>
        <v/>
      </c>
      <c r="E870" s="99" t="str">
        <f t="shared" si="82"/>
        <v/>
      </c>
      <c r="F870" s="99" t="str">
        <f t="shared" si="83"/>
        <v/>
      </c>
      <c r="G870" s="99" t="str">
        <f t="shared" si="84"/>
        <v/>
      </c>
      <c r="H870" s="200" t="str">
        <f ca="1">IF(AND(M870&gt;0,M870&lt;=STATS!$C$22),1,"")</f>
        <v/>
      </c>
      <c r="J870" s="34">
        <v>869</v>
      </c>
      <c r="K870"/>
      <c r="L870"/>
      <c r="R870" s="17"/>
      <c r="S870" s="17"/>
      <c r="T870" s="36"/>
      <c r="U870" s="36"/>
      <c r="V870" s="36"/>
      <c r="W870" s="36"/>
      <c r="EZ870" s="196"/>
      <c r="FA870" s="196"/>
      <c r="FB870" s="196"/>
      <c r="FC870" s="196"/>
      <c r="FD870" s="196"/>
    </row>
    <row r="871" spans="2:160">
      <c r="B871" s="99">
        <f t="shared" si="79"/>
        <v>0</v>
      </c>
      <c r="C871" s="99" t="str">
        <f t="shared" si="80"/>
        <v/>
      </c>
      <c r="D871" s="99" t="str">
        <f t="shared" si="81"/>
        <v/>
      </c>
      <c r="E871" s="99" t="str">
        <f t="shared" si="82"/>
        <v/>
      </c>
      <c r="F871" s="99" t="str">
        <f t="shared" si="83"/>
        <v/>
      </c>
      <c r="G871" s="99" t="str">
        <f t="shared" si="84"/>
        <v/>
      </c>
      <c r="H871" s="200" t="str">
        <f ca="1">IF(AND(M871&gt;0,M871&lt;=STATS!$C$22),1,"")</f>
        <v/>
      </c>
      <c r="J871" s="34">
        <v>870</v>
      </c>
      <c r="K871"/>
      <c r="L871"/>
      <c r="R871" s="17"/>
      <c r="S871" s="17"/>
      <c r="T871" s="36"/>
      <c r="U871" s="36"/>
      <c r="V871" s="36"/>
      <c r="W871" s="36"/>
      <c r="EZ871" s="196"/>
      <c r="FA871" s="196"/>
      <c r="FB871" s="196"/>
      <c r="FC871" s="196"/>
      <c r="FD871" s="196"/>
    </row>
    <row r="872" spans="2:160">
      <c r="B872" s="99">
        <f t="shared" si="79"/>
        <v>0</v>
      </c>
      <c r="C872" s="99" t="str">
        <f t="shared" si="80"/>
        <v/>
      </c>
      <c r="D872" s="99" t="str">
        <f t="shared" si="81"/>
        <v/>
      </c>
      <c r="E872" s="99" t="str">
        <f t="shared" si="82"/>
        <v/>
      </c>
      <c r="F872" s="99" t="str">
        <f t="shared" si="83"/>
        <v/>
      </c>
      <c r="G872" s="99" t="str">
        <f t="shared" si="84"/>
        <v/>
      </c>
      <c r="H872" s="200" t="str">
        <f ca="1">IF(AND(M872&gt;0,M872&lt;=STATS!$C$22),1,"")</f>
        <v/>
      </c>
      <c r="J872" s="34">
        <v>871</v>
      </c>
      <c r="K872"/>
      <c r="L872"/>
      <c r="R872" s="17"/>
      <c r="S872" s="17"/>
      <c r="T872" s="36"/>
      <c r="U872" s="36"/>
      <c r="V872" s="36"/>
      <c r="W872" s="36"/>
      <c r="EZ872" s="196"/>
      <c r="FA872" s="196"/>
      <c r="FB872" s="196"/>
      <c r="FC872" s="196"/>
      <c r="FD872" s="196"/>
    </row>
    <row r="873" spans="2:160">
      <c r="B873" s="99">
        <f t="shared" si="79"/>
        <v>0</v>
      </c>
      <c r="C873" s="99" t="str">
        <f t="shared" si="80"/>
        <v/>
      </c>
      <c r="D873" s="99" t="str">
        <f t="shared" si="81"/>
        <v/>
      </c>
      <c r="E873" s="99" t="str">
        <f t="shared" si="82"/>
        <v/>
      </c>
      <c r="F873" s="99" t="str">
        <f t="shared" si="83"/>
        <v/>
      </c>
      <c r="G873" s="99" t="str">
        <f t="shared" si="84"/>
        <v/>
      </c>
      <c r="H873" s="200" t="str">
        <f ca="1">IF(AND(M873&gt;0,M873&lt;=STATS!$C$22),1,"")</f>
        <v/>
      </c>
      <c r="J873" s="34">
        <v>872</v>
      </c>
      <c r="R873" s="17"/>
      <c r="S873" s="17"/>
      <c r="T873" s="36"/>
      <c r="U873" s="36"/>
      <c r="V873" s="36"/>
      <c r="W873" s="36"/>
      <c r="EZ873" s="196"/>
      <c r="FA873" s="196"/>
      <c r="FB873" s="196"/>
      <c r="FC873" s="196"/>
      <c r="FD873" s="196"/>
    </row>
    <row r="874" spans="2:160">
      <c r="B874" s="99">
        <f t="shared" si="79"/>
        <v>0</v>
      </c>
      <c r="C874" s="99" t="str">
        <f t="shared" si="80"/>
        <v/>
      </c>
      <c r="D874" s="99" t="str">
        <f t="shared" si="81"/>
        <v/>
      </c>
      <c r="E874" s="99" t="str">
        <f t="shared" si="82"/>
        <v/>
      </c>
      <c r="F874" s="99" t="str">
        <f t="shared" si="83"/>
        <v/>
      </c>
      <c r="G874" s="99" t="str">
        <f t="shared" si="84"/>
        <v/>
      </c>
      <c r="H874" s="200" t="str">
        <f ca="1">IF(AND(M874&gt;0,M874&lt;=STATS!$C$22),1,"")</f>
        <v/>
      </c>
      <c r="J874" s="34">
        <v>873</v>
      </c>
      <c r="R874" s="17"/>
      <c r="S874" s="17"/>
      <c r="T874" s="36"/>
      <c r="U874" s="36"/>
      <c r="V874" s="36"/>
      <c r="W874" s="36"/>
      <c r="EZ874" s="196"/>
      <c r="FA874" s="196"/>
      <c r="FB874" s="196"/>
      <c r="FC874" s="196"/>
      <c r="FD874" s="196"/>
    </row>
    <row r="875" spans="2:160">
      <c r="B875" s="99">
        <f t="shared" si="79"/>
        <v>0</v>
      </c>
      <c r="C875" s="99" t="str">
        <f t="shared" si="80"/>
        <v/>
      </c>
      <c r="D875" s="99" t="str">
        <f t="shared" si="81"/>
        <v/>
      </c>
      <c r="E875" s="99" t="str">
        <f t="shared" si="82"/>
        <v/>
      </c>
      <c r="F875" s="99" t="str">
        <f t="shared" si="83"/>
        <v/>
      </c>
      <c r="G875" s="99" t="str">
        <f t="shared" si="84"/>
        <v/>
      </c>
      <c r="H875" s="200" t="str">
        <f ca="1">IF(AND(M875&gt;0,M875&lt;=STATS!$C$22),1,"")</f>
        <v/>
      </c>
      <c r="J875" s="34">
        <v>874</v>
      </c>
      <c r="R875" s="17"/>
      <c r="S875" s="17"/>
      <c r="T875" s="36"/>
      <c r="U875" s="36"/>
      <c r="V875" s="36"/>
      <c r="W875" s="36"/>
      <c r="EZ875" s="196"/>
      <c r="FA875" s="196"/>
      <c r="FB875" s="196"/>
      <c r="FC875" s="196"/>
      <c r="FD875" s="196"/>
    </row>
    <row r="876" spans="2:160">
      <c r="B876" s="99">
        <f t="shared" si="79"/>
        <v>0</v>
      </c>
      <c r="C876" s="99" t="str">
        <f t="shared" si="80"/>
        <v/>
      </c>
      <c r="D876" s="99" t="str">
        <f t="shared" si="81"/>
        <v/>
      </c>
      <c r="E876" s="99" t="str">
        <f t="shared" si="82"/>
        <v/>
      </c>
      <c r="F876" s="99" t="str">
        <f t="shared" si="83"/>
        <v/>
      </c>
      <c r="G876" s="99" t="str">
        <f t="shared" si="84"/>
        <v/>
      </c>
      <c r="H876" s="200" t="str">
        <f ca="1">IF(AND(M876&gt;0,M876&lt;=STATS!$C$22),1,"")</f>
        <v/>
      </c>
      <c r="J876" s="34">
        <v>875</v>
      </c>
      <c r="R876" s="17"/>
      <c r="S876" s="17"/>
      <c r="T876" s="36"/>
      <c r="U876" s="36"/>
      <c r="V876" s="36"/>
      <c r="W876" s="36"/>
      <c r="EZ876" s="196"/>
      <c r="FA876" s="196"/>
      <c r="FB876" s="196"/>
      <c r="FC876" s="196"/>
      <c r="FD876" s="196"/>
    </row>
    <row r="877" spans="2:160">
      <c r="B877" s="99">
        <f t="shared" si="79"/>
        <v>0</v>
      </c>
      <c r="C877" s="99" t="str">
        <f t="shared" si="80"/>
        <v/>
      </c>
      <c r="D877" s="99" t="str">
        <f t="shared" si="81"/>
        <v/>
      </c>
      <c r="E877" s="99" t="str">
        <f t="shared" si="82"/>
        <v/>
      </c>
      <c r="F877" s="99" t="str">
        <f t="shared" si="83"/>
        <v/>
      </c>
      <c r="G877" s="99" t="str">
        <f t="shared" si="84"/>
        <v/>
      </c>
      <c r="H877" s="200" t="str">
        <f ca="1">IF(AND(M877&gt;0,M877&lt;=STATS!$C$22),1,"")</f>
        <v/>
      </c>
      <c r="J877" s="34">
        <v>876</v>
      </c>
      <c r="R877" s="17"/>
      <c r="S877" s="17"/>
      <c r="T877" s="36"/>
      <c r="U877" s="36"/>
      <c r="V877" s="36"/>
      <c r="W877" s="36"/>
      <c r="EZ877" s="196"/>
      <c r="FA877" s="196"/>
      <c r="FB877" s="196"/>
      <c r="FC877" s="196"/>
      <c r="FD877" s="196"/>
    </row>
    <row r="878" spans="2:160">
      <c r="B878" s="99">
        <f t="shared" si="79"/>
        <v>0</v>
      </c>
      <c r="C878" s="99" t="str">
        <f t="shared" si="80"/>
        <v/>
      </c>
      <c r="D878" s="99" t="str">
        <f t="shared" si="81"/>
        <v/>
      </c>
      <c r="E878" s="99" t="str">
        <f t="shared" si="82"/>
        <v/>
      </c>
      <c r="F878" s="99" t="str">
        <f t="shared" si="83"/>
        <v/>
      </c>
      <c r="G878" s="99" t="str">
        <f t="shared" si="84"/>
        <v/>
      </c>
      <c r="H878" s="200" t="str">
        <f ca="1">IF(AND(M878&gt;0,M878&lt;=STATS!$C$22),1,"")</f>
        <v/>
      </c>
      <c r="J878" s="34">
        <v>877</v>
      </c>
      <c r="R878" s="17"/>
      <c r="S878" s="17"/>
      <c r="T878" s="36"/>
      <c r="U878" s="36"/>
      <c r="V878" s="36"/>
      <c r="W878" s="36"/>
      <c r="EZ878" s="196"/>
      <c r="FA878" s="196"/>
      <c r="FB878" s="196"/>
      <c r="FC878" s="196"/>
      <c r="FD878" s="196"/>
    </row>
    <row r="879" spans="2:160">
      <c r="B879" s="99">
        <f t="shared" si="79"/>
        <v>0</v>
      </c>
      <c r="C879" s="99" t="str">
        <f t="shared" si="80"/>
        <v/>
      </c>
      <c r="D879" s="99" t="str">
        <f t="shared" si="81"/>
        <v/>
      </c>
      <c r="E879" s="99" t="str">
        <f t="shared" si="82"/>
        <v/>
      </c>
      <c r="F879" s="99" t="str">
        <f t="shared" si="83"/>
        <v/>
      </c>
      <c r="G879" s="99" t="str">
        <f t="shared" si="84"/>
        <v/>
      </c>
      <c r="H879" s="200" t="str">
        <f ca="1">IF(AND(M879&gt;0,M879&lt;=STATS!$C$22),1,"")</f>
        <v/>
      </c>
      <c r="J879" s="34">
        <v>878</v>
      </c>
      <c r="R879" s="17"/>
      <c r="S879" s="17"/>
      <c r="T879" s="36"/>
      <c r="U879" s="36"/>
      <c r="V879" s="36"/>
      <c r="W879" s="36"/>
      <c r="EZ879" s="196"/>
      <c r="FA879" s="196"/>
      <c r="FB879" s="196"/>
      <c r="FC879" s="196"/>
      <c r="FD879" s="196"/>
    </row>
    <row r="880" spans="2:160">
      <c r="B880" s="99">
        <f t="shared" si="79"/>
        <v>0</v>
      </c>
      <c r="C880" s="99" t="str">
        <f t="shared" si="80"/>
        <v/>
      </c>
      <c r="D880" s="99" t="str">
        <f t="shared" si="81"/>
        <v/>
      </c>
      <c r="E880" s="99" t="str">
        <f t="shared" si="82"/>
        <v/>
      </c>
      <c r="F880" s="99" t="str">
        <f t="shared" si="83"/>
        <v/>
      </c>
      <c r="G880" s="99" t="str">
        <f t="shared" si="84"/>
        <v/>
      </c>
      <c r="H880" s="200" t="str">
        <f ca="1">IF(AND(M880&gt;0,M880&lt;=STATS!$C$22),1,"")</f>
        <v/>
      </c>
      <c r="J880" s="34">
        <v>879</v>
      </c>
      <c r="R880" s="17"/>
      <c r="S880" s="17"/>
      <c r="T880" s="36"/>
      <c r="U880" s="36"/>
      <c r="V880" s="36"/>
      <c r="W880" s="36"/>
      <c r="EZ880" s="196"/>
      <c r="FA880" s="196"/>
      <c r="FB880" s="196"/>
      <c r="FC880" s="196"/>
      <c r="FD880" s="196"/>
    </row>
    <row r="881" spans="2:160">
      <c r="B881" s="99">
        <f t="shared" si="79"/>
        <v>0</v>
      </c>
      <c r="C881" s="99" t="str">
        <f t="shared" si="80"/>
        <v/>
      </c>
      <c r="D881" s="99" t="str">
        <f t="shared" si="81"/>
        <v/>
      </c>
      <c r="E881" s="99" t="str">
        <f t="shared" si="82"/>
        <v/>
      </c>
      <c r="F881" s="99" t="str">
        <f t="shared" si="83"/>
        <v/>
      </c>
      <c r="G881" s="99" t="str">
        <f t="shared" si="84"/>
        <v/>
      </c>
      <c r="H881" s="200" t="str">
        <f ca="1">IF(AND(M881&gt;0,M881&lt;=STATS!$C$22),1,"")</f>
        <v/>
      </c>
      <c r="J881" s="34">
        <v>880</v>
      </c>
      <c r="R881" s="17"/>
      <c r="S881" s="17"/>
      <c r="T881" s="36"/>
      <c r="U881" s="36"/>
      <c r="V881" s="36"/>
      <c r="W881" s="36"/>
      <c r="EZ881" s="196"/>
      <c r="FA881" s="196"/>
      <c r="FB881" s="196"/>
      <c r="FC881" s="196"/>
      <c r="FD881" s="196"/>
    </row>
    <row r="882" spans="2:160">
      <c r="B882" s="99">
        <f t="shared" si="79"/>
        <v>0</v>
      </c>
      <c r="C882" s="99" t="str">
        <f t="shared" si="80"/>
        <v/>
      </c>
      <c r="D882" s="99" t="str">
        <f t="shared" si="81"/>
        <v/>
      </c>
      <c r="E882" s="99" t="str">
        <f t="shared" si="82"/>
        <v/>
      </c>
      <c r="F882" s="99" t="str">
        <f t="shared" si="83"/>
        <v/>
      </c>
      <c r="G882" s="99" t="str">
        <f t="shared" si="84"/>
        <v/>
      </c>
      <c r="H882" s="200" t="str">
        <f ca="1">IF(AND(M882&gt;0,M882&lt;=STATS!$C$22),1,"")</f>
        <v/>
      </c>
      <c r="J882" s="34">
        <v>881</v>
      </c>
      <c r="R882" s="17"/>
      <c r="S882" s="17"/>
      <c r="T882" s="36"/>
      <c r="U882" s="36"/>
      <c r="V882" s="36"/>
      <c r="W882" s="36"/>
      <c r="EZ882" s="196"/>
      <c r="FA882" s="196"/>
      <c r="FB882" s="196"/>
      <c r="FC882" s="196"/>
      <c r="FD882" s="196"/>
    </row>
    <row r="883" spans="2:160">
      <c r="B883" s="99">
        <f t="shared" si="79"/>
        <v>0</v>
      </c>
      <c r="C883" s="99" t="str">
        <f t="shared" si="80"/>
        <v/>
      </c>
      <c r="D883" s="99" t="str">
        <f t="shared" si="81"/>
        <v/>
      </c>
      <c r="E883" s="99" t="str">
        <f t="shared" si="82"/>
        <v/>
      </c>
      <c r="F883" s="99" t="str">
        <f t="shared" si="83"/>
        <v/>
      </c>
      <c r="G883" s="99" t="str">
        <f t="shared" si="84"/>
        <v/>
      </c>
      <c r="H883" s="200" t="str">
        <f ca="1">IF(AND(M883&gt;0,M883&lt;=STATS!$C$22),1,"")</f>
        <v/>
      </c>
      <c r="J883" s="34">
        <v>882</v>
      </c>
      <c r="R883" s="17"/>
      <c r="S883" s="17"/>
      <c r="T883" s="36"/>
      <c r="U883" s="36"/>
      <c r="V883" s="36"/>
      <c r="W883" s="36"/>
      <c r="EZ883" s="196"/>
      <c r="FA883" s="196"/>
      <c r="FB883" s="196"/>
      <c r="FC883" s="196"/>
      <c r="FD883" s="196"/>
    </row>
    <row r="884" spans="2:160">
      <c r="B884" s="99">
        <f t="shared" si="79"/>
        <v>0</v>
      </c>
      <c r="C884" s="99" t="str">
        <f t="shared" si="80"/>
        <v/>
      </c>
      <c r="D884" s="99" t="str">
        <f t="shared" si="81"/>
        <v/>
      </c>
      <c r="E884" s="99" t="str">
        <f t="shared" si="82"/>
        <v/>
      </c>
      <c r="F884" s="99" t="str">
        <f t="shared" si="83"/>
        <v/>
      </c>
      <c r="G884" s="99" t="str">
        <f t="shared" si="84"/>
        <v/>
      </c>
      <c r="H884" s="200" t="str">
        <f ca="1">IF(AND(M884&gt;0,M884&lt;=STATS!$C$22),1,"")</f>
        <v/>
      </c>
      <c r="J884" s="34">
        <v>883</v>
      </c>
      <c r="R884" s="17"/>
      <c r="S884" s="17"/>
      <c r="T884" s="36"/>
      <c r="U884" s="36"/>
      <c r="V884" s="36"/>
      <c r="W884" s="36"/>
      <c r="EZ884" s="196"/>
      <c r="FA884" s="196"/>
      <c r="FB884" s="196"/>
      <c r="FC884" s="196"/>
      <c r="FD884" s="196"/>
    </row>
    <row r="885" spans="2:160">
      <c r="B885" s="99">
        <f t="shared" si="79"/>
        <v>0</v>
      </c>
      <c r="C885" s="99" t="str">
        <f t="shared" si="80"/>
        <v/>
      </c>
      <c r="D885" s="99" t="str">
        <f t="shared" si="81"/>
        <v/>
      </c>
      <c r="E885" s="99" t="str">
        <f t="shared" si="82"/>
        <v/>
      </c>
      <c r="F885" s="99" t="str">
        <f t="shared" si="83"/>
        <v/>
      </c>
      <c r="G885" s="99" t="str">
        <f t="shared" si="84"/>
        <v/>
      </c>
      <c r="H885" s="200" t="str">
        <f ca="1">IF(AND(M885&gt;0,M885&lt;=STATS!$C$22),1,"")</f>
        <v/>
      </c>
      <c r="J885" s="34">
        <v>884</v>
      </c>
      <c r="R885" s="17"/>
      <c r="S885" s="17"/>
      <c r="T885" s="36"/>
      <c r="U885" s="36"/>
      <c r="V885" s="36"/>
      <c r="W885" s="36"/>
      <c r="EZ885" s="196"/>
      <c r="FA885" s="196"/>
      <c r="FB885" s="196"/>
      <c r="FC885" s="196"/>
      <c r="FD885" s="196"/>
    </row>
    <row r="886" spans="2:160">
      <c r="B886" s="99">
        <f t="shared" si="79"/>
        <v>0</v>
      </c>
      <c r="C886" s="99" t="str">
        <f t="shared" si="80"/>
        <v/>
      </c>
      <c r="D886" s="99" t="str">
        <f t="shared" si="81"/>
        <v/>
      </c>
      <c r="E886" s="99" t="str">
        <f t="shared" si="82"/>
        <v/>
      </c>
      <c r="F886" s="99" t="str">
        <f t="shared" si="83"/>
        <v/>
      </c>
      <c r="G886" s="99" t="str">
        <f t="shared" si="84"/>
        <v/>
      </c>
      <c r="H886" s="200" t="str">
        <f ca="1">IF(AND(M886&gt;0,M886&lt;=STATS!$C$22),1,"")</f>
        <v/>
      </c>
      <c r="J886" s="34">
        <v>885</v>
      </c>
      <c r="R886" s="17"/>
      <c r="S886" s="17"/>
      <c r="T886" s="36"/>
      <c r="U886" s="36"/>
      <c r="V886" s="36"/>
      <c r="W886" s="36"/>
      <c r="EZ886" s="196"/>
      <c r="FA886" s="196"/>
      <c r="FB886" s="196"/>
      <c r="FC886" s="196"/>
      <c r="FD886" s="196"/>
    </row>
    <row r="887" spans="2:160">
      <c r="B887" s="99">
        <f t="shared" si="79"/>
        <v>0</v>
      </c>
      <c r="C887" s="99" t="str">
        <f t="shared" si="80"/>
        <v/>
      </c>
      <c r="D887" s="99" t="str">
        <f t="shared" si="81"/>
        <v/>
      </c>
      <c r="E887" s="99" t="str">
        <f t="shared" si="82"/>
        <v/>
      </c>
      <c r="F887" s="99" t="str">
        <f t="shared" si="83"/>
        <v/>
      </c>
      <c r="G887" s="99" t="str">
        <f t="shared" si="84"/>
        <v/>
      </c>
      <c r="H887" s="200" t="str">
        <f ca="1">IF(AND(M887&gt;0,M887&lt;=STATS!$C$22),1,"")</f>
        <v/>
      </c>
      <c r="J887" s="34">
        <v>886</v>
      </c>
      <c r="R887" s="17"/>
      <c r="S887" s="17"/>
      <c r="T887" s="36"/>
      <c r="U887" s="36"/>
      <c r="V887" s="36"/>
      <c r="W887" s="36"/>
      <c r="EZ887" s="196"/>
      <c r="FA887" s="196"/>
      <c r="FB887" s="196"/>
      <c r="FC887" s="196"/>
      <c r="FD887" s="196"/>
    </row>
    <row r="888" spans="2:160">
      <c r="B888" s="99">
        <f t="shared" si="79"/>
        <v>0</v>
      </c>
      <c r="C888" s="99" t="str">
        <f t="shared" si="80"/>
        <v/>
      </c>
      <c r="D888" s="99" t="str">
        <f t="shared" si="81"/>
        <v/>
      </c>
      <c r="E888" s="99" t="str">
        <f t="shared" si="82"/>
        <v/>
      </c>
      <c r="F888" s="99" t="str">
        <f t="shared" si="83"/>
        <v/>
      </c>
      <c r="G888" s="99" t="str">
        <f t="shared" si="84"/>
        <v/>
      </c>
      <c r="H888" s="200" t="str">
        <f ca="1">IF(AND(M888&gt;0,M888&lt;=STATS!$C$22),1,"")</f>
        <v/>
      </c>
      <c r="J888" s="34">
        <v>887</v>
      </c>
      <c r="R888" s="17"/>
      <c r="S888" s="17"/>
      <c r="T888" s="36"/>
      <c r="U888" s="36"/>
      <c r="V888" s="36"/>
      <c r="W888" s="36"/>
      <c r="EZ888" s="196"/>
      <c r="FA888" s="196"/>
      <c r="FB888" s="196"/>
      <c r="FC888" s="196"/>
      <c r="FD888" s="196"/>
    </row>
    <row r="889" spans="2:160">
      <c r="B889" s="99">
        <f t="shared" si="79"/>
        <v>0</v>
      </c>
      <c r="C889" s="99" t="str">
        <f t="shared" si="80"/>
        <v/>
      </c>
      <c r="D889" s="99" t="str">
        <f t="shared" si="81"/>
        <v/>
      </c>
      <c r="E889" s="99" t="str">
        <f t="shared" si="82"/>
        <v/>
      </c>
      <c r="F889" s="99" t="str">
        <f t="shared" si="83"/>
        <v/>
      </c>
      <c r="G889" s="99" t="str">
        <f t="shared" si="84"/>
        <v/>
      </c>
      <c r="H889" s="200" t="str">
        <f ca="1">IF(AND(M889&gt;0,M889&lt;=STATS!$C$22),1,"")</f>
        <v/>
      </c>
      <c r="J889" s="34">
        <v>888</v>
      </c>
      <c r="R889" s="17"/>
      <c r="S889" s="17"/>
      <c r="T889" s="36"/>
      <c r="U889" s="36"/>
      <c r="V889" s="36"/>
      <c r="W889" s="36"/>
      <c r="EZ889" s="196"/>
      <c r="FA889" s="196"/>
      <c r="FB889" s="196"/>
      <c r="FC889" s="196"/>
      <c r="FD889" s="196"/>
    </row>
    <row r="890" spans="2:160">
      <c r="B890" s="99">
        <f t="shared" si="79"/>
        <v>0</v>
      </c>
      <c r="C890" s="99" t="str">
        <f t="shared" si="80"/>
        <v/>
      </c>
      <c r="D890" s="99" t="str">
        <f t="shared" si="81"/>
        <v/>
      </c>
      <c r="E890" s="99" t="str">
        <f t="shared" si="82"/>
        <v/>
      </c>
      <c r="F890" s="99" t="str">
        <f t="shared" si="83"/>
        <v/>
      </c>
      <c r="G890" s="99" t="str">
        <f t="shared" si="84"/>
        <v/>
      </c>
      <c r="H890" s="200" t="str">
        <f ca="1">IF(AND(M890&gt;0,M890&lt;=STATS!$C$22),1,"")</f>
        <v/>
      </c>
      <c r="J890" s="34">
        <v>889</v>
      </c>
      <c r="R890" s="17"/>
      <c r="S890" s="17"/>
      <c r="T890" s="36"/>
      <c r="U890" s="36"/>
      <c r="V890" s="36"/>
      <c r="W890" s="36"/>
      <c r="EZ890" s="196"/>
      <c r="FA890" s="196"/>
      <c r="FB890" s="196"/>
      <c r="FC890" s="196"/>
      <c r="FD890" s="196"/>
    </row>
    <row r="891" spans="2:160">
      <c r="B891" s="99">
        <f t="shared" si="79"/>
        <v>0</v>
      </c>
      <c r="C891" s="99" t="str">
        <f t="shared" si="80"/>
        <v/>
      </c>
      <c r="D891" s="99" t="str">
        <f t="shared" si="81"/>
        <v/>
      </c>
      <c r="E891" s="99" t="str">
        <f t="shared" si="82"/>
        <v/>
      </c>
      <c r="F891" s="99" t="str">
        <f t="shared" si="83"/>
        <v/>
      </c>
      <c r="G891" s="99" t="str">
        <f t="shared" si="84"/>
        <v/>
      </c>
      <c r="H891" s="200" t="str">
        <f ca="1">IF(AND(M891&gt;0,M891&lt;=STATS!$C$22),1,"")</f>
        <v/>
      </c>
      <c r="J891" s="34">
        <v>890</v>
      </c>
      <c r="R891" s="17"/>
      <c r="S891" s="17"/>
      <c r="T891" s="36"/>
      <c r="U891" s="36"/>
      <c r="V891" s="36"/>
      <c r="W891" s="36"/>
      <c r="EZ891" s="196"/>
      <c r="FA891" s="196"/>
      <c r="FB891" s="196"/>
      <c r="FC891" s="196"/>
      <c r="FD891" s="196"/>
    </row>
    <row r="892" spans="2:160">
      <c r="B892" s="99">
        <f t="shared" si="79"/>
        <v>0</v>
      </c>
      <c r="C892" s="99" t="str">
        <f t="shared" si="80"/>
        <v/>
      </c>
      <c r="D892" s="99" t="str">
        <f t="shared" si="81"/>
        <v/>
      </c>
      <c r="E892" s="99" t="str">
        <f t="shared" si="82"/>
        <v/>
      </c>
      <c r="F892" s="99" t="str">
        <f t="shared" si="83"/>
        <v/>
      </c>
      <c r="G892" s="99" t="str">
        <f t="shared" si="84"/>
        <v/>
      </c>
      <c r="H892" s="200" t="str">
        <f ca="1">IF(AND(M892&gt;0,M892&lt;=STATS!$C$22),1,"")</f>
        <v/>
      </c>
      <c r="J892" s="34">
        <v>891</v>
      </c>
      <c r="R892" s="17"/>
      <c r="S892" s="17"/>
      <c r="T892" s="36"/>
      <c r="U892" s="36"/>
      <c r="V892" s="36"/>
      <c r="W892" s="36"/>
      <c r="EZ892" s="196"/>
      <c r="FA892" s="196"/>
      <c r="FB892" s="196"/>
      <c r="FC892" s="196"/>
      <c r="FD892" s="196"/>
    </row>
    <row r="893" spans="2:160">
      <c r="B893" s="99">
        <f t="shared" si="79"/>
        <v>0</v>
      </c>
      <c r="C893" s="99" t="str">
        <f t="shared" si="80"/>
        <v/>
      </c>
      <c r="D893" s="99" t="str">
        <f t="shared" si="81"/>
        <v/>
      </c>
      <c r="E893" s="99" t="str">
        <f t="shared" si="82"/>
        <v/>
      </c>
      <c r="F893" s="99" t="str">
        <f t="shared" si="83"/>
        <v/>
      </c>
      <c r="G893" s="99" t="str">
        <f t="shared" si="84"/>
        <v/>
      </c>
      <c r="H893" s="200" t="str">
        <f ca="1">IF(AND(M893&gt;0,M893&lt;=STATS!$C$22),1,"")</f>
        <v/>
      </c>
      <c r="J893" s="34">
        <v>892</v>
      </c>
      <c r="R893" s="17"/>
      <c r="S893" s="17"/>
      <c r="T893" s="36"/>
      <c r="U893" s="36"/>
      <c r="V893" s="36"/>
      <c r="W893" s="36"/>
      <c r="EZ893" s="196"/>
      <c r="FA893" s="196"/>
      <c r="FB893" s="196"/>
      <c r="FC893" s="196"/>
      <c r="FD893" s="196"/>
    </row>
    <row r="894" spans="2:160">
      <c r="B894" s="99">
        <f t="shared" si="79"/>
        <v>0</v>
      </c>
      <c r="C894" s="99" t="str">
        <f t="shared" si="80"/>
        <v/>
      </c>
      <c r="D894" s="99" t="str">
        <f t="shared" si="81"/>
        <v/>
      </c>
      <c r="E894" s="99" t="str">
        <f t="shared" si="82"/>
        <v/>
      </c>
      <c r="F894" s="99" t="str">
        <f t="shared" si="83"/>
        <v/>
      </c>
      <c r="G894" s="99" t="str">
        <f t="shared" si="84"/>
        <v/>
      </c>
      <c r="H894" s="200" t="str">
        <f ca="1">IF(AND(M894&gt;0,M894&lt;=STATS!$C$22),1,"")</f>
        <v/>
      </c>
      <c r="J894" s="34">
        <v>893</v>
      </c>
      <c r="R894" s="17"/>
      <c r="S894" s="17"/>
      <c r="T894" s="36"/>
      <c r="U894" s="36"/>
      <c r="V894" s="36"/>
      <c r="W894" s="36"/>
      <c r="EZ894" s="196"/>
      <c r="FA894" s="196"/>
      <c r="FB894" s="196"/>
      <c r="FC894" s="196"/>
      <c r="FD894" s="196"/>
    </row>
    <row r="895" spans="2:160">
      <c r="B895" s="99">
        <f t="shared" si="79"/>
        <v>0</v>
      </c>
      <c r="C895" s="99" t="str">
        <f t="shared" si="80"/>
        <v/>
      </c>
      <c r="D895" s="99" t="str">
        <f t="shared" si="81"/>
        <v/>
      </c>
      <c r="E895" s="99" t="str">
        <f t="shared" si="82"/>
        <v/>
      </c>
      <c r="F895" s="99" t="str">
        <f t="shared" si="83"/>
        <v/>
      </c>
      <c r="G895" s="99" t="str">
        <f t="shared" si="84"/>
        <v/>
      </c>
      <c r="H895" s="200" t="str">
        <f ca="1">IF(AND(M895&gt;0,M895&lt;=STATS!$C$22),1,"")</f>
        <v/>
      </c>
      <c r="J895" s="34">
        <v>894</v>
      </c>
      <c r="R895" s="17"/>
      <c r="S895" s="17"/>
      <c r="T895" s="36"/>
      <c r="U895" s="36"/>
      <c r="V895" s="36"/>
      <c r="W895" s="36"/>
      <c r="EZ895" s="196"/>
      <c r="FA895" s="196"/>
      <c r="FB895" s="196"/>
      <c r="FC895" s="196"/>
      <c r="FD895" s="196"/>
    </row>
    <row r="896" spans="2:160">
      <c r="B896" s="99">
        <f t="shared" si="79"/>
        <v>0</v>
      </c>
      <c r="C896" s="99" t="str">
        <f t="shared" si="80"/>
        <v/>
      </c>
      <c r="D896" s="99" t="str">
        <f t="shared" si="81"/>
        <v/>
      </c>
      <c r="E896" s="99" t="str">
        <f t="shared" si="82"/>
        <v/>
      </c>
      <c r="F896" s="99" t="str">
        <f t="shared" si="83"/>
        <v/>
      </c>
      <c r="G896" s="99" t="str">
        <f t="shared" si="84"/>
        <v/>
      </c>
      <c r="H896" s="200" t="str">
        <f ca="1">IF(AND(M896&gt;0,M896&lt;=STATS!$C$22),1,"")</f>
        <v/>
      </c>
      <c r="J896" s="34">
        <v>895</v>
      </c>
      <c r="R896" s="17"/>
      <c r="S896" s="17"/>
      <c r="T896" s="36"/>
      <c r="U896" s="36"/>
      <c r="V896" s="36"/>
      <c r="W896" s="36"/>
      <c r="EZ896" s="196"/>
      <c r="FA896" s="196"/>
      <c r="FB896" s="196"/>
      <c r="FC896" s="196"/>
      <c r="FD896" s="196"/>
    </row>
    <row r="897" spans="2:160">
      <c r="B897" s="99">
        <f t="shared" si="79"/>
        <v>0</v>
      </c>
      <c r="C897" s="99" t="str">
        <f t="shared" si="80"/>
        <v/>
      </c>
      <c r="D897" s="99" t="str">
        <f t="shared" si="81"/>
        <v/>
      </c>
      <c r="E897" s="99" t="str">
        <f t="shared" si="82"/>
        <v/>
      </c>
      <c r="F897" s="99" t="str">
        <f t="shared" si="83"/>
        <v/>
      </c>
      <c r="G897" s="99" t="str">
        <f t="shared" si="84"/>
        <v/>
      </c>
      <c r="H897" s="200" t="str">
        <f ca="1">IF(AND(M897&gt;0,M897&lt;=STATS!$C$22),1,"")</f>
        <v/>
      </c>
      <c r="J897" s="34">
        <v>896</v>
      </c>
      <c r="R897" s="17"/>
      <c r="S897" s="17"/>
      <c r="T897" s="36"/>
      <c r="U897" s="36"/>
      <c r="V897" s="36"/>
      <c r="W897" s="36"/>
      <c r="EZ897" s="196"/>
      <c r="FA897" s="196"/>
      <c r="FB897" s="196"/>
      <c r="FC897" s="196"/>
      <c r="FD897" s="196"/>
    </row>
    <row r="898" spans="2:160">
      <c r="B898" s="99">
        <f t="shared" ref="B898:B961" si="85">COUNT(R898:EY898,FE898:FM898)</f>
        <v>0</v>
      </c>
      <c r="C898" s="99" t="str">
        <f t="shared" ref="C898:C961" si="86">IF(COUNT(R898:EY898,FE898:FM898)&gt;0,COUNT(R898:EY898,FE898:FM898),"")</f>
        <v/>
      </c>
      <c r="D898" s="99" t="str">
        <f t="shared" ref="D898:D961" si="87">IF(COUNT(T898:BJ898,BL898:BT898,BV898:CB898,CD898:EY898,FE898:FM898)&gt;0,COUNT(T898:BJ898,BL898:BT898,BV898:CB898,CD898:EY898,FE898:FM898),"")</f>
        <v/>
      </c>
      <c r="E898" s="99" t="str">
        <f t="shared" ref="E898:E961" si="88">IF(H898=1,COUNT(R898:EY898,FE898:FM898),"")</f>
        <v/>
      </c>
      <c r="F898" s="99" t="str">
        <f t="shared" ref="F898:F961" si="89">IF(H898=1,COUNT(T898:BJ898,BL898:BT898,BV898:CB898,CD898:EY898,FE898:FM898),"")</f>
        <v/>
      </c>
      <c r="G898" s="99" t="str">
        <f t="shared" si="84"/>
        <v/>
      </c>
      <c r="H898" s="200" t="str">
        <f ca="1">IF(AND(M898&gt;0,M898&lt;=STATS!$C$22),1,"")</f>
        <v/>
      </c>
      <c r="J898" s="34">
        <v>897</v>
      </c>
      <c r="R898" s="17"/>
      <c r="S898" s="17"/>
      <c r="T898" s="36"/>
      <c r="U898" s="36"/>
      <c r="V898" s="36"/>
      <c r="W898" s="36"/>
      <c r="EZ898" s="196"/>
      <c r="FA898" s="196"/>
      <c r="FB898" s="196"/>
      <c r="FC898" s="196"/>
      <c r="FD898" s="196"/>
    </row>
    <row r="899" spans="2:160">
      <c r="B899" s="99">
        <f t="shared" si="85"/>
        <v>0</v>
      </c>
      <c r="C899" s="99" t="str">
        <f t="shared" si="86"/>
        <v/>
      </c>
      <c r="D899" s="99" t="str">
        <f t="shared" si="87"/>
        <v/>
      </c>
      <c r="E899" s="99" t="str">
        <f t="shared" si="88"/>
        <v/>
      </c>
      <c r="F899" s="99" t="str">
        <f t="shared" si="89"/>
        <v/>
      </c>
      <c r="G899" s="99" t="str">
        <f t="shared" si="84"/>
        <v/>
      </c>
      <c r="H899" s="200" t="str">
        <f ca="1">IF(AND(M899&gt;0,M899&lt;=STATS!$C$22),1,"")</f>
        <v/>
      </c>
      <c r="J899" s="34">
        <v>898</v>
      </c>
      <c r="R899" s="17"/>
      <c r="S899" s="17"/>
      <c r="T899" s="36"/>
      <c r="U899" s="36"/>
      <c r="V899" s="36"/>
      <c r="W899" s="36"/>
      <c r="EZ899" s="196"/>
      <c r="FA899" s="196"/>
      <c r="FB899" s="196"/>
      <c r="FC899" s="196"/>
      <c r="FD899" s="196"/>
    </row>
    <row r="900" spans="2:160">
      <c r="B900" s="99">
        <f t="shared" si="85"/>
        <v>0</v>
      </c>
      <c r="C900" s="99" t="str">
        <f t="shared" si="86"/>
        <v/>
      </c>
      <c r="D900" s="99" t="str">
        <f t="shared" si="87"/>
        <v/>
      </c>
      <c r="E900" s="99" t="str">
        <f t="shared" si="88"/>
        <v/>
      </c>
      <c r="F900" s="99" t="str">
        <f t="shared" si="89"/>
        <v/>
      </c>
      <c r="G900" s="99" t="str">
        <f t="shared" si="84"/>
        <v/>
      </c>
      <c r="H900" s="200" t="str">
        <f ca="1">IF(AND(M900&gt;0,M900&lt;=STATS!$C$22),1,"")</f>
        <v/>
      </c>
      <c r="J900" s="34">
        <v>899</v>
      </c>
      <c r="R900" s="17"/>
      <c r="S900" s="17"/>
      <c r="T900" s="36"/>
      <c r="U900" s="36"/>
      <c r="V900" s="36"/>
      <c r="W900" s="36"/>
      <c r="EZ900" s="196"/>
      <c r="FA900" s="196"/>
      <c r="FB900" s="196"/>
      <c r="FC900" s="196"/>
      <c r="FD900" s="196"/>
    </row>
    <row r="901" spans="2:160">
      <c r="B901" s="99">
        <f t="shared" si="85"/>
        <v>0</v>
      </c>
      <c r="C901" s="99" t="str">
        <f t="shared" si="86"/>
        <v/>
      </c>
      <c r="D901" s="99" t="str">
        <f t="shared" si="87"/>
        <v/>
      </c>
      <c r="E901" s="99" t="str">
        <f t="shared" si="88"/>
        <v/>
      </c>
      <c r="F901" s="99" t="str">
        <f t="shared" si="89"/>
        <v/>
      </c>
      <c r="G901" s="99" t="str">
        <f t="shared" si="84"/>
        <v/>
      </c>
      <c r="H901" s="200" t="str">
        <f ca="1">IF(AND(M901&gt;0,M901&lt;=STATS!$C$22),1,"")</f>
        <v/>
      </c>
      <c r="J901" s="34">
        <v>900</v>
      </c>
      <c r="R901" s="17"/>
      <c r="S901" s="17"/>
      <c r="T901" s="36"/>
      <c r="U901" s="36"/>
      <c r="V901" s="36"/>
      <c r="W901" s="36"/>
      <c r="EZ901" s="196"/>
      <c r="FA901" s="196"/>
      <c r="FB901" s="196"/>
      <c r="FC901" s="196"/>
      <c r="FD901" s="196"/>
    </row>
    <row r="902" spans="2:160">
      <c r="B902" s="99">
        <f t="shared" si="85"/>
        <v>0</v>
      </c>
      <c r="C902" s="99" t="str">
        <f t="shared" si="86"/>
        <v/>
      </c>
      <c r="D902" s="99" t="str">
        <f t="shared" si="87"/>
        <v/>
      </c>
      <c r="E902" s="99" t="str">
        <f t="shared" si="88"/>
        <v/>
      </c>
      <c r="F902" s="99" t="str">
        <f t="shared" si="89"/>
        <v/>
      </c>
      <c r="G902" s="99" t="str">
        <f t="shared" si="84"/>
        <v/>
      </c>
      <c r="H902" s="200" t="str">
        <f ca="1">IF(AND(M902&gt;0,M902&lt;=STATS!$C$22),1,"")</f>
        <v/>
      </c>
      <c r="J902" s="34">
        <v>901</v>
      </c>
      <c r="R902" s="17"/>
      <c r="S902" s="17"/>
      <c r="T902" s="36"/>
      <c r="U902" s="36"/>
      <c r="V902" s="36"/>
      <c r="W902" s="36"/>
      <c r="EZ902" s="196"/>
      <c r="FA902" s="196"/>
      <c r="FB902" s="196"/>
      <c r="FC902" s="196"/>
      <c r="FD902" s="196"/>
    </row>
    <row r="903" spans="2:160">
      <c r="B903" s="99">
        <f t="shared" si="85"/>
        <v>0</v>
      </c>
      <c r="C903" s="99" t="str">
        <f t="shared" si="86"/>
        <v/>
      </c>
      <c r="D903" s="99" t="str">
        <f t="shared" si="87"/>
        <v/>
      </c>
      <c r="E903" s="99" t="str">
        <f t="shared" si="88"/>
        <v/>
      </c>
      <c r="F903" s="99" t="str">
        <f t="shared" si="89"/>
        <v/>
      </c>
      <c r="G903" s="99" t="str">
        <f t="shared" si="84"/>
        <v/>
      </c>
      <c r="H903" s="200" t="str">
        <f ca="1">IF(AND(M903&gt;0,M903&lt;=STATS!$C$22),1,"")</f>
        <v/>
      </c>
      <c r="J903" s="34">
        <v>902</v>
      </c>
      <c r="R903" s="17"/>
      <c r="S903" s="17"/>
      <c r="T903" s="36"/>
      <c r="U903" s="36"/>
      <c r="V903" s="36"/>
      <c r="W903" s="36"/>
      <c r="EZ903" s="196"/>
      <c r="FA903" s="196"/>
      <c r="FB903" s="196"/>
      <c r="FC903" s="196"/>
      <c r="FD903" s="196"/>
    </row>
    <row r="904" spans="2:160">
      <c r="B904" s="99">
        <f t="shared" si="85"/>
        <v>0</v>
      </c>
      <c r="C904" s="99" t="str">
        <f t="shared" si="86"/>
        <v/>
      </c>
      <c r="D904" s="99" t="str">
        <f t="shared" si="87"/>
        <v/>
      </c>
      <c r="E904" s="99" t="str">
        <f t="shared" si="88"/>
        <v/>
      </c>
      <c r="F904" s="99" t="str">
        <f t="shared" si="89"/>
        <v/>
      </c>
      <c r="G904" s="99" t="str">
        <f t="shared" si="84"/>
        <v/>
      </c>
      <c r="H904" s="200" t="str">
        <f ca="1">IF(AND(M904&gt;0,M904&lt;=STATS!$C$22),1,"")</f>
        <v/>
      </c>
      <c r="J904" s="34">
        <v>903</v>
      </c>
      <c r="R904" s="17"/>
      <c r="S904" s="17"/>
      <c r="T904" s="36"/>
      <c r="U904" s="36"/>
      <c r="V904" s="36"/>
      <c r="W904" s="36"/>
      <c r="EZ904" s="196"/>
      <c r="FA904" s="196"/>
      <c r="FB904" s="196"/>
      <c r="FC904" s="196"/>
      <c r="FD904" s="196"/>
    </row>
    <row r="905" spans="2:160">
      <c r="B905" s="99">
        <f t="shared" si="85"/>
        <v>0</v>
      </c>
      <c r="C905" s="99" t="str">
        <f t="shared" si="86"/>
        <v/>
      </c>
      <c r="D905" s="99" t="str">
        <f t="shared" si="87"/>
        <v/>
      </c>
      <c r="E905" s="99" t="str">
        <f t="shared" si="88"/>
        <v/>
      </c>
      <c r="F905" s="99" t="str">
        <f t="shared" si="89"/>
        <v/>
      </c>
      <c r="G905" s="99" t="str">
        <f t="shared" si="84"/>
        <v/>
      </c>
      <c r="H905" s="200" t="str">
        <f ca="1">IF(AND(M905&gt;0,M905&lt;=STATS!$C$22),1,"")</f>
        <v/>
      </c>
      <c r="J905" s="34">
        <v>904</v>
      </c>
      <c r="R905" s="17"/>
      <c r="S905" s="17"/>
      <c r="T905" s="36"/>
      <c r="U905" s="36"/>
      <c r="V905" s="36"/>
      <c r="W905" s="36"/>
      <c r="EZ905" s="196"/>
      <c r="FA905" s="196"/>
      <c r="FB905" s="196"/>
      <c r="FC905" s="196"/>
      <c r="FD905" s="196"/>
    </row>
    <row r="906" spans="2:160">
      <c r="B906" s="99">
        <f t="shared" si="85"/>
        <v>0</v>
      </c>
      <c r="C906" s="99" t="str">
        <f t="shared" si="86"/>
        <v/>
      </c>
      <c r="D906" s="99" t="str">
        <f t="shared" si="87"/>
        <v/>
      </c>
      <c r="E906" s="99" t="str">
        <f t="shared" si="88"/>
        <v/>
      </c>
      <c r="F906" s="99" t="str">
        <f t="shared" si="89"/>
        <v/>
      </c>
      <c r="G906" s="99" t="str">
        <f t="shared" si="84"/>
        <v/>
      </c>
      <c r="H906" s="200" t="str">
        <f ca="1">IF(AND(M906&gt;0,M906&lt;=STATS!$C$22),1,"")</f>
        <v/>
      </c>
      <c r="J906" s="34">
        <v>905</v>
      </c>
      <c r="R906" s="17"/>
      <c r="S906" s="17"/>
      <c r="T906" s="36"/>
      <c r="U906" s="36"/>
      <c r="V906" s="36"/>
      <c r="W906" s="36"/>
      <c r="EZ906" s="196"/>
      <c r="FA906" s="196"/>
      <c r="FB906" s="196"/>
      <c r="FC906" s="196"/>
      <c r="FD906" s="196"/>
    </row>
    <row r="907" spans="2:160">
      <c r="B907" s="99">
        <f t="shared" si="85"/>
        <v>0</v>
      </c>
      <c r="C907" s="99" t="str">
        <f t="shared" si="86"/>
        <v/>
      </c>
      <c r="D907" s="99" t="str">
        <f t="shared" si="87"/>
        <v/>
      </c>
      <c r="E907" s="99" t="str">
        <f t="shared" si="88"/>
        <v/>
      </c>
      <c r="F907" s="99" t="str">
        <f t="shared" si="89"/>
        <v/>
      </c>
      <c r="G907" s="99" t="str">
        <f t="shared" si="84"/>
        <v/>
      </c>
      <c r="H907" s="200" t="str">
        <f ca="1">IF(AND(M907&gt;0,M907&lt;=STATS!$C$22),1,"")</f>
        <v/>
      </c>
      <c r="J907" s="34">
        <v>906</v>
      </c>
      <c r="R907" s="17"/>
      <c r="S907" s="17"/>
      <c r="T907" s="36"/>
      <c r="U907" s="36"/>
      <c r="V907" s="36"/>
      <c r="W907" s="36"/>
      <c r="EZ907" s="196"/>
      <c r="FA907" s="196"/>
      <c r="FB907" s="196"/>
      <c r="FC907" s="196"/>
      <c r="FD907" s="196"/>
    </row>
    <row r="908" spans="2:160">
      <c r="B908" s="99">
        <f t="shared" si="85"/>
        <v>0</v>
      </c>
      <c r="C908" s="99" t="str">
        <f t="shared" si="86"/>
        <v/>
      </c>
      <c r="D908" s="99" t="str">
        <f t="shared" si="87"/>
        <v/>
      </c>
      <c r="E908" s="99" t="str">
        <f t="shared" si="88"/>
        <v/>
      </c>
      <c r="F908" s="99" t="str">
        <f t="shared" si="89"/>
        <v/>
      </c>
      <c r="G908" s="99" t="str">
        <f t="shared" si="84"/>
        <v/>
      </c>
      <c r="H908" s="200" t="str">
        <f ca="1">IF(AND(M908&gt;0,M908&lt;=STATS!$C$22),1,"")</f>
        <v/>
      </c>
      <c r="J908" s="34">
        <v>907</v>
      </c>
      <c r="R908" s="17"/>
      <c r="S908" s="17"/>
      <c r="T908" s="36"/>
      <c r="U908" s="36"/>
      <c r="V908" s="36"/>
      <c r="W908" s="36"/>
      <c r="EZ908" s="196"/>
      <c r="FA908" s="196"/>
      <c r="FB908" s="196"/>
      <c r="FC908" s="196"/>
      <c r="FD908" s="196"/>
    </row>
    <row r="909" spans="2:160">
      <c r="B909" s="99">
        <f t="shared" si="85"/>
        <v>0</v>
      </c>
      <c r="C909" s="99" t="str">
        <f t="shared" si="86"/>
        <v/>
      </c>
      <c r="D909" s="99" t="str">
        <f t="shared" si="87"/>
        <v/>
      </c>
      <c r="E909" s="99" t="str">
        <f t="shared" si="88"/>
        <v/>
      </c>
      <c r="F909" s="99" t="str">
        <f t="shared" si="89"/>
        <v/>
      </c>
      <c r="G909" s="99" t="str">
        <f t="shared" si="84"/>
        <v/>
      </c>
      <c r="H909" s="200" t="str">
        <f ca="1">IF(AND(M909&gt;0,M909&lt;=STATS!$C$22),1,"")</f>
        <v/>
      </c>
      <c r="J909" s="34">
        <v>908</v>
      </c>
      <c r="R909" s="17"/>
      <c r="S909" s="17"/>
      <c r="T909" s="36"/>
      <c r="U909" s="36"/>
      <c r="V909" s="36"/>
      <c r="W909" s="36"/>
      <c r="EZ909" s="196"/>
      <c r="FA909" s="196"/>
      <c r="FB909" s="196"/>
      <c r="FC909" s="196"/>
      <c r="FD909" s="196"/>
    </row>
    <row r="910" spans="2:160">
      <c r="B910" s="99">
        <f t="shared" si="85"/>
        <v>0</v>
      </c>
      <c r="C910" s="99" t="str">
        <f t="shared" si="86"/>
        <v/>
      </c>
      <c r="D910" s="99" t="str">
        <f t="shared" si="87"/>
        <v/>
      </c>
      <c r="E910" s="99" t="str">
        <f t="shared" si="88"/>
        <v/>
      </c>
      <c r="F910" s="99" t="str">
        <f t="shared" si="89"/>
        <v/>
      </c>
      <c r="G910" s="99" t="str">
        <f t="shared" si="84"/>
        <v/>
      </c>
      <c r="H910" s="200" t="str">
        <f ca="1">IF(AND(M910&gt;0,M910&lt;=STATS!$C$22),1,"")</f>
        <v/>
      </c>
      <c r="J910" s="34">
        <v>909</v>
      </c>
      <c r="R910" s="17"/>
      <c r="S910" s="17"/>
      <c r="T910" s="36"/>
      <c r="U910" s="36"/>
      <c r="V910" s="36"/>
      <c r="W910" s="36"/>
      <c r="EZ910" s="196"/>
      <c r="FA910" s="196"/>
      <c r="FB910" s="196"/>
      <c r="FC910" s="196"/>
      <c r="FD910" s="196"/>
    </row>
    <row r="911" spans="2:160">
      <c r="B911" s="99">
        <f t="shared" si="85"/>
        <v>0</v>
      </c>
      <c r="C911" s="99" t="str">
        <f t="shared" si="86"/>
        <v/>
      </c>
      <c r="D911" s="99" t="str">
        <f t="shared" si="87"/>
        <v/>
      </c>
      <c r="E911" s="99" t="str">
        <f t="shared" si="88"/>
        <v/>
      </c>
      <c r="F911" s="99" t="str">
        <f t="shared" si="89"/>
        <v/>
      </c>
      <c r="G911" s="99" t="str">
        <f t="shared" si="84"/>
        <v/>
      </c>
      <c r="H911" s="200" t="str">
        <f ca="1">IF(AND(M911&gt;0,M911&lt;=STATS!$C$22),1,"")</f>
        <v/>
      </c>
      <c r="J911" s="34">
        <v>910</v>
      </c>
      <c r="R911" s="17"/>
      <c r="S911" s="17"/>
      <c r="T911" s="36"/>
      <c r="U911" s="36"/>
      <c r="V911" s="36"/>
      <c r="W911" s="36"/>
      <c r="EZ911" s="196"/>
      <c r="FA911" s="196"/>
      <c r="FB911" s="196"/>
      <c r="FC911" s="196"/>
      <c r="FD911" s="196"/>
    </row>
    <row r="912" spans="2:160">
      <c r="B912" s="99">
        <f t="shared" si="85"/>
        <v>0</v>
      </c>
      <c r="C912" s="99" t="str">
        <f t="shared" si="86"/>
        <v/>
      </c>
      <c r="D912" s="99" t="str">
        <f t="shared" si="87"/>
        <v/>
      </c>
      <c r="E912" s="99" t="str">
        <f t="shared" si="88"/>
        <v/>
      </c>
      <c r="F912" s="99" t="str">
        <f t="shared" si="89"/>
        <v/>
      </c>
      <c r="G912" s="99" t="str">
        <f t="shared" si="84"/>
        <v/>
      </c>
      <c r="H912" s="200" t="str">
        <f ca="1">IF(AND(M912&gt;0,M912&lt;=STATS!$C$22),1,"")</f>
        <v/>
      </c>
      <c r="J912" s="34">
        <v>911</v>
      </c>
      <c r="R912" s="17"/>
      <c r="S912" s="17"/>
      <c r="T912" s="36"/>
      <c r="U912" s="36"/>
      <c r="V912" s="36"/>
      <c r="W912" s="36"/>
      <c r="EZ912" s="196"/>
      <c r="FA912" s="196"/>
      <c r="FB912" s="196"/>
      <c r="FC912" s="196"/>
      <c r="FD912" s="196"/>
    </row>
    <row r="913" spans="2:160">
      <c r="B913" s="99">
        <f t="shared" si="85"/>
        <v>0</v>
      </c>
      <c r="C913" s="99" t="str">
        <f t="shared" si="86"/>
        <v/>
      </c>
      <c r="D913" s="99" t="str">
        <f t="shared" si="87"/>
        <v/>
      </c>
      <c r="E913" s="99" t="str">
        <f t="shared" si="88"/>
        <v/>
      </c>
      <c r="F913" s="99" t="str">
        <f t="shared" si="89"/>
        <v/>
      </c>
      <c r="G913" s="99" t="str">
        <f t="shared" si="84"/>
        <v/>
      </c>
      <c r="H913" s="200" t="str">
        <f ca="1">IF(AND(M913&gt;0,M913&lt;=STATS!$C$22),1,"")</f>
        <v/>
      </c>
      <c r="J913" s="34">
        <v>912</v>
      </c>
      <c r="R913" s="17"/>
      <c r="S913" s="17"/>
      <c r="T913" s="36"/>
      <c r="U913" s="36"/>
      <c r="V913" s="36"/>
      <c r="W913" s="36"/>
      <c r="EZ913" s="196"/>
      <c r="FA913" s="196"/>
      <c r="FB913" s="196"/>
      <c r="FC913" s="196"/>
      <c r="FD913" s="196"/>
    </row>
    <row r="914" spans="2:160">
      <c r="B914" s="99">
        <f t="shared" si="85"/>
        <v>0</v>
      </c>
      <c r="C914" s="99" t="str">
        <f t="shared" si="86"/>
        <v/>
      </c>
      <c r="D914" s="99" t="str">
        <f t="shared" si="87"/>
        <v/>
      </c>
      <c r="E914" s="99" t="str">
        <f t="shared" si="88"/>
        <v/>
      </c>
      <c r="F914" s="99" t="str">
        <f t="shared" si="89"/>
        <v/>
      </c>
      <c r="G914" s="99" t="str">
        <f t="shared" si="84"/>
        <v/>
      </c>
      <c r="H914" s="200" t="str">
        <f ca="1">IF(AND(M914&gt;0,M914&lt;=STATS!$C$22),1,"")</f>
        <v/>
      </c>
      <c r="J914" s="34">
        <v>913</v>
      </c>
      <c r="R914" s="17"/>
      <c r="S914" s="17"/>
      <c r="T914" s="36"/>
      <c r="U914" s="36"/>
      <c r="V914" s="36"/>
      <c r="W914" s="36"/>
      <c r="EZ914" s="196"/>
      <c r="FA914" s="196"/>
      <c r="FB914" s="196"/>
      <c r="FC914" s="196"/>
      <c r="FD914" s="196"/>
    </row>
    <row r="915" spans="2:160">
      <c r="B915" s="99">
        <f t="shared" si="85"/>
        <v>0</v>
      </c>
      <c r="C915" s="99" t="str">
        <f t="shared" si="86"/>
        <v/>
      </c>
      <c r="D915" s="99" t="str">
        <f t="shared" si="87"/>
        <v/>
      </c>
      <c r="E915" s="99" t="str">
        <f t="shared" si="88"/>
        <v/>
      </c>
      <c r="F915" s="99" t="str">
        <f t="shared" si="89"/>
        <v/>
      </c>
      <c r="G915" s="99" t="str">
        <f t="shared" si="84"/>
        <v/>
      </c>
      <c r="H915" s="200" t="str">
        <f ca="1">IF(AND(M915&gt;0,M915&lt;=STATS!$C$22),1,"")</f>
        <v/>
      </c>
      <c r="J915" s="34">
        <v>914</v>
      </c>
      <c r="R915" s="17"/>
      <c r="S915" s="17"/>
      <c r="T915" s="36"/>
      <c r="U915" s="36"/>
      <c r="V915" s="36"/>
      <c r="W915" s="36"/>
      <c r="EZ915" s="196"/>
      <c r="FA915" s="196"/>
      <c r="FB915" s="196"/>
      <c r="FC915" s="196"/>
      <c r="FD915" s="196"/>
    </row>
    <row r="916" spans="2:160">
      <c r="B916" s="99">
        <f t="shared" si="85"/>
        <v>0</v>
      </c>
      <c r="C916" s="99" t="str">
        <f t="shared" si="86"/>
        <v/>
      </c>
      <c r="D916" s="99" t="str">
        <f t="shared" si="87"/>
        <v/>
      </c>
      <c r="E916" s="99" t="str">
        <f t="shared" si="88"/>
        <v/>
      </c>
      <c r="F916" s="99" t="str">
        <f t="shared" si="89"/>
        <v/>
      </c>
      <c r="G916" s="99" t="str">
        <f t="shared" si="84"/>
        <v/>
      </c>
      <c r="H916" s="200" t="str">
        <f ca="1">IF(AND(M916&gt;0,M916&lt;=STATS!$C$22),1,"")</f>
        <v/>
      </c>
      <c r="J916" s="34">
        <v>915</v>
      </c>
      <c r="R916" s="17"/>
      <c r="S916" s="17"/>
      <c r="T916" s="36"/>
      <c r="U916" s="36"/>
      <c r="V916" s="36"/>
      <c r="W916" s="36"/>
      <c r="EZ916" s="196"/>
      <c r="FA916" s="196"/>
      <c r="FB916" s="196"/>
      <c r="FC916" s="196"/>
      <c r="FD916" s="196"/>
    </row>
    <row r="917" spans="2:160">
      <c r="B917" s="99">
        <f t="shared" si="85"/>
        <v>0</v>
      </c>
      <c r="C917" s="99" t="str">
        <f t="shared" si="86"/>
        <v/>
      </c>
      <c r="D917" s="99" t="str">
        <f t="shared" si="87"/>
        <v/>
      </c>
      <c r="E917" s="99" t="str">
        <f t="shared" si="88"/>
        <v/>
      </c>
      <c r="F917" s="99" t="str">
        <f t="shared" si="89"/>
        <v/>
      </c>
      <c r="G917" s="99" t="str">
        <f t="shared" si="84"/>
        <v/>
      </c>
      <c r="H917" s="200" t="str">
        <f ca="1">IF(AND(M917&gt;0,M917&lt;=STATS!$C$22),1,"")</f>
        <v/>
      </c>
      <c r="J917" s="34">
        <v>916</v>
      </c>
      <c r="R917" s="17"/>
      <c r="S917" s="17"/>
      <c r="T917" s="36"/>
      <c r="U917" s="36"/>
      <c r="V917" s="36"/>
      <c r="W917" s="36"/>
      <c r="EZ917" s="196"/>
      <c r="FA917" s="196"/>
      <c r="FB917" s="196"/>
      <c r="FC917" s="196"/>
      <c r="FD917" s="196"/>
    </row>
    <row r="918" spans="2:160">
      <c r="B918" s="99">
        <f t="shared" si="85"/>
        <v>0</v>
      </c>
      <c r="C918" s="99" t="str">
        <f t="shared" si="86"/>
        <v/>
      </c>
      <c r="D918" s="99" t="str">
        <f t="shared" si="87"/>
        <v/>
      </c>
      <c r="E918" s="99" t="str">
        <f t="shared" si="88"/>
        <v/>
      </c>
      <c r="F918" s="99" t="str">
        <f t="shared" si="89"/>
        <v/>
      </c>
      <c r="G918" s="99" t="str">
        <f t="shared" si="84"/>
        <v/>
      </c>
      <c r="H918" s="200" t="str">
        <f ca="1">IF(AND(M918&gt;0,M918&lt;=STATS!$C$22),1,"")</f>
        <v/>
      </c>
      <c r="J918" s="34">
        <v>917</v>
      </c>
      <c r="R918" s="17"/>
      <c r="S918" s="17"/>
      <c r="T918" s="36"/>
      <c r="U918" s="36"/>
      <c r="V918" s="36"/>
      <c r="W918" s="36"/>
      <c r="EZ918" s="196"/>
      <c r="FA918" s="196"/>
      <c r="FB918" s="196"/>
      <c r="FC918" s="196"/>
      <c r="FD918" s="196"/>
    </row>
    <row r="919" spans="2:160">
      <c r="B919" s="99">
        <f t="shared" si="85"/>
        <v>0</v>
      </c>
      <c r="C919" s="99" t="str">
        <f t="shared" si="86"/>
        <v/>
      </c>
      <c r="D919" s="99" t="str">
        <f t="shared" si="87"/>
        <v/>
      </c>
      <c r="E919" s="99" t="str">
        <f t="shared" si="88"/>
        <v/>
      </c>
      <c r="F919" s="99" t="str">
        <f t="shared" si="89"/>
        <v/>
      </c>
      <c r="G919" s="99" t="str">
        <f t="shared" si="84"/>
        <v/>
      </c>
      <c r="H919" s="200" t="str">
        <f ca="1">IF(AND(M919&gt;0,M919&lt;=STATS!$C$22),1,"")</f>
        <v/>
      </c>
      <c r="J919" s="34">
        <v>918</v>
      </c>
      <c r="R919" s="17"/>
      <c r="S919" s="17"/>
      <c r="T919" s="36"/>
      <c r="U919" s="36"/>
      <c r="V919" s="36"/>
      <c r="W919" s="36"/>
      <c r="EZ919" s="196"/>
      <c r="FA919" s="196"/>
      <c r="FB919" s="196"/>
      <c r="FC919" s="196"/>
      <c r="FD919" s="196"/>
    </row>
    <row r="920" spans="2:160">
      <c r="B920" s="99">
        <f t="shared" si="85"/>
        <v>0</v>
      </c>
      <c r="C920" s="99" t="str">
        <f t="shared" si="86"/>
        <v/>
      </c>
      <c r="D920" s="99" t="str">
        <f t="shared" si="87"/>
        <v/>
      </c>
      <c r="E920" s="99" t="str">
        <f t="shared" si="88"/>
        <v/>
      </c>
      <c r="F920" s="99" t="str">
        <f t="shared" si="89"/>
        <v/>
      </c>
      <c r="G920" s="99" t="str">
        <f t="shared" si="84"/>
        <v/>
      </c>
      <c r="H920" s="200" t="str">
        <f ca="1">IF(AND(M920&gt;0,M920&lt;=STATS!$C$22),1,"")</f>
        <v/>
      </c>
      <c r="J920" s="34">
        <v>919</v>
      </c>
      <c r="R920" s="17"/>
      <c r="S920" s="17"/>
      <c r="T920" s="36"/>
      <c r="U920" s="36"/>
      <c r="V920" s="36"/>
      <c r="W920" s="36"/>
      <c r="EZ920" s="196"/>
      <c r="FA920" s="196"/>
      <c r="FB920" s="196"/>
      <c r="FC920" s="196"/>
      <c r="FD920" s="196"/>
    </row>
    <row r="921" spans="2:160">
      <c r="B921" s="99">
        <f t="shared" si="85"/>
        <v>0</v>
      </c>
      <c r="C921" s="99" t="str">
        <f t="shared" si="86"/>
        <v/>
      </c>
      <c r="D921" s="99" t="str">
        <f t="shared" si="87"/>
        <v/>
      </c>
      <c r="E921" s="99" t="str">
        <f t="shared" si="88"/>
        <v/>
      </c>
      <c r="F921" s="99" t="str">
        <f t="shared" si="89"/>
        <v/>
      </c>
      <c r="G921" s="99" t="str">
        <f t="shared" si="84"/>
        <v/>
      </c>
      <c r="H921" s="200" t="str">
        <f ca="1">IF(AND(M921&gt;0,M921&lt;=STATS!$C$22),1,"")</f>
        <v/>
      </c>
      <c r="J921" s="34">
        <v>920</v>
      </c>
      <c r="R921" s="17"/>
      <c r="S921" s="17"/>
      <c r="T921" s="36"/>
      <c r="U921" s="36"/>
      <c r="V921" s="36"/>
      <c r="W921" s="36"/>
      <c r="EZ921" s="196"/>
      <c r="FA921" s="196"/>
      <c r="FB921" s="196"/>
      <c r="FC921" s="196"/>
      <c r="FD921" s="196"/>
    </row>
    <row r="922" spans="2:160">
      <c r="B922" s="99">
        <f t="shared" si="85"/>
        <v>0</v>
      </c>
      <c r="C922" s="99" t="str">
        <f t="shared" si="86"/>
        <v/>
      </c>
      <c r="D922" s="99" t="str">
        <f t="shared" si="87"/>
        <v/>
      </c>
      <c r="E922" s="99" t="str">
        <f t="shared" si="88"/>
        <v/>
      </c>
      <c r="F922" s="99" t="str">
        <f t="shared" si="89"/>
        <v/>
      </c>
      <c r="G922" s="99" t="str">
        <f t="shared" ref="G922:G985" si="90">IF($B922&gt;=1,$M922,"")</f>
        <v/>
      </c>
      <c r="H922" s="200" t="str">
        <f ca="1">IF(AND(M922&gt;0,M922&lt;=STATS!$C$22),1,"")</f>
        <v/>
      </c>
      <c r="J922" s="34">
        <v>921</v>
      </c>
      <c r="R922" s="17"/>
      <c r="S922" s="17"/>
      <c r="T922" s="36"/>
      <c r="U922" s="36"/>
      <c r="V922" s="36"/>
      <c r="W922" s="36"/>
      <c r="EZ922" s="196"/>
      <c r="FA922" s="196"/>
      <c r="FB922" s="196"/>
      <c r="FC922" s="196"/>
      <c r="FD922" s="196"/>
    </row>
    <row r="923" spans="2:160">
      <c r="B923" s="99">
        <f t="shared" si="85"/>
        <v>0</v>
      </c>
      <c r="C923" s="99" t="str">
        <f t="shared" si="86"/>
        <v/>
      </c>
      <c r="D923" s="99" t="str">
        <f t="shared" si="87"/>
        <v/>
      </c>
      <c r="E923" s="99" t="str">
        <f t="shared" si="88"/>
        <v/>
      </c>
      <c r="F923" s="99" t="str">
        <f t="shared" si="89"/>
        <v/>
      </c>
      <c r="G923" s="99" t="str">
        <f t="shared" si="90"/>
        <v/>
      </c>
      <c r="H923" s="200" t="str">
        <f ca="1">IF(AND(M923&gt;0,M923&lt;=STATS!$C$22),1,"")</f>
        <v/>
      </c>
      <c r="J923" s="34">
        <v>922</v>
      </c>
      <c r="R923" s="17"/>
      <c r="S923" s="17"/>
      <c r="T923" s="36"/>
      <c r="U923" s="36"/>
      <c r="V923" s="36"/>
      <c r="W923" s="36"/>
      <c r="EZ923" s="196"/>
      <c r="FA923" s="196"/>
      <c r="FB923" s="196"/>
      <c r="FC923" s="196"/>
      <c r="FD923" s="196"/>
    </row>
    <row r="924" spans="2:160">
      <c r="B924" s="99">
        <f t="shared" si="85"/>
        <v>0</v>
      </c>
      <c r="C924" s="99" t="str">
        <f t="shared" si="86"/>
        <v/>
      </c>
      <c r="D924" s="99" t="str">
        <f t="shared" si="87"/>
        <v/>
      </c>
      <c r="E924" s="99" t="str">
        <f t="shared" si="88"/>
        <v/>
      </c>
      <c r="F924" s="99" t="str">
        <f t="shared" si="89"/>
        <v/>
      </c>
      <c r="G924" s="99" t="str">
        <f t="shared" si="90"/>
        <v/>
      </c>
      <c r="H924" s="200" t="str">
        <f ca="1">IF(AND(M924&gt;0,M924&lt;=STATS!$C$22),1,"")</f>
        <v/>
      </c>
      <c r="J924" s="34">
        <v>923</v>
      </c>
      <c r="R924" s="17"/>
      <c r="S924" s="17"/>
      <c r="T924" s="36"/>
      <c r="U924" s="36"/>
      <c r="V924" s="36"/>
      <c r="W924" s="36"/>
      <c r="EZ924" s="196"/>
      <c r="FA924" s="196"/>
      <c r="FB924" s="196"/>
      <c r="FC924" s="196"/>
      <c r="FD924" s="196"/>
    </row>
    <row r="925" spans="2:160">
      <c r="B925" s="99">
        <f t="shared" si="85"/>
        <v>0</v>
      </c>
      <c r="C925" s="99" t="str">
        <f t="shared" si="86"/>
        <v/>
      </c>
      <c r="D925" s="99" t="str">
        <f t="shared" si="87"/>
        <v/>
      </c>
      <c r="E925" s="99" t="str">
        <f t="shared" si="88"/>
        <v/>
      </c>
      <c r="F925" s="99" t="str">
        <f t="shared" si="89"/>
        <v/>
      </c>
      <c r="G925" s="99" t="str">
        <f t="shared" si="90"/>
        <v/>
      </c>
      <c r="H925" s="200" t="str">
        <f ca="1">IF(AND(M925&gt;0,M925&lt;=STATS!$C$22),1,"")</f>
        <v/>
      </c>
      <c r="J925" s="34">
        <v>924</v>
      </c>
      <c r="R925" s="17"/>
      <c r="S925" s="17"/>
      <c r="T925" s="36"/>
      <c r="U925" s="36"/>
      <c r="V925" s="36"/>
      <c r="W925" s="36"/>
      <c r="EZ925" s="196"/>
      <c r="FA925" s="196"/>
      <c r="FB925" s="196"/>
      <c r="FC925" s="196"/>
      <c r="FD925" s="196"/>
    </row>
    <row r="926" spans="2:160">
      <c r="B926" s="99">
        <f t="shared" si="85"/>
        <v>0</v>
      </c>
      <c r="C926" s="99" t="str">
        <f t="shared" si="86"/>
        <v/>
      </c>
      <c r="D926" s="99" t="str">
        <f t="shared" si="87"/>
        <v/>
      </c>
      <c r="E926" s="99" t="str">
        <f t="shared" si="88"/>
        <v/>
      </c>
      <c r="F926" s="99" t="str">
        <f t="shared" si="89"/>
        <v/>
      </c>
      <c r="G926" s="99" t="str">
        <f t="shared" si="90"/>
        <v/>
      </c>
      <c r="H926" s="200" t="str">
        <f ca="1">IF(AND(M926&gt;0,M926&lt;=STATS!$C$22),1,"")</f>
        <v/>
      </c>
      <c r="J926" s="34">
        <v>925</v>
      </c>
      <c r="R926" s="17"/>
      <c r="S926" s="17"/>
      <c r="T926" s="36"/>
      <c r="U926" s="36"/>
      <c r="V926" s="36"/>
      <c r="W926" s="36"/>
      <c r="EZ926" s="196"/>
      <c r="FA926" s="196"/>
      <c r="FB926" s="196"/>
      <c r="FC926" s="196"/>
      <c r="FD926" s="196"/>
    </row>
    <row r="927" spans="2:160">
      <c r="B927" s="99">
        <f t="shared" si="85"/>
        <v>0</v>
      </c>
      <c r="C927" s="99" t="str">
        <f t="shared" si="86"/>
        <v/>
      </c>
      <c r="D927" s="99" t="str">
        <f t="shared" si="87"/>
        <v/>
      </c>
      <c r="E927" s="99" t="str">
        <f t="shared" si="88"/>
        <v/>
      </c>
      <c r="F927" s="99" t="str">
        <f t="shared" si="89"/>
        <v/>
      </c>
      <c r="G927" s="99" t="str">
        <f t="shared" si="90"/>
        <v/>
      </c>
      <c r="H927" s="200" t="str">
        <f ca="1">IF(AND(M927&gt;0,M927&lt;=STATS!$C$22),1,"")</f>
        <v/>
      </c>
      <c r="J927" s="34">
        <v>926</v>
      </c>
      <c r="R927" s="17"/>
      <c r="S927" s="17"/>
      <c r="T927" s="36"/>
      <c r="U927" s="36"/>
      <c r="V927" s="36"/>
      <c r="W927" s="36"/>
      <c r="EZ927" s="196"/>
      <c r="FA927" s="196"/>
      <c r="FB927" s="196"/>
      <c r="FC927" s="196"/>
      <c r="FD927" s="196"/>
    </row>
    <row r="928" spans="2:160">
      <c r="B928" s="99">
        <f t="shared" si="85"/>
        <v>0</v>
      </c>
      <c r="C928" s="99" t="str">
        <f t="shared" si="86"/>
        <v/>
      </c>
      <c r="D928" s="99" t="str">
        <f t="shared" si="87"/>
        <v/>
      </c>
      <c r="E928" s="99" t="str">
        <f t="shared" si="88"/>
        <v/>
      </c>
      <c r="F928" s="99" t="str">
        <f t="shared" si="89"/>
        <v/>
      </c>
      <c r="G928" s="99" t="str">
        <f t="shared" si="90"/>
        <v/>
      </c>
      <c r="H928" s="200" t="str">
        <f ca="1">IF(AND(M928&gt;0,M928&lt;=STATS!$C$22),1,"")</f>
        <v/>
      </c>
      <c r="J928" s="34">
        <v>927</v>
      </c>
      <c r="R928" s="17"/>
      <c r="S928" s="17"/>
      <c r="T928" s="36"/>
      <c r="U928" s="36"/>
      <c r="V928" s="36"/>
      <c r="W928" s="36"/>
      <c r="EZ928" s="196"/>
      <c r="FA928" s="196"/>
      <c r="FB928" s="196"/>
      <c r="FC928" s="196"/>
      <c r="FD928" s="196"/>
    </row>
    <row r="929" spans="2:160">
      <c r="B929" s="99">
        <f t="shared" si="85"/>
        <v>0</v>
      </c>
      <c r="C929" s="99" t="str">
        <f t="shared" si="86"/>
        <v/>
      </c>
      <c r="D929" s="99" t="str">
        <f t="shared" si="87"/>
        <v/>
      </c>
      <c r="E929" s="99" t="str">
        <f t="shared" si="88"/>
        <v/>
      </c>
      <c r="F929" s="99" t="str">
        <f t="shared" si="89"/>
        <v/>
      </c>
      <c r="G929" s="99" t="str">
        <f t="shared" si="90"/>
        <v/>
      </c>
      <c r="H929" s="200" t="str">
        <f ca="1">IF(AND(M929&gt;0,M929&lt;=STATS!$C$22),1,"")</f>
        <v/>
      </c>
      <c r="J929" s="34">
        <v>928</v>
      </c>
      <c r="R929" s="17"/>
      <c r="S929" s="17"/>
      <c r="T929" s="36"/>
      <c r="U929" s="36"/>
      <c r="V929" s="36"/>
      <c r="W929" s="36"/>
      <c r="EZ929" s="196"/>
      <c r="FA929" s="196"/>
      <c r="FB929" s="196"/>
      <c r="FC929" s="196"/>
      <c r="FD929" s="196"/>
    </row>
    <row r="930" spans="2:160">
      <c r="B930" s="99">
        <f t="shared" si="85"/>
        <v>0</v>
      </c>
      <c r="C930" s="99" t="str">
        <f t="shared" si="86"/>
        <v/>
      </c>
      <c r="D930" s="99" t="str">
        <f t="shared" si="87"/>
        <v/>
      </c>
      <c r="E930" s="99" t="str">
        <f t="shared" si="88"/>
        <v/>
      </c>
      <c r="F930" s="99" t="str">
        <f t="shared" si="89"/>
        <v/>
      </c>
      <c r="G930" s="99" t="str">
        <f t="shared" si="90"/>
        <v/>
      </c>
      <c r="H930" s="200" t="str">
        <f ca="1">IF(AND(M930&gt;0,M930&lt;=STATS!$C$22),1,"")</f>
        <v/>
      </c>
      <c r="J930" s="34">
        <v>929</v>
      </c>
      <c r="R930" s="17"/>
      <c r="S930" s="17"/>
      <c r="T930" s="36"/>
      <c r="U930" s="36"/>
      <c r="V930" s="36"/>
      <c r="W930" s="36"/>
      <c r="EZ930" s="196"/>
      <c r="FA930" s="196"/>
      <c r="FB930" s="196"/>
      <c r="FC930" s="196"/>
      <c r="FD930" s="196"/>
    </row>
    <row r="931" spans="2:160">
      <c r="B931" s="99">
        <f t="shared" si="85"/>
        <v>0</v>
      </c>
      <c r="C931" s="99" t="str">
        <f t="shared" si="86"/>
        <v/>
      </c>
      <c r="D931" s="99" t="str">
        <f t="shared" si="87"/>
        <v/>
      </c>
      <c r="E931" s="99" t="str">
        <f t="shared" si="88"/>
        <v/>
      </c>
      <c r="F931" s="99" t="str">
        <f t="shared" si="89"/>
        <v/>
      </c>
      <c r="G931" s="99" t="str">
        <f t="shared" si="90"/>
        <v/>
      </c>
      <c r="H931" s="200" t="str">
        <f ca="1">IF(AND(M931&gt;0,M931&lt;=STATS!$C$22),1,"")</f>
        <v/>
      </c>
      <c r="J931" s="34">
        <v>930</v>
      </c>
      <c r="R931" s="17"/>
      <c r="S931" s="17"/>
      <c r="T931" s="36"/>
      <c r="U931" s="36"/>
      <c r="V931" s="36"/>
      <c r="W931" s="36"/>
      <c r="EZ931" s="196"/>
      <c r="FA931" s="196"/>
      <c r="FB931" s="196"/>
      <c r="FC931" s="196"/>
      <c r="FD931" s="196"/>
    </row>
    <row r="932" spans="2:160">
      <c r="B932" s="99">
        <f t="shared" si="85"/>
        <v>0</v>
      </c>
      <c r="C932" s="99" t="str">
        <f t="shared" si="86"/>
        <v/>
      </c>
      <c r="D932" s="99" t="str">
        <f t="shared" si="87"/>
        <v/>
      </c>
      <c r="E932" s="99" t="str">
        <f t="shared" si="88"/>
        <v/>
      </c>
      <c r="F932" s="99" t="str">
        <f t="shared" si="89"/>
        <v/>
      </c>
      <c r="G932" s="99" t="str">
        <f t="shared" si="90"/>
        <v/>
      </c>
      <c r="H932" s="200" t="str">
        <f ca="1">IF(AND(M932&gt;0,M932&lt;=STATS!$C$22),1,"")</f>
        <v/>
      </c>
      <c r="J932" s="34">
        <v>931</v>
      </c>
      <c r="R932" s="17"/>
      <c r="S932" s="17"/>
      <c r="T932" s="36"/>
      <c r="U932" s="36"/>
      <c r="V932" s="36"/>
      <c r="W932" s="36"/>
      <c r="EZ932" s="196"/>
      <c r="FA932" s="196"/>
      <c r="FB932" s="196"/>
      <c r="FC932" s="196"/>
      <c r="FD932" s="196"/>
    </row>
    <row r="933" spans="2:160">
      <c r="B933" s="99">
        <f t="shared" si="85"/>
        <v>0</v>
      </c>
      <c r="C933" s="99" t="str">
        <f t="shared" si="86"/>
        <v/>
      </c>
      <c r="D933" s="99" t="str">
        <f t="shared" si="87"/>
        <v/>
      </c>
      <c r="E933" s="99" t="str">
        <f t="shared" si="88"/>
        <v/>
      </c>
      <c r="F933" s="99" t="str">
        <f t="shared" si="89"/>
        <v/>
      </c>
      <c r="G933" s="99" t="str">
        <f t="shared" si="90"/>
        <v/>
      </c>
      <c r="H933" s="200" t="str">
        <f ca="1">IF(AND(M933&gt;0,M933&lt;=STATS!$C$22),1,"")</f>
        <v/>
      </c>
      <c r="J933" s="34">
        <v>932</v>
      </c>
      <c r="R933" s="17"/>
      <c r="S933" s="17"/>
      <c r="T933" s="36"/>
      <c r="U933" s="36"/>
      <c r="V933" s="36"/>
      <c r="W933" s="36"/>
      <c r="EZ933" s="196"/>
      <c r="FA933" s="196"/>
      <c r="FB933" s="196"/>
      <c r="FC933" s="196"/>
      <c r="FD933" s="196"/>
    </row>
    <row r="934" spans="2:160">
      <c r="B934" s="99">
        <f t="shared" si="85"/>
        <v>0</v>
      </c>
      <c r="C934" s="99" t="str">
        <f t="shared" si="86"/>
        <v/>
      </c>
      <c r="D934" s="99" t="str">
        <f t="shared" si="87"/>
        <v/>
      </c>
      <c r="E934" s="99" t="str">
        <f t="shared" si="88"/>
        <v/>
      </c>
      <c r="F934" s="99" t="str">
        <f t="shared" si="89"/>
        <v/>
      </c>
      <c r="G934" s="99" t="str">
        <f t="shared" si="90"/>
        <v/>
      </c>
      <c r="H934" s="200" t="str">
        <f ca="1">IF(AND(M934&gt;0,M934&lt;=STATS!$C$22),1,"")</f>
        <v/>
      </c>
      <c r="J934" s="34">
        <v>933</v>
      </c>
      <c r="R934" s="17"/>
      <c r="S934" s="17"/>
      <c r="T934" s="36"/>
      <c r="U934" s="36"/>
      <c r="V934" s="36"/>
      <c r="W934" s="36"/>
      <c r="EZ934" s="196"/>
      <c r="FA934" s="196"/>
      <c r="FB934" s="196"/>
      <c r="FC934" s="196"/>
      <c r="FD934" s="196"/>
    </row>
    <row r="935" spans="2:160">
      <c r="B935" s="99">
        <f t="shared" si="85"/>
        <v>0</v>
      </c>
      <c r="C935" s="99" t="str">
        <f t="shared" si="86"/>
        <v/>
      </c>
      <c r="D935" s="99" t="str">
        <f t="shared" si="87"/>
        <v/>
      </c>
      <c r="E935" s="99" t="str">
        <f t="shared" si="88"/>
        <v/>
      </c>
      <c r="F935" s="99" t="str">
        <f t="shared" si="89"/>
        <v/>
      </c>
      <c r="G935" s="99" t="str">
        <f t="shared" si="90"/>
        <v/>
      </c>
      <c r="H935" s="200" t="str">
        <f ca="1">IF(AND(M935&gt;0,M935&lt;=STATS!$C$22),1,"")</f>
        <v/>
      </c>
      <c r="J935" s="34">
        <v>934</v>
      </c>
      <c r="R935" s="17"/>
      <c r="S935" s="17"/>
      <c r="T935" s="36"/>
      <c r="U935" s="36"/>
      <c r="V935" s="36"/>
      <c r="W935" s="36"/>
      <c r="EZ935" s="196"/>
      <c r="FA935" s="196"/>
      <c r="FB935" s="196"/>
      <c r="FC935" s="196"/>
      <c r="FD935" s="196"/>
    </row>
    <row r="936" spans="2:160">
      <c r="B936" s="99">
        <f t="shared" si="85"/>
        <v>0</v>
      </c>
      <c r="C936" s="99" t="str">
        <f t="shared" si="86"/>
        <v/>
      </c>
      <c r="D936" s="99" t="str">
        <f t="shared" si="87"/>
        <v/>
      </c>
      <c r="E936" s="99" t="str">
        <f t="shared" si="88"/>
        <v/>
      </c>
      <c r="F936" s="99" t="str">
        <f t="shared" si="89"/>
        <v/>
      </c>
      <c r="G936" s="99" t="str">
        <f t="shared" si="90"/>
        <v/>
      </c>
      <c r="H936" s="200" t="str">
        <f ca="1">IF(AND(M936&gt;0,M936&lt;=STATS!$C$22),1,"")</f>
        <v/>
      </c>
      <c r="J936" s="34">
        <v>935</v>
      </c>
      <c r="R936" s="17"/>
      <c r="S936" s="17"/>
      <c r="T936" s="36"/>
      <c r="U936" s="36"/>
      <c r="V936" s="36"/>
      <c r="W936" s="36"/>
      <c r="EZ936" s="196"/>
      <c r="FA936" s="196"/>
      <c r="FB936" s="196"/>
      <c r="FC936" s="196"/>
      <c r="FD936" s="196"/>
    </row>
    <row r="937" spans="2:160">
      <c r="B937" s="99">
        <f t="shared" si="85"/>
        <v>0</v>
      </c>
      <c r="C937" s="99" t="str">
        <f t="shared" si="86"/>
        <v/>
      </c>
      <c r="D937" s="99" t="str">
        <f t="shared" si="87"/>
        <v/>
      </c>
      <c r="E937" s="99" t="str">
        <f t="shared" si="88"/>
        <v/>
      </c>
      <c r="F937" s="99" t="str">
        <f t="shared" si="89"/>
        <v/>
      </c>
      <c r="G937" s="99" t="str">
        <f t="shared" si="90"/>
        <v/>
      </c>
      <c r="H937" s="200" t="str">
        <f ca="1">IF(AND(M937&gt;0,M937&lt;=STATS!$C$22),1,"")</f>
        <v/>
      </c>
      <c r="J937" s="34">
        <v>936</v>
      </c>
      <c r="R937" s="17"/>
      <c r="S937" s="17"/>
      <c r="T937" s="36"/>
      <c r="U937" s="36"/>
      <c r="V937" s="36"/>
      <c r="W937" s="36"/>
      <c r="EZ937" s="196"/>
      <c r="FA937" s="196"/>
      <c r="FB937" s="196"/>
      <c r="FC937" s="196"/>
      <c r="FD937" s="196"/>
    </row>
    <row r="938" spans="2:160">
      <c r="B938" s="99">
        <f t="shared" si="85"/>
        <v>0</v>
      </c>
      <c r="C938" s="99" t="str">
        <f t="shared" si="86"/>
        <v/>
      </c>
      <c r="D938" s="99" t="str">
        <f t="shared" si="87"/>
        <v/>
      </c>
      <c r="E938" s="99" t="str">
        <f t="shared" si="88"/>
        <v/>
      </c>
      <c r="F938" s="99" t="str">
        <f t="shared" si="89"/>
        <v/>
      </c>
      <c r="G938" s="99" t="str">
        <f t="shared" si="90"/>
        <v/>
      </c>
      <c r="H938" s="200" t="str">
        <f ca="1">IF(AND(M938&gt;0,M938&lt;=STATS!$C$22),1,"")</f>
        <v/>
      </c>
      <c r="J938" s="34">
        <v>937</v>
      </c>
      <c r="R938" s="17"/>
      <c r="S938" s="17"/>
      <c r="T938" s="36"/>
      <c r="U938" s="36"/>
      <c r="V938" s="36"/>
      <c r="W938" s="36"/>
      <c r="EZ938" s="196"/>
      <c r="FA938" s="196"/>
      <c r="FB938" s="196"/>
      <c r="FC938" s="196"/>
      <c r="FD938" s="196"/>
    </row>
    <row r="939" spans="2:160">
      <c r="B939" s="99">
        <f t="shared" si="85"/>
        <v>0</v>
      </c>
      <c r="C939" s="99" t="str">
        <f t="shared" si="86"/>
        <v/>
      </c>
      <c r="D939" s="99" t="str">
        <f t="shared" si="87"/>
        <v/>
      </c>
      <c r="E939" s="99" t="str">
        <f t="shared" si="88"/>
        <v/>
      </c>
      <c r="F939" s="99" t="str">
        <f t="shared" si="89"/>
        <v/>
      </c>
      <c r="G939" s="99" t="str">
        <f t="shared" si="90"/>
        <v/>
      </c>
      <c r="H939" s="200" t="str">
        <f ca="1">IF(AND(M939&gt;0,M939&lt;=STATS!$C$22),1,"")</f>
        <v/>
      </c>
      <c r="J939" s="34">
        <v>938</v>
      </c>
      <c r="R939" s="17"/>
      <c r="S939" s="17"/>
      <c r="T939" s="36"/>
      <c r="U939" s="36"/>
      <c r="V939" s="36"/>
      <c r="W939" s="36"/>
      <c r="EZ939" s="196"/>
      <c r="FA939" s="196"/>
      <c r="FB939" s="196"/>
      <c r="FC939" s="196"/>
      <c r="FD939" s="196"/>
    </row>
    <row r="940" spans="2:160">
      <c r="B940" s="99">
        <f t="shared" si="85"/>
        <v>0</v>
      </c>
      <c r="C940" s="99" t="str">
        <f t="shared" si="86"/>
        <v/>
      </c>
      <c r="D940" s="99" t="str">
        <f t="shared" si="87"/>
        <v/>
      </c>
      <c r="E940" s="99" t="str">
        <f t="shared" si="88"/>
        <v/>
      </c>
      <c r="F940" s="99" t="str">
        <f t="shared" si="89"/>
        <v/>
      </c>
      <c r="G940" s="99" t="str">
        <f t="shared" si="90"/>
        <v/>
      </c>
      <c r="H940" s="200" t="str">
        <f ca="1">IF(AND(M940&gt;0,M940&lt;=STATS!$C$22),1,"")</f>
        <v/>
      </c>
      <c r="J940" s="34">
        <v>939</v>
      </c>
      <c r="R940" s="17"/>
      <c r="S940" s="17"/>
      <c r="T940" s="36"/>
      <c r="U940" s="36"/>
      <c r="V940" s="36"/>
      <c r="W940" s="36"/>
      <c r="EZ940" s="196"/>
      <c r="FA940" s="196"/>
      <c r="FB940" s="196"/>
      <c r="FC940" s="196"/>
      <c r="FD940" s="196"/>
    </row>
    <row r="941" spans="2:160">
      <c r="B941" s="99">
        <f t="shared" si="85"/>
        <v>0</v>
      </c>
      <c r="C941" s="99" t="str">
        <f t="shared" si="86"/>
        <v/>
      </c>
      <c r="D941" s="99" t="str">
        <f t="shared" si="87"/>
        <v/>
      </c>
      <c r="E941" s="99" t="str">
        <f t="shared" si="88"/>
        <v/>
      </c>
      <c r="F941" s="99" t="str">
        <f t="shared" si="89"/>
        <v/>
      </c>
      <c r="G941" s="99" t="str">
        <f t="shared" si="90"/>
        <v/>
      </c>
      <c r="H941" s="200" t="str">
        <f ca="1">IF(AND(M941&gt;0,M941&lt;=STATS!$C$22),1,"")</f>
        <v/>
      </c>
      <c r="J941" s="34">
        <v>940</v>
      </c>
      <c r="R941" s="17"/>
      <c r="S941" s="17"/>
      <c r="T941" s="36"/>
      <c r="U941" s="36"/>
      <c r="V941" s="36"/>
      <c r="W941" s="36"/>
      <c r="EZ941" s="196"/>
      <c r="FA941" s="196"/>
      <c r="FB941" s="196"/>
      <c r="FC941" s="196"/>
      <c r="FD941" s="196"/>
    </row>
    <row r="942" spans="2:160">
      <c r="B942" s="99">
        <f t="shared" si="85"/>
        <v>0</v>
      </c>
      <c r="C942" s="99" t="str">
        <f t="shared" si="86"/>
        <v/>
      </c>
      <c r="D942" s="99" t="str">
        <f t="shared" si="87"/>
        <v/>
      </c>
      <c r="E942" s="99" t="str">
        <f t="shared" si="88"/>
        <v/>
      </c>
      <c r="F942" s="99" t="str">
        <f t="shared" si="89"/>
        <v/>
      </c>
      <c r="G942" s="99" t="str">
        <f t="shared" si="90"/>
        <v/>
      </c>
      <c r="H942" s="200" t="str">
        <f ca="1">IF(AND(M942&gt;0,M942&lt;=STATS!$C$22),1,"")</f>
        <v/>
      </c>
      <c r="J942" s="34">
        <v>941</v>
      </c>
      <c r="R942" s="17"/>
      <c r="S942" s="17"/>
      <c r="T942" s="36"/>
      <c r="U942" s="36"/>
      <c r="V942" s="36"/>
      <c r="W942" s="36"/>
      <c r="EZ942" s="196"/>
      <c r="FA942" s="196"/>
      <c r="FB942" s="196"/>
      <c r="FC942" s="196"/>
      <c r="FD942" s="196"/>
    </row>
    <row r="943" spans="2:160">
      <c r="B943" s="99">
        <f t="shared" si="85"/>
        <v>0</v>
      </c>
      <c r="C943" s="99" t="str">
        <f t="shared" si="86"/>
        <v/>
      </c>
      <c r="D943" s="99" t="str">
        <f t="shared" si="87"/>
        <v/>
      </c>
      <c r="E943" s="99" t="str">
        <f t="shared" si="88"/>
        <v/>
      </c>
      <c r="F943" s="99" t="str">
        <f t="shared" si="89"/>
        <v/>
      </c>
      <c r="G943" s="99" t="str">
        <f t="shared" si="90"/>
        <v/>
      </c>
      <c r="H943" s="200" t="str">
        <f ca="1">IF(AND(M943&gt;0,M943&lt;=STATS!$C$22),1,"")</f>
        <v/>
      </c>
      <c r="J943" s="34">
        <v>942</v>
      </c>
      <c r="R943" s="17"/>
      <c r="S943" s="17"/>
      <c r="T943" s="36"/>
      <c r="U943" s="36"/>
      <c r="V943" s="36"/>
      <c r="W943" s="36"/>
      <c r="EZ943" s="196"/>
      <c r="FA943" s="196"/>
      <c r="FB943" s="196"/>
      <c r="FC943" s="196"/>
      <c r="FD943" s="196"/>
    </row>
    <row r="944" spans="2:160">
      <c r="B944" s="99">
        <f t="shared" si="85"/>
        <v>0</v>
      </c>
      <c r="C944" s="99" t="str">
        <f t="shared" si="86"/>
        <v/>
      </c>
      <c r="D944" s="99" t="str">
        <f t="shared" si="87"/>
        <v/>
      </c>
      <c r="E944" s="99" t="str">
        <f t="shared" si="88"/>
        <v/>
      </c>
      <c r="F944" s="99" t="str">
        <f t="shared" si="89"/>
        <v/>
      </c>
      <c r="G944" s="99" t="str">
        <f t="shared" si="90"/>
        <v/>
      </c>
      <c r="H944" s="200" t="str">
        <f ca="1">IF(AND(M944&gt;0,M944&lt;=STATS!$C$22),1,"")</f>
        <v/>
      </c>
      <c r="J944" s="34">
        <v>943</v>
      </c>
      <c r="R944" s="17"/>
      <c r="S944" s="17"/>
      <c r="T944" s="36"/>
      <c r="U944" s="36"/>
      <c r="V944" s="36"/>
      <c r="W944" s="36"/>
      <c r="EZ944" s="196"/>
      <c r="FA944" s="196"/>
      <c r="FB944" s="196"/>
      <c r="FC944" s="196"/>
      <c r="FD944" s="196"/>
    </row>
    <row r="945" spans="2:160">
      <c r="B945" s="99">
        <f t="shared" si="85"/>
        <v>0</v>
      </c>
      <c r="C945" s="99" t="str">
        <f t="shared" si="86"/>
        <v/>
      </c>
      <c r="D945" s="99" t="str">
        <f t="shared" si="87"/>
        <v/>
      </c>
      <c r="E945" s="99" t="str">
        <f t="shared" si="88"/>
        <v/>
      </c>
      <c r="F945" s="99" t="str">
        <f t="shared" si="89"/>
        <v/>
      </c>
      <c r="G945" s="99" t="str">
        <f t="shared" si="90"/>
        <v/>
      </c>
      <c r="H945" s="200" t="str">
        <f ca="1">IF(AND(M945&gt;0,M945&lt;=STATS!$C$22),1,"")</f>
        <v/>
      </c>
      <c r="J945" s="34">
        <v>944</v>
      </c>
      <c r="R945" s="17"/>
      <c r="S945" s="17"/>
      <c r="T945" s="36"/>
      <c r="U945" s="36"/>
      <c r="V945" s="36"/>
      <c r="W945" s="36"/>
      <c r="EZ945" s="196"/>
      <c r="FA945" s="196"/>
      <c r="FB945" s="196"/>
      <c r="FC945" s="196"/>
      <c r="FD945" s="196"/>
    </row>
    <row r="946" spans="2:160">
      <c r="B946" s="99">
        <f t="shared" si="85"/>
        <v>0</v>
      </c>
      <c r="C946" s="99" t="str">
        <f t="shared" si="86"/>
        <v/>
      </c>
      <c r="D946" s="99" t="str">
        <f t="shared" si="87"/>
        <v/>
      </c>
      <c r="E946" s="99" t="str">
        <f t="shared" si="88"/>
        <v/>
      </c>
      <c r="F946" s="99" t="str">
        <f t="shared" si="89"/>
        <v/>
      </c>
      <c r="G946" s="99" t="str">
        <f t="shared" si="90"/>
        <v/>
      </c>
      <c r="H946" s="200" t="str">
        <f ca="1">IF(AND(M946&gt;0,M946&lt;=STATS!$C$22),1,"")</f>
        <v/>
      </c>
      <c r="J946" s="34">
        <v>945</v>
      </c>
      <c r="R946" s="17"/>
      <c r="S946" s="17"/>
      <c r="T946" s="36"/>
      <c r="U946" s="36"/>
      <c r="V946" s="36"/>
      <c r="W946" s="36"/>
      <c r="EZ946" s="196"/>
      <c r="FA946" s="196"/>
      <c r="FB946" s="196"/>
      <c r="FC946" s="196"/>
      <c r="FD946" s="196"/>
    </row>
    <row r="947" spans="2:160">
      <c r="B947" s="99">
        <f t="shared" si="85"/>
        <v>0</v>
      </c>
      <c r="C947" s="99" t="str">
        <f t="shared" si="86"/>
        <v/>
      </c>
      <c r="D947" s="99" t="str">
        <f t="shared" si="87"/>
        <v/>
      </c>
      <c r="E947" s="99" t="str">
        <f t="shared" si="88"/>
        <v/>
      </c>
      <c r="F947" s="99" t="str">
        <f t="shared" si="89"/>
        <v/>
      </c>
      <c r="G947" s="99" t="str">
        <f t="shared" si="90"/>
        <v/>
      </c>
      <c r="H947" s="200" t="str">
        <f ca="1">IF(AND(M947&gt;0,M947&lt;=STATS!$C$22),1,"")</f>
        <v/>
      </c>
      <c r="J947" s="34">
        <v>946</v>
      </c>
      <c r="R947" s="17"/>
      <c r="S947" s="17"/>
      <c r="T947" s="36"/>
      <c r="U947" s="36"/>
      <c r="V947" s="36"/>
      <c r="W947" s="36"/>
      <c r="EZ947" s="196"/>
      <c r="FA947" s="196"/>
      <c r="FB947" s="196"/>
      <c r="FC947" s="196"/>
      <c r="FD947" s="196"/>
    </row>
    <row r="948" spans="2:160">
      <c r="B948" s="99">
        <f t="shared" si="85"/>
        <v>0</v>
      </c>
      <c r="C948" s="99" t="str">
        <f t="shared" si="86"/>
        <v/>
      </c>
      <c r="D948" s="99" t="str">
        <f t="shared" si="87"/>
        <v/>
      </c>
      <c r="E948" s="99" t="str">
        <f t="shared" si="88"/>
        <v/>
      </c>
      <c r="F948" s="99" t="str">
        <f t="shared" si="89"/>
        <v/>
      </c>
      <c r="G948" s="99" t="str">
        <f t="shared" si="90"/>
        <v/>
      </c>
      <c r="H948" s="200" t="str">
        <f ca="1">IF(AND(M948&gt;0,M948&lt;=STATS!$C$22),1,"")</f>
        <v/>
      </c>
      <c r="J948" s="34">
        <v>947</v>
      </c>
      <c r="R948" s="17"/>
      <c r="S948" s="17"/>
      <c r="T948" s="36"/>
      <c r="U948" s="36"/>
      <c r="V948" s="36"/>
      <c r="W948" s="36"/>
      <c r="EZ948" s="196"/>
      <c r="FA948" s="196"/>
      <c r="FB948" s="196"/>
      <c r="FC948" s="196"/>
      <c r="FD948" s="196"/>
    </row>
    <row r="949" spans="2:160">
      <c r="B949" s="99">
        <f t="shared" si="85"/>
        <v>0</v>
      </c>
      <c r="C949" s="99" t="str">
        <f t="shared" si="86"/>
        <v/>
      </c>
      <c r="D949" s="99" t="str">
        <f t="shared" si="87"/>
        <v/>
      </c>
      <c r="E949" s="99" t="str">
        <f t="shared" si="88"/>
        <v/>
      </c>
      <c r="F949" s="99" t="str">
        <f t="shared" si="89"/>
        <v/>
      </c>
      <c r="G949" s="99" t="str">
        <f t="shared" si="90"/>
        <v/>
      </c>
      <c r="H949" s="200" t="str">
        <f ca="1">IF(AND(M949&gt;0,M949&lt;=STATS!$C$22),1,"")</f>
        <v/>
      </c>
      <c r="J949" s="34">
        <v>948</v>
      </c>
      <c r="R949" s="17"/>
      <c r="S949" s="17"/>
      <c r="T949" s="36"/>
      <c r="U949" s="36"/>
      <c r="V949" s="36"/>
      <c r="W949" s="36"/>
      <c r="EZ949" s="196"/>
      <c r="FA949" s="196"/>
      <c r="FB949" s="196"/>
      <c r="FC949" s="196"/>
      <c r="FD949" s="196"/>
    </row>
    <row r="950" spans="2:160">
      <c r="B950" s="99">
        <f t="shared" si="85"/>
        <v>0</v>
      </c>
      <c r="C950" s="99" t="str">
        <f t="shared" si="86"/>
        <v/>
      </c>
      <c r="D950" s="99" t="str">
        <f t="shared" si="87"/>
        <v/>
      </c>
      <c r="E950" s="99" t="str">
        <f t="shared" si="88"/>
        <v/>
      </c>
      <c r="F950" s="99" t="str">
        <f t="shared" si="89"/>
        <v/>
      </c>
      <c r="G950" s="99" t="str">
        <f t="shared" si="90"/>
        <v/>
      </c>
      <c r="H950" s="200" t="str">
        <f ca="1">IF(AND(M950&gt;0,M950&lt;=STATS!$C$22),1,"")</f>
        <v/>
      </c>
      <c r="J950" s="34">
        <v>949</v>
      </c>
      <c r="R950" s="17"/>
      <c r="S950" s="17"/>
      <c r="T950" s="36"/>
      <c r="U950" s="36"/>
      <c r="V950" s="36"/>
      <c r="W950" s="36"/>
      <c r="EZ950" s="196"/>
      <c r="FA950" s="196"/>
      <c r="FB950" s="196"/>
      <c r="FC950" s="196"/>
      <c r="FD950" s="196"/>
    </row>
    <row r="951" spans="2:160">
      <c r="B951" s="99">
        <f t="shared" si="85"/>
        <v>0</v>
      </c>
      <c r="C951" s="99" t="str">
        <f t="shared" si="86"/>
        <v/>
      </c>
      <c r="D951" s="99" t="str">
        <f t="shared" si="87"/>
        <v/>
      </c>
      <c r="E951" s="99" t="str">
        <f t="shared" si="88"/>
        <v/>
      </c>
      <c r="F951" s="99" t="str">
        <f t="shared" si="89"/>
        <v/>
      </c>
      <c r="G951" s="99" t="str">
        <f t="shared" si="90"/>
        <v/>
      </c>
      <c r="H951" s="200" t="str">
        <f ca="1">IF(AND(M951&gt;0,M951&lt;=STATS!$C$22),1,"")</f>
        <v/>
      </c>
      <c r="J951" s="34">
        <v>950</v>
      </c>
      <c r="R951" s="17"/>
      <c r="S951" s="17"/>
      <c r="T951" s="36"/>
      <c r="U951" s="36"/>
      <c r="V951" s="36"/>
      <c r="W951" s="36"/>
      <c r="EZ951" s="196"/>
      <c r="FA951" s="196"/>
      <c r="FB951" s="196"/>
      <c r="FC951" s="196"/>
      <c r="FD951" s="196"/>
    </row>
    <row r="952" spans="2:160">
      <c r="B952" s="99">
        <f t="shared" si="85"/>
        <v>0</v>
      </c>
      <c r="C952" s="99" t="str">
        <f t="shared" si="86"/>
        <v/>
      </c>
      <c r="D952" s="99" t="str">
        <f t="shared" si="87"/>
        <v/>
      </c>
      <c r="E952" s="99" t="str">
        <f t="shared" si="88"/>
        <v/>
      </c>
      <c r="F952" s="99" t="str">
        <f t="shared" si="89"/>
        <v/>
      </c>
      <c r="G952" s="99" t="str">
        <f t="shared" si="90"/>
        <v/>
      </c>
      <c r="H952" s="200" t="str">
        <f ca="1">IF(AND(M952&gt;0,M952&lt;=STATS!$C$22),1,"")</f>
        <v/>
      </c>
      <c r="J952" s="34">
        <v>951</v>
      </c>
      <c r="R952" s="17"/>
      <c r="S952" s="17"/>
      <c r="T952" s="36"/>
      <c r="U952" s="36"/>
      <c r="V952" s="36"/>
      <c r="W952" s="36"/>
      <c r="EZ952" s="196"/>
      <c r="FA952" s="196"/>
      <c r="FB952" s="196"/>
      <c r="FC952" s="196"/>
      <c r="FD952" s="196"/>
    </row>
    <row r="953" spans="2:160">
      <c r="B953" s="99">
        <f t="shared" si="85"/>
        <v>0</v>
      </c>
      <c r="C953" s="99" t="str">
        <f t="shared" si="86"/>
        <v/>
      </c>
      <c r="D953" s="99" t="str">
        <f t="shared" si="87"/>
        <v/>
      </c>
      <c r="E953" s="99" t="str">
        <f t="shared" si="88"/>
        <v/>
      </c>
      <c r="F953" s="99" t="str">
        <f t="shared" si="89"/>
        <v/>
      </c>
      <c r="G953" s="99" t="str">
        <f t="shared" si="90"/>
        <v/>
      </c>
      <c r="H953" s="200" t="str">
        <f ca="1">IF(AND(M953&gt;0,M953&lt;=STATS!$C$22),1,"")</f>
        <v/>
      </c>
      <c r="J953" s="34">
        <v>952</v>
      </c>
      <c r="R953" s="17"/>
      <c r="S953" s="17"/>
      <c r="T953" s="36"/>
      <c r="U953" s="36"/>
      <c r="V953" s="36"/>
      <c r="W953" s="36"/>
      <c r="EZ953" s="196"/>
      <c r="FA953" s="196"/>
      <c r="FB953" s="196"/>
      <c r="FC953" s="196"/>
      <c r="FD953" s="196"/>
    </row>
    <row r="954" spans="2:160">
      <c r="B954" s="99">
        <f t="shared" si="85"/>
        <v>0</v>
      </c>
      <c r="C954" s="99" t="str">
        <f t="shared" si="86"/>
        <v/>
      </c>
      <c r="D954" s="99" t="str">
        <f t="shared" si="87"/>
        <v/>
      </c>
      <c r="E954" s="99" t="str">
        <f t="shared" si="88"/>
        <v/>
      </c>
      <c r="F954" s="99" t="str">
        <f t="shared" si="89"/>
        <v/>
      </c>
      <c r="G954" s="99" t="str">
        <f t="shared" si="90"/>
        <v/>
      </c>
      <c r="H954" s="200" t="str">
        <f ca="1">IF(AND(M954&gt;0,M954&lt;=STATS!$C$22),1,"")</f>
        <v/>
      </c>
      <c r="J954" s="34">
        <v>953</v>
      </c>
      <c r="R954" s="17"/>
      <c r="S954" s="17"/>
      <c r="T954" s="36"/>
      <c r="U954" s="36"/>
      <c r="V954" s="36"/>
      <c r="W954" s="36"/>
      <c r="EZ954" s="196"/>
      <c r="FA954" s="196"/>
      <c r="FB954" s="196"/>
      <c r="FC954" s="196"/>
      <c r="FD954" s="196"/>
    </row>
    <row r="955" spans="2:160">
      <c r="B955" s="99">
        <f t="shared" si="85"/>
        <v>0</v>
      </c>
      <c r="C955" s="99" t="str">
        <f t="shared" si="86"/>
        <v/>
      </c>
      <c r="D955" s="99" t="str">
        <f t="shared" si="87"/>
        <v/>
      </c>
      <c r="E955" s="99" t="str">
        <f t="shared" si="88"/>
        <v/>
      </c>
      <c r="F955" s="99" t="str">
        <f t="shared" si="89"/>
        <v/>
      </c>
      <c r="G955" s="99" t="str">
        <f t="shared" si="90"/>
        <v/>
      </c>
      <c r="H955" s="200" t="str">
        <f ca="1">IF(AND(M955&gt;0,M955&lt;=STATS!$C$22),1,"")</f>
        <v/>
      </c>
      <c r="J955" s="34">
        <v>954</v>
      </c>
      <c r="R955" s="17"/>
      <c r="S955" s="17"/>
      <c r="T955" s="36"/>
      <c r="U955" s="36"/>
      <c r="V955" s="36"/>
      <c r="W955" s="36"/>
      <c r="EZ955" s="196"/>
      <c r="FA955" s="196"/>
      <c r="FB955" s="196"/>
      <c r="FC955" s="196"/>
      <c r="FD955" s="196"/>
    </row>
    <row r="956" spans="2:160">
      <c r="B956" s="99">
        <f t="shared" si="85"/>
        <v>0</v>
      </c>
      <c r="C956" s="99" t="str">
        <f t="shared" si="86"/>
        <v/>
      </c>
      <c r="D956" s="99" t="str">
        <f t="shared" si="87"/>
        <v/>
      </c>
      <c r="E956" s="99" t="str">
        <f t="shared" si="88"/>
        <v/>
      </c>
      <c r="F956" s="99" t="str">
        <f t="shared" si="89"/>
        <v/>
      </c>
      <c r="G956" s="99" t="str">
        <f t="shared" si="90"/>
        <v/>
      </c>
      <c r="H956" s="200" t="str">
        <f ca="1">IF(AND(M956&gt;0,M956&lt;=STATS!$C$22),1,"")</f>
        <v/>
      </c>
      <c r="J956" s="34">
        <v>955</v>
      </c>
      <c r="R956" s="17"/>
      <c r="S956" s="17"/>
      <c r="T956" s="36"/>
      <c r="U956" s="36"/>
      <c r="V956" s="36"/>
      <c r="W956" s="36"/>
      <c r="EZ956" s="196"/>
      <c r="FA956" s="196"/>
      <c r="FB956" s="196"/>
      <c r="FC956" s="196"/>
      <c r="FD956" s="196"/>
    </row>
    <row r="957" spans="2:160">
      <c r="B957" s="99">
        <f t="shared" si="85"/>
        <v>0</v>
      </c>
      <c r="C957" s="99" t="str">
        <f t="shared" si="86"/>
        <v/>
      </c>
      <c r="D957" s="99" t="str">
        <f t="shared" si="87"/>
        <v/>
      </c>
      <c r="E957" s="99" t="str">
        <f t="shared" si="88"/>
        <v/>
      </c>
      <c r="F957" s="99" t="str">
        <f t="shared" si="89"/>
        <v/>
      </c>
      <c r="G957" s="99" t="str">
        <f t="shared" si="90"/>
        <v/>
      </c>
      <c r="H957" s="200" t="str">
        <f ca="1">IF(AND(M957&gt;0,M957&lt;=STATS!$C$22),1,"")</f>
        <v/>
      </c>
      <c r="J957" s="34">
        <v>956</v>
      </c>
      <c r="R957" s="17"/>
      <c r="S957" s="17"/>
      <c r="T957" s="36"/>
      <c r="U957" s="36"/>
      <c r="V957" s="36"/>
      <c r="W957" s="36"/>
      <c r="EZ957" s="196"/>
      <c r="FA957" s="196"/>
      <c r="FB957" s="196"/>
      <c r="FC957" s="196"/>
      <c r="FD957" s="196"/>
    </row>
    <row r="958" spans="2:160">
      <c r="B958" s="99">
        <f t="shared" si="85"/>
        <v>0</v>
      </c>
      <c r="C958" s="99" t="str">
        <f t="shared" si="86"/>
        <v/>
      </c>
      <c r="D958" s="99" t="str">
        <f t="shared" si="87"/>
        <v/>
      </c>
      <c r="E958" s="99" t="str">
        <f t="shared" si="88"/>
        <v/>
      </c>
      <c r="F958" s="99" t="str">
        <f t="shared" si="89"/>
        <v/>
      </c>
      <c r="G958" s="99" t="str">
        <f t="shared" si="90"/>
        <v/>
      </c>
      <c r="H958" s="200" t="str">
        <f ca="1">IF(AND(M958&gt;0,M958&lt;=STATS!$C$22),1,"")</f>
        <v/>
      </c>
      <c r="J958" s="34">
        <v>957</v>
      </c>
      <c r="R958" s="17"/>
      <c r="S958" s="17"/>
      <c r="T958" s="36"/>
      <c r="U958" s="36"/>
      <c r="V958" s="36"/>
      <c r="W958" s="36"/>
      <c r="EZ958" s="196"/>
      <c r="FA958" s="196"/>
      <c r="FB958" s="196"/>
      <c r="FC958" s="196"/>
      <c r="FD958" s="196"/>
    </row>
    <row r="959" spans="2:160">
      <c r="B959" s="99">
        <f t="shared" si="85"/>
        <v>0</v>
      </c>
      <c r="C959" s="99" t="str">
        <f t="shared" si="86"/>
        <v/>
      </c>
      <c r="D959" s="99" t="str">
        <f t="shared" si="87"/>
        <v/>
      </c>
      <c r="E959" s="99" t="str">
        <f t="shared" si="88"/>
        <v/>
      </c>
      <c r="F959" s="99" t="str">
        <f t="shared" si="89"/>
        <v/>
      </c>
      <c r="G959" s="99" t="str">
        <f t="shared" si="90"/>
        <v/>
      </c>
      <c r="H959" s="200" t="str">
        <f ca="1">IF(AND(M959&gt;0,M959&lt;=STATS!$C$22),1,"")</f>
        <v/>
      </c>
      <c r="J959" s="34">
        <v>958</v>
      </c>
      <c r="R959" s="17"/>
      <c r="S959" s="17"/>
      <c r="T959" s="36"/>
      <c r="U959" s="36"/>
      <c r="V959" s="36"/>
      <c r="W959" s="36"/>
      <c r="EZ959" s="196"/>
      <c r="FA959" s="196"/>
      <c r="FB959" s="196"/>
      <c r="FC959" s="196"/>
      <c r="FD959" s="196"/>
    </row>
    <row r="960" spans="2:160">
      <c r="B960" s="99">
        <f t="shared" si="85"/>
        <v>0</v>
      </c>
      <c r="C960" s="99" t="str">
        <f t="shared" si="86"/>
        <v/>
      </c>
      <c r="D960" s="99" t="str">
        <f t="shared" si="87"/>
        <v/>
      </c>
      <c r="E960" s="99" t="str">
        <f t="shared" si="88"/>
        <v/>
      </c>
      <c r="F960" s="99" t="str">
        <f t="shared" si="89"/>
        <v/>
      </c>
      <c r="G960" s="99" t="str">
        <f t="shared" si="90"/>
        <v/>
      </c>
      <c r="H960" s="200" t="str">
        <f ca="1">IF(AND(M960&gt;0,M960&lt;=STATS!$C$22),1,"")</f>
        <v/>
      </c>
      <c r="J960" s="34">
        <v>959</v>
      </c>
      <c r="R960" s="17"/>
      <c r="S960" s="17"/>
      <c r="T960" s="36"/>
      <c r="U960" s="36"/>
      <c r="V960" s="36"/>
      <c r="W960" s="36"/>
      <c r="EZ960" s="196"/>
      <c r="FA960" s="196"/>
      <c r="FB960" s="196"/>
      <c r="FC960" s="196"/>
      <c r="FD960" s="196"/>
    </row>
    <row r="961" spans="2:160">
      <c r="B961" s="99">
        <f t="shared" si="85"/>
        <v>0</v>
      </c>
      <c r="C961" s="99" t="str">
        <f t="shared" si="86"/>
        <v/>
      </c>
      <c r="D961" s="99" t="str">
        <f t="shared" si="87"/>
        <v/>
      </c>
      <c r="E961" s="99" t="str">
        <f t="shared" si="88"/>
        <v/>
      </c>
      <c r="F961" s="99" t="str">
        <f t="shared" si="89"/>
        <v/>
      </c>
      <c r="G961" s="99" t="str">
        <f t="shared" si="90"/>
        <v/>
      </c>
      <c r="H961" s="200" t="str">
        <f ca="1">IF(AND(M961&gt;0,M961&lt;=STATS!$C$22),1,"")</f>
        <v/>
      </c>
      <c r="J961" s="34">
        <v>960</v>
      </c>
      <c r="R961" s="17"/>
      <c r="S961" s="17"/>
      <c r="T961" s="36"/>
      <c r="U961" s="36"/>
      <c r="V961" s="36"/>
      <c r="W961" s="36"/>
      <c r="EZ961" s="196"/>
      <c r="FA961" s="196"/>
      <c r="FB961" s="196"/>
      <c r="FC961" s="196"/>
      <c r="FD961" s="196"/>
    </row>
    <row r="962" spans="2:160">
      <c r="B962" s="99">
        <f t="shared" ref="B962:B1025" si="91">COUNT(R962:EY962,FE962:FM962)</f>
        <v>0</v>
      </c>
      <c r="C962" s="99" t="str">
        <f t="shared" ref="C962:C1025" si="92">IF(COUNT(R962:EY962,FE962:FM962)&gt;0,COUNT(R962:EY962,FE962:FM962),"")</f>
        <v/>
      </c>
      <c r="D962" s="99" t="str">
        <f t="shared" ref="D962:D1025" si="93">IF(COUNT(T962:BJ962,BL962:BT962,BV962:CB962,CD962:EY962,FE962:FM962)&gt;0,COUNT(T962:BJ962,BL962:BT962,BV962:CB962,CD962:EY962,FE962:FM962),"")</f>
        <v/>
      </c>
      <c r="E962" s="99" t="str">
        <f t="shared" ref="E962:E1025" si="94">IF(H962=1,COUNT(R962:EY962,FE962:FM962),"")</f>
        <v/>
      </c>
      <c r="F962" s="99" t="str">
        <f t="shared" ref="F962:F1025" si="95">IF(H962=1,COUNT(T962:BJ962,BL962:BT962,BV962:CB962,CD962:EY962,FE962:FM962),"")</f>
        <v/>
      </c>
      <c r="G962" s="99" t="str">
        <f t="shared" si="90"/>
        <v/>
      </c>
      <c r="H962" s="200" t="str">
        <f ca="1">IF(AND(M962&gt;0,M962&lt;=STATS!$C$22),1,"")</f>
        <v/>
      </c>
      <c r="J962" s="34">
        <v>961</v>
      </c>
      <c r="R962" s="17"/>
      <c r="S962" s="17"/>
      <c r="T962" s="36"/>
      <c r="U962" s="36"/>
      <c r="V962" s="36"/>
      <c r="W962" s="36"/>
      <c r="EZ962" s="196"/>
      <c r="FA962" s="196"/>
      <c r="FB962" s="196"/>
      <c r="FC962" s="196"/>
      <c r="FD962" s="196"/>
    </row>
    <row r="963" spans="2:160">
      <c r="B963" s="99">
        <f t="shared" si="91"/>
        <v>0</v>
      </c>
      <c r="C963" s="99" t="str">
        <f t="shared" si="92"/>
        <v/>
      </c>
      <c r="D963" s="99" t="str">
        <f t="shared" si="93"/>
        <v/>
      </c>
      <c r="E963" s="99" t="str">
        <f t="shared" si="94"/>
        <v/>
      </c>
      <c r="F963" s="99" t="str">
        <f t="shared" si="95"/>
        <v/>
      </c>
      <c r="G963" s="99" t="str">
        <f t="shared" si="90"/>
        <v/>
      </c>
      <c r="H963" s="200" t="str">
        <f ca="1">IF(AND(M963&gt;0,M963&lt;=STATS!$C$22),1,"")</f>
        <v/>
      </c>
      <c r="J963" s="34">
        <v>962</v>
      </c>
      <c r="R963" s="17"/>
      <c r="S963" s="17"/>
      <c r="T963" s="36"/>
      <c r="U963" s="36"/>
      <c r="V963" s="36"/>
      <c r="W963" s="36"/>
      <c r="EZ963" s="196"/>
      <c r="FA963" s="196"/>
      <c r="FB963" s="196"/>
      <c r="FC963" s="196"/>
      <c r="FD963" s="196"/>
    </row>
    <row r="964" spans="2:160">
      <c r="B964" s="99">
        <f t="shared" si="91"/>
        <v>0</v>
      </c>
      <c r="C964" s="99" t="str">
        <f t="shared" si="92"/>
        <v/>
      </c>
      <c r="D964" s="99" t="str">
        <f t="shared" si="93"/>
        <v/>
      </c>
      <c r="E964" s="99" t="str">
        <f t="shared" si="94"/>
        <v/>
      </c>
      <c r="F964" s="99" t="str">
        <f t="shared" si="95"/>
        <v/>
      </c>
      <c r="G964" s="99" t="str">
        <f t="shared" si="90"/>
        <v/>
      </c>
      <c r="H964" s="200" t="str">
        <f ca="1">IF(AND(M964&gt;0,M964&lt;=STATS!$C$22),1,"")</f>
        <v/>
      </c>
      <c r="J964" s="34">
        <v>963</v>
      </c>
      <c r="R964" s="17"/>
      <c r="S964" s="17"/>
      <c r="T964" s="36"/>
      <c r="U964" s="36"/>
      <c r="V964" s="36"/>
      <c r="W964" s="36"/>
      <c r="EZ964" s="196"/>
      <c r="FA964" s="196"/>
      <c r="FB964" s="196"/>
      <c r="FC964" s="196"/>
      <c r="FD964" s="196"/>
    </row>
    <row r="965" spans="2:160">
      <c r="B965" s="99">
        <f t="shared" si="91"/>
        <v>0</v>
      </c>
      <c r="C965" s="99" t="str">
        <f t="shared" si="92"/>
        <v/>
      </c>
      <c r="D965" s="99" t="str">
        <f t="shared" si="93"/>
        <v/>
      </c>
      <c r="E965" s="99" t="str">
        <f t="shared" si="94"/>
        <v/>
      </c>
      <c r="F965" s="99" t="str">
        <f t="shared" si="95"/>
        <v/>
      </c>
      <c r="G965" s="99" t="str">
        <f t="shared" si="90"/>
        <v/>
      </c>
      <c r="H965" s="200" t="str">
        <f ca="1">IF(AND(M965&gt;0,M965&lt;=STATS!$C$22),1,"")</f>
        <v/>
      </c>
      <c r="J965" s="34">
        <v>964</v>
      </c>
      <c r="R965" s="17"/>
      <c r="S965" s="17"/>
      <c r="T965" s="36"/>
      <c r="U965" s="36"/>
      <c r="V965" s="36"/>
      <c r="W965" s="36"/>
      <c r="EZ965" s="196"/>
      <c r="FA965" s="196"/>
      <c r="FB965" s="196"/>
      <c r="FC965" s="196"/>
      <c r="FD965" s="196"/>
    </row>
    <row r="966" spans="2:160">
      <c r="B966" s="99">
        <f t="shared" si="91"/>
        <v>0</v>
      </c>
      <c r="C966" s="99" t="str">
        <f t="shared" si="92"/>
        <v/>
      </c>
      <c r="D966" s="99" t="str">
        <f t="shared" si="93"/>
        <v/>
      </c>
      <c r="E966" s="99" t="str">
        <f t="shared" si="94"/>
        <v/>
      </c>
      <c r="F966" s="99" t="str">
        <f t="shared" si="95"/>
        <v/>
      </c>
      <c r="G966" s="99" t="str">
        <f t="shared" si="90"/>
        <v/>
      </c>
      <c r="H966" s="200" t="str">
        <f ca="1">IF(AND(M966&gt;0,M966&lt;=STATS!$C$22),1,"")</f>
        <v/>
      </c>
      <c r="J966" s="34">
        <v>965</v>
      </c>
      <c r="R966" s="17"/>
      <c r="S966" s="17"/>
      <c r="T966" s="36"/>
      <c r="U966" s="36"/>
      <c r="V966" s="36"/>
      <c r="W966" s="36"/>
      <c r="EZ966" s="196"/>
      <c r="FA966" s="196"/>
      <c r="FB966" s="196"/>
      <c r="FC966" s="196"/>
      <c r="FD966" s="196"/>
    </row>
    <row r="967" spans="2:160">
      <c r="B967" s="99">
        <f t="shared" si="91"/>
        <v>0</v>
      </c>
      <c r="C967" s="99" t="str">
        <f t="shared" si="92"/>
        <v/>
      </c>
      <c r="D967" s="99" t="str">
        <f t="shared" si="93"/>
        <v/>
      </c>
      <c r="E967" s="99" t="str">
        <f t="shared" si="94"/>
        <v/>
      </c>
      <c r="F967" s="99" t="str">
        <f t="shared" si="95"/>
        <v/>
      </c>
      <c r="G967" s="99" t="str">
        <f t="shared" si="90"/>
        <v/>
      </c>
      <c r="H967" s="200" t="str">
        <f ca="1">IF(AND(M967&gt;0,M967&lt;=STATS!$C$22),1,"")</f>
        <v/>
      </c>
      <c r="J967" s="34">
        <v>966</v>
      </c>
      <c r="R967" s="17"/>
      <c r="S967" s="17"/>
      <c r="T967" s="36"/>
      <c r="U967" s="36"/>
      <c r="V967" s="36"/>
      <c r="W967" s="36"/>
      <c r="EZ967" s="196"/>
      <c r="FA967" s="196"/>
      <c r="FB967" s="196"/>
      <c r="FC967" s="196"/>
      <c r="FD967" s="196"/>
    </row>
    <row r="968" spans="2:160">
      <c r="B968" s="99">
        <f t="shared" si="91"/>
        <v>0</v>
      </c>
      <c r="C968" s="99" t="str">
        <f t="shared" si="92"/>
        <v/>
      </c>
      <c r="D968" s="99" t="str">
        <f t="shared" si="93"/>
        <v/>
      </c>
      <c r="E968" s="99" t="str">
        <f t="shared" si="94"/>
        <v/>
      </c>
      <c r="F968" s="99" t="str">
        <f t="shared" si="95"/>
        <v/>
      </c>
      <c r="G968" s="99" t="str">
        <f t="shared" si="90"/>
        <v/>
      </c>
      <c r="H968" s="200" t="str">
        <f ca="1">IF(AND(M968&gt;0,M968&lt;=STATS!$C$22),1,"")</f>
        <v/>
      </c>
      <c r="J968" s="34">
        <v>967</v>
      </c>
      <c r="R968" s="17"/>
      <c r="S968" s="17"/>
      <c r="T968" s="36"/>
      <c r="U968" s="36"/>
      <c r="V968" s="36"/>
      <c r="W968" s="36"/>
      <c r="EZ968" s="196"/>
      <c r="FA968" s="196"/>
      <c r="FB968" s="196"/>
      <c r="FC968" s="196"/>
      <c r="FD968" s="196"/>
    </row>
    <row r="969" spans="2:160">
      <c r="B969" s="99">
        <f t="shared" si="91"/>
        <v>0</v>
      </c>
      <c r="C969" s="99" t="str">
        <f t="shared" si="92"/>
        <v/>
      </c>
      <c r="D969" s="99" t="str">
        <f t="shared" si="93"/>
        <v/>
      </c>
      <c r="E969" s="99" t="str">
        <f t="shared" si="94"/>
        <v/>
      </c>
      <c r="F969" s="99" t="str">
        <f t="shared" si="95"/>
        <v/>
      </c>
      <c r="G969" s="99" t="str">
        <f t="shared" si="90"/>
        <v/>
      </c>
      <c r="H969" s="200" t="str">
        <f ca="1">IF(AND(M969&gt;0,M969&lt;=STATS!$C$22),1,"")</f>
        <v/>
      </c>
      <c r="J969" s="34">
        <v>968</v>
      </c>
      <c r="R969" s="17"/>
      <c r="S969" s="17"/>
      <c r="T969" s="36"/>
      <c r="U969" s="36"/>
      <c r="V969" s="36"/>
      <c r="W969" s="36"/>
      <c r="EZ969" s="196"/>
      <c r="FA969" s="196"/>
      <c r="FB969" s="196"/>
      <c r="FC969" s="196"/>
      <c r="FD969" s="196"/>
    </row>
    <row r="970" spans="2:160">
      <c r="B970" s="99">
        <f t="shared" si="91"/>
        <v>0</v>
      </c>
      <c r="C970" s="99" t="str">
        <f t="shared" si="92"/>
        <v/>
      </c>
      <c r="D970" s="99" t="str">
        <f t="shared" si="93"/>
        <v/>
      </c>
      <c r="E970" s="99" t="str">
        <f t="shared" si="94"/>
        <v/>
      </c>
      <c r="F970" s="99" t="str">
        <f t="shared" si="95"/>
        <v/>
      </c>
      <c r="G970" s="99" t="str">
        <f t="shared" si="90"/>
        <v/>
      </c>
      <c r="H970" s="200" t="str">
        <f ca="1">IF(AND(M970&gt;0,M970&lt;=STATS!$C$22),1,"")</f>
        <v/>
      </c>
      <c r="J970" s="34">
        <v>969</v>
      </c>
      <c r="R970" s="17"/>
      <c r="S970" s="17"/>
      <c r="T970" s="36"/>
      <c r="U970" s="36"/>
      <c r="V970" s="36"/>
      <c r="W970" s="36"/>
      <c r="EZ970" s="196"/>
      <c r="FA970" s="196"/>
      <c r="FB970" s="196"/>
      <c r="FC970" s="196"/>
      <c r="FD970" s="196"/>
    </row>
    <row r="971" spans="2:160">
      <c r="B971" s="99">
        <f t="shared" si="91"/>
        <v>0</v>
      </c>
      <c r="C971" s="99" t="str">
        <f t="shared" si="92"/>
        <v/>
      </c>
      <c r="D971" s="99" t="str">
        <f t="shared" si="93"/>
        <v/>
      </c>
      <c r="E971" s="99" t="str">
        <f t="shared" si="94"/>
        <v/>
      </c>
      <c r="F971" s="99" t="str">
        <f t="shared" si="95"/>
        <v/>
      </c>
      <c r="G971" s="99" t="str">
        <f t="shared" si="90"/>
        <v/>
      </c>
      <c r="H971" s="200" t="str">
        <f ca="1">IF(AND(M971&gt;0,M971&lt;=STATS!$C$22),1,"")</f>
        <v/>
      </c>
      <c r="J971" s="34">
        <v>970</v>
      </c>
      <c r="R971" s="17"/>
      <c r="S971" s="17"/>
      <c r="T971" s="36"/>
      <c r="U971" s="36"/>
      <c r="V971" s="36"/>
      <c r="W971" s="36"/>
      <c r="EZ971" s="196"/>
      <c r="FA971" s="196"/>
      <c r="FB971" s="196"/>
      <c r="FC971" s="196"/>
      <c r="FD971" s="196"/>
    </row>
    <row r="972" spans="2:160">
      <c r="B972" s="99">
        <f t="shared" si="91"/>
        <v>0</v>
      </c>
      <c r="C972" s="99" t="str">
        <f t="shared" si="92"/>
        <v/>
      </c>
      <c r="D972" s="99" t="str">
        <f t="shared" si="93"/>
        <v/>
      </c>
      <c r="E972" s="99" t="str">
        <f t="shared" si="94"/>
        <v/>
      </c>
      <c r="F972" s="99" t="str">
        <f t="shared" si="95"/>
        <v/>
      </c>
      <c r="G972" s="99" t="str">
        <f t="shared" si="90"/>
        <v/>
      </c>
      <c r="H972" s="200" t="str">
        <f ca="1">IF(AND(M972&gt;0,M972&lt;=STATS!$C$22),1,"")</f>
        <v/>
      </c>
      <c r="J972" s="34">
        <v>971</v>
      </c>
      <c r="R972" s="17"/>
      <c r="S972" s="17"/>
      <c r="T972" s="36"/>
      <c r="U972" s="36"/>
      <c r="V972" s="36"/>
      <c r="W972" s="36"/>
      <c r="EZ972" s="196"/>
      <c r="FA972" s="196"/>
      <c r="FB972" s="196"/>
      <c r="FC972" s="196"/>
      <c r="FD972" s="196"/>
    </row>
    <row r="973" spans="2:160">
      <c r="B973" s="99">
        <f t="shared" si="91"/>
        <v>0</v>
      </c>
      <c r="C973" s="99" t="str">
        <f t="shared" si="92"/>
        <v/>
      </c>
      <c r="D973" s="99" t="str">
        <f t="shared" si="93"/>
        <v/>
      </c>
      <c r="E973" s="99" t="str">
        <f t="shared" si="94"/>
        <v/>
      </c>
      <c r="F973" s="99" t="str">
        <f t="shared" si="95"/>
        <v/>
      </c>
      <c r="G973" s="99" t="str">
        <f t="shared" si="90"/>
        <v/>
      </c>
      <c r="H973" s="200" t="str">
        <f ca="1">IF(AND(M973&gt;0,M973&lt;=STATS!$C$22),1,"")</f>
        <v/>
      </c>
      <c r="J973" s="34">
        <v>972</v>
      </c>
      <c r="R973" s="17"/>
      <c r="S973" s="17"/>
      <c r="T973" s="36"/>
      <c r="U973" s="36"/>
      <c r="V973" s="36"/>
      <c r="W973" s="36"/>
      <c r="EZ973" s="196"/>
      <c r="FA973" s="196"/>
      <c r="FB973" s="196"/>
      <c r="FC973" s="196"/>
      <c r="FD973" s="196"/>
    </row>
    <row r="974" spans="2:160">
      <c r="B974" s="99">
        <f t="shared" si="91"/>
        <v>0</v>
      </c>
      <c r="C974" s="99" t="str">
        <f t="shared" si="92"/>
        <v/>
      </c>
      <c r="D974" s="99" t="str">
        <f t="shared" si="93"/>
        <v/>
      </c>
      <c r="E974" s="99" t="str">
        <f t="shared" si="94"/>
        <v/>
      </c>
      <c r="F974" s="99" t="str">
        <f t="shared" si="95"/>
        <v/>
      </c>
      <c r="G974" s="99" t="str">
        <f t="shared" si="90"/>
        <v/>
      </c>
      <c r="H974" s="200" t="str">
        <f ca="1">IF(AND(M974&gt;0,M974&lt;=STATS!$C$22),1,"")</f>
        <v/>
      </c>
      <c r="J974" s="34">
        <v>973</v>
      </c>
      <c r="R974" s="17"/>
      <c r="S974" s="17"/>
      <c r="T974" s="36"/>
      <c r="U974" s="36"/>
      <c r="V974" s="36"/>
      <c r="W974" s="36"/>
      <c r="EZ974" s="196"/>
      <c r="FA974" s="196"/>
      <c r="FB974" s="196"/>
      <c r="FC974" s="196"/>
      <c r="FD974" s="196"/>
    </row>
    <row r="975" spans="2:160">
      <c r="B975" s="99">
        <f t="shared" si="91"/>
        <v>0</v>
      </c>
      <c r="C975" s="99" t="str">
        <f t="shared" si="92"/>
        <v/>
      </c>
      <c r="D975" s="99" t="str">
        <f t="shared" si="93"/>
        <v/>
      </c>
      <c r="E975" s="99" t="str">
        <f t="shared" si="94"/>
        <v/>
      </c>
      <c r="F975" s="99" t="str">
        <f t="shared" si="95"/>
        <v/>
      </c>
      <c r="G975" s="99" t="str">
        <f t="shared" si="90"/>
        <v/>
      </c>
      <c r="H975" s="200" t="str">
        <f ca="1">IF(AND(M975&gt;0,M975&lt;=STATS!$C$22),1,"")</f>
        <v/>
      </c>
      <c r="J975" s="34">
        <v>974</v>
      </c>
      <c r="R975" s="17"/>
      <c r="S975" s="17"/>
      <c r="T975" s="36"/>
      <c r="U975" s="36"/>
      <c r="V975" s="36"/>
      <c r="W975" s="36"/>
      <c r="EZ975" s="196"/>
      <c r="FA975" s="196"/>
      <c r="FB975" s="196"/>
      <c r="FC975" s="196"/>
      <c r="FD975" s="196"/>
    </row>
    <row r="976" spans="2:160">
      <c r="B976" s="99">
        <f t="shared" si="91"/>
        <v>0</v>
      </c>
      <c r="C976" s="99" t="str">
        <f t="shared" si="92"/>
        <v/>
      </c>
      <c r="D976" s="99" t="str">
        <f t="shared" si="93"/>
        <v/>
      </c>
      <c r="E976" s="99" t="str">
        <f t="shared" si="94"/>
        <v/>
      </c>
      <c r="F976" s="99" t="str">
        <f t="shared" si="95"/>
        <v/>
      </c>
      <c r="G976" s="99" t="str">
        <f t="shared" si="90"/>
        <v/>
      </c>
      <c r="H976" s="200" t="str">
        <f ca="1">IF(AND(M976&gt;0,M976&lt;=STATS!$C$22),1,"")</f>
        <v/>
      </c>
      <c r="J976" s="34">
        <v>975</v>
      </c>
      <c r="R976" s="17"/>
      <c r="S976" s="17"/>
      <c r="T976" s="36"/>
      <c r="U976" s="36"/>
      <c r="V976" s="36"/>
      <c r="W976" s="36"/>
      <c r="EZ976" s="196"/>
      <c r="FA976" s="196"/>
      <c r="FB976" s="196"/>
      <c r="FC976" s="196"/>
      <c r="FD976" s="196"/>
    </row>
    <row r="977" spans="2:160">
      <c r="B977" s="99">
        <f t="shared" si="91"/>
        <v>0</v>
      </c>
      <c r="C977" s="99" t="str">
        <f t="shared" si="92"/>
        <v/>
      </c>
      <c r="D977" s="99" t="str">
        <f t="shared" si="93"/>
        <v/>
      </c>
      <c r="E977" s="99" t="str">
        <f t="shared" si="94"/>
        <v/>
      </c>
      <c r="F977" s="99" t="str">
        <f t="shared" si="95"/>
        <v/>
      </c>
      <c r="G977" s="99" t="str">
        <f t="shared" si="90"/>
        <v/>
      </c>
      <c r="H977" s="200" t="str">
        <f ca="1">IF(AND(M977&gt;0,M977&lt;=STATS!$C$22),1,"")</f>
        <v/>
      </c>
      <c r="J977" s="34">
        <v>976</v>
      </c>
      <c r="R977" s="17"/>
      <c r="S977" s="17"/>
      <c r="T977" s="36"/>
      <c r="U977" s="36"/>
      <c r="V977" s="36"/>
      <c r="W977" s="36"/>
      <c r="EZ977" s="196"/>
      <c r="FA977" s="196"/>
      <c r="FB977" s="196"/>
      <c r="FC977" s="196"/>
      <c r="FD977" s="196"/>
    </row>
    <row r="978" spans="2:160">
      <c r="B978" s="99">
        <f t="shared" si="91"/>
        <v>0</v>
      </c>
      <c r="C978" s="99" t="str">
        <f t="shared" si="92"/>
        <v/>
      </c>
      <c r="D978" s="99" t="str">
        <f t="shared" si="93"/>
        <v/>
      </c>
      <c r="E978" s="99" t="str">
        <f t="shared" si="94"/>
        <v/>
      </c>
      <c r="F978" s="99" t="str">
        <f t="shared" si="95"/>
        <v/>
      </c>
      <c r="G978" s="99" t="str">
        <f t="shared" si="90"/>
        <v/>
      </c>
      <c r="H978" s="200" t="str">
        <f ca="1">IF(AND(M978&gt;0,M978&lt;=STATS!$C$22),1,"")</f>
        <v/>
      </c>
      <c r="J978" s="34">
        <v>977</v>
      </c>
      <c r="R978" s="17"/>
      <c r="S978" s="17"/>
      <c r="T978" s="36"/>
      <c r="U978" s="36"/>
      <c r="V978" s="36"/>
      <c r="W978" s="36"/>
      <c r="EZ978" s="196"/>
      <c r="FA978" s="196"/>
      <c r="FB978" s="196"/>
      <c r="FC978" s="196"/>
      <c r="FD978" s="196"/>
    </row>
    <row r="979" spans="2:160">
      <c r="B979" s="99">
        <f t="shared" si="91"/>
        <v>0</v>
      </c>
      <c r="C979" s="99" t="str">
        <f t="shared" si="92"/>
        <v/>
      </c>
      <c r="D979" s="99" t="str">
        <f t="shared" si="93"/>
        <v/>
      </c>
      <c r="E979" s="99" t="str">
        <f t="shared" si="94"/>
        <v/>
      </c>
      <c r="F979" s="99" t="str">
        <f t="shared" si="95"/>
        <v/>
      </c>
      <c r="G979" s="99" t="str">
        <f t="shared" si="90"/>
        <v/>
      </c>
      <c r="H979" s="200" t="str">
        <f ca="1">IF(AND(M979&gt;0,M979&lt;=STATS!$C$22),1,"")</f>
        <v/>
      </c>
      <c r="J979" s="34">
        <v>978</v>
      </c>
      <c r="R979" s="17"/>
      <c r="S979" s="17"/>
      <c r="T979" s="36"/>
      <c r="U979" s="36"/>
      <c r="V979" s="36"/>
      <c r="W979" s="36"/>
      <c r="EZ979" s="196"/>
      <c r="FA979" s="196"/>
      <c r="FB979" s="196"/>
      <c r="FC979" s="196"/>
      <c r="FD979" s="196"/>
    </row>
    <row r="980" spans="2:160">
      <c r="B980" s="99">
        <f t="shared" si="91"/>
        <v>0</v>
      </c>
      <c r="C980" s="99" t="str">
        <f t="shared" si="92"/>
        <v/>
      </c>
      <c r="D980" s="99" t="str">
        <f t="shared" si="93"/>
        <v/>
      </c>
      <c r="E980" s="99" t="str">
        <f t="shared" si="94"/>
        <v/>
      </c>
      <c r="F980" s="99" t="str">
        <f t="shared" si="95"/>
        <v/>
      </c>
      <c r="G980" s="99" t="str">
        <f t="shared" si="90"/>
        <v/>
      </c>
      <c r="H980" s="200" t="str">
        <f ca="1">IF(AND(M980&gt;0,M980&lt;=STATS!$C$22),1,"")</f>
        <v/>
      </c>
      <c r="J980" s="34">
        <v>979</v>
      </c>
      <c r="R980" s="17"/>
      <c r="S980" s="17"/>
      <c r="T980" s="36"/>
      <c r="U980" s="36"/>
      <c r="V980" s="36"/>
      <c r="W980" s="36"/>
      <c r="EZ980" s="196"/>
      <c r="FA980" s="196"/>
      <c r="FB980" s="196"/>
      <c r="FC980" s="196"/>
      <c r="FD980" s="196"/>
    </row>
    <row r="981" spans="2:160">
      <c r="B981" s="99">
        <f t="shared" si="91"/>
        <v>0</v>
      </c>
      <c r="C981" s="99" t="str">
        <f t="shared" si="92"/>
        <v/>
      </c>
      <c r="D981" s="99" t="str">
        <f t="shared" si="93"/>
        <v/>
      </c>
      <c r="E981" s="99" t="str">
        <f t="shared" si="94"/>
        <v/>
      </c>
      <c r="F981" s="99" t="str">
        <f t="shared" si="95"/>
        <v/>
      </c>
      <c r="G981" s="99" t="str">
        <f t="shared" si="90"/>
        <v/>
      </c>
      <c r="H981" s="200" t="str">
        <f ca="1">IF(AND(M981&gt;0,M981&lt;=STATS!$C$22),1,"")</f>
        <v/>
      </c>
      <c r="J981" s="34">
        <v>980</v>
      </c>
      <c r="R981" s="17"/>
      <c r="S981" s="17"/>
      <c r="T981" s="36"/>
      <c r="U981" s="36"/>
      <c r="V981" s="36"/>
      <c r="W981" s="36"/>
      <c r="EZ981" s="196"/>
      <c r="FA981" s="196"/>
      <c r="FB981" s="196"/>
      <c r="FC981" s="196"/>
      <c r="FD981" s="196"/>
    </row>
    <row r="982" spans="2:160">
      <c r="B982" s="99">
        <f t="shared" si="91"/>
        <v>0</v>
      </c>
      <c r="C982" s="99" t="str">
        <f t="shared" si="92"/>
        <v/>
      </c>
      <c r="D982" s="99" t="str">
        <f t="shared" si="93"/>
        <v/>
      </c>
      <c r="E982" s="99" t="str">
        <f t="shared" si="94"/>
        <v/>
      </c>
      <c r="F982" s="99" t="str">
        <f t="shared" si="95"/>
        <v/>
      </c>
      <c r="G982" s="99" t="str">
        <f t="shared" si="90"/>
        <v/>
      </c>
      <c r="H982" s="200" t="str">
        <f ca="1">IF(AND(M982&gt;0,M982&lt;=STATS!$C$22),1,"")</f>
        <v/>
      </c>
      <c r="J982" s="34">
        <v>981</v>
      </c>
      <c r="R982" s="17"/>
      <c r="S982" s="17"/>
      <c r="T982" s="36"/>
      <c r="U982" s="36"/>
      <c r="V982" s="36"/>
      <c r="W982" s="36"/>
      <c r="EZ982" s="196"/>
      <c r="FA982" s="196"/>
      <c r="FB982" s="196"/>
      <c r="FC982" s="196"/>
      <c r="FD982" s="196"/>
    </row>
    <row r="983" spans="2:160">
      <c r="B983" s="99">
        <f t="shared" si="91"/>
        <v>0</v>
      </c>
      <c r="C983" s="99" t="str">
        <f t="shared" si="92"/>
        <v/>
      </c>
      <c r="D983" s="99" t="str">
        <f t="shared" si="93"/>
        <v/>
      </c>
      <c r="E983" s="99" t="str">
        <f t="shared" si="94"/>
        <v/>
      </c>
      <c r="F983" s="99" t="str">
        <f t="shared" si="95"/>
        <v/>
      </c>
      <c r="G983" s="99" t="str">
        <f t="shared" si="90"/>
        <v/>
      </c>
      <c r="H983" s="200" t="str">
        <f ca="1">IF(AND(M983&gt;0,M983&lt;=STATS!$C$22),1,"")</f>
        <v/>
      </c>
      <c r="J983" s="34">
        <v>982</v>
      </c>
      <c r="R983" s="17"/>
      <c r="S983" s="17"/>
      <c r="T983" s="36"/>
      <c r="U983" s="36"/>
      <c r="V983" s="36"/>
      <c r="W983" s="36"/>
      <c r="EZ983" s="196"/>
      <c r="FA983" s="196"/>
      <c r="FB983" s="196"/>
      <c r="FC983" s="196"/>
      <c r="FD983" s="196"/>
    </row>
    <row r="984" spans="2:160">
      <c r="B984" s="99">
        <f t="shared" si="91"/>
        <v>0</v>
      </c>
      <c r="C984" s="99" t="str">
        <f t="shared" si="92"/>
        <v/>
      </c>
      <c r="D984" s="99" t="str">
        <f t="shared" si="93"/>
        <v/>
      </c>
      <c r="E984" s="99" t="str">
        <f t="shared" si="94"/>
        <v/>
      </c>
      <c r="F984" s="99" t="str">
        <f t="shared" si="95"/>
        <v/>
      </c>
      <c r="G984" s="99" t="str">
        <f t="shared" si="90"/>
        <v/>
      </c>
      <c r="H984" s="200" t="str">
        <f ca="1">IF(AND(M984&gt;0,M984&lt;=STATS!$C$22),1,"")</f>
        <v/>
      </c>
      <c r="J984" s="34">
        <v>983</v>
      </c>
      <c r="R984" s="17"/>
      <c r="S984" s="17"/>
      <c r="T984" s="36"/>
      <c r="U984" s="36"/>
      <c r="V984" s="36"/>
      <c r="W984" s="36"/>
      <c r="EZ984" s="196"/>
      <c r="FA984" s="196"/>
      <c r="FB984" s="196"/>
      <c r="FC984" s="196"/>
      <c r="FD984" s="196"/>
    </row>
    <row r="985" spans="2:160">
      <c r="B985" s="99">
        <f t="shared" si="91"/>
        <v>0</v>
      </c>
      <c r="C985" s="99" t="str">
        <f t="shared" si="92"/>
        <v/>
      </c>
      <c r="D985" s="99" t="str">
        <f t="shared" si="93"/>
        <v/>
      </c>
      <c r="E985" s="99" t="str">
        <f t="shared" si="94"/>
        <v/>
      </c>
      <c r="F985" s="99" t="str">
        <f t="shared" si="95"/>
        <v/>
      </c>
      <c r="G985" s="99" t="str">
        <f t="shared" si="90"/>
        <v/>
      </c>
      <c r="H985" s="200" t="str">
        <f ca="1">IF(AND(M985&gt;0,M985&lt;=STATS!$C$22),1,"")</f>
        <v/>
      </c>
      <c r="J985" s="34">
        <v>984</v>
      </c>
      <c r="R985" s="17"/>
      <c r="S985" s="17"/>
      <c r="T985" s="36"/>
      <c r="U985" s="36"/>
      <c r="V985" s="36"/>
      <c r="W985" s="36"/>
      <c r="EZ985" s="196"/>
      <c r="FA985" s="196"/>
      <c r="FB985" s="196"/>
      <c r="FC985" s="196"/>
      <c r="FD985" s="196"/>
    </row>
    <row r="986" spans="2:160">
      <c r="B986" s="99">
        <f t="shared" si="91"/>
        <v>0</v>
      </c>
      <c r="C986" s="99" t="str">
        <f t="shared" si="92"/>
        <v/>
      </c>
      <c r="D986" s="99" t="str">
        <f t="shared" si="93"/>
        <v/>
      </c>
      <c r="E986" s="99" t="str">
        <f t="shared" si="94"/>
        <v/>
      </c>
      <c r="F986" s="99" t="str">
        <f t="shared" si="95"/>
        <v/>
      </c>
      <c r="G986" s="99" t="str">
        <f t="shared" ref="G986:G1049" si="96">IF($B986&gt;=1,$M986,"")</f>
        <v/>
      </c>
      <c r="H986" s="200" t="str">
        <f ca="1">IF(AND(M986&gt;0,M986&lt;=STATS!$C$22),1,"")</f>
        <v/>
      </c>
      <c r="J986" s="34">
        <v>985</v>
      </c>
      <c r="R986" s="17"/>
      <c r="S986" s="17"/>
      <c r="T986" s="36"/>
      <c r="U986" s="36"/>
      <c r="V986" s="36"/>
      <c r="W986" s="36"/>
      <c r="EZ986" s="196"/>
      <c r="FA986" s="196"/>
      <c r="FB986" s="196"/>
      <c r="FC986" s="196"/>
      <c r="FD986" s="196"/>
    </row>
    <row r="987" spans="2:160">
      <c r="B987" s="99">
        <f t="shared" si="91"/>
        <v>0</v>
      </c>
      <c r="C987" s="99" t="str">
        <f t="shared" si="92"/>
        <v/>
      </c>
      <c r="D987" s="99" t="str">
        <f t="shared" si="93"/>
        <v/>
      </c>
      <c r="E987" s="99" t="str">
        <f t="shared" si="94"/>
        <v/>
      </c>
      <c r="F987" s="99" t="str">
        <f t="shared" si="95"/>
        <v/>
      </c>
      <c r="G987" s="99" t="str">
        <f t="shared" si="96"/>
        <v/>
      </c>
      <c r="H987" s="200" t="str">
        <f ca="1">IF(AND(M987&gt;0,M987&lt;=STATS!$C$22),1,"")</f>
        <v/>
      </c>
      <c r="J987" s="34">
        <v>986</v>
      </c>
      <c r="R987" s="17"/>
      <c r="S987" s="17"/>
      <c r="T987" s="36"/>
      <c r="U987" s="36"/>
      <c r="V987" s="36"/>
      <c r="W987" s="36"/>
      <c r="EZ987" s="196"/>
      <c r="FA987" s="196"/>
      <c r="FB987" s="196"/>
      <c r="FC987" s="196"/>
      <c r="FD987" s="196"/>
    </row>
    <row r="988" spans="2:160">
      <c r="B988" s="99">
        <f t="shared" si="91"/>
        <v>0</v>
      </c>
      <c r="C988" s="99" t="str">
        <f t="shared" si="92"/>
        <v/>
      </c>
      <c r="D988" s="99" t="str">
        <f t="shared" si="93"/>
        <v/>
      </c>
      <c r="E988" s="99" t="str">
        <f t="shared" si="94"/>
        <v/>
      </c>
      <c r="F988" s="99" t="str">
        <f t="shared" si="95"/>
        <v/>
      </c>
      <c r="G988" s="99" t="str">
        <f t="shared" si="96"/>
        <v/>
      </c>
      <c r="H988" s="200" t="str">
        <f ca="1">IF(AND(M988&gt;0,M988&lt;=STATS!$C$22),1,"")</f>
        <v/>
      </c>
      <c r="J988" s="34">
        <v>987</v>
      </c>
      <c r="R988" s="17"/>
      <c r="S988" s="17"/>
      <c r="T988" s="36"/>
      <c r="U988" s="36"/>
      <c r="V988" s="36"/>
      <c r="W988" s="36"/>
      <c r="EZ988" s="196"/>
      <c r="FA988" s="196"/>
      <c r="FB988" s="196"/>
      <c r="FC988" s="196"/>
      <c r="FD988" s="196"/>
    </row>
    <row r="989" spans="2:160">
      <c r="B989" s="99">
        <f t="shared" si="91"/>
        <v>0</v>
      </c>
      <c r="C989" s="99" t="str">
        <f t="shared" si="92"/>
        <v/>
      </c>
      <c r="D989" s="99" t="str">
        <f t="shared" si="93"/>
        <v/>
      </c>
      <c r="E989" s="99" t="str">
        <f t="shared" si="94"/>
        <v/>
      </c>
      <c r="F989" s="99" t="str">
        <f t="shared" si="95"/>
        <v/>
      </c>
      <c r="G989" s="99" t="str">
        <f t="shared" si="96"/>
        <v/>
      </c>
      <c r="H989" s="200" t="str">
        <f ca="1">IF(AND(M989&gt;0,M989&lt;=STATS!$C$22),1,"")</f>
        <v/>
      </c>
      <c r="J989" s="34">
        <v>988</v>
      </c>
      <c r="R989" s="17"/>
      <c r="S989" s="17"/>
      <c r="T989" s="36"/>
      <c r="U989" s="36"/>
      <c r="V989" s="36"/>
      <c r="W989" s="36"/>
      <c r="EZ989" s="196"/>
      <c r="FA989" s="196"/>
      <c r="FB989" s="196"/>
      <c r="FC989" s="196"/>
      <c r="FD989" s="196"/>
    </row>
    <row r="990" spans="2:160">
      <c r="B990" s="99">
        <f t="shared" si="91"/>
        <v>0</v>
      </c>
      <c r="C990" s="99" t="str">
        <f t="shared" si="92"/>
        <v/>
      </c>
      <c r="D990" s="99" t="str">
        <f t="shared" si="93"/>
        <v/>
      </c>
      <c r="E990" s="99" t="str">
        <f t="shared" si="94"/>
        <v/>
      </c>
      <c r="F990" s="99" t="str">
        <f t="shared" si="95"/>
        <v/>
      </c>
      <c r="G990" s="99" t="str">
        <f t="shared" si="96"/>
        <v/>
      </c>
      <c r="H990" s="200" t="str">
        <f ca="1">IF(AND(M990&gt;0,M990&lt;=STATS!$C$22),1,"")</f>
        <v/>
      </c>
      <c r="J990" s="34">
        <v>989</v>
      </c>
      <c r="R990" s="17"/>
      <c r="S990" s="17"/>
      <c r="T990" s="36"/>
      <c r="U990" s="36"/>
      <c r="V990" s="36"/>
      <c r="W990" s="36"/>
      <c r="EZ990" s="196"/>
      <c r="FA990" s="196"/>
      <c r="FB990" s="196"/>
      <c r="FC990" s="196"/>
      <c r="FD990" s="196"/>
    </row>
    <row r="991" spans="2:160">
      <c r="B991" s="99">
        <f t="shared" si="91"/>
        <v>0</v>
      </c>
      <c r="C991" s="99" t="str">
        <f t="shared" si="92"/>
        <v/>
      </c>
      <c r="D991" s="99" t="str">
        <f t="shared" si="93"/>
        <v/>
      </c>
      <c r="E991" s="99" t="str">
        <f t="shared" si="94"/>
        <v/>
      </c>
      <c r="F991" s="99" t="str">
        <f t="shared" si="95"/>
        <v/>
      </c>
      <c r="G991" s="99" t="str">
        <f t="shared" si="96"/>
        <v/>
      </c>
      <c r="H991" s="200" t="str">
        <f ca="1">IF(AND(M991&gt;0,M991&lt;=STATS!$C$22),1,"")</f>
        <v/>
      </c>
      <c r="J991" s="34">
        <v>990</v>
      </c>
      <c r="R991" s="17"/>
      <c r="S991" s="17"/>
      <c r="T991" s="36"/>
      <c r="U991" s="36"/>
      <c r="V991" s="36"/>
      <c r="W991" s="36"/>
      <c r="EZ991" s="196"/>
      <c r="FA991" s="196"/>
      <c r="FB991" s="196"/>
      <c r="FC991" s="196"/>
      <c r="FD991" s="196"/>
    </row>
    <row r="992" spans="2:160">
      <c r="B992" s="99">
        <f t="shared" si="91"/>
        <v>0</v>
      </c>
      <c r="C992" s="99" t="str">
        <f t="shared" si="92"/>
        <v/>
      </c>
      <c r="D992" s="99" t="str">
        <f t="shared" si="93"/>
        <v/>
      </c>
      <c r="E992" s="99" t="str">
        <f t="shared" si="94"/>
        <v/>
      </c>
      <c r="F992" s="99" t="str">
        <f t="shared" si="95"/>
        <v/>
      </c>
      <c r="G992" s="99" t="str">
        <f t="shared" si="96"/>
        <v/>
      </c>
      <c r="H992" s="200" t="str">
        <f ca="1">IF(AND(M992&gt;0,M992&lt;=STATS!$C$22),1,"")</f>
        <v/>
      </c>
      <c r="J992" s="34">
        <v>991</v>
      </c>
      <c r="R992" s="17"/>
      <c r="S992" s="17"/>
      <c r="T992" s="36"/>
      <c r="U992" s="36"/>
      <c r="V992" s="36"/>
      <c r="W992" s="36"/>
      <c r="EZ992" s="196"/>
      <c r="FA992" s="196"/>
      <c r="FB992" s="196"/>
      <c r="FC992" s="196"/>
      <c r="FD992" s="196"/>
    </row>
    <row r="993" spans="2:160">
      <c r="B993" s="99">
        <f t="shared" si="91"/>
        <v>0</v>
      </c>
      <c r="C993" s="99" t="str">
        <f t="shared" si="92"/>
        <v/>
      </c>
      <c r="D993" s="99" t="str">
        <f t="shared" si="93"/>
        <v/>
      </c>
      <c r="E993" s="99" t="str">
        <f t="shared" si="94"/>
        <v/>
      </c>
      <c r="F993" s="99" t="str">
        <f t="shared" si="95"/>
        <v/>
      </c>
      <c r="G993" s="99" t="str">
        <f t="shared" si="96"/>
        <v/>
      </c>
      <c r="H993" s="200" t="str">
        <f ca="1">IF(AND(M993&gt;0,M993&lt;=STATS!$C$22),1,"")</f>
        <v/>
      </c>
      <c r="J993" s="34">
        <v>992</v>
      </c>
      <c r="R993" s="17"/>
      <c r="S993" s="17"/>
      <c r="T993" s="36"/>
      <c r="U993" s="36"/>
      <c r="V993" s="36"/>
      <c r="W993" s="36"/>
      <c r="EZ993" s="196"/>
      <c r="FA993" s="196"/>
      <c r="FB993" s="196"/>
      <c r="FC993" s="196"/>
      <c r="FD993" s="196"/>
    </row>
    <row r="994" spans="2:160">
      <c r="B994" s="99">
        <f t="shared" si="91"/>
        <v>0</v>
      </c>
      <c r="C994" s="99" t="str">
        <f t="shared" si="92"/>
        <v/>
      </c>
      <c r="D994" s="99" t="str">
        <f t="shared" si="93"/>
        <v/>
      </c>
      <c r="E994" s="99" t="str">
        <f t="shared" si="94"/>
        <v/>
      </c>
      <c r="F994" s="99" t="str">
        <f t="shared" si="95"/>
        <v/>
      </c>
      <c r="G994" s="99" t="str">
        <f t="shared" si="96"/>
        <v/>
      </c>
      <c r="H994" s="200" t="str">
        <f ca="1">IF(AND(M994&gt;0,M994&lt;=STATS!$C$22),1,"")</f>
        <v/>
      </c>
      <c r="J994" s="34">
        <v>993</v>
      </c>
      <c r="R994" s="17"/>
      <c r="S994" s="17"/>
      <c r="T994" s="36"/>
      <c r="U994" s="36"/>
      <c r="V994" s="36"/>
      <c r="W994" s="36"/>
      <c r="EZ994" s="196"/>
      <c r="FA994" s="196"/>
      <c r="FB994" s="196"/>
      <c r="FC994" s="196"/>
      <c r="FD994" s="196"/>
    </row>
    <row r="995" spans="2:160">
      <c r="B995" s="99">
        <f t="shared" si="91"/>
        <v>0</v>
      </c>
      <c r="C995" s="99" t="str">
        <f t="shared" si="92"/>
        <v/>
      </c>
      <c r="D995" s="99" t="str">
        <f t="shared" si="93"/>
        <v/>
      </c>
      <c r="E995" s="99" t="str">
        <f t="shared" si="94"/>
        <v/>
      </c>
      <c r="F995" s="99" t="str">
        <f t="shared" si="95"/>
        <v/>
      </c>
      <c r="G995" s="99" t="str">
        <f t="shared" si="96"/>
        <v/>
      </c>
      <c r="H995" s="200" t="str">
        <f ca="1">IF(AND(M995&gt;0,M995&lt;=STATS!$C$22),1,"")</f>
        <v/>
      </c>
      <c r="J995" s="34">
        <v>994</v>
      </c>
      <c r="R995" s="17"/>
      <c r="S995" s="17"/>
      <c r="T995" s="36"/>
      <c r="U995" s="36"/>
      <c r="V995" s="36"/>
      <c r="W995" s="36"/>
      <c r="EZ995" s="196"/>
      <c r="FA995" s="196"/>
      <c r="FB995" s="196"/>
      <c r="FC995" s="196"/>
      <c r="FD995" s="196"/>
    </row>
    <row r="996" spans="2:160">
      <c r="B996" s="99">
        <f t="shared" si="91"/>
        <v>0</v>
      </c>
      <c r="C996" s="99" t="str">
        <f t="shared" si="92"/>
        <v/>
      </c>
      <c r="D996" s="99" t="str">
        <f t="shared" si="93"/>
        <v/>
      </c>
      <c r="E996" s="99" t="str">
        <f t="shared" si="94"/>
        <v/>
      </c>
      <c r="F996" s="99" t="str">
        <f t="shared" si="95"/>
        <v/>
      </c>
      <c r="G996" s="99" t="str">
        <f t="shared" si="96"/>
        <v/>
      </c>
      <c r="H996" s="200" t="str">
        <f ca="1">IF(AND(M996&gt;0,M996&lt;=STATS!$C$22),1,"")</f>
        <v/>
      </c>
      <c r="J996" s="34">
        <v>995</v>
      </c>
      <c r="R996" s="17"/>
      <c r="S996" s="17"/>
      <c r="T996" s="36"/>
      <c r="U996" s="36"/>
      <c r="V996" s="36"/>
      <c r="W996" s="36"/>
      <c r="EZ996" s="196"/>
      <c r="FA996" s="196"/>
      <c r="FB996" s="196"/>
      <c r="FC996" s="196"/>
      <c r="FD996" s="196"/>
    </row>
    <row r="997" spans="2:160">
      <c r="B997" s="99">
        <f t="shared" si="91"/>
        <v>0</v>
      </c>
      <c r="C997" s="99" t="str">
        <f t="shared" si="92"/>
        <v/>
      </c>
      <c r="D997" s="99" t="str">
        <f t="shared" si="93"/>
        <v/>
      </c>
      <c r="E997" s="99" t="str">
        <f t="shared" si="94"/>
        <v/>
      </c>
      <c r="F997" s="99" t="str">
        <f t="shared" si="95"/>
        <v/>
      </c>
      <c r="G997" s="99" t="str">
        <f t="shared" si="96"/>
        <v/>
      </c>
      <c r="H997" s="200" t="str">
        <f ca="1">IF(AND(M997&gt;0,M997&lt;=STATS!$C$22),1,"")</f>
        <v/>
      </c>
      <c r="J997" s="34">
        <v>996</v>
      </c>
      <c r="R997" s="17"/>
      <c r="S997" s="17"/>
      <c r="T997" s="36"/>
      <c r="U997" s="36"/>
      <c r="V997" s="36"/>
      <c r="W997" s="36"/>
      <c r="EZ997" s="196"/>
      <c r="FA997" s="196"/>
      <c r="FB997" s="196"/>
      <c r="FC997" s="196"/>
      <c r="FD997" s="196"/>
    </row>
    <row r="998" spans="2:160">
      <c r="B998" s="99">
        <f t="shared" si="91"/>
        <v>0</v>
      </c>
      <c r="C998" s="99" t="str">
        <f t="shared" si="92"/>
        <v/>
      </c>
      <c r="D998" s="99" t="str">
        <f t="shared" si="93"/>
        <v/>
      </c>
      <c r="E998" s="99" t="str">
        <f t="shared" si="94"/>
        <v/>
      </c>
      <c r="F998" s="99" t="str">
        <f t="shared" si="95"/>
        <v/>
      </c>
      <c r="G998" s="99" t="str">
        <f t="shared" si="96"/>
        <v/>
      </c>
      <c r="H998" s="200" t="str">
        <f ca="1">IF(AND(M998&gt;0,M998&lt;=STATS!$C$22),1,"")</f>
        <v/>
      </c>
      <c r="J998" s="34">
        <v>997</v>
      </c>
      <c r="R998" s="17"/>
      <c r="S998" s="17"/>
      <c r="T998" s="36"/>
      <c r="U998" s="36"/>
      <c r="V998" s="36"/>
      <c r="W998" s="36"/>
      <c r="EZ998" s="196"/>
      <c r="FA998" s="196"/>
      <c r="FB998" s="196"/>
      <c r="FC998" s="196"/>
      <c r="FD998" s="196"/>
    </row>
    <row r="999" spans="2:160">
      <c r="B999" s="99">
        <f t="shared" si="91"/>
        <v>0</v>
      </c>
      <c r="C999" s="99" t="str">
        <f t="shared" si="92"/>
        <v/>
      </c>
      <c r="D999" s="99" t="str">
        <f t="shared" si="93"/>
        <v/>
      </c>
      <c r="E999" s="99" t="str">
        <f t="shared" si="94"/>
        <v/>
      </c>
      <c r="F999" s="99" t="str">
        <f t="shared" si="95"/>
        <v/>
      </c>
      <c r="G999" s="99" t="str">
        <f t="shared" si="96"/>
        <v/>
      </c>
      <c r="H999" s="200" t="str">
        <f ca="1">IF(AND(M999&gt;0,M999&lt;=STATS!$C$22),1,"")</f>
        <v/>
      </c>
      <c r="J999" s="34">
        <v>998</v>
      </c>
      <c r="R999" s="17"/>
      <c r="S999" s="17"/>
      <c r="T999" s="36"/>
      <c r="U999" s="36"/>
      <c r="V999" s="36"/>
      <c r="W999" s="36"/>
      <c r="EZ999" s="196"/>
      <c r="FA999" s="196"/>
      <c r="FB999" s="196"/>
      <c r="FC999" s="196"/>
      <c r="FD999" s="196"/>
    </row>
    <row r="1000" spans="2:160">
      <c r="B1000" s="99">
        <f t="shared" si="91"/>
        <v>0</v>
      </c>
      <c r="C1000" s="99" t="str">
        <f t="shared" si="92"/>
        <v/>
      </c>
      <c r="D1000" s="99" t="str">
        <f t="shared" si="93"/>
        <v/>
      </c>
      <c r="E1000" s="99" t="str">
        <f t="shared" si="94"/>
        <v/>
      </c>
      <c r="F1000" s="99" t="str">
        <f t="shared" si="95"/>
        <v/>
      </c>
      <c r="G1000" s="99" t="str">
        <f t="shared" si="96"/>
        <v/>
      </c>
      <c r="H1000" s="200" t="str">
        <f ca="1">IF(AND(M1000&gt;0,M1000&lt;=STATS!$C$22),1,"")</f>
        <v/>
      </c>
      <c r="J1000" s="34">
        <v>999</v>
      </c>
      <c r="R1000" s="17"/>
      <c r="S1000" s="17"/>
      <c r="T1000" s="36"/>
      <c r="U1000" s="36"/>
      <c r="V1000" s="36"/>
      <c r="W1000" s="36"/>
      <c r="EZ1000" s="196"/>
      <c r="FA1000" s="196"/>
      <c r="FB1000" s="196"/>
      <c r="FC1000" s="196"/>
      <c r="FD1000" s="196"/>
    </row>
    <row r="1001" spans="2:160">
      <c r="B1001" s="99">
        <f t="shared" si="91"/>
        <v>0</v>
      </c>
      <c r="C1001" s="99" t="str">
        <f t="shared" si="92"/>
        <v/>
      </c>
      <c r="D1001" s="99" t="str">
        <f t="shared" si="93"/>
        <v/>
      </c>
      <c r="E1001" s="99" t="str">
        <f t="shared" si="94"/>
        <v/>
      </c>
      <c r="F1001" s="99" t="str">
        <f t="shared" si="95"/>
        <v/>
      </c>
      <c r="G1001" s="99" t="str">
        <f t="shared" si="96"/>
        <v/>
      </c>
      <c r="H1001" s="200" t="str">
        <f ca="1">IF(AND(M1001&gt;0,M1001&lt;=STATS!$C$22),1,"")</f>
        <v/>
      </c>
      <c r="J1001" s="34">
        <v>1000</v>
      </c>
      <c r="R1001" s="17"/>
      <c r="S1001" s="17"/>
      <c r="T1001" s="36"/>
      <c r="U1001" s="36"/>
      <c r="V1001" s="36"/>
      <c r="W1001" s="36"/>
      <c r="EZ1001" s="196"/>
      <c r="FA1001" s="196"/>
      <c r="FB1001" s="196"/>
      <c r="FC1001" s="196"/>
      <c r="FD1001" s="196"/>
    </row>
    <row r="1002" spans="2:160">
      <c r="B1002" s="99">
        <f t="shared" si="91"/>
        <v>0</v>
      </c>
      <c r="C1002" s="99" t="str">
        <f t="shared" si="92"/>
        <v/>
      </c>
      <c r="D1002" s="99" t="str">
        <f t="shared" si="93"/>
        <v/>
      </c>
      <c r="E1002" s="99" t="str">
        <f t="shared" si="94"/>
        <v/>
      </c>
      <c r="F1002" s="99" t="str">
        <f t="shared" si="95"/>
        <v/>
      </c>
      <c r="G1002" s="99" t="str">
        <f t="shared" si="96"/>
        <v/>
      </c>
      <c r="H1002" s="200" t="str">
        <f ca="1">IF(AND(M1002&gt;0,M1002&lt;=STATS!$C$22),1,"")</f>
        <v/>
      </c>
      <c r="J1002" s="34">
        <v>1001</v>
      </c>
      <c r="R1002" s="17"/>
      <c r="S1002" s="17"/>
      <c r="T1002" s="36"/>
      <c r="U1002" s="36"/>
      <c r="V1002" s="36"/>
      <c r="W1002" s="36"/>
      <c r="EZ1002" s="196"/>
      <c r="FA1002" s="196"/>
      <c r="FB1002" s="196"/>
      <c r="FC1002" s="196"/>
      <c r="FD1002" s="196"/>
    </row>
    <row r="1003" spans="2:160">
      <c r="B1003" s="99">
        <f t="shared" si="91"/>
        <v>0</v>
      </c>
      <c r="C1003" s="99" t="str">
        <f t="shared" si="92"/>
        <v/>
      </c>
      <c r="D1003" s="99" t="str">
        <f t="shared" si="93"/>
        <v/>
      </c>
      <c r="E1003" s="99" t="str">
        <f t="shared" si="94"/>
        <v/>
      </c>
      <c r="F1003" s="99" t="str">
        <f t="shared" si="95"/>
        <v/>
      </c>
      <c r="G1003" s="99" t="str">
        <f t="shared" si="96"/>
        <v/>
      </c>
      <c r="H1003" s="200" t="str">
        <f ca="1">IF(AND(M1003&gt;0,M1003&lt;=STATS!$C$22),1,"")</f>
        <v/>
      </c>
      <c r="J1003" s="34">
        <v>1002</v>
      </c>
      <c r="R1003" s="17"/>
      <c r="S1003" s="17"/>
      <c r="T1003" s="36"/>
      <c r="U1003" s="36"/>
      <c r="V1003" s="36"/>
      <c r="W1003" s="36"/>
      <c r="EZ1003" s="196"/>
      <c r="FA1003" s="196"/>
      <c r="FB1003" s="196"/>
      <c r="FC1003" s="196"/>
      <c r="FD1003" s="196"/>
    </row>
    <row r="1004" spans="2:160">
      <c r="B1004" s="99">
        <f t="shared" si="91"/>
        <v>0</v>
      </c>
      <c r="C1004" s="99" t="str">
        <f t="shared" si="92"/>
        <v/>
      </c>
      <c r="D1004" s="99" t="str">
        <f t="shared" si="93"/>
        <v/>
      </c>
      <c r="E1004" s="99" t="str">
        <f t="shared" si="94"/>
        <v/>
      </c>
      <c r="F1004" s="99" t="str">
        <f t="shared" si="95"/>
        <v/>
      </c>
      <c r="G1004" s="99" t="str">
        <f t="shared" si="96"/>
        <v/>
      </c>
      <c r="H1004" s="200" t="str">
        <f ca="1">IF(AND(M1004&gt;0,M1004&lt;=STATS!$C$22),1,"")</f>
        <v/>
      </c>
      <c r="J1004" s="34">
        <v>1003</v>
      </c>
      <c r="R1004" s="17"/>
      <c r="S1004" s="17"/>
      <c r="T1004" s="36"/>
      <c r="U1004" s="36"/>
      <c r="V1004" s="36"/>
      <c r="W1004" s="36"/>
      <c r="EZ1004" s="196"/>
      <c r="FA1004" s="196"/>
      <c r="FB1004" s="196"/>
      <c r="FC1004" s="196"/>
      <c r="FD1004" s="196"/>
    </row>
    <row r="1005" spans="2:160">
      <c r="B1005" s="99">
        <f t="shared" si="91"/>
        <v>0</v>
      </c>
      <c r="C1005" s="99" t="str">
        <f t="shared" si="92"/>
        <v/>
      </c>
      <c r="D1005" s="99" t="str">
        <f t="shared" si="93"/>
        <v/>
      </c>
      <c r="E1005" s="99" t="str">
        <f t="shared" si="94"/>
        <v/>
      </c>
      <c r="F1005" s="99" t="str">
        <f t="shared" si="95"/>
        <v/>
      </c>
      <c r="G1005" s="99" t="str">
        <f t="shared" si="96"/>
        <v/>
      </c>
      <c r="H1005" s="200" t="str">
        <f ca="1">IF(AND(M1005&gt;0,M1005&lt;=STATS!$C$22),1,"")</f>
        <v/>
      </c>
      <c r="J1005" s="34">
        <v>1004</v>
      </c>
      <c r="R1005" s="17"/>
      <c r="S1005" s="17"/>
      <c r="T1005" s="36"/>
      <c r="U1005" s="36"/>
      <c r="V1005" s="36"/>
      <c r="W1005" s="36"/>
      <c r="EZ1005" s="196"/>
      <c r="FA1005" s="196"/>
      <c r="FB1005" s="196"/>
      <c r="FC1005" s="196"/>
      <c r="FD1005" s="196"/>
    </row>
    <row r="1006" spans="2:160">
      <c r="B1006" s="99">
        <f t="shared" si="91"/>
        <v>0</v>
      </c>
      <c r="C1006" s="99" t="str">
        <f t="shared" si="92"/>
        <v/>
      </c>
      <c r="D1006" s="99" t="str">
        <f t="shared" si="93"/>
        <v/>
      </c>
      <c r="E1006" s="99" t="str">
        <f t="shared" si="94"/>
        <v/>
      </c>
      <c r="F1006" s="99" t="str">
        <f t="shared" si="95"/>
        <v/>
      </c>
      <c r="G1006" s="99" t="str">
        <f t="shared" si="96"/>
        <v/>
      </c>
      <c r="H1006" s="200" t="str">
        <f ca="1">IF(AND(M1006&gt;0,M1006&lt;=STATS!$C$22),1,"")</f>
        <v/>
      </c>
      <c r="J1006" s="34">
        <v>1005</v>
      </c>
      <c r="R1006" s="17"/>
      <c r="S1006" s="17"/>
      <c r="T1006" s="36"/>
      <c r="U1006" s="36"/>
      <c r="V1006" s="36"/>
      <c r="W1006" s="36"/>
      <c r="EZ1006" s="196"/>
      <c r="FA1006" s="196"/>
      <c r="FB1006" s="196"/>
      <c r="FC1006" s="196"/>
      <c r="FD1006" s="196"/>
    </row>
    <row r="1007" spans="2:160">
      <c r="B1007" s="99">
        <f t="shared" si="91"/>
        <v>0</v>
      </c>
      <c r="C1007" s="99" t="str">
        <f t="shared" si="92"/>
        <v/>
      </c>
      <c r="D1007" s="99" t="str">
        <f t="shared" si="93"/>
        <v/>
      </c>
      <c r="E1007" s="99" t="str">
        <f t="shared" si="94"/>
        <v/>
      </c>
      <c r="F1007" s="99" t="str">
        <f t="shared" si="95"/>
        <v/>
      </c>
      <c r="G1007" s="99" t="str">
        <f t="shared" si="96"/>
        <v/>
      </c>
      <c r="H1007" s="200" t="str">
        <f ca="1">IF(AND(M1007&gt;0,M1007&lt;=STATS!$C$22),1,"")</f>
        <v/>
      </c>
      <c r="J1007" s="34">
        <v>1006</v>
      </c>
      <c r="R1007" s="17"/>
      <c r="S1007" s="17"/>
      <c r="T1007" s="36"/>
      <c r="U1007" s="36"/>
      <c r="V1007" s="36"/>
      <c r="W1007" s="36"/>
      <c r="EZ1007" s="196"/>
      <c r="FA1007" s="196"/>
      <c r="FB1007" s="196"/>
      <c r="FC1007" s="196"/>
      <c r="FD1007" s="196"/>
    </row>
    <row r="1008" spans="2:160">
      <c r="B1008" s="99">
        <f t="shared" si="91"/>
        <v>0</v>
      </c>
      <c r="C1008" s="99" t="str">
        <f t="shared" si="92"/>
        <v/>
      </c>
      <c r="D1008" s="99" t="str">
        <f t="shared" si="93"/>
        <v/>
      </c>
      <c r="E1008" s="99" t="str">
        <f t="shared" si="94"/>
        <v/>
      </c>
      <c r="F1008" s="99" t="str">
        <f t="shared" si="95"/>
        <v/>
      </c>
      <c r="G1008" s="99" t="str">
        <f t="shared" si="96"/>
        <v/>
      </c>
      <c r="H1008" s="200" t="str">
        <f ca="1">IF(AND(M1008&gt;0,M1008&lt;=STATS!$C$22),1,"")</f>
        <v/>
      </c>
      <c r="J1008" s="34">
        <v>1007</v>
      </c>
      <c r="R1008" s="17"/>
      <c r="S1008" s="17"/>
      <c r="T1008" s="36"/>
      <c r="U1008" s="36"/>
      <c r="V1008" s="36"/>
      <c r="W1008" s="36"/>
      <c r="EZ1008" s="196"/>
      <c r="FA1008" s="196"/>
      <c r="FB1008" s="196"/>
      <c r="FC1008" s="196"/>
      <c r="FD1008" s="196"/>
    </row>
    <row r="1009" spans="2:160">
      <c r="B1009" s="99">
        <f t="shared" si="91"/>
        <v>0</v>
      </c>
      <c r="C1009" s="99" t="str">
        <f t="shared" si="92"/>
        <v/>
      </c>
      <c r="D1009" s="99" t="str">
        <f t="shared" si="93"/>
        <v/>
      </c>
      <c r="E1009" s="99" t="str">
        <f t="shared" si="94"/>
        <v/>
      </c>
      <c r="F1009" s="99" t="str">
        <f t="shared" si="95"/>
        <v/>
      </c>
      <c r="G1009" s="99" t="str">
        <f t="shared" si="96"/>
        <v/>
      </c>
      <c r="H1009" s="200" t="str">
        <f ca="1">IF(AND(M1009&gt;0,M1009&lt;=STATS!$C$22),1,"")</f>
        <v/>
      </c>
      <c r="J1009" s="34">
        <v>1008</v>
      </c>
      <c r="R1009" s="17"/>
      <c r="S1009" s="17"/>
      <c r="T1009" s="36"/>
      <c r="U1009" s="36"/>
      <c r="V1009" s="36"/>
      <c r="W1009" s="36"/>
      <c r="EZ1009" s="196"/>
      <c r="FA1009" s="196"/>
      <c r="FB1009" s="196"/>
      <c r="FC1009" s="196"/>
      <c r="FD1009" s="196"/>
    </row>
    <row r="1010" spans="2:160">
      <c r="B1010" s="99">
        <f t="shared" si="91"/>
        <v>0</v>
      </c>
      <c r="C1010" s="99" t="str">
        <f t="shared" si="92"/>
        <v/>
      </c>
      <c r="D1010" s="99" t="str">
        <f t="shared" si="93"/>
        <v/>
      </c>
      <c r="E1010" s="99" t="str">
        <f t="shared" si="94"/>
        <v/>
      </c>
      <c r="F1010" s="99" t="str">
        <f t="shared" si="95"/>
        <v/>
      </c>
      <c r="G1010" s="99" t="str">
        <f t="shared" si="96"/>
        <v/>
      </c>
      <c r="H1010" s="200" t="str">
        <f ca="1">IF(AND(M1010&gt;0,M1010&lt;=STATS!$C$22),1,"")</f>
        <v/>
      </c>
      <c r="J1010" s="34">
        <v>1009</v>
      </c>
      <c r="R1010" s="17"/>
      <c r="S1010" s="17"/>
      <c r="T1010" s="36"/>
      <c r="U1010" s="36"/>
      <c r="V1010" s="36"/>
      <c r="W1010" s="36"/>
      <c r="EZ1010" s="196"/>
      <c r="FA1010" s="196"/>
      <c r="FB1010" s="196"/>
      <c r="FC1010" s="196"/>
      <c r="FD1010" s="196"/>
    </row>
    <row r="1011" spans="2:160">
      <c r="B1011" s="99">
        <f t="shared" si="91"/>
        <v>0</v>
      </c>
      <c r="C1011" s="99" t="str">
        <f t="shared" si="92"/>
        <v/>
      </c>
      <c r="D1011" s="99" t="str">
        <f t="shared" si="93"/>
        <v/>
      </c>
      <c r="E1011" s="99" t="str">
        <f t="shared" si="94"/>
        <v/>
      </c>
      <c r="F1011" s="99" t="str">
        <f t="shared" si="95"/>
        <v/>
      </c>
      <c r="G1011" s="99" t="str">
        <f t="shared" si="96"/>
        <v/>
      </c>
      <c r="H1011" s="200" t="str">
        <f ca="1">IF(AND(M1011&gt;0,M1011&lt;=STATS!$C$22),1,"")</f>
        <v/>
      </c>
      <c r="J1011" s="34">
        <v>1010</v>
      </c>
      <c r="R1011" s="17"/>
      <c r="S1011" s="17"/>
      <c r="T1011" s="36"/>
      <c r="U1011" s="36"/>
      <c r="V1011" s="36"/>
      <c r="W1011" s="36"/>
      <c r="EZ1011" s="196"/>
      <c r="FA1011" s="196"/>
      <c r="FB1011" s="196"/>
      <c r="FC1011" s="196"/>
      <c r="FD1011" s="196"/>
    </row>
    <row r="1012" spans="2:160">
      <c r="B1012" s="99">
        <f t="shared" si="91"/>
        <v>0</v>
      </c>
      <c r="C1012" s="99" t="str">
        <f t="shared" si="92"/>
        <v/>
      </c>
      <c r="D1012" s="99" t="str">
        <f t="shared" si="93"/>
        <v/>
      </c>
      <c r="E1012" s="99" t="str">
        <f t="shared" si="94"/>
        <v/>
      </c>
      <c r="F1012" s="99" t="str">
        <f t="shared" si="95"/>
        <v/>
      </c>
      <c r="G1012" s="99" t="str">
        <f t="shared" si="96"/>
        <v/>
      </c>
      <c r="H1012" s="200" t="str">
        <f ca="1">IF(AND(M1012&gt;0,M1012&lt;=STATS!$C$22),1,"")</f>
        <v/>
      </c>
      <c r="J1012" s="34">
        <v>1011</v>
      </c>
      <c r="R1012" s="17"/>
      <c r="S1012" s="17"/>
      <c r="T1012" s="36"/>
      <c r="U1012" s="36"/>
      <c r="V1012" s="36"/>
      <c r="W1012" s="36"/>
      <c r="EZ1012" s="196"/>
      <c r="FA1012" s="196"/>
      <c r="FB1012" s="196"/>
      <c r="FC1012" s="196"/>
      <c r="FD1012" s="196"/>
    </row>
    <row r="1013" spans="2:160">
      <c r="B1013" s="99">
        <f t="shared" si="91"/>
        <v>0</v>
      </c>
      <c r="C1013" s="99" t="str">
        <f t="shared" si="92"/>
        <v/>
      </c>
      <c r="D1013" s="99" t="str">
        <f t="shared" si="93"/>
        <v/>
      </c>
      <c r="E1013" s="99" t="str">
        <f t="shared" si="94"/>
        <v/>
      </c>
      <c r="F1013" s="99" t="str">
        <f t="shared" si="95"/>
        <v/>
      </c>
      <c r="G1013" s="99" t="str">
        <f t="shared" si="96"/>
        <v/>
      </c>
      <c r="H1013" s="200" t="str">
        <f ca="1">IF(AND(M1013&gt;0,M1013&lt;=STATS!$C$22),1,"")</f>
        <v/>
      </c>
      <c r="J1013" s="34">
        <v>1012</v>
      </c>
      <c r="R1013" s="17"/>
      <c r="S1013" s="17"/>
      <c r="T1013" s="36"/>
      <c r="U1013" s="36"/>
      <c r="V1013" s="36"/>
      <c r="W1013" s="36"/>
      <c r="EZ1013" s="196"/>
      <c r="FA1013" s="196"/>
      <c r="FB1013" s="196"/>
      <c r="FC1013" s="196"/>
      <c r="FD1013" s="196"/>
    </row>
    <row r="1014" spans="2:160">
      <c r="B1014" s="99">
        <f t="shared" si="91"/>
        <v>0</v>
      </c>
      <c r="C1014" s="99" t="str">
        <f t="shared" si="92"/>
        <v/>
      </c>
      <c r="D1014" s="99" t="str">
        <f t="shared" si="93"/>
        <v/>
      </c>
      <c r="E1014" s="99" t="str">
        <f t="shared" si="94"/>
        <v/>
      </c>
      <c r="F1014" s="99" t="str">
        <f t="shared" si="95"/>
        <v/>
      </c>
      <c r="G1014" s="99" t="str">
        <f t="shared" si="96"/>
        <v/>
      </c>
      <c r="H1014" s="200" t="str">
        <f ca="1">IF(AND(M1014&gt;0,M1014&lt;=STATS!$C$22),1,"")</f>
        <v/>
      </c>
      <c r="J1014" s="34">
        <v>1013</v>
      </c>
      <c r="R1014" s="17"/>
      <c r="S1014" s="17"/>
      <c r="T1014" s="36"/>
      <c r="U1014" s="36"/>
      <c r="V1014" s="36"/>
      <c r="W1014" s="36"/>
      <c r="EZ1014" s="196"/>
      <c r="FA1014" s="196"/>
      <c r="FB1014" s="196"/>
      <c r="FC1014" s="196"/>
      <c r="FD1014" s="196"/>
    </row>
    <row r="1015" spans="2:160">
      <c r="B1015" s="99">
        <f t="shared" si="91"/>
        <v>0</v>
      </c>
      <c r="C1015" s="99" t="str">
        <f t="shared" si="92"/>
        <v/>
      </c>
      <c r="D1015" s="99" t="str">
        <f t="shared" si="93"/>
        <v/>
      </c>
      <c r="E1015" s="99" t="str">
        <f t="shared" si="94"/>
        <v/>
      </c>
      <c r="F1015" s="99" t="str">
        <f t="shared" si="95"/>
        <v/>
      </c>
      <c r="G1015" s="99" t="str">
        <f t="shared" si="96"/>
        <v/>
      </c>
      <c r="H1015" s="200" t="str">
        <f ca="1">IF(AND(M1015&gt;0,M1015&lt;=STATS!$C$22),1,"")</f>
        <v/>
      </c>
      <c r="J1015" s="34">
        <v>1014</v>
      </c>
      <c r="R1015" s="17"/>
      <c r="S1015" s="17"/>
      <c r="T1015" s="36"/>
      <c r="U1015" s="36"/>
      <c r="V1015" s="36"/>
      <c r="W1015" s="36"/>
      <c r="EZ1015" s="196"/>
      <c r="FA1015" s="196"/>
      <c r="FB1015" s="196"/>
      <c r="FC1015" s="196"/>
      <c r="FD1015" s="196"/>
    </row>
    <row r="1016" spans="2:160">
      <c r="B1016" s="99">
        <f t="shared" si="91"/>
        <v>0</v>
      </c>
      <c r="C1016" s="99" t="str">
        <f t="shared" si="92"/>
        <v/>
      </c>
      <c r="D1016" s="99" t="str">
        <f t="shared" si="93"/>
        <v/>
      </c>
      <c r="E1016" s="99" t="str">
        <f t="shared" si="94"/>
        <v/>
      </c>
      <c r="F1016" s="99" t="str">
        <f t="shared" si="95"/>
        <v/>
      </c>
      <c r="G1016" s="99" t="str">
        <f t="shared" si="96"/>
        <v/>
      </c>
      <c r="H1016" s="200" t="str">
        <f ca="1">IF(AND(M1016&gt;0,M1016&lt;=STATS!$C$22),1,"")</f>
        <v/>
      </c>
      <c r="J1016" s="34">
        <v>1015</v>
      </c>
      <c r="R1016" s="17"/>
      <c r="S1016" s="17"/>
      <c r="T1016" s="36"/>
      <c r="U1016" s="36"/>
      <c r="V1016" s="36"/>
      <c r="W1016" s="36"/>
      <c r="EZ1016" s="196"/>
      <c r="FA1016" s="196"/>
      <c r="FB1016" s="196"/>
      <c r="FC1016" s="196"/>
      <c r="FD1016" s="196"/>
    </row>
    <row r="1017" spans="2:160">
      <c r="B1017" s="99">
        <f t="shared" si="91"/>
        <v>0</v>
      </c>
      <c r="C1017" s="99" t="str">
        <f t="shared" si="92"/>
        <v/>
      </c>
      <c r="D1017" s="99" t="str">
        <f t="shared" si="93"/>
        <v/>
      </c>
      <c r="E1017" s="99" t="str">
        <f t="shared" si="94"/>
        <v/>
      </c>
      <c r="F1017" s="99" t="str">
        <f t="shared" si="95"/>
        <v/>
      </c>
      <c r="G1017" s="99" t="str">
        <f t="shared" si="96"/>
        <v/>
      </c>
      <c r="H1017" s="200" t="str">
        <f ca="1">IF(AND(M1017&gt;0,M1017&lt;=STATS!$C$22),1,"")</f>
        <v/>
      </c>
      <c r="J1017" s="34">
        <v>1016</v>
      </c>
      <c r="R1017" s="17"/>
      <c r="S1017" s="17"/>
      <c r="T1017" s="36"/>
      <c r="U1017" s="36"/>
      <c r="V1017" s="36"/>
      <c r="W1017" s="36"/>
      <c r="EZ1017" s="196"/>
      <c r="FA1017" s="196"/>
      <c r="FB1017" s="196"/>
      <c r="FC1017" s="196"/>
      <c r="FD1017" s="196"/>
    </row>
    <row r="1018" spans="2:160">
      <c r="B1018" s="99">
        <f t="shared" si="91"/>
        <v>0</v>
      </c>
      <c r="C1018" s="99" t="str">
        <f t="shared" si="92"/>
        <v/>
      </c>
      <c r="D1018" s="99" t="str">
        <f t="shared" si="93"/>
        <v/>
      </c>
      <c r="E1018" s="99" t="str">
        <f t="shared" si="94"/>
        <v/>
      </c>
      <c r="F1018" s="99" t="str">
        <f t="shared" si="95"/>
        <v/>
      </c>
      <c r="G1018" s="99" t="str">
        <f t="shared" si="96"/>
        <v/>
      </c>
      <c r="H1018" s="200" t="str">
        <f ca="1">IF(AND(M1018&gt;0,M1018&lt;=STATS!$C$22),1,"")</f>
        <v/>
      </c>
      <c r="J1018" s="34">
        <v>1017</v>
      </c>
      <c r="R1018" s="17"/>
      <c r="S1018" s="17"/>
      <c r="T1018" s="36"/>
      <c r="U1018" s="36"/>
      <c r="V1018" s="36"/>
      <c r="W1018" s="36"/>
      <c r="EZ1018" s="196"/>
      <c r="FA1018" s="196"/>
      <c r="FB1018" s="196"/>
      <c r="FC1018" s="196"/>
      <c r="FD1018" s="196"/>
    </row>
    <row r="1019" spans="2:160">
      <c r="B1019" s="99">
        <f t="shared" si="91"/>
        <v>0</v>
      </c>
      <c r="C1019" s="99" t="str">
        <f t="shared" si="92"/>
        <v/>
      </c>
      <c r="D1019" s="99" t="str">
        <f t="shared" si="93"/>
        <v/>
      </c>
      <c r="E1019" s="99" t="str">
        <f t="shared" si="94"/>
        <v/>
      </c>
      <c r="F1019" s="99" t="str">
        <f t="shared" si="95"/>
        <v/>
      </c>
      <c r="G1019" s="99" t="str">
        <f t="shared" si="96"/>
        <v/>
      </c>
      <c r="H1019" s="200" t="str">
        <f ca="1">IF(AND(M1019&gt;0,M1019&lt;=STATS!$C$22),1,"")</f>
        <v/>
      </c>
      <c r="J1019" s="34">
        <v>1018</v>
      </c>
      <c r="R1019" s="17"/>
      <c r="S1019" s="17"/>
      <c r="T1019" s="36"/>
      <c r="U1019" s="36"/>
      <c r="V1019" s="36"/>
      <c r="W1019" s="36"/>
      <c r="EZ1019" s="196"/>
      <c r="FA1019" s="196"/>
      <c r="FB1019" s="196"/>
      <c r="FC1019" s="196"/>
      <c r="FD1019" s="196"/>
    </row>
    <row r="1020" spans="2:160">
      <c r="B1020" s="99">
        <f t="shared" si="91"/>
        <v>0</v>
      </c>
      <c r="C1020" s="99" t="str">
        <f t="shared" si="92"/>
        <v/>
      </c>
      <c r="D1020" s="99" t="str">
        <f t="shared" si="93"/>
        <v/>
      </c>
      <c r="E1020" s="99" t="str">
        <f t="shared" si="94"/>
        <v/>
      </c>
      <c r="F1020" s="99" t="str">
        <f t="shared" si="95"/>
        <v/>
      </c>
      <c r="G1020" s="99" t="str">
        <f t="shared" si="96"/>
        <v/>
      </c>
      <c r="H1020" s="200" t="str">
        <f ca="1">IF(AND(M1020&gt;0,M1020&lt;=STATS!$C$22),1,"")</f>
        <v/>
      </c>
      <c r="J1020" s="34">
        <v>1019</v>
      </c>
      <c r="R1020" s="17"/>
      <c r="S1020" s="17"/>
      <c r="T1020" s="36"/>
      <c r="U1020" s="36"/>
      <c r="V1020" s="36"/>
      <c r="W1020" s="36"/>
      <c r="EZ1020" s="196"/>
      <c r="FA1020" s="196"/>
      <c r="FB1020" s="196"/>
      <c r="FC1020" s="196"/>
      <c r="FD1020" s="196"/>
    </row>
    <row r="1021" spans="2:160">
      <c r="B1021" s="99">
        <f t="shared" si="91"/>
        <v>0</v>
      </c>
      <c r="C1021" s="99" t="str">
        <f t="shared" si="92"/>
        <v/>
      </c>
      <c r="D1021" s="99" t="str">
        <f t="shared" si="93"/>
        <v/>
      </c>
      <c r="E1021" s="99" t="str">
        <f t="shared" si="94"/>
        <v/>
      </c>
      <c r="F1021" s="99" t="str">
        <f t="shared" si="95"/>
        <v/>
      </c>
      <c r="G1021" s="99" t="str">
        <f t="shared" si="96"/>
        <v/>
      </c>
      <c r="H1021" s="200" t="str">
        <f ca="1">IF(AND(M1021&gt;0,M1021&lt;=STATS!$C$22),1,"")</f>
        <v/>
      </c>
      <c r="J1021" s="34">
        <v>1020</v>
      </c>
      <c r="R1021" s="17"/>
      <c r="S1021" s="17"/>
      <c r="T1021" s="36"/>
      <c r="U1021" s="36"/>
      <c r="V1021" s="36"/>
      <c r="W1021" s="36"/>
      <c r="EZ1021" s="196"/>
      <c r="FA1021" s="196"/>
      <c r="FB1021" s="196"/>
      <c r="FC1021" s="196"/>
      <c r="FD1021" s="196"/>
    </row>
    <row r="1022" spans="2:160">
      <c r="B1022" s="99">
        <f t="shared" si="91"/>
        <v>0</v>
      </c>
      <c r="C1022" s="99" t="str">
        <f t="shared" si="92"/>
        <v/>
      </c>
      <c r="D1022" s="99" t="str">
        <f t="shared" si="93"/>
        <v/>
      </c>
      <c r="E1022" s="99" t="str">
        <f t="shared" si="94"/>
        <v/>
      </c>
      <c r="F1022" s="99" t="str">
        <f t="shared" si="95"/>
        <v/>
      </c>
      <c r="G1022" s="99" t="str">
        <f t="shared" si="96"/>
        <v/>
      </c>
      <c r="H1022" s="200" t="str">
        <f ca="1">IF(AND(M1022&gt;0,M1022&lt;=STATS!$C$22),1,"")</f>
        <v/>
      </c>
      <c r="J1022" s="34">
        <v>1021</v>
      </c>
      <c r="R1022" s="17"/>
      <c r="S1022" s="17"/>
      <c r="T1022" s="36"/>
      <c r="U1022" s="36"/>
      <c r="V1022" s="36"/>
      <c r="W1022" s="36"/>
      <c r="EZ1022" s="196"/>
      <c r="FA1022" s="196"/>
      <c r="FB1022" s="196"/>
      <c r="FC1022" s="196"/>
      <c r="FD1022" s="196"/>
    </row>
    <row r="1023" spans="2:160">
      <c r="B1023" s="99">
        <f t="shared" si="91"/>
        <v>0</v>
      </c>
      <c r="C1023" s="99" t="str">
        <f t="shared" si="92"/>
        <v/>
      </c>
      <c r="D1023" s="99" t="str">
        <f t="shared" si="93"/>
        <v/>
      </c>
      <c r="E1023" s="99" t="str">
        <f t="shared" si="94"/>
        <v/>
      </c>
      <c r="F1023" s="99" t="str">
        <f t="shared" si="95"/>
        <v/>
      </c>
      <c r="G1023" s="99" t="str">
        <f t="shared" si="96"/>
        <v/>
      </c>
      <c r="H1023" s="200" t="str">
        <f ca="1">IF(AND(M1023&gt;0,M1023&lt;=STATS!$C$22),1,"")</f>
        <v/>
      </c>
      <c r="J1023" s="34">
        <v>1022</v>
      </c>
      <c r="R1023" s="17"/>
      <c r="S1023" s="17"/>
      <c r="T1023" s="36"/>
      <c r="U1023" s="36"/>
      <c r="V1023" s="36"/>
      <c r="W1023" s="36"/>
      <c r="EZ1023" s="196"/>
      <c r="FA1023" s="196"/>
      <c r="FB1023" s="196"/>
      <c r="FC1023" s="196"/>
      <c r="FD1023" s="196"/>
    </row>
    <row r="1024" spans="2:160">
      <c r="B1024" s="99">
        <f t="shared" si="91"/>
        <v>0</v>
      </c>
      <c r="C1024" s="99" t="str">
        <f t="shared" si="92"/>
        <v/>
      </c>
      <c r="D1024" s="99" t="str">
        <f t="shared" si="93"/>
        <v/>
      </c>
      <c r="E1024" s="99" t="str">
        <f t="shared" si="94"/>
        <v/>
      </c>
      <c r="F1024" s="99" t="str">
        <f t="shared" si="95"/>
        <v/>
      </c>
      <c r="G1024" s="99" t="str">
        <f t="shared" si="96"/>
        <v/>
      </c>
      <c r="H1024" s="200" t="str">
        <f ca="1">IF(AND(M1024&gt;0,M1024&lt;=STATS!$C$22),1,"")</f>
        <v/>
      </c>
      <c r="J1024" s="34">
        <v>1023</v>
      </c>
      <c r="R1024" s="17"/>
      <c r="S1024" s="17"/>
      <c r="T1024" s="36"/>
      <c r="U1024" s="36"/>
      <c r="V1024" s="36"/>
      <c r="W1024" s="36"/>
      <c r="EZ1024" s="196"/>
      <c r="FA1024" s="196"/>
      <c r="FB1024" s="196"/>
      <c r="FC1024" s="196"/>
      <c r="FD1024" s="196"/>
    </row>
    <row r="1025" spans="2:160">
      <c r="B1025" s="99">
        <f t="shared" si="91"/>
        <v>0</v>
      </c>
      <c r="C1025" s="99" t="str">
        <f t="shared" si="92"/>
        <v/>
      </c>
      <c r="D1025" s="99" t="str">
        <f t="shared" si="93"/>
        <v/>
      </c>
      <c r="E1025" s="99" t="str">
        <f t="shared" si="94"/>
        <v/>
      </c>
      <c r="F1025" s="99" t="str">
        <f t="shared" si="95"/>
        <v/>
      </c>
      <c r="G1025" s="99" t="str">
        <f t="shared" si="96"/>
        <v/>
      </c>
      <c r="H1025" s="200" t="str">
        <f ca="1">IF(AND(M1025&gt;0,M1025&lt;=STATS!$C$22),1,"")</f>
        <v/>
      </c>
      <c r="J1025" s="34">
        <v>1024</v>
      </c>
      <c r="R1025" s="17"/>
      <c r="S1025" s="17"/>
      <c r="T1025" s="36"/>
      <c r="U1025" s="36"/>
      <c r="V1025" s="36"/>
      <c r="W1025" s="36"/>
      <c r="EZ1025" s="196"/>
      <c r="FA1025" s="196"/>
      <c r="FB1025" s="196"/>
      <c r="FC1025" s="196"/>
      <c r="FD1025" s="196"/>
    </row>
    <row r="1026" spans="2:160">
      <c r="B1026" s="99">
        <f t="shared" ref="B1026:B1089" si="97">COUNT(R1026:EY1026,FE1026:FM1026)</f>
        <v>0</v>
      </c>
      <c r="C1026" s="99" t="str">
        <f t="shared" ref="C1026:C1089" si="98">IF(COUNT(R1026:EY1026,FE1026:FM1026)&gt;0,COUNT(R1026:EY1026,FE1026:FM1026),"")</f>
        <v/>
      </c>
      <c r="D1026" s="99" t="str">
        <f t="shared" ref="D1026:D1089" si="99">IF(COUNT(T1026:BJ1026,BL1026:BT1026,BV1026:CB1026,CD1026:EY1026,FE1026:FM1026)&gt;0,COUNT(T1026:BJ1026,BL1026:BT1026,BV1026:CB1026,CD1026:EY1026,FE1026:FM1026),"")</f>
        <v/>
      </c>
      <c r="E1026" s="99" t="str">
        <f t="shared" ref="E1026:E1089" si="100">IF(H1026=1,COUNT(R1026:EY1026,FE1026:FM1026),"")</f>
        <v/>
      </c>
      <c r="F1026" s="99" t="str">
        <f t="shared" ref="F1026:F1089" si="101">IF(H1026=1,COUNT(T1026:BJ1026,BL1026:BT1026,BV1026:CB1026,CD1026:EY1026,FE1026:FM1026),"")</f>
        <v/>
      </c>
      <c r="G1026" s="99" t="str">
        <f t="shared" si="96"/>
        <v/>
      </c>
      <c r="H1026" s="200" t="str">
        <f ca="1">IF(AND(M1026&gt;0,M1026&lt;=STATS!$C$22),1,"")</f>
        <v/>
      </c>
      <c r="J1026" s="34">
        <v>1025</v>
      </c>
      <c r="R1026" s="17"/>
      <c r="S1026" s="17"/>
      <c r="T1026" s="36"/>
      <c r="U1026" s="36"/>
      <c r="V1026" s="36"/>
      <c r="W1026" s="36"/>
      <c r="EZ1026" s="196"/>
      <c r="FA1026" s="196"/>
      <c r="FB1026" s="196"/>
      <c r="FC1026" s="196"/>
      <c r="FD1026" s="196"/>
    </row>
    <row r="1027" spans="2:160">
      <c r="B1027" s="99">
        <f t="shared" si="97"/>
        <v>0</v>
      </c>
      <c r="C1027" s="99" t="str">
        <f t="shared" si="98"/>
        <v/>
      </c>
      <c r="D1027" s="99" t="str">
        <f t="shared" si="99"/>
        <v/>
      </c>
      <c r="E1027" s="99" t="str">
        <f t="shared" si="100"/>
        <v/>
      </c>
      <c r="F1027" s="99" t="str">
        <f t="shared" si="101"/>
        <v/>
      </c>
      <c r="G1027" s="99" t="str">
        <f t="shared" si="96"/>
        <v/>
      </c>
      <c r="H1027" s="200" t="str">
        <f ca="1">IF(AND(M1027&gt;0,M1027&lt;=STATS!$C$22),1,"")</f>
        <v/>
      </c>
      <c r="J1027" s="34">
        <v>1026</v>
      </c>
      <c r="R1027" s="17"/>
      <c r="S1027" s="17"/>
      <c r="T1027" s="36"/>
      <c r="U1027" s="36"/>
      <c r="V1027" s="36"/>
      <c r="W1027" s="36"/>
      <c r="EZ1027" s="196"/>
      <c r="FA1027" s="196"/>
      <c r="FB1027" s="196"/>
      <c r="FC1027" s="196"/>
      <c r="FD1027" s="196"/>
    </row>
    <row r="1028" spans="2:160">
      <c r="B1028" s="99">
        <f t="shared" si="97"/>
        <v>0</v>
      </c>
      <c r="C1028" s="99" t="str">
        <f t="shared" si="98"/>
        <v/>
      </c>
      <c r="D1028" s="99" t="str">
        <f t="shared" si="99"/>
        <v/>
      </c>
      <c r="E1028" s="99" t="str">
        <f t="shared" si="100"/>
        <v/>
      </c>
      <c r="F1028" s="99" t="str">
        <f t="shared" si="101"/>
        <v/>
      </c>
      <c r="G1028" s="99" t="str">
        <f t="shared" si="96"/>
        <v/>
      </c>
      <c r="H1028" s="200" t="str">
        <f ca="1">IF(AND(M1028&gt;0,M1028&lt;=STATS!$C$22),1,"")</f>
        <v/>
      </c>
      <c r="J1028" s="34">
        <v>1027</v>
      </c>
      <c r="R1028" s="17"/>
      <c r="S1028" s="17"/>
      <c r="T1028" s="36"/>
      <c r="U1028" s="36"/>
      <c r="V1028" s="36"/>
      <c r="W1028" s="36"/>
      <c r="EZ1028" s="196"/>
      <c r="FA1028" s="196"/>
      <c r="FB1028" s="196"/>
      <c r="FC1028" s="196"/>
      <c r="FD1028" s="196"/>
    </row>
    <row r="1029" spans="2:160">
      <c r="B1029" s="99">
        <f t="shared" si="97"/>
        <v>0</v>
      </c>
      <c r="C1029" s="99" t="str">
        <f t="shared" si="98"/>
        <v/>
      </c>
      <c r="D1029" s="99" t="str">
        <f t="shared" si="99"/>
        <v/>
      </c>
      <c r="E1029" s="99" t="str">
        <f t="shared" si="100"/>
        <v/>
      </c>
      <c r="F1029" s="99" t="str">
        <f t="shared" si="101"/>
        <v/>
      </c>
      <c r="G1029" s="99" t="str">
        <f t="shared" si="96"/>
        <v/>
      </c>
      <c r="H1029" s="200" t="str">
        <f ca="1">IF(AND(M1029&gt;0,M1029&lt;=STATS!$C$22),1,"")</f>
        <v/>
      </c>
      <c r="J1029" s="34">
        <v>1028</v>
      </c>
      <c r="R1029" s="17"/>
      <c r="S1029" s="17"/>
      <c r="T1029" s="36"/>
      <c r="U1029" s="36"/>
      <c r="V1029" s="36"/>
      <c r="W1029" s="36"/>
      <c r="EZ1029" s="196"/>
      <c r="FA1029" s="196"/>
      <c r="FB1029" s="196"/>
      <c r="FC1029" s="196"/>
      <c r="FD1029" s="196"/>
    </row>
    <row r="1030" spans="2:160">
      <c r="B1030" s="99">
        <f t="shared" si="97"/>
        <v>0</v>
      </c>
      <c r="C1030" s="99" t="str">
        <f t="shared" si="98"/>
        <v/>
      </c>
      <c r="D1030" s="99" t="str">
        <f t="shared" si="99"/>
        <v/>
      </c>
      <c r="E1030" s="99" t="str">
        <f t="shared" si="100"/>
        <v/>
      </c>
      <c r="F1030" s="99" t="str">
        <f t="shared" si="101"/>
        <v/>
      </c>
      <c r="G1030" s="99" t="str">
        <f t="shared" si="96"/>
        <v/>
      </c>
      <c r="H1030" s="200" t="str">
        <f ca="1">IF(AND(M1030&gt;0,M1030&lt;=STATS!$C$22),1,"")</f>
        <v/>
      </c>
      <c r="J1030" s="34">
        <v>1029</v>
      </c>
      <c r="R1030" s="17"/>
      <c r="S1030" s="17"/>
      <c r="T1030" s="36"/>
      <c r="U1030" s="36"/>
      <c r="V1030" s="36"/>
      <c r="W1030" s="36"/>
      <c r="EZ1030" s="196"/>
      <c r="FA1030" s="196"/>
      <c r="FB1030" s="196"/>
      <c r="FC1030" s="196"/>
      <c r="FD1030" s="196"/>
    </row>
    <row r="1031" spans="2:160">
      <c r="B1031" s="99">
        <f t="shared" si="97"/>
        <v>0</v>
      </c>
      <c r="C1031" s="99" t="str">
        <f t="shared" si="98"/>
        <v/>
      </c>
      <c r="D1031" s="99" t="str">
        <f t="shared" si="99"/>
        <v/>
      </c>
      <c r="E1031" s="99" t="str">
        <f t="shared" si="100"/>
        <v/>
      </c>
      <c r="F1031" s="99" t="str">
        <f t="shared" si="101"/>
        <v/>
      </c>
      <c r="G1031" s="99" t="str">
        <f t="shared" si="96"/>
        <v/>
      </c>
      <c r="H1031" s="200" t="str">
        <f ca="1">IF(AND(M1031&gt;0,M1031&lt;=STATS!$C$22),1,"")</f>
        <v/>
      </c>
      <c r="J1031" s="34">
        <v>1030</v>
      </c>
      <c r="R1031" s="17"/>
      <c r="S1031" s="17"/>
      <c r="T1031" s="36"/>
      <c r="U1031" s="36"/>
      <c r="V1031" s="36"/>
      <c r="W1031" s="36"/>
      <c r="EZ1031" s="196"/>
      <c r="FA1031" s="196"/>
      <c r="FB1031" s="196"/>
      <c r="FC1031" s="196"/>
      <c r="FD1031" s="196"/>
    </row>
    <row r="1032" spans="2:160">
      <c r="B1032" s="99">
        <f t="shared" si="97"/>
        <v>0</v>
      </c>
      <c r="C1032" s="99" t="str">
        <f t="shared" si="98"/>
        <v/>
      </c>
      <c r="D1032" s="99" t="str">
        <f t="shared" si="99"/>
        <v/>
      </c>
      <c r="E1032" s="99" t="str">
        <f t="shared" si="100"/>
        <v/>
      </c>
      <c r="F1032" s="99" t="str">
        <f t="shared" si="101"/>
        <v/>
      </c>
      <c r="G1032" s="99" t="str">
        <f t="shared" si="96"/>
        <v/>
      </c>
      <c r="H1032" s="200" t="str">
        <f ca="1">IF(AND(M1032&gt;0,M1032&lt;=STATS!$C$22),1,"")</f>
        <v/>
      </c>
      <c r="J1032" s="34">
        <v>1031</v>
      </c>
      <c r="R1032" s="17"/>
      <c r="S1032" s="17"/>
      <c r="T1032" s="36"/>
      <c r="U1032" s="36"/>
      <c r="V1032" s="36"/>
      <c r="W1032" s="36"/>
      <c r="EZ1032" s="196"/>
      <c r="FA1032" s="196"/>
      <c r="FB1032" s="196"/>
      <c r="FC1032" s="196"/>
      <c r="FD1032" s="196"/>
    </row>
    <row r="1033" spans="2:160">
      <c r="B1033" s="99">
        <f t="shared" si="97"/>
        <v>0</v>
      </c>
      <c r="C1033" s="99" t="str">
        <f t="shared" si="98"/>
        <v/>
      </c>
      <c r="D1033" s="99" t="str">
        <f t="shared" si="99"/>
        <v/>
      </c>
      <c r="E1033" s="99" t="str">
        <f t="shared" si="100"/>
        <v/>
      </c>
      <c r="F1033" s="99" t="str">
        <f t="shared" si="101"/>
        <v/>
      </c>
      <c r="G1033" s="99" t="str">
        <f t="shared" si="96"/>
        <v/>
      </c>
      <c r="H1033" s="200" t="str">
        <f ca="1">IF(AND(M1033&gt;0,M1033&lt;=STATS!$C$22),1,"")</f>
        <v/>
      </c>
      <c r="J1033" s="34">
        <v>1032</v>
      </c>
      <c r="R1033" s="17"/>
      <c r="S1033" s="17"/>
      <c r="T1033" s="36"/>
      <c r="U1033" s="36"/>
      <c r="V1033" s="36"/>
      <c r="W1033" s="36"/>
      <c r="EZ1033" s="196"/>
      <c r="FA1033" s="196"/>
      <c r="FB1033" s="196"/>
      <c r="FC1033" s="196"/>
      <c r="FD1033" s="196"/>
    </row>
    <row r="1034" spans="2:160">
      <c r="B1034" s="99">
        <f t="shared" si="97"/>
        <v>0</v>
      </c>
      <c r="C1034" s="99" t="str">
        <f t="shared" si="98"/>
        <v/>
      </c>
      <c r="D1034" s="99" t="str">
        <f t="shared" si="99"/>
        <v/>
      </c>
      <c r="E1034" s="99" t="str">
        <f t="shared" si="100"/>
        <v/>
      </c>
      <c r="F1034" s="99" t="str">
        <f t="shared" si="101"/>
        <v/>
      </c>
      <c r="G1034" s="99" t="str">
        <f t="shared" si="96"/>
        <v/>
      </c>
      <c r="H1034" s="200" t="str">
        <f ca="1">IF(AND(M1034&gt;0,M1034&lt;=STATS!$C$22),1,"")</f>
        <v/>
      </c>
      <c r="J1034" s="34">
        <v>1033</v>
      </c>
      <c r="R1034" s="17"/>
      <c r="S1034" s="17"/>
      <c r="T1034" s="36"/>
      <c r="U1034" s="36"/>
      <c r="V1034" s="36"/>
      <c r="W1034" s="36"/>
      <c r="EZ1034" s="196"/>
      <c r="FA1034" s="196"/>
      <c r="FB1034" s="196"/>
      <c r="FC1034" s="196"/>
      <c r="FD1034" s="196"/>
    </row>
    <row r="1035" spans="2:160">
      <c r="B1035" s="99">
        <f t="shared" si="97"/>
        <v>0</v>
      </c>
      <c r="C1035" s="99" t="str">
        <f t="shared" si="98"/>
        <v/>
      </c>
      <c r="D1035" s="99" t="str">
        <f t="shared" si="99"/>
        <v/>
      </c>
      <c r="E1035" s="99" t="str">
        <f t="shared" si="100"/>
        <v/>
      </c>
      <c r="F1035" s="99" t="str">
        <f t="shared" si="101"/>
        <v/>
      </c>
      <c r="G1035" s="99" t="str">
        <f t="shared" si="96"/>
        <v/>
      </c>
      <c r="H1035" s="200" t="str">
        <f ca="1">IF(AND(M1035&gt;0,M1035&lt;=STATS!$C$22),1,"")</f>
        <v/>
      </c>
      <c r="J1035" s="34">
        <v>1034</v>
      </c>
      <c r="R1035" s="17"/>
      <c r="S1035" s="17"/>
      <c r="T1035" s="36"/>
      <c r="U1035" s="36"/>
      <c r="V1035" s="36"/>
      <c r="W1035" s="36"/>
      <c r="EZ1035" s="196"/>
      <c r="FA1035" s="196"/>
      <c r="FB1035" s="196"/>
      <c r="FC1035" s="196"/>
      <c r="FD1035" s="196"/>
    </row>
    <row r="1036" spans="2:160">
      <c r="B1036" s="99">
        <f t="shared" si="97"/>
        <v>0</v>
      </c>
      <c r="C1036" s="99" t="str">
        <f t="shared" si="98"/>
        <v/>
      </c>
      <c r="D1036" s="99" t="str">
        <f t="shared" si="99"/>
        <v/>
      </c>
      <c r="E1036" s="99" t="str">
        <f t="shared" si="100"/>
        <v/>
      </c>
      <c r="F1036" s="99" t="str">
        <f t="shared" si="101"/>
        <v/>
      </c>
      <c r="G1036" s="99" t="str">
        <f t="shared" si="96"/>
        <v/>
      </c>
      <c r="H1036" s="200" t="str">
        <f ca="1">IF(AND(M1036&gt;0,M1036&lt;=STATS!$C$22),1,"")</f>
        <v/>
      </c>
      <c r="J1036" s="34">
        <v>1035</v>
      </c>
      <c r="R1036" s="17"/>
      <c r="S1036" s="17"/>
      <c r="T1036" s="36"/>
      <c r="U1036" s="36"/>
      <c r="V1036" s="36"/>
      <c r="W1036" s="36"/>
      <c r="EZ1036" s="196"/>
      <c r="FA1036" s="196"/>
      <c r="FB1036" s="196"/>
      <c r="FC1036" s="196"/>
      <c r="FD1036" s="196"/>
    </row>
    <row r="1037" spans="2:160">
      <c r="B1037" s="99">
        <f t="shared" si="97"/>
        <v>0</v>
      </c>
      <c r="C1037" s="99" t="str">
        <f t="shared" si="98"/>
        <v/>
      </c>
      <c r="D1037" s="99" t="str">
        <f t="shared" si="99"/>
        <v/>
      </c>
      <c r="E1037" s="99" t="str">
        <f t="shared" si="100"/>
        <v/>
      </c>
      <c r="F1037" s="99" t="str">
        <f t="shared" si="101"/>
        <v/>
      </c>
      <c r="G1037" s="99" t="str">
        <f t="shared" si="96"/>
        <v/>
      </c>
      <c r="H1037" s="200" t="str">
        <f ca="1">IF(AND(M1037&gt;0,M1037&lt;=STATS!$C$22),1,"")</f>
        <v/>
      </c>
      <c r="J1037" s="34">
        <v>1036</v>
      </c>
      <c r="R1037" s="17"/>
      <c r="S1037" s="17"/>
      <c r="T1037" s="36"/>
      <c r="U1037" s="36"/>
      <c r="V1037" s="36"/>
      <c r="W1037" s="36"/>
      <c r="EZ1037" s="196"/>
      <c r="FA1037" s="196"/>
      <c r="FB1037" s="196"/>
      <c r="FC1037" s="196"/>
      <c r="FD1037" s="196"/>
    </row>
    <row r="1038" spans="2:160">
      <c r="B1038" s="99">
        <f t="shared" si="97"/>
        <v>0</v>
      </c>
      <c r="C1038" s="99" t="str">
        <f t="shared" si="98"/>
        <v/>
      </c>
      <c r="D1038" s="99" t="str">
        <f t="shared" si="99"/>
        <v/>
      </c>
      <c r="E1038" s="99" t="str">
        <f t="shared" si="100"/>
        <v/>
      </c>
      <c r="F1038" s="99" t="str">
        <f t="shared" si="101"/>
        <v/>
      </c>
      <c r="G1038" s="99" t="str">
        <f t="shared" si="96"/>
        <v/>
      </c>
      <c r="H1038" s="200" t="str">
        <f ca="1">IF(AND(M1038&gt;0,M1038&lt;=STATS!$C$22),1,"")</f>
        <v/>
      </c>
      <c r="J1038" s="34">
        <v>1037</v>
      </c>
      <c r="R1038" s="17"/>
      <c r="S1038" s="17"/>
      <c r="T1038" s="36"/>
      <c r="U1038" s="36"/>
      <c r="V1038" s="36"/>
      <c r="W1038" s="36"/>
      <c r="EZ1038" s="196"/>
      <c r="FA1038" s="196"/>
      <c r="FB1038" s="196"/>
      <c r="FC1038" s="196"/>
      <c r="FD1038" s="196"/>
    </row>
    <row r="1039" spans="2:160">
      <c r="B1039" s="99">
        <f t="shared" si="97"/>
        <v>0</v>
      </c>
      <c r="C1039" s="99" t="str">
        <f t="shared" si="98"/>
        <v/>
      </c>
      <c r="D1039" s="99" t="str">
        <f t="shared" si="99"/>
        <v/>
      </c>
      <c r="E1039" s="99" t="str">
        <f t="shared" si="100"/>
        <v/>
      </c>
      <c r="F1039" s="99" t="str">
        <f t="shared" si="101"/>
        <v/>
      </c>
      <c r="G1039" s="99" t="str">
        <f t="shared" si="96"/>
        <v/>
      </c>
      <c r="H1039" s="200" t="str">
        <f ca="1">IF(AND(M1039&gt;0,M1039&lt;=STATS!$C$22),1,"")</f>
        <v/>
      </c>
      <c r="J1039" s="34">
        <v>1038</v>
      </c>
      <c r="R1039" s="17"/>
      <c r="S1039" s="17"/>
      <c r="T1039" s="36"/>
      <c r="U1039" s="36"/>
      <c r="V1039" s="36"/>
      <c r="W1039" s="36"/>
      <c r="EZ1039" s="196"/>
      <c r="FA1039" s="196"/>
      <c r="FB1039" s="196"/>
      <c r="FC1039" s="196"/>
      <c r="FD1039" s="196"/>
    </row>
    <row r="1040" spans="2:160">
      <c r="B1040" s="99">
        <f t="shared" si="97"/>
        <v>0</v>
      </c>
      <c r="C1040" s="99" t="str">
        <f t="shared" si="98"/>
        <v/>
      </c>
      <c r="D1040" s="99" t="str">
        <f t="shared" si="99"/>
        <v/>
      </c>
      <c r="E1040" s="99" t="str">
        <f t="shared" si="100"/>
        <v/>
      </c>
      <c r="F1040" s="99" t="str">
        <f t="shared" si="101"/>
        <v/>
      </c>
      <c r="G1040" s="99" t="str">
        <f t="shared" si="96"/>
        <v/>
      </c>
      <c r="H1040" s="200" t="str">
        <f ca="1">IF(AND(M1040&gt;0,M1040&lt;=STATS!$C$22),1,"")</f>
        <v/>
      </c>
      <c r="J1040" s="34">
        <v>1039</v>
      </c>
      <c r="R1040" s="17"/>
      <c r="S1040" s="17"/>
      <c r="T1040" s="36"/>
      <c r="U1040" s="36"/>
      <c r="V1040" s="36"/>
      <c r="W1040" s="36"/>
      <c r="EZ1040" s="196"/>
      <c r="FA1040" s="196"/>
      <c r="FB1040" s="196"/>
      <c r="FC1040" s="196"/>
      <c r="FD1040" s="196"/>
    </row>
    <row r="1041" spans="2:160">
      <c r="B1041" s="99">
        <f t="shared" si="97"/>
        <v>0</v>
      </c>
      <c r="C1041" s="99" t="str">
        <f t="shared" si="98"/>
        <v/>
      </c>
      <c r="D1041" s="99" t="str">
        <f t="shared" si="99"/>
        <v/>
      </c>
      <c r="E1041" s="99" t="str">
        <f t="shared" si="100"/>
        <v/>
      </c>
      <c r="F1041" s="99" t="str">
        <f t="shared" si="101"/>
        <v/>
      </c>
      <c r="G1041" s="99" t="str">
        <f t="shared" si="96"/>
        <v/>
      </c>
      <c r="H1041" s="200" t="str">
        <f ca="1">IF(AND(M1041&gt;0,M1041&lt;=STATS!$C$22),1,"")</f>
        <v/>
      </c>
      <c r="J1041" s="34">
        <v>1040</v>
      </c>
      <c r="R1041" s="17"/>
      <c r="S1041" s="17"/>
      <c r="T1041" s="36"/>
      <c r="U1041" s="36"/>
      <c r="V1041" s="36"/>
      <c r="W1041" s="36"/>
      <c r="EZ1041" s="196"/>
      <c r="FA1041" s="196"/>
      <c r="FB1041" s="196"/>
      <c r="FC1041" s="196"/>
      <c r="FD1041" s="196"/>
    </row>
    <row r="1042" spans="2:160">
      <c r="B1042" s="99">
        <f t="shared" si="97"/>
        <v>0</v>
      </c>
      <c r="C1042" s="99" t="str">
        <f t="shared" si="98"/>
        <v/>
      </c>
      <c r="D1042" s="99" t="str">
        <f t="shared" si="99"/>
        <v/>
      </c>
      <c r="E1042" s="99" t="str">
        <f t="shared" si="100"/>
        <v/>
      </c>
      <c r="F1042" s="99" t="str">
        <f t="shared" si="101"/>
        <v/>
      </c>
      <c r="G1042" s="99" t="str">
        <f t="shared" si="96"/>
        <v/>
      </c>
      <c r="H1042" s="200" t="str">
        <f ca="1">IF(AND(M1042&gt;0,M1042&lt;=STATS!$C$22),1,"")</f>
        <v/>
      </c>
      <c r="J1042" s="34">
        <v>1041</v>
      </c>
      <c r="R1042" s="17"/>
      <c r="S1042" s="17"/>
      <c r="T1042" s="36"/>
      <c r="U1042" s="36"/>
      <c r="V1042" s="36"/>
      <c r="W1042" s="36"/>
      <c r="EZ1042" s="196"/>
      <c r="FA1042" s="196"/>
      <c r="FB1042" s="196"/>
      <c r="FC1042" s="196"/>
      <c r="FD1042" s="196"/>
    </row>
    <row r="1043" spans="2:160">
      <c r="B1043" s="99">
        <f t="shared" si="97"/>
        <v>0</v>
      </c>
      <c r="C1043" s="99" t="str">
        <f t="shared" si="98"/>
        <v/>
      </c>
      <c r="D1043" s="99" t="str">
        <f t="shared" si="99"/>
        <v/>
      </c>
      <c r="E1043" s="99" t="str">
        <f t="shared" si="100"/>
        <v/>
      </c>
      <c r="F1043" s="99" t="str">
        <f t="shared" si="101"/>
        <v/>
      </c>
      <c r="G1043" s="99" t="str">
        <f t="shared" si="96"/>
        <v/>
      </c>
      <c r="H1043" s="200" t="str">
        <f ca="1">IF(AND(M1043&gt;0,M1043&lt;=STATS!$C$22),1,"")</f>
        <v/>
      </c>
      <c r="J1043" s="34">
        <v>1042</v>
      </c>
      <c r="R1043" s="17"/>
      <c r="S1043" s="17"/>
      <c r="T1043" s="36"/>
      <c r="U1043" s="36"/>
      <c r="V1043" s="36"/>
      <c r="W1043" s="36"/>
      <c r="EZ1043" s="196"/>
      <c r="FA1043" s="196"/>
      <c r="FB1043" s="196"/>
      <c r="FC1043" s="196"/>
      <c r="FD1043" s="196"/>
    </row>
    <row r="1044" spans="2:160">
      <c r="B1044" s="99">
        <f t="shared" si="97"/>
        <v>0</v>
      </c>
      <c r="C1044" s="99" t="str">
        <f t="shared" si="98"/>
        <v/>
      </c>
      <c r="D1044" s="99" t="str">
        <f t="shared" si="99"/>
        <v/>
      </c>
      <c r="E1044" s="99" t="str">
        <f t="shared" si="100"/>
        <v/>
      </c>
      <c r="F1044" s="99" t="str">
        <f t="shared" si="101"/>
        <v/>
      </c>
      <c r="G1044" s="99" t="str">
        <f t="shared" si="96"/>
        <v/>
      </c>
      <c r="H1044" s="200" t="str">
        <f ca="1">IF(AND(M1044&gt;0,M1044&lt;=STATS!$C$22),1,"")</f>
        <v/>
      </c>
      <c r="J1044" s="34">
        <v>1043</v>
      </c>
      <c r="R1044" s="17"/>
      <c r="S1044" s="17"/>
      <c r="T1044" s="36"/>
      <c r="U1044" s="36"/>
      <c r="V1044" s="36"/>
      <c r="W1044" s="36"/>
      <c r="EZ1044" s="196"/>
      <c r="FA1044" s="196"/>
      <c r="FB1044" s="196"/>
      <c r="FC1044" s="196"/>
      <c r="FD1044" s="196"/>
    </row>
    <row r="1045" spans="2:160">
      <c r="B1045" s="99">
        <f t="shared" si="97"/>
        <v>0</v>
      </c>
      <c r="C1045" s="99" t="str">
        <f t="shared" si="98"/>
        <v/>
      </c>
      <c r="D1045" s="99" t="str">
        <f t="shared" si="99"/>
        <v/>
      </c>
      <c r="E1045" s="99" t="str">
        <f t="shared" si="100"/>
        <v/>
      </c>
      <c r="F1045" s="99" t="str">
        <f t="shared" si="101"/>
        <v/>
      </c>
      <c r="G1045" s="99" t="str">
        <f t="shared" si="96"/>
        <v/>
      </c>
      <c r="H1045" s="200" t="str">
        <f ca="1">IF(AND(M1045&gt;0,M1045&lt;=STATS!$C$22),1,"")</f>
        <v/>
      </c>
      <c r="J1045" s="34">
        <v>1044</v>
      </c>
      <c r="R1045" s="17"/>
      <c r="S1045" s="17"/>
      <c r="T1045" s="36"/>
      <c r="U1045" s="36"/>
      <c r="V1045" s="36"/>
      <c r="W1045" s="36"/>
      <c r="EZ1045" s="196"/>
      <c r="FA1045" s="196"/>
      <c r="FB1045" s="196"/>
      <c r="FC1045" s="196"/>
      <c r="FD1045" s="196"/>
    </row>
    <row r="1046" spans="2:160">
      <c r="B1046" s="99">
        <f t="shared" si="97"/>
        <v>0</v>
      </c>
      <c r="C1046" s="99" t="str">
        <f t="shared" si="98"/>
        <v/>
      </c>
      <c r="D1046" s="99" t="str">
        <f t="shared" si="99"/>
        <v/>
      </c>
      <c r="E1046" s="99" t="str">
        <f t="shared" si="100"/>
        <v/>
      </c>
      <c r="F1046" s="99" t="str">
        <f t="shared" si="101"/>
        <v/>
      </c>
      <c r="G1046" s="99" t="str">
        <f t="shared" si="96"/>
        <v/>
      </c>
      <c r="H1046" s="200" t="str">
        <f ca="1">IF(AND(M1046&gt;0,M1046&lt;=STATS!$C$22),1,"")</f>
        <v/>
      </c>
      <c r="J1046" s="34">
        <v>1045</v>
      </c>
      <c r="R1046" s="17"/>
      <c r="S1046" s="17"/>
      <c r="T1046" s="36"/>
      <c r="U1046" s="36"/>
      <c r="V1046" s="36"/>
      <c r="W1046" s="36"/>
      <c r="EZ1046" s="196"/>
      <c r="FA1046" s="196"/>
      <c r="FB1046" s="196"/>
      <c r="FC1046" s="196"/>
      <c r="FD1046" s="196"/>
    </row>
    <row r="1047" spans="2:160">
      <c r="B1047" s="99">
        <f t="shared" si="97"/>
        <v>0</v>
      </c>
      <c r="C1047" s="99" t="str">
        <f t="shared" si="98"/>
        <v/>
      </c>
      <c r="D1047" s="99" t="str">
        <f t="shared" si="99"/>
        <v/>
      </c>
      <c r="E1047" s="99" t="str">
        <f t="shared" si="100"/>
        <v/>
      </c>
      <c r="F1047" s="99" t="str">
        <f t="shared" si="101"/>
        <v/>
      </c>
      <c r="G1047" s="99" t="str">
        <f t="shared" si="96"/>
        <v/>
      </c>
      <c r="H1047" s="200" t="str">
        <f ca="1">IF(AND(M1047&gt;0,M1047&lt;=STATS!$C$22),1,"")</f>
        <v/>
      </c>
      <c r="J1047" s="34">
        <v>1046</v>
      </c>
      <c r="R1047" s="17"/>
      <c r="S1047" s="17"/>
      <c r="T1047" s="36"/>
      <c r="U1047" s="36"/>
      <c r="V1047" s="36"/>
      <c r="W1047" s="36"/>
      <c r="EZ1047" s="196"/>
      <c r="FA1047" s="196"/>
      <c r="FB1047" s="196"/>
      <c r="FC1047" s="196"/>
      <c r="FD1047" s="196"/>
    </row>
    <row r="1048" spans="2:160">
      <c r="B1048" s="99">
        <f t="shared" si="97"/>
        <v>0</v>
      </c>
      <c r="C1048" s="99" t="str">
        <f t="shared" si="98"/>
        <v/>
      </c>
      <c r="D1048" s="99" t="str">
        <f t="shared" si="99"/>
        <v/>
      </c>
      <c r="E1048" s="99" t="str">
        <f t="shared" si="100"/>
        <v/>
      </c>
      <c r="F1048" s="99" t="str">
        <f t="shared" si="101"/>
        <v/>
      </c>
      <c r="G1048" s="99" t="str">
        <f t="shared" si="96"/>
        <v/>
      </c>
      <c r="H1048" s="200" t="str">
        <f ca="1">IF(AND(M1048&gt;0,M1048&lt;=STATS!$C$22),1,"")</f>
        <v/>
      </c>
      <c r="J1048" s="34">
        <v>1047</v>
      </c>
      <c r="R1048" s="17"/>
      <c r="S1048" s="17"/>
      <c r="T1048" s="36"/>
      <c r="U1048" s="36"/>
      <c r="V1048" s="36"/>
      <c r="W1048" s="36"/>
      <c r="EZ1048" s="196"/>
      <c r="FA1048" s="196"/>
      <c r="FB1048" s="196"/>
      <c r="FC1048" s="196"/>
      <c r="FD1048" s="196"/>
    </row>
    <row r="1049" spans="2:160">
      <c r="B1049" s="99">
        <f t="shared" si="97"/>
        <v>0</v>
      </c>
      <c r="C1049" s="99" t="str">
        <f t="shared" si="98"/>
        <v/>
      </c>
      <c r="D1049" s="99" t="str">
        <f t="shared" si="99"/>
        <v/>
      </c>
      <c r="E1049" s="99" t="str">
        <f t="shared" si="100"/>
        <v/>
      </c>
      <c r="F1049" s="99" t="str">
        <f t="shared" si="101"/>
        <v/>
      </c>
      <c r="G1049" s="99" t="str">
        <f t="shared" si="96"/>
        <v/>
      </c>
      <c r="H1049" s="200" t="str">
        <f ca="1">IF(AND(M1049&gt;0,M1049&lt;=STATS!$C$22),1,"")</f>
        <v/>
      </c>
      <c r="J1049" s="34">
        <v>1048</v>
      </c>
      <c r="R1049" s="17"/>
      <c r="S1049" s="17"/>
      <c r="T1049" s="36"/>
      <c r="U1049" s="36"/>
      <c r="V1049" s="36"/>
      <c r="W1049" s="36"/>
      <c r="EZ1049" s="196"/>
      <c r="FA1049" s="196"/>
      <c r="FB1049" s="196"/>
      <c r="FC1049" s="196"/>
      <c r="FD1049" s="196"/>
    </row>
    <row r="1050" spans="2:160">
      <c r="B1050" s="99">
        <f t="shared" si="97"/>
        <v>0</v>
      </c>
      <c r="C1050" s="99" t="str">
        <f t="shared" si="98"/>
        <v/>
      </c>
      <c r="D1050" s="99" t="str">
        <f t="shared" si="99"/>
        <v/>
      </c>
      <c r="E1050" s="99" t="str">
        <f t="shared" si="100"/>
        <v/>
      </c>
      <c r="F1050" s="99" t="str">
        <f t="shared" si="101"/>
        <v/>
      </c>
      <c r="G1050" s="99" t="str">
        <f t="shared" ref="G1050:G1113" si="102">IF($B1050&gt;=1,$M1050,"")</f>
        <v/>
      </c>
      <c r="H1050" s="200" t="str">
        <f ca="1">IF(AND(M1050&gt;0,M1050&lt;=STATS!$C$22),1,"")</f>
        <v/>
      </c>
      <c r="J1050" s="34">
        <v>1049</v>
      </c>
      <c r="R1050" s="17"/>
      <c r="S1050" s="17"/>
      <c r="T1050" s="36"/>
      <c r="U1050" s="36"/>
      <c r="V1050" s="36"/>
      <c r="W1050" s="36"/>
      <c r="EZ1050" s="196"/>
      <c r="FA1050" s="196"/>
      <c r="FB1050" s="196"/>
      <c r="FC1050" s="196"/>
      <c r="FD1050" s="196"/>
    </row>
    <row r="1051" spans="2:160">
      <c r="B1051" s="99">
        <f t="shared" si="97"/>
        <v>0</v>
      </c>
      <c r="C1051" s="99" t="str">
        <f t="shared" si="98"/>
        <v/>
      </c>
      <c r="D1051" s="99" t="str">
        <f t="shared" si="99"/>
        <v/>
      </c>
      <c r="E1051" s="99" t="str">
        <f t="shared" si="100"/>
        <v/>
      </c>
      <c r="F1051" s="99" t="str">
        <f t="shared" si="101"/>
        <v/>
      </c>
      <c r="G1051" s="99" t="str">
        <f t="shared" si="102"/>
        <v/>
      </c>
      <c r="H1051" s="200" t="str">
        <f ca="1">IF(AND(M1051&gt;0,M1051&lt;=STATS!$C$22),1,"")</f>
        <v/>
      </c>
      <c r="J1051" s="34">
        <v>1050</v>
      </c>
      <c r="R1051" s="17"/>
      <c r="S1051" s="17"/>
      <c r="T1051" s="36"/>
      <c r="U1051" s="36"/>
      <c r="V1051" s="36"/>
      <c r="W1051" s="36"/>
      <c r="EZ1051" s="196"/>
      <c r="FA1051" s="196"/>
      <c r="FB1051" s="196"/>
      <c r="FC1051" s="196"/>
      <c r="FD1051" s="196"/>
    </row>
    <row r="1052" spans="2:160">
      <c r="B1052" s="99">
        <f t="shared" si="97"/>
        <v>0</v>
      </c>
      <c r="C1052" s="99" t="str">
        <f t="shared" si="98"/>
        <v/>
      </c>
      <c r="D1052" s="99" t="str">
        <f t="shared" si="99"/>
        <v/>
      </c>
      <c r="E1052" s="99" t="str">
        <f t="shared" si="100"/>
        <v/>
      </c>
      <c r="F1052" s="99" t="str">
        <f t="shared" si="101"/>
        <v/>
      </c>
      <c r="G1052" s="99" t="str">
        <f t="shared" si="102"/>
        <v/>
      </c>
      <c r="H1052" s="200" t="str">
        <f ca="1">IF(AND(M1052&gt;0,M1052&lt;=STATS!$C$22),1,"")</f>
        <v/>
      </c>
      <c r="J1052" s="34">
        <v>1051</v>
      </c>
      <c r="R1052" s="17"/>
      <c r="S1052" s="17"/>
      <c r="T1052" s="36"/>
      <c r="U1052" s="36"/>
      <c r="V1052" s="36"/>
      <c r="W1052" s="36"/>
      <c r="EZ1052" s="196"/>
      <c r="FA1052" s="196"/>
      <c r="FB1052" s="196"/>
      <c r="FC1052" s="196"/>
      <c r="FD1052" s="196"/>
    </row>
    <row r="1053" spans="2:160">
      <c r="B1053" s="99">
        <f t="shared" si="97"/>
        <v>0</v>
      </c>
      <c r="C1053" s="99" t="str">
        <f t="shared" si="98"/>
        <v/>
      </c>
      <c r="D1053" s="99" t="str">
        <f t="shared" si="99"/>
        <v/>
      </c>
      <c r="E1053" s="99" t="str">
        <f t="shared" si="100"/>
        <v/>
      </c>
      <c r="F1053" s="99" t="str">
        <f t="shared" si="101"/>
        <v/>
      </c>
      <c r="G1053" s="99" t="str">
        <f t="shared" si="102"/>
        <v/>
      </c>
      <c r="H1053" s="200" t="str">
        <f ca="1">IF(AND(M1053&gt;0,M1053&lt;=STATS!$C$22),1,"")</f>
        <v/>
      </c>
      <c r="J1053" s="34">
        <v>1052</v>
      </c>
      <c r="R1053" s="17"/>
      <c r="S1053" s="17"/>
      <c r="T1053" s="36"/>
      <c r="U1053" s="36"/>
      <c r="V1053" s="36"/>
      <c r="W1053" s="36"/>
      <c r="EZ1053" s="196"/>
      <c r="FA1053" s="196"/>
      <c r="FB1053" s="196"/>
      <c r="FC1053" s="196"/>
      <c r="FD1053" s="196"/>
    </row>
    <row r="1054" spans="2:160">
      <c r="B1054" s="99">
        <f t="shared" si="97"/>
        <v>0</v>
      </c>
      <c r="C1054" s="99" t="str">
        <f t="shared" si="98"/>
        <v/>
      </c>
      <c r="D1054" s="99" t="str">
        <f t="shared" si="99"/>
        <v/>
      </c>
      <c r="E1054" s="99" t="str">
        <f t="shared" si="100"/>
        <v/>
      </c>
      <c r="F1054" s="99" t="str">
        <f t="shared" si="101"/>
        <v/>
      </c>
      <c r="G1054" s="99" t="str">
        <f t="shared" si="102"/>
        <v/>
      </c>
      <c r="H1054" s="200" t="str">
        <f ca="1">IF(AND(M1054&gt;0,M1054&lt;=STATS!$C$22),1,"")</f>
        <v/>
      </c>
      <c r="J1054" s="34">
        <v>1053</v>
      </c>
      <c r="R1054" s="17"/>
      <c r="S1054" s="17"/>
      <c r="T1054" s="36"/>
      <c r="U1054" s="36"/>
      <c r="V1054" s="36"/>
      <c r="W1054" s="36"/>
      <c r="EZ1054" s="196"/>
      <c r="FA1054" s="196"/>
      <c r="FB1054" s="196"/>
      <c r="FC1054" s="196"/>
      <c r="FD1054" s="196"/>
    </row>
    <row r="1055" spans="2:160">
      <c r="B1055" s="99">
        <f t="shared" si="97"/>
        <v>0</v>
      </c>
      <c r="C1055" s="99" t="str">
        <f t="shared" si="98"/>
        <v/>
      </c>
      <c r="D1055" s="99" t="str">
        <f t="shared" si="99"/>
        <v/>
      </c>
      <c r="E1055" s="99" t="str">
        <f t="shared" si="100"/>
        <v/>
      </c>
      <c r="F1055" s="99" t="str">
        <f t="shared" si="101"/>
        <v/>
      </c>
      <c r="G1055" s="99" t="str">
        <f t="shared" si="102"/>
        <v/>
      </c>
      <c r="H1055" s="200" t="str">
        <f ca="1">IF(AND(M1055&gt;0,M1055&lt;=STATS!$C$22),1,"")</f>
        <v/>
      </c>
      <c r="J1055" s="34">
        <v>1054</v>
      </c>
      <c r="R1055" s="17"/>
      <c r="S1055" s="17"/>
      <c r="T1055" s="36"/>
      <c r="U1055" s="36"/>
      <c r="V1055" s="36"/>
      <c r="W1055" s="36"/>
      <c r="EZ1055" s="196"/>
      <c r="FA1055" s="196"/>
      <c r="FB1055" s="196"/>
      <c r="FC1055" s="196"/>
      <c r="FD1055" s="196"/>
    </row>
    <row r="1056" spans="2:160">
      <c r="B1056" s="99">
        <f t="shared" si="97"/>
        <v>0</v>
      </c>
      <c r="C1056" s="99" t="str">
        <f t="shared" si="98"/>
        <v/>
      </c>
      <c r="D1056" s="99" t="str">
        <f t="shared" si="99"/>
        <v/>
      </c>
      <c r="E1056" s="99" t="str">
        <f t="shared" si="100"/>
        <v/>
      </c>
      <c r="F1056" s="99" t="str">
        <f t="shared" si="101"/>
        <v/>
      </c>
      <c r="G1056" s="99" t="str">
        <f t="shared" si="102"/>
        <v/>
      </c>
      <c r="H1056" s="200" t="str">
        <f ca="1">IF(AND(M1056&gt;0,M1056&lt;=STATS!$C$22),1,"")</f>
        <v/>
      </c>
      <c r="J1056" s="34">
        <v>1055</v>
      </c>
      <c r="R1056" s="17"/>
      <c r="S1056" s="17"/>
      <c r="T1056" s="36"/>
      <c r="U1056" s="36"/>
      <c r="V1056" s="36"/>
      <c r="W1056" s="36"/>
      <c r="EZ1056" s="196"/>
      <c r="FA1056" s="196"/>
      <c r="FB1056" s="196"/>
      <c r="FC1056" s="196"/>
      <c r="FD1056" s="196"/>
    </row>
    <row r="1057" spans="2:160">
      <c r="B1057" s="99">
        <f t="shared" si="97"/>
        <v>0</v>
      </c>
      <c r="C1057" s="99" t="str">
        <f t="shared" si="98"/>
        <v/>
      </c>
      <c r="D1057" s="99" t="str">
        <f t="shared" si="99"/>
        <v/>
      </c>
      <c r="E1057" s="99" t="str">
        <f t="shared" si="100"/>
        <v/>
      </c>
      <c r="F1057" s="99" t="str">
        <f t="shared" si="101"/>
        <v/>
      </c>
      <c r="G1057" s="99" t="str">
        <f t="shared" si="102"/>
        <v/>
      </c>
      <c r="H1057" s="200" t="str">
        <f ca="1">IF(AND(M1057&gt;0,M1057&lt;=STATS!$C$22),1,"")</f>
        <v/>
      </c>
      <c r="J1057" s="34">
        <v>1056</v>
      </c>
      <c r="R1057" s="17"/>
      <c r="S1057" s="17"/>
      <c r="T1057" s="36"/>
      <c r="U1057" s="36"/>
      <c r="V1057" s="36"/>
      <c r="W1057" s="36"/>
      <c r="EZ1057" s="196"/>
      <c r="FA1057" s="196"/>
      <c r="FB1057" s="196"/>
      <c r="FC1057" s="196"/>
      <c r="FD1057" s="196"/>
    </row>
    <row r="1058" spans="2:160">
      <c r="B1058" s="99">
        <f t="shared" si="97"/>
        <v>0</v>
      </c>
      <c r="C1058" s="99" t="str">
        <f t="shared" si="98"/>
        <v/>
      </c>
      <c r="D1058" s="99" t="str">
        <f t="shared" si="99"/>
        <v/>
      </c>
      <c r="E1058" s="99" t="str">
        <f t="shared" si="100"/>
        <v/>
      </c>
      <c r="F1058" s="99" t="str">
        <f t="shared" si="101"/>
        <v/>
      </c>
      <c r="G1058" s="99" t="str">
        <f t="shared" si="102"/>
        <v/>
      </c>
      <c r="H1058" s="200" t="str">
        <f ca="1">IF(AND(M1058&gt;0,M1058&lt;=STATS!$C$22),1,"")</f>
        <v/>
      </c>
      <c r="J1058" s="34">
        <v>1057</v>
      </c>
      <c r="R1058" s="17"/>
      <c r="S1058" s="17"/>
      <c r="T1058" s="36"/>
      <c r="U1058" s="36"/>
      <c r="V1058" s="36"/>
      <c r="W1058" s="36"/>
      <c r="EZ1058" s="196"/>
      <c r="FA1058" s="196"/>
      <c r="FB1058" s="196"/>
      <c r="FC1058" s="196"/>
      <c r="FD1058" s="196"/>
    </row>
    <row r="1059" spans="2:160">
      <c r="B1059" s="99">
        <f t="shared" si="97"/>
        <v>0</v>
      </c>
      <c r="C1059" s="99" t="str">
        <f t="shared" si="98"/>
        <v/>
      </c>
      <c r="D1059" s="99" t="str">
        <f t="shared" si="99"/>
        <v/>
      </c>
      <c r="E1059" s="99" t="str">
        <f t="shared" si="100"/>
        <v/>
      </c>
      <c r="F1059" s="99" t="str">
        <f t="shared" si="101"/>
        <v/>
      </c>
      <c r="G1059" s="99" t="str">
        <f t="shared" si="102"/>
        <v/>
      </c>
      <c r="H1059" s="200" t="str">
        <f ca="1">IF(AND(M1059&gt;0,M1059&lt;=STATS!$C$22),1,"")</f>
        <v/>
      </c>
      <c r="J1059" s="34">
        <v>1058</v>
      </c>
      <c r="R1059" s="17"/>
      <c r="S1059" s="17"/>
      <c r="T1059" s="36"/>
      <c r="U1059" s="36"/>
      <c r="V1059" s="36"/>
      <c r="W1059" s="36"/>
      <c r="EZ1059" s="196"/>
      <c r="FA1059" s="196"/>
      <c r="FB1059" s="196"/>
      <c r="FC1059" s="196"/>
      <c r="FD1059" s="196"/>
    </row>
    <row r="1060" spans="2:160">
      <c r="B1060" s="99">
        <f t="shared" si="97"/>
        <v>0</v>
      </c>
      <c r="C1060" s="99" t="str">
        <f t="shared" si="98"/>
        <v/>
      </c>
      <c r="D1060" s="99" t="str">
        <f t="shared" si="99"/>
        <v/>
      </c>
      <c r="E1060" s="99" t="str">
        <f t="shared" si="100"/>
        <v/>
      </c>
      <c r="F1060" s="99" t="str">
        <f t="shared" si="101"/>
        <v/>
      </c>
      <c r="G1060" s="99" t="str">
        <f t="shared" si="102"/>
        <v/>
      </c>
      <c r="H1060" s="200" t="str">
        <f ca="1">IF(AND(M1060&gt;0,M1060&lt;=STATS!$C$22),1,"")</f>
        <v/>
      </c>
      <c r="J1060" s="34">
        <v>1059</v>
      </c>
      <c r="R1060" s="17"/>
      <c r="S1060" s="17"/>
      <c r="T1060" s="36"/>
      <c r="U1060" s="36"/>
      <c r="V1060" s="36"/>
      <c r="W1060" s="36"/>
      <c r="EZ1060" s="196"/>
      <c r="FA1060" s="196"/>
      <c r="FB1060" s="196"/>
      <c r="FC1060" s="196"/>
      <c r="FD1060" s="196"/>
    </row>
    <row r="1061" spans="2:160">
      <c r="B1061" s="99">
        <f t="shared" si="97"/>
        <v>0</v>
      </c>
      <c r="C1061" s="99" t="str">
        <f t="shared" si="98"/>
        <v/>
      </c>
      <c r="D1061" s="99" t="str">
        <f t="shared" si="99"/>
        <v/>
      </c>
      <c r="E1061" s="99" t="str">
        <f t="shared" si="100"/>
        <v/>
      </c>
      <c r="F1061" s="99" t="str">
        <f t="shared" si="101"/>
        <v/>
      </c>
      <c r="G1061" s="99" t="str">
        <f t="shared" si="102"/>
        <v/>
      </c>
      <c r="H1061" s="200" t="str">
        <f ca="1">IF(AND(M1061&gt;0,M1061&lt;=STATS!$C$22),1,"")</f>
        <v/>
      </c>
      <c r="J1061" s="34">
        <v>1060</v>
      </c>
      <c r="R1061" s="17"/>
      <c r="S1061" s="17"/>
      <c r="T1061" s="36"/>
      <c r="U1061" s="36"/>
      <c r="V1061" s="36"/>
      <c r="W1061" s="36"/>
      <c r="EZ1061" s="196"/>
      <c r="FA1061" s="196"/>
      <c r="FB1061" s="196"/>
      <c r="FC1061" s="196"/>
      <c r="FD1061" s="196"/>
    </row>
    <row r="1062" spans="2:160">
      <c r="B1062" s="99">
        <f t="shared" si="97"/>
        <v>0</v>
      </c>
      <c r="C1062" s="99" t="str">
        <f t="shared" si="98"/>
        <v/>
      </c>
      <c r="D1062" s="99" t="str">
        <f t="shared" si="99"/>
        <v/>
      </c>
      <c r="E1062" s="99" t="str">
        <f t="shared" si="100"/>
        <v/>
      </c>
      <c r="F1062" s="99" t="str">
        <f t="shared" si="101"/>
        <v/>
      </c>
      <c r="G1062" s="99" t="str">
        <f t="shared" si="102"/>
        <v/>
      </c>
      <c r="H1062" s="200" t="str">
        <f ca="1">IF(AND(M1062&gt;0,M1062&lt;=STATS!$C$22),1,"")</f>
        <v/>
      </c>
      <c r="J1062" s="34">
        <v>1061</v>
      </c>
      <c r="R1062" s="17"/>
      <c r="S1062" s="17"/>
      <c r="T1062" s="36"/>
      <c r="U1062" s="36"/>
      <c r="V1062" s="36"/>
      <c r="W1062" s="36"/>
      <c r="EZ1062" s="196"/>
      <c r="FA1062" s="196"/>
      <c r="FB1062" s="196"/>
      <c r="FC1062" s="196"/>
      <c r="FD1062" s="196"/>
    </row>
    <row r="1063" spans="2:160">
      <c r="B1063" s="99">
        <f t="shared" si="97"/>
        <v>0</v>
      </c>
      <c r="C1063" s="99" t="str">
        <f t="shared" si="98"/>
        <v/>
      </c>
      <c r="D1063" s="99" t="str">
        <f t="shared" si="99"/>
        <v/>
      </c>
      <c r="E1063" s="99" t="str">
        <f t="shared" si="100"/>
        <v/>
      </c>
      <c r="F1063" s="99" t="str">
        <f t="shared" si="101"/>
        <v/>
      </c>
      <c r="G1063" s="99" t="str">
        <f t="shared" si="102"/>
        <v/>
      </c>
      <c r="H1063" s="200" t="str">
        <f ca="1">IF(AND(M1063&gt;0,M1063&lt;=STATS!$C$22),1,"")</f>
        <v/>
      </c>
      <c r="J1063" s="34">
        <v>1062</v>
      </c>
      <c r="R1063" s="17"/>
      <c r="S1063" s="17"/>
      <c r="T1063" s="36"/>
      <c r="U1063" s="36"/>
      <c r="V1063" s="36"/>
      <c r="W1063" s="36"/>
      <c r="EZ1063" s="196"/>
      <c r="FA1063" s="196"/>
      <c r="FB1063" s="196"/>
      <c r="FC1063" s="196"/>
      <c r="FD1063" s="196"/>
    </row>
    <row r="1064" spans="2:160">
      <c r="B1064" s="99">
        <f t="shared" si="97"/>
        <v>0</v>
      </c>
      <c r="C1064" s="99" t="str">
        <f t="shared" si="98"/>
        <v/>
      </c>
      <c r="D1064" s="99" t="str">
        <f t="shared" si="99"/>
        <v/>
      </c>
      <c r="E1064" s="99" t="str">
        <f t="shared" si="100"/>
        <v/>
      </c>
      <c r="F1064" s="99" t="str">
        <f t="shared" si="101"/>
        <v/>
      </c>
      <c r="G1064" s="99" t="str">
        <f t="shared" si="102"/>
        <v/>
      </c>
      <c r="H1064" s="200" t="str">
        <f ca="1">IF(AND(M1064&gt;0,M1064&lt;=STATS!$C$22),1,"")</f>
        <v/>
      </c>
      <c r="J1064" s="34">
        <v>1063</v>
      </c>
      <c r="R1064" s="17"/>
      <c r="S1064" s="17"/>
      <c r="T1064" s="36"/>
      <c r="U1064" s="36"/>
      <c r="V1064" s="36"/>
      <c r="W1064" s="36"/>
      <c r="EZ1064" s="196"/>
      <c r="FA1064" s="196"/>
      <c r="FB1064" s="196"/>
      <c r="FC1064" s="196"/>
      <c r="FD1064" s="196"/>
    </row>
    <row r="1065" spans="2:160">
      <c r="B1065" s="99">
        <f t="shared" si="97"/>
        <v>0</v>
      </c>
      <c r="C1065" s="99" t="str">
        <f t="shared" si="98"/>
        <v/>
      </c>
      <c r="D1065" s="99" t="str">
        <f t="shared" si="99"/>
        <v/>
      </c>
      <c r="E1065" s="99" t="str">
        <f t="shared" si="100"/>
        <v/>
      </c>
      <c r="F1065" s="99" t="str">
        <f t="shared" si="101"/>
        <v/>
      </c>
      <c r="G1065" s="99" t="str">
        <f t="shared" si="102"/>
        <v/>
      </c>
      <c r="H1065" s="200" t="str">
        <f ca="1">IF(AND(M1065&gt;0,M1065&lt;=STATS!$C$22),1,"")</f>
        <v/>
      </c>
      <c r="J1065" s="34">
        <v>1064</v>
      </c>
      <c r="R1065" s="17"/>
      <c r="S1065" s="17"/>
      <c r="T1065" s="36"/>
      <c r="U1065" s="36"/>
      <c r="V1065" s="36"/>
      <c r="W1065" s="36"/>
      <c r="EZ1065" s="196"/>
      <c r="FA1065" s="196"/>
      <c r="FB1065" s="196"/>
      <c r="FC1065" s="196"/>
      <c r="FD1065" s="196"/>
    </row>
    <row r="1066" spans="2:160">
      <c r="B1066" s="99">
        <f t="shared" si="97"/>
        <v>0</v>
      </c>
      <c r="C1066" s="99" t="str">
        <f t="shared" si="98"/>
        <v/>
      </c>
      <c r="D1066" s="99" t="str">
        <f t="shared" si="99"/>
        <v/>
      </c>
      <c r="E1066" s="99" t="str">
        <f t="shared" si="100"/>
        <v/>
      </c>
      <c r="F1066" s="99" t="str">
        <f t="shared" si="101"/>
        <v/>
      </c>
      <c r="G1066" s="99" t="str">
        <f t="shared" si="102"/>
        <v/>
      </c>
      <c r="H1066" s="200" t="str">
        <f ca="1">IF(AND(M1066&gt;0,M1066&lt;=STATS!$C$22),1,"")</f>
        <v/>
      </c>
      <c r="J1066" s="34">
        <v>1065</v>
      </c>
      <c r="R1066" s="17"/>
      <c r="S1066" s="17"/>
      <c r="T1066" s="36"/>
      <c r="U1066" s="36"/>
      <c r="V1066" s="36"/>
      <c r="W1066" s="36"/>
      <c r="EZ1066" s="196"/>
      <c r="FA1066" s="196"/>
      <c r="FB1066" s="196"/>
      <c r="FC1066" s="196"/>
      <c r="FD1066" s="196"/>
    </row>
    <row r="1067" spans="2:160">
      <c r="B1067" s="99">
        <f t="shared" si="97"/>
        <v>0</v>
      </c>
      <c r="C1067" s="99" t="str">
        <f t="shared" si="98"/>
        <v/>
      </c>
      <c r="D1067" s="99" t="str">
        <f t="shared" si="99"/>
        <v/>
      </c>
      <c r="E1067" s="99" t="str">
        <f t="shared" si="100"/>
        <v/>
      </c>
      <c r="F1067" s="99" t="str">
        <f t="shared" si="101"/>
        <v/>
      </c>
      <c r="G1067" s="99" t="str">
        <f t="shared" si="102"/>
        <v/>
      </c>
      <c r="H1067" s="200" t="str">
        <f ca="1">IF(AND(M1067&gt;0,M1067&lt;=STATS!$C$22),1,"")</f>
        <v/>
      </c>
      <c r="J1067" s="34">
        <v>1066</v>
      </c>
      <c r="R1067" s="17"/>
      <c r="S1067" s="17"/>
      <c r="T1067" s="36"/>
      <c r="U1067" s="36"/>
      <c r="V1067" s="36"/>
      <c r="W1067" s="36"/>
      <c r="EZ1067" s="196"/>
      <c r="FA1067" s="196"/>
      <c r="FB1067" s="196"/>
      <c r="FC1067" s="196"/>
      <c r="FD1067" s="196"/>
    </row>
    <row r="1068" spans="2:160">
      <c r="B1068" s="99">
        <f t="shared" si="97"/>
        <v>0</v>
      </c>
      <c r="C1068" s="99" t="str">
        <f t="shared" si="98"/>
        <v/>
      </c>
      <c r="D1068" s="99" t="str">
        <f t="shared" si="99"/>
        <v/>
      </c>
      <c r="E1068" s="99" t="str">
        <f t="shared" si="100"/>
        <v/>
      </c>
      <c r="F1068" s="99" t="str">
        <f t="shared" si="101"/>
        <v/>
      </c>
      <c r="G1068" s="99" t="str">
        <f t="shared" si="102"/>
        <v/>
      </c>
      <c r="H1068" s="200" t="str">
        <f ca="1">IF(AND(M1068&gt;0,M1068&lt;=STATS!$C$22),1,"")</f>
        <v/>
      </c>
      <c r="J1068" s="34">
        <v>1067</v>
      </c>
      <c r="R1068" s="17"/>
      <c r="S1068" s="17"/>
      <c r="T1068" s="36"/>
      <c r="U1068" s="36"/>
      <c r="V1068" s="36"/>
      <c r="W1068" s="36"/>
      <c r="EZ1068" s="196"/>
      <c r="FA1068" s="196"/>
      <c r="FB1068" s="196"/>
      <c r="FC1068" s="196"/>
      <c r="FD1068" s="196"/>
    </row>
    <row r="1069" spans="2:160">
      <c r="B1069" s="99">
        <f t="shared" si="97"/>
        <v>0</v>
      </c>
      <c r="C1069" s="99" t="str">
        <f t="shared" si="98"/>
        <v/>
      </c>
      <c r="D1069" s="99" t="str">
        <f t="shared" si="99"/>
        <v/>
      </c>
      <c r="E1069" s="99" t="str">
        <f t="shared" si="100"/>
        <v/>
      </c>
      <c r="F1069" s="99" t="str">
        <f t="shared" si="101"/>
        <v/>
      </c>
      <c r="G1069" s="99" t="str">
        <f t="shared" si="102"/>
        <v/>
      </c>
      <c r="H1069" s="200" t="str">
        <f ca="1">IF(AND(M1069&gt;0,M1069&lt;=STATS!$C$22),1,"")</f>
        <v/>
      </c>
      <c r="J1069" s="34">
        <v>1068</v>
      </c>
      <c r="R1069" s="17"/>
      <c r="S1069" s="17"/>
      <c r="T1069" s="36"/>
      <c r="U1069" s="36"/>
      <c r="V1069" s="36"/>
      <c r="W1069" s="36"/>
      <c r="EZ1069" s="196"/>
      <c r="FA1069" s="196"/>
      <c r="FB1069" s="196"/>
      <c r="FC1069" s="196"/>
      <c r="FD1069" s="196"/>
    </row>
    <row r="1070" spans="2:160">
      <c r="B1070" s="99">
        <f t="shared" si="97"/>
        <v>0</v>
      </c>
      <c r="C1070" s="99" t="str">
        <f t="shared" si="98"/>
        <v/>
      </c>
      <c r="D1070" s="99" t="str">
        <f t="shared" si="99"/>
        <v/>
      </c>
      <c r="E1070" s="99" t="str">
        <f t="shared" si="100"/>
        <v/>
      </c>
      <c r="F1070" s="99" t="str">
        <f t="shared" si="101"/>
        <v/>
      </c>
      <c r="G1070" s="99" t="str">
        <f t="shared" si="102"/>
        <v/>
      </c>
      <c r="H1070" s="200" t="str">
        <f ca="1">IF(AND(M1070&gt;0,M1070&lt;=STATS!$C$22),1,"")</f>
        <v/>
      </c>
      <c r="J1070" s="34">
        <v>1069</v>
      </c>
      <c r="R1070" s="17"/>
      <c r="S1070" s="17"/>
      <c r="T1070" s="36"/>
      <c r="U1070" s="36"/>
      <c r="V1070" s="36"/>
      <c r="W1070" s="36"/>
      <c r="EZ1070" s="196"/>
      <c r="FA1070" s="196"/>
      <c r="FB1070" s="196"/>
      <c r="FC1070" s="196"/>
      <c r="FD1070" s="196"/>
    </row>
    <row r="1071" spans="2:160">
      <c r="B1071" s="99">
        <f t="shared" si="97"/>
        <v>0</v>
      </c>
      <c r="C1071" s="99" t="str">
        <f t="shared" si="98"/>
        <v/>
      </c>
      <c r="D1071" s="99" t="str">
        <f t="shared" si="99"/>
        <v/>
      </c>
      <c r="E1071" s="99" t="str">
        <f t="shared" si="100"/>
        <v/>
      </c>
      <c r="F1071" s="99" t="str">
        <f t="shared" si="101"/>
        <v/>
      </c>
      <c r="G1071" s="99" t="str">
        <f t="shared" si="102"/>
        <v/>
      </c>
      <c r="H1071" s="200" t="str">
        <f ca="1">IF(AND(M1071&gt;0,M1071&lt;=STATS!$C$22),1,"")</f>
        <v/>
      </c>
      <c r="J1071" s="34">
        <v>1070</v>
      </c>
      <c r="R1071" s="17"/>
      <c r="S1071" s="17"/>
      <c r="T1071" s="36"/>
      <c r="U1071" s="36"/>
      <c r="V1071" s="36"/>
      <c r="W1071" s="36"/>
      <c r="EZ1071" s="196"/>
      <c r="FA1071" s="196"/>
      <c r="FB1071" s="196"/>
      <c r="FC1071" s="196"/>
      <c r="FD1071" s="196"/>
    </row>
    <row r="1072" spans="2:160">
      <c r="B1072" s="99">
        <f t="shared" si="97"/>
        <v>0</v>
      </c>
      <c r="C1072" s="99" t="str">
        <f t="shared" si="98"/>
        <v/>
      </c>
      <c r="D1072" s="99" t="str">
        <f t="shared" si="99"/>
        <v/>
      </c>
      <c r="E1072" s="99" t="str">
        <f t="shared" si="100"/>
        <v/>
      </c>
      <c r="F1072" s="99" t="str">
        <f t="shared" si="101"/>
        <v/>
      </c>
      <c r="G1072" s="99" t="str">
        <f t="shared" si="102"/>
        <v/>
      </c>
      <c r="H1072" s="200" t="str">
        <f ca="1">IF(AND(M1072&gt;0,M1072&lt;=STATS!$C$22),1,"")</f>
        <v/>
      </c>
      <c r="J1072" s="34">
        <v>1071</v>
      </c>
      <c r="R1072" s="17"/>
      <c r="S1072" s="17"/>
      <c r="T1072" s="36"/>
      <c r="U1072" s="36"/>
      <c r="V1072" s="36"/>
      <c r="W1072" s="36"/>
      <c r="EZ1072" s="196"/>
      <c r="FA1072" s="196"/>
      <c r="FB1072" s="196"/>
      <c r="FC1072" s="196"/>
      <c r="FD1072" s="196"/>
    </row>
    <row r="1073" spans="2:160">
      <c r="B1073" s="99">
        <f t="shared" si="97"/>
        <v>0</v>
      </c>
      <c r="C1073" s="99" t="str">
        <f t="shared" si="98"/>
        <v/>
      </c>
      <c r="D1073" s="99" t="str">
        <f t="shared" si="99"/>
        <v/>
      </c>
      <c r="E1073" s="99" t="str">
        <f t="shared" si="100"/>
        <v/>
      </c>
      <c r="F1073" s="99" t="str">
        <f t="shared" si="101"/>
        <v/>
      </c>
      <c r="G1073" s="99" t="str">
        <f t="shared" si="102"/>
        <v/>
      </c>
      <c r="H1073" s="200" t="str">
        <f ca="1">IF(AND(M1073&gt;0,M1073&lt;=STATS!$C$22),1,"")</f>
        <v/>
      </c>
      <c r="J1073" s="34">
        <v>1072</v>
      </c>
      <c r="R1073" s="17"/>
      <c r="S1073" s="17"/>
      <c r="T1073" s="36"/>
      <c r="U1073" s="36"/>
      <c r="V1073" s="36"/>
      <c r="W1073" s="36"/>
      <c r="EZ1073" s="196"/>
      <c r="FA1073" s="196"/>
      <c r="FB1073" s="196"/>
      <c r="FC1073" s="196"/>
      <c r="FD1073" s="196"/>
    </row>
    <row r="1074" spans="2:160">
      <c r="B1074" s="99">
        <f t="shared" si="97"/>
        <v>0</v>
      </c>
      <c r="C1074" s="99" t="str">
        <f t="shared" si="98"/>
        <v/>
      </c>
      <c r="D1074" s="99" t="str">
        <f t="shared" si="99"/>
        <v/>
      </c>
      <c r="E1074" s="99" t="str">
        <f t="shared" si="100"/>
        <v/>
      </c>
      <c r="F1074" s="99" t="str">
        <f t="shared" si="101"/>
        <v/>
      </c>
      <c r="G1074" s="99" t="str">
        <f t="shared" si="102"/>
        <v/>
      </c>
      <c r="H1074" s="200" t="str">
        <f ca="1">IF(AND(M1074&gt;0,M1074&lt;=STATS!$C$22),1,"")</f>
        <v/>
      </c>
      <c r="J1074" s="34">
        <v>1073</v>
      </c>
      <c r="R1074" s="17"/>
      <c r="S1074" s="17"/>
      <c r="T1074" s="36"/>
      <c r="U1074" s="36"/>
      <c r="V1074" s="36"/>
      <c r="W1074" s="36"/>
      <c r="EZ1074" s="196"/>
      <c r="FA1074" s="196"/>
      <c r="FB1074" s="196"/>
      <c r="FC1074" s="196"/>
      <c r="FD1074" s="196"/>
    </row>
    <row r="1075" spans="2:160">
      <c r="B1075" s="99">
        <f t="shared" si="97"/>
        <v>0</v>
      </c>
      <c r="C1075" s="99" t="str">
        <f t="shared" si="98"/>
        <v/>
      </c>
      <c r="D1075" s="99" t="str">
        <f t="shared" si="99"/>
        <v/>
      </c>
      <c r="E1075" s="99" t="str">
        <f t="shared" si="100"/>
        <v/>
      </c>
      <c r="F1075" s="99" t="str">
        <f t="shared" si="101"/>
        <v/>
      </c>
      <c r="G1075" s="99" t="str">
        <f t="shared" si="102"/>
        <v/>
      </c>
      <c r="H1075" s="200" t="str">
        <f ca="1">IF(AND(M1075&gt;0,M1075&lt;=STATS!$C$22),1,"")</f>
        <v/>
      </c>
      <c r="J1075" s="34">
        <v>1074</v>
      </c>
      <c r="R1075" s="17"/>
      <c r="S1075" s="17"/>
      <c r="T1075" s="36"/>
      <c r="U1075" s="36"/>
      <c r="V1075" s="36"/>
      <c r="W1075" s="36"/>
      <c r="EZ1075" s="196"/>
      <c r="FA1075" s="196"/>
      <c r="FB1075" s="196"/>
      <c r="FC1075" s="196"/>
      <c r="FD1075" s="196"/>
    </row>
    <row r="1076" spans="2:160">
      <c r="B1076" s="99">
        <f t="shared" si="97"/>
        <v>0</v>
      </c>
      <c r="C1076" s="99" t="str">
        <f t="shared" si="98"/>
        <v/>
      </c>
      <c r="D1076" s="99" t="str">
        <f t="shared" si="99"/>
        <v/>
      </c>
      <c r="E1076" s="99" t="str">
        <f t="shared" si="100"/>
        <v/>
      </c>
      <c r="F1076" s="99" t="str">
        <f t="shared" si="101"/>
        <v/>
      </c>
      <c r="G1076" s="99" t="str">
        <f t="shared" si="102"/>
        <v/>
      </c>
      <c r="H1076" s="200" t="str">
        <f ca="1">IF(AND(M1076&gt;0,M1076&lt;=STATS!$C$22),1,"")</f>
        <v/>
      </c>
      <c r="J1076" s="34">
        <v>1075</v>
      </c>
      <c r="R1076" s="17"/>
      <c r="S1076" s="17"/>
      <c r="T1076" s="36"/>
      <c r="U1076" s="36"/>
      <c r="V1076" s="36"/>
      <c r="W1076" s="36"/>
      <c r="EZ1076" s="196"/>
      <c r="FA1076" s="196"/>
      <c r="FB1076" s="196"/>
      <c r="FC1076" s="196"/>
      <c r="FD1076" s="196"/>
    </row>
    <row r="1077" spans="2:160">
      <c r="B1077" s="99">
        <f t="shared" si="97"/>
        <v>0</v>
      </c>
      <c r="C1077" s="99" t="str">
        <f t="shared" si="98"/>
        <v/>
      </c>
      <c r="D1077" s="99" t="str">
        <f t="shared" si="99"/>
        <v/>
      </c>
      <c r="E1077" s="99" t="str">
        <f t="shared" si="100"/>
        <v/>
      </c>
      <c r="F1077" s="99" t="str">
        <f t="shared" si="101"/>
        <v/>
      </c>
      <c r="G1077" s="99" t="str">
        <f t="shared" si="102"/>
        <v/>
      </c>
      <c r="H1077" s="200" t="str">
        <f ca="1">IF(AND(M1077&gt;0,M1077&lt;=STATS!$C$22),1,"")</f>
        <v/>
      </c>
      <c r="J1077" s="34">
        <v>1076</v>
      </c>
      <c r="R1077" s="17"/>
      <c r="S1077" s="17"/>
      <c r="T1077" s="36"/>
      <c r="U1077" s="36"/>
      <c r="V1077" s="36"/>
      <c r="W1077" s="36"/>
      <c r="EZ1077" s="196"/>
      <c r="FA1077" s="196"/>
      <c r="FB1077" s="196"/>
      <c r="FC1077" s="196"/>
      <c r="FD1077" s="196"/>
    </row>
    <row r="1078" spans="2:160">
      <c r="B1078" s="99">
        <f t="shared" si="97"/>
        <v>0</v>
      </c>
      <c r="C1078" s="99" t="str">
        <f t="shared" si="98"/>
        <v/>
      </c>
      <c r="D1078" s="99" t="str">
        <f t="shared" si="99"/>
        <v/>
      </c>
      <c r="E1078" s="99" t="str">
        <f t="shared" si="100"/>
        <v/>
      </c>
      <c r="F1078" s="99" t="str">
        <f t="shared" si="101"/>
        <v/>
      </c>
      <c r="G1078" s="99" t="str">
        <f t="shared" si="102"/>
        <v/>
      </c>
      <c r="H1078" s="200" t="str">
        <f ca="1">IF(AND(M1078&gt;0,M1078&lt;=STATS!$C$22),1,"")</f>
        <v/>
      </c>
      <c r="J1078" s="34">
        <v>1077</v>
      </c>
      <c r="R1078" s="17"/>
      <c r="S1078" s="17"/>
      <c r="T1078" s="36"/>
      <c r="U1078" s="36"/>
      <c r="V1078" s="36"/>
      <c r="W1078" s="36"/>
      <c r="EZ1078" s="196"/>
      <c r="FA1078" s="196"/>
      <c r="FB1078" s="196"/>
      <c r="FC1078" s="196"/>
      <c r="FD1078" s="196"/>
    </row>
    <row r="1079" spans="2:160">
      <c r="B1079" s="99">
        <f t="shared" si="97"/>
        <v>0</v>
      </c>
      <c r="C1079" s="99" t="str">
        <f t="shared" si="98"/>
        <v/>
      </c>
      <c r="D1079" s="99" t="str">
        <f t="shared" si="99"/>
        <v/>
      </c>
      <c r="E1079" s="99" t="str">
        <f t="shared" si="100"/>
        <v/>
      </c>
      <c r="F1079" s="99" t="str">
        <f t="shared" si="101"/>
        <v/>
      </c>
      <c r="G1079" s="99" t="str">
        <f t="shared" si="102"/>
        <v/>
      </c>
      <c r="H1079" s="200" t="str">
        <f ca="1">IF(AND(M1079&gt;0,M1079&lt;=STATS!$C$22),1,"")</f>
        <v/>
      </c>
      <c r="J1079" s="34">
        <v>1078</v>
      </c>
      <c r="R1079" s="17"/>
      <c r="S1079" s="17"/>
      <c r="T1079" s="36"/>
      <c r="U1079" s="36"/>
      <c r="V1079" s="36"/>
      <c r="W1079" s="36"/>
      <c r="EZ1079" s="196"/>
      <c r="FA1079" s="196"/>
      <c r="FB1079" s="196"/>
      <c r="FC1079" s="196"/>
      <c r="FD1079" s="196"/>
    </row>
    <row r="1080" spans="2:160">
      <c r="B1080" s="99">
        <f t="shared" si="97"/>
        <v>0</v>
      </c>
      <c r="C1080" s="99" t="str">
        <f t="shared" si="98"/>
        <v/>
      </c>
      <c r="D1080" s="99" t="str">
        <f t="shared" si="99"/>
        <v/>
      </c>
      <c r="E1080" s="99" t="str">
        <f t="shared" si="100"/>
        <v/>
      </c>
      <c r="F1080" s="99" t="str">
        <f t="shared" si="101"/>
        <v/>
      </c>
      <c r="G1080" s="99" t="str">
        <f t="shared" si="102"/>
        <v/>
      </c>
      <c r="H1080" s="200" t="str">
        <f ca="1">IF(AND(M1080&gt;0,M1080&lt;=STATS!$C$22),1,"")</f>
        <v/>
      </c>
      <c r="J1080" s="34">
        <v>1079</v>
      </c>
      <c r="R1080" s="17"/>
      <c r="S1080" s="17"/>
      <c r="T1080" s="36"/>
      <c r="U1080" s="36"/>
      <c r="V1080" s="36"/>
      <c r="W1080" s="36"/>
      <c r="EZ1080" s="196"/>
      <c r="FA1080" s="196"/>
      <c r="FB1080" s="196"/>
      <c r="FC1080" s="196"/>
      <c r="FD1080" s="196"/>
    </row>
    <row r="1081" spans="2:160">
      <c r="B1081" s="99">
        <f t="shared" si="97"/>
        <v>0</v>
      </c>
      <c r="C1081" s="99" t="str">
        <f t="shared" si="98"/>
        <v/>
      </c>
      <c r="D1081" s="99" t="str">
        <f t="shared" si="99"/>
        <v/>
      </c>
      <c r="E1081" s="99" t="str">
        <f t="shared" si="100"/>
        <v/>
      </c>
      <c r="F1081" s="99" t="str">
        <f t="shared" si="101"/>
        <v/>
      </c>
      <c r="G1081" s="99" t="str">
        <f t="shared" si="102"/>
        <v/>
      </c>
      <c r="H1081" s="200" t="str">
        <f ca="1">IF(AND(M1081&gt;0,M1081&lt;=STATS!$C$22),1,"")</f>
        <v/>
      </c>
      <c r="J1081" s="34">
        <v>1080</v>
      </c>
      <c r="R1081" s="17"/>
      <c r="S1081" s="17"/>
      <c r="T1081" s="36"/>
      <c r="U1081" s="36"/>
      <c r="V1081" s="36"/>
      <c r="W1081" s="36"/>
      <c r="EZ1081" s="196"/>
      <c r="FA1081" s="196"/>
      <c r="FB1081" s="196"/>
      <c r="FC1081" s="196"/>
      <c r="FD1081" s="196"/>
    </row>
    <row r="1082" spans="2:160">
      <c r="B1082" s="99">
        <f t="shared" si="97"/>
        <v>0</v>
      </c>
      <c r="C1082" s="99" t="str">
        <f t="shared" si="98"/>
        <v/>
      </c>
      <c r="D1082" s="99" t="str">
        <f t="shared" si="99"/>
        <v/>
      </c>
      <c r="E1082" s="99" t="str">
        <f t="shared" si="100"/>
        <v/>
      </c>
      <c r="F1082" s="99" t="str">
        <f t="shared" si="101"/>
        <v/>
      </c>
      <c r="G1082" s="99" t="str">
        <f t="shared" si="102"/>
        <v/>
      </c>
      <c r="H1082" s="200" t="str">
        <f ca="1">IF(AND(M1082&gt;0,M1082&lt;=STATS!$C$22),1,"")</f>
        <v/>
      </c>
      <c r="J1082" s="34">
        <v>1081</v>
      </c>
      <c r="R1082" s="17"/>
      <c r="S1082" s="17"/>
      <c r="T1082" s="36"/>
      <c r="U1082" s="36"/>
      <c r="V1082" s="36"/>
      <c r="W1082" s="36"/>
      <c r="EZ1082" s="196"/>
      <c r="FA1082" s="196"/>
      <c r="FB1082" s="196"/>
      <c r="FC1082" s="196"/>
      <c r="FD1082" s="196"/>
    </row>
    <row r="1083" spans="2:160">
      <c r="B1083" s="99">
        <f t="shared" si="97"/>
        <v>0</v>
      </c>
      <c r="C1083" s="99" t="str">
        <f t="shared" si="98"/>
        <v/>
      </c>
      <c r="D1083" s="99" t="str">
        <f t="shared" si="99"/>
        <v/>
      </c>
      <c r="E1083" s="99" t="str">
        <f t="shared" si="100"/>
        <v/>
      </c>
      <c r="F1083" s="99" t="str">
        <f t="shared" si="101"/>
        <v/>
      </c>
      <c r="G1083" s="99" t="str">
        <f t="shared" si="102"/>
        <v/>
      </c>
      <c r="H1083" s="200" t="str">
        <f ca="1">IF(AND(M1083&gt;0,M1083&lt;=STATS!$C$22),1,"")</f>
        <v/>
      </c>
      <c r="J1083" s="34">
        <v>1082</v>
      </c>
      <c r="R1083" s="17"/>
      <c r="S1083" s="17"/>
      <c r="T1083" s="36"/>
      <c r="U1083" s="36"/>
      <c r="V1083" s="36"/>
      <c r="W1083" s="36"/>
      <c r="EZ1083" s="196"/>
      <c r="FA1083" s="196"/>
      <c r="FB1083" s="196"/>
      <c r="FC1083" s="196"/>
      <c r="FD1083" s="196"/>
    </row>
    <row r="1084" spans="2:160">
      <c r="B1084" s="99">
        <f t="shared" si="97"/>
        <v>0</v>
      </c>
      <c r="C1084" s="99" t="str">
        <f t="shared" si="98"/>
        <v/>
      </c>
      <c r="D1084" s="99" t="str">
        <f t="shared" si="99"/>
        <v/>
      </c>
      <c r="E1084" s="99" t="str">
        <f t="shared" si="100"/>
        <v/>
      </c>
      <c r="F1084" s="99" t="str">
        <f t="shared" si="101"/>
        <v/>
      </c>
      <c r="G1084" s="99" t="str">
        <f t="shared" si="102"/>
        <v/>
      </c>
      <c r="H1084" s="200" t="str">
        <f ca="1">IF(AND(M1084&gt;0,M1084&lt;=STATS!$C$22),1,"")</f>
        <v/>
      </c>
      <c r="J1084" s="34">
        <v>1083</v>
      </c>
      <c r="R1084" s="17"/>
      <c r="S1084" s="17"/>
      <c r="T1084" s="36"/>
      <c r="U1084" s="36"/>
      <c r="V1084" s="36"/>
      <c r="W1084" s="36"/>
      <c r="EZ1084" s="196"/>
      <c r="FA1084" s="196"/>
      <c r="FB1084" s="196"/>
      <c r="FC1084" s="196"/>
      <c r="FD1084" s="196"/>
    </row>
    <row r="1085" spans="2:160">
      <c r="B1085" s="99">
        <f t="shared" si="97"/>
        <v>0</v>
      </c>
      <c r="C1085" s="99" t="str">
        <f t="shared" si="98"/>
        <v/>
      </c>
      <c r="D1085" s="99" t="str">
        <f t="shared" si="99"/>
        <v/>
      </c>
      <c r="E1085" s="99" t="str">
        <f t="shared" si="100"/>
        <v/>
      </c>
      <c r="F1085" s="99" t="str">
        <f t="shared" si="101"/>
        <v/>
      </c>
      <c r="G1085" s="99" t="str">
        <f t="shared" si="102"/>
        <v/>
      </c>
      <c r="H1085" s="200" t="str">
        <f ca="1">IF(AND(M1085&gt;0,M1085&lt;=STATS!$C$22),1,"")</f>
        <v/>
      </c>
      <c r="J1085" s="34">
        <v>1084</v>
      </c>
      <c r="R1085" s="17"/>
      <c r="S1085" s="17"/>
      <c r="T1085" s="36"/>
      <c r="U1085" s="36"/>
      <c r="V1085" s="36"/>
      <c r="W1085" s="36"/>
      <c r="EZ1085" s="196"/>
      <c r="FA1085" s="196"/>
      <c r="FB1085" s="196"/>
      <c r="FC1085" s="196"/>
      <c r="FD1085" s="196"/>
    </row>
    <row r="1086" spans="2:160">
      <c r="B1086" s="99">
        <f t="shared" si="97"/>
        <v>0</v>
      </c>
      <c r="C1086" s="99" t="str">
        <f t="shared" si="98"/>
        <v/>
      </c>
      <c r="D1086" s="99" t="str">
        <f t="shared" si="99"/>
        <v/>
      </c>
      <c r="E1086" s="99" t="str">
        <f t="shared" si="100"/>
        <v/>
      </c>
      <c r="F1086" s="99" t="str">
        <f t="shared" si="101"/>
        <v/>
      </c>
      <c r="G1086" s="99" t="str">
        <f t="shared" si="102"/>
        <v/>
      </c>
      <c r="H1086" s="200" t="str">
        <f ca="1">IF(AND(M1086&gt;0,M1086&lt;=STATS!$C$22),1,"")</f>
        <v/>
      </c>
      <c r="J1086" s="34">
        <v>1085</v>
      </c>
      <c r="R1086" s="17"/>
      <c r="S1086" s="17"/>
      <c r="T1086" s="36"/>
      <c r="U1086" s="36"/>
      <c r="V1086" s="36"/>
      <c r="W1086" s="36"/>
      <c r="EZ1086" s="196"/>
      <c r="FA1086" s="196"/>
      <c r="FB1086" s="196"/>
      <c r="FC1086" s="196"/>
      <c r="FD1086" s="196"/>
    </row>
    <row r="1087" spans="2:160">
      <c r="B1087" s="99">
        <f t="shared" si="97"/>
        <v>0</v>
      </c>
      <c r="C1087" s="99" t="str">
        <f t="shared" si="98"/>
        <v/>
      </c>
      <c r="D1087" s="99" t="str">
        <f t="shared" si="99"/>
        <v/>
      </c>
      <c r="E1087" s="99" t="str">
        <f t="shared" si="100"/>
        <v/>
      </c>
      <c r="F1087" s="99" t="str">
        <f t="shared" si="101"/>
        <v/>
      </c>
      <c r="G1087" s="99" t="str">
        <f t="shared" si="102"/>
        <v/>
      </c>
      <c r="H1087" s="200" t="str">
        <f ca="1">IF(AND(M1087&gt;0,M1087&lt;=STATS!$C$22),1,"")</f>
        <v/>
      </c>
      <c r="J1087" s="34">
        <v>1086</v>
      </c>
      <c r="R1087" s="17"/>
      <c r="S1087" s="17"/>
      <c r="T1087" s="36"/>
      <c r="U1087" s="36"/>
      <c r="V1087" s="36"/>
      <c r="W1087" s="36"/>
      <c r="EZ1087" s="196"/>
      <c r="FA1087" s="196"/>
      <c r="FB1087" s="196"/>
      <c r="FC1087" s="196"/>
      <c r="FD1087" s="196"/>
    </row>
    <row r="1088" spans="2:160">
      <c r="B1088" s="99">
        <f t="shared" si="97"/>
        <v>0</v>
      </c>
      <c r="C1088" s="99" t="str">
        <f t="shared" si="98"/>
        <v/>
      </c>
      <c r="D1088" s="99" t="str">
        <f t="shared" si="99"/>
        <v/>
      </c>
      <c r="E1088" s="99" t="str">
        <f t="shared" si="100"/>
        <v/>
      </c>
      <c r="F1088" s="99" t="str">
        <f t="shared" si="101"/>
        <v/>
      </c>
      <c r="G1088" s="99" t="str">
        <f t="shared" si="102"/>
        <v/>
      </c>
      <c r="H1088" s="200" t="str">
        <f ca="1">IF(AND(M1088&gt;0,M1088&lt;=STATS!$C$22),1,"")</f>
        <v/>
      </c>
      <c r="J1088" s="34">
        <v>1087</v>
      </c>
      <c r="R1088" s="17"/>
      <c r="S1088" s="17"/>
      <c r="T1088" s="36"/>
      <c r="U1088" s="36"/>
      <c r="V1088" s="36"/>
      <c r="W1088" s="36"/>
      <c r="EZ1088" s="196"/>
      <c r="FA1088" s="196"/>
      <c r="FB1088" s="196"/>
      <c r="FC1088" s="196"/>
      <c r="FD1088" s="196"/>
    </row>
    <row r="1089" spans="2:160">
      <c r="B1089" s="99">
        <f t="shared" si="97"/>
        <v>0</v>
      </c>
      <c r="C1089" s="99" t="str">
        <f t="shared" si="98"/>
        <v/>
      </c>
      <c r="D1089" s="99" t="str">
        <f t="shared" si="99"/>
        <v/>
      </c>
      <c r="E1089" s="99" t="str">
        <f t="shared" si="100"/>
        <v/>
      </c>
      <c r="F1089" s="99" t="str">
        <f t="shared" si="101"/>
        <v/>
      </c>
      <c r="G1089" s="99" t="str">
        <f t="shared" si="102"/>
        <v/>
      </c>
      <c r="H1089" s="200" t="str">
        <f ca="1">IF(AND(M1089&gt;0,M1089&lt;=STATS!$C$22),1,"")</f>
        <v/>
      </c>
      <c r="J1089" s="34">
        <v>1088</v>
      </c>
      <c r="R1089" s="17"/>
      <c r="S1089" s="17"/>
      <c r="T1089" s="36"/>
      <c r="U1089" s="36"/>
      <c r="V1089" s="36"/>
      <c r="W1089" s="36"/>
      <c r="EZ1089" s="196"/>
      <c r="FA1089" s="196"/>
      <c r="FB1089" s="196"/>
      <c r="FC1089" s="196"/>
      <c r="FD1089" s="196"/>
    </row>
    <row r="1090" spans="2:160">
      <c r="B1090" s="99">
        <f t="shared" ref="B1090:B1153" si="103">COUNT(R1090:EY1090,FE1090:FM1090)</f>
        <v>0</v>
      </c>
      <c r="C1090" s="99" t="str">
        <f t="shared" ref="C1090:C1153" si="104">IF(COUNT(R1090:EY1090,FE1090:FM1090)&gt;0,COUNT(R1090:EY1090,FE1090:FM1090),"")</f>
        <v/>
      </c>
      <c r="D1090" s="99" t="str">
        <f t="shared" ref="D1090:D1153" si="105">IF(COUNT(T1090:BJ1090,BL1090:BT1090,BV1090:CB1090,CD1090:EY1090,FE1090:FM1090)&gt;0,COUNT(T1090:BJ1090,BL1090:BT1090,BV1090:CB1090,CD1090:EY1090,FE1090:FM1090),"")</f>
        <v/>
      </c>
      <c r="E1090" s="99" t="str">
        <f t="shared" ref="E1090:E1153" si="106">IF(H1090=1,COUNT(R1090:EY1090,FE1090:FM1090),"")</f>
        <v/>
      </c>
      <c r="F1090" s="99" t="str">
        <f t="shared" ref="F1090:F1153" si="107">IF(H1090=1,COUNT(T1090:BJ1090,BL1090:BT1090,BV1090:CB1090,CD1090:EY1090,FE1090:FM1090),"")</f>
        <v/>
      </c>
      <c r="G1090" s="99" t="str">
        <f t="shared" si="102"/>
        <v/>
      </c>
      <c r="H1090" s="200" t="str">
        <f ca="1">IF(AND(M1090&gt;0,M1090&lt;=STATS!$C$22),1,"")</f>
        <v/>
      </c>
      <c r="J1090" s="34">
        <v>1089</v>
      </c>
      <c r="R1090" s="17"/>
      <c r="S1090" s="17"/>
      <c r="T1090" s="36"/>
      <c r="U1090" s="36"/>
      <c r="V1090" s="36"/>
      <c r="W1090" s="36"/>
      <c r="EZ1090" s="196"/>
      <c r="FA1090" s="196"/>
      <c r="FB1090" s="196"/>
      <c r="FC1090" s="196"/>
      <c r="FD1090" s="196"/>
    </row>
    <row r="1091" spans="2:160">
      <c r="B1091" s="99">
        <f t="shared" si="103"/>
        <v>0</v>
      </c>
      <c r="C1091" s="99" t="str">
        <f t="shared" si="104"/>
        <v/>
      </c>
      <c r="D1091" s="99" t="str">
        <f t="shared" si="105"/>
        <v/>
      </c>
      <c r="E1091" s="99" t="str">
        <f t="shared" si="106"/>
        <v/>
      </c>
      <c r="F1091" s="99" t="str">
        <f t="shared" si="107"/>
        <v/>
      </c>
      <c r="G1091" s="99" t="str">
        <f t="shared" si="102"/>
        <v/>
      </c>
      <c r="H1091" s="200" t="str">
        <f ca="1">IF(AND(M1091&gt;0,M1091&lt;=STATS!$C$22),1,"")</f>
        <v/>
      </c>
      <c r="J1091" s="34">
        <v>1090</v>
      </c>
      <c r="R1091" s="17"/>
      <c r="S1091" s="17"/>
      <c r="T1091" s="36"/>
      <c r="U1091" s="36"/>
      <c r="V1091" s="36"/>
      <c r="W1091" s="36"/>
      <c r="EZ1091" s="196"/>
      <c r="FA1091" s="196"/>
      <c r="FB1091" s="196"/>
      <c r="FC1091" s="196"/>
      <c r="FD1091" s="196"/>
    </row>
    <row r="1092" spans="2:160">
      <c r="B1092" s="99">
        <f t="shared" si="103"/>
        <v>0</v>
      </c>
      <c r="C1092" s="99" t="str">
        <f t="shared" si="104"/>
        <v/>
      </c>
      <c r="D1092" s="99" t="str">
        <f t="shared" si="105"/>
        <v/>
      </c>
      <c r="E1092" s="99" t="str">
        <f t="shared" si="106"/>
        <v/>
      </c>
      <c r="F1092" s="99" t="str">
        <f t="shared" si="107"/>
        <v/>
      </c>
      <c r="G1092" s="99" t="str">
        <f t="shared" si="102"/>
        <v/>
      </c>
      <c r="H1092" s="200" t="str">
        <f ca="1">IF(AND(M1092&gt;0,M1092&lt;=STATS!$C$22),1,"")</f>
        <v/>
      </c>
      <c r="J1092" s="34">
        <v>1091</v>
      </c>
      <c r="R1092" s="17"/>
      <c r="S1092" s="17"/>
      <c r="T1092" s="36"/>
      <c r="U1092" s="36"/>
      <c r="V1092" s="36"/>
      <c r="W1092" s="36"/>
      <c r="EZ1092" s="196"/>
      <c r="FA1092" s="196"/>
      <c r="FB1092" s="196"/>
      <c r="FC1092" s="196"/>
      <c r="FD1092" s="196"/>
    </row>
    <row r="1093" spans="2:160">
      <c r="B1093" s="99">
        <f t="shared" si="103"/>
        <v>0</v>
      </c>
      <c r="C1093" s="99" t="str">
        <f t="shared" si="104"/>
        <v/>
      </c>
      <c r="D1093" s="99" t="str">
        <f t="shared" si="105"/>
        <v/>
      </c>
      <c r="E1093" s="99" t="str">
        <f t="shared" si="106"/>
        <v/>
      </c>
      <c r="F1093" s="99" t="str">
        <f t="shared" si="107"/>
        <v/>
      </c>
      <c r="G1093" s="99" t="str">
        <f t="shared" si="102"/>
        <v/>
      </c>
      <c r="H1093" s="200" t="str">
        <f ca="1">IF(AND(M1093&gt;0,M1093&lt;=STATS!$C$22),1,"")</f>
        <v/>
      </c>
      <c r="J1093" s="34">
        <v>1092</v>
      </c>
      <c r="R1093" s="17"/>
      <c r="S1093" s="17"/>
      <c r="T1093" s="36"/>
      <c r="U1093" s="36"/>
      <c r="V1093" s="36"/>
      <c r="W1093" s="36"/>
      <c r="EZ1093" s="196"/>
      <c r="FA1093" s="196"/>
      <c r="FB1093" s="196"/>
      <c r="FC1093" s="196"/>
      <c r="FD1093" s="196"/>
    </row>
    <row r="1094" spans="2:160">
      <c r="B1094" s="99">
        <f t="shared" si="103"/>
        <v>0</v>
      </c>
      <c r="C1094" s="99" t="str">
        <f t="shared" si="104"/>
        <v/>
      </c>
      <c r="D1094" s="99" t="str">
        <f t="shared" si="105"/>
        <v/>
      </c>
      <c r="E1094" s="99" t="str">
        <f t="shared" si="106"/>
        <v/>
      </c>
      <c r="F1094" s="99" t="str">
        <f t="shared" si="107"/>
        <v/>
      </c>
      <c r="G1094" s="99" t="str">
        <f t="shared" si="102"/>
        <v/>
      </c>
      <c r="H1094" s="200" t="str">
        <f ca="1">IF(AND(M1094&gt;0,M1094&lt;=STATS!$C$22),1,"")</f>
        <v/>
      </c>
      <c r="J1094" s="34">
        <v>1093</v>
      </c>
      <c r="R1094" s="17"/>
      <c r="S1094" s="17"/>
      <c r="T1094" s="36"/>
      <c r="U1094" s="36"/>
      <c r="V1094" s="36"/>
      <c r="W1094" s="36"/>
      <c r="EZ1094" s="196"/>
      <c r="FA1094" s="196"/>
      <c r="FB1094" s="196"/>
      <c r="FC1094" s="196"/>
      <c r="FD1094" s="196"/>
    </row>
    <row r="1095" spans="2:160">
      <c r="B1095" s="99">
        <f t="shared" si="103"/>
        <v>0</v>
      </c>
      <c r="C1095" s="99" t="str">
        <f t="shared" si="104"/>
        <v/>
      </c>
      <c r="D1095" s="99" t="str">
        <f t="shared" si="105"/>
        <v/>
      </c>
      <c r="E1095" s="99" t="str">
        <f t="shared" si="106"/>
        <v/>
      </c>
      <c r="F1095" s="99" t="str">
        <f t="shared" si="107"/>
        <v/>
      </c>
      <c r="G1095" s="99" t="str">
        <f t="shared" si="102"/>
        <v/>
      </c>
      <c r="H1095" s="200" t="str">
        <f ca="1">IF(AND(M1095&gt;0,M1095&lt;=STATS!$C$22),1,"")</f>
        <v/>
      </c>
      <c r="J1095" s="34">
        <v>1094</v>
      </c>
      <c r="R1095" s="17"/>
      <c r="S1095" s="17"/>
      <c r="T1095" s="36"/>
      <c r="U1095" s="36"/>
      <c r="V1095" s="36"/>
      <c r="W1095" s="36"/>
      <c r="EZ1095" s="196"/>
      <c r="FA1095" s="196"/>
      <c r="FB1095" s="196"/>
      <c r="FC1095" s="196"/>
      <c r="FD1095" s="196"/>
    </row>
    <row r="1096" spans="2:160">
      <c r="B1096" s="99">
        <f t="shared" si="103"/>
        <v>0</v>
      </c>
      <c r="C1096" s="99" t="str">
        <f t="shared" si="104"/>
        <v/>
      </c>
      <c r="D1096" s="99" t="str">
        <f t="shared" si="105"/>
        <v/>
      </c>
      <c r="E1096" s="99" t="str">
        <f t="shared" si="106"/>
        <v/>
      </c>
      <c r="F1096" s="99" t="str">
        <f t="shared" si="107"/>
        <v/>
      </c>
      <c r="G1096" s="99" t="str">
        <f t="shared" si="102"/>
        <v/>
      </c>
      <c r="H1096" s="200" t="str">
        <f ca="1">IF(AND(M1096&gt;0,M1096&lt;=STATS!$C$22),1,"")</f>
        <v/>
      </c>
      <c r="J1096" s="34">
        <v>1095</v>
      </c>
      <c r="R1096" s="17"/>
      <c r="S1096" s="17"/>
      <c r="T1096" s="36"/>
      <c r="U1096" s="36"/>
      <c r="V1096" s="36"/>
      <c r="W1096" s="36"/>
      <c r="EZ1096" s="196"/>
      <c r="FA1096" s="196"/>
      <c r="FB1096" s="196"/>
      <c r="FC1096" s="196"/>
      <c r="FD1096" s="196"/>
    </row>
    <row r="1097" spans="2:160">
      <c r="B1097" s="99">
        <f t="shared" si="103"/>
        <v>0</v>
      </c>
      <c r="C1097" s="99" t="str">
        <f t="shared" si="104"/>
        <v/>
      </c>
      <c r="D1097" s="99" t="str">
        <f t="shared" si="105"/>
        <v/>
      </c>
      <c r="E1097" s="99" t="str">
        <f t="shared" si="106"/>
        <v/>
      </c>
      <c r="F1097" s="99" t="str">
        <f t="shared" si="107"/>
        <v/>
      </c>
      <c r="G1097" s="99" t="str">
        <f t="shared" si="102"/>
        <v/>
      </c>
      <c r="H1097" s="200" t="str">
        <f ca="1">IF(AND(M1097&gt;0,M1097&lt;=STATS!$C$22),1,"")</f>
        <v/>
      </c>
      <c r="J1097" s="34">
        <v>1096</v>
      </c>
      <c r="R1097" s="17"/>
      <c r="S1097" s="17"/>
      <c r="T1097" s="36"/>
      <c r="U1097" s="36"/>
      <c r="V1097" s="36"/>
      <c r="W1097" s="36"/>
      <c r="EZ1097" s="196"/>
      <c r="FA1097" s="196"/>
      <c r="FB1097" s="196"/>
      <c r="FC1097" s="196"/>
      <c r="FD1097" s="196"/>
    </row>
    <row r="1098" spans="2:160">
      <c r="B1098" s="99">
        <f t="shared" si="103"/>
        <v>0</v>
      </c>
      <c r="C1098" s="99" t="str">
        <f t="shared" si="104"/>
        <v/>
      </c>
      <c r="D1098" s="99" t="str">
        <f t="shared" si="105"/>
        <v/>
      </c>
      <c r="E1098" s="99" t="str">
        <f t="shared" si="106"/>
        <v/>
      </c>
      <c r="F1098" s="99" t="str">
        <f t="shared" si="107"/>
        <v/>
      </c>
      <c r="G1098" s="99" t="str">
        <f t="shared" si="102"/>
        <v/>
      </c>
      <c r="H1098" s="200" t="str">
        <f ca="1">IF(AND(M1098&gt;0,M1098&lt;=STATS!$C$22),1,"")</f>
        <v/>
      </c>
      <c r="J1098" s="34">
        <v>1097</v>
      </c>
      <c r="R1098" s="17"/>
      <c r="S1098" s="17"/>
      <c r="T1098" s="36"/>
      <c r="U1098" s="36"/>
      <c r="V1098" s="36"/>
      <c r="W1098" s="36"/>
      <c r="EZ1098" s="196"/>
      <c r="FA1098" s="196"/>
      <c r="FB1098" s="196"/>
      <c r="FC1098" s="196"/>
      <c r="FD1098" s="196"/>
    </row>
    <row r="1099" spans="2:160">
      <c r="B1099" s="99">
        <f t="shared" si="103"/>
        <v>0</v>
      </c>
      <c r="C1099" s="99" t="str">
        <f t="shared" si="104"/>
        <v/>
      </c>
      <c r="D1099" s="99" t="str">
        <f t="shared" si="105"/>
        <v/>
      </c>
      <c r="E1099" s="99" t="str">
        <f t="shared" si="106"/>
        <v/>
      </c>
      <c r="F1099" s="99" t="str">
        <f t="shared" si="107"/>
        <v/>
      </c>
      <c r="G1099" s="99" t="str">
        <f t="shared" si="102"/>
        <v/>
      </c>
      <c r="H1099" s="200" t="str">
        <f ca="1">IF(AND(M1099&gt;0,M1099&lt;=STATS!$C$22),1,"")</f>
        <v/>
      </c>
      <c r="J1099" s="34">
        <v>1098</v>
      </c>
      <c r="R1099" s="17"/>
      <c r="S1099" s="17"/>
      <c r="T1099" s="36"/>
      <c r="U1099" s="36"/>
      <c r="V1099" s="36"/>
      <c r="W1099" s="36"/>
      <c r="EZ1099" s="196"/>
      <c r="FA1099" s="196"/>
      <c r="FB1099" s="196"/>
      <c r="FC1099" s="196"/>
      <c r="FD1099" s="196"/>
    </row>
    <row r="1100" spans="2:160">
      <c r="B1100" s="99">
        <f t="shared" si="103"/>
        <v>0</v>
      </c>
      <c r="C1100" s="99" t="str">
        <f t="shared" si="104"/>
        <v/>
      </c>
      <c r="D1100" s="99" t="str">
        <f t="shared" si="105"/>
        <v/>
      </c>
      <c r="E1100" s="99" t="str">
        <f t="shared" si="106"/>
        <v/>
      </c>
      <c r="F1100" s="99" t="str">
        <f t="shared" si="107"/>
        <v/>
      </c>
      <c r="G1100" s="99" t="str">
        <f t="shared" si="102"/>
        <v/>
      </c>
      <c r="H1100" s="200" t="str">
        <f ca="1">IF(AND(M1100&gt;0,M1100&lt;=STATS!$C$22),1,"")</f>
        <v/>
      </c>
      <c r="J1100" s="34">
        <v>1099</v>
      </c>
      <c r="R1100" s="17"/>
      <c r="S1100" s="17"/>
      <c r="T1100" s="36"/>
      <c r="U1100" s="36"/>
      <c r="V1100" s="36"/>
      <c r="W1100" s="36"/>
      <c r="EZ1100" s="196"/>
      <c r="FA1100" s="196"/>
      <c r="FB1100" s="196"/>
      <c r="FC1100" s="196"/>
      <c r="FD1100" s="196"/>
    </row>
    <row r="1101" spans="2:160">
      <c r="B1101" s="99">
        <f t="shared" si="103"/>
        <v>0</v>
      </c>
      <c r="C1101" s="99" t="str">
        <f t="shared" si="104"/>
        <v/>
      </c>
      <c r="D1101" s="99" t="str">
        <f t="shared" si="105"/>
        <v/>
      </c>
      <c r="E1101" s="99" t="str">
        <f t="shared" si="106"/>
        <v/>
      </c>
      <c r="F1101" s="99" t="str">
        <f t="shared" si="107"/>
        <v/>
      </c>
      <c r="G1101" s="99" t="str">
        <f t="shared" si="102"/>
        <v/>
      </c>
      <c r="H1101" s="200" t="str">
        <f ca="1">IF(AND(M1101&gt;0,M1101&lt;=STATS!$C$22),1,"")</f>
        <v/>
      </c>
      <c r="J1101" s="34">
        <v>1100</v>
      </c>
      <c r="R1101" s="17"/>
      <c r="S1101" s="17"/>
      <c r="T1101" s="36"/>
      <c r="U1101" s="36"/>
      <c r="V1101" s="36"/>
      <c r="W1101" s="36"/>
      <c r="EZ1101" s="196"/>
      <c r="FA1101" s="196"/>
      <c r="FB1101" s="196"/>
      <c r="FC1101" s="196"/>
      <c r="FD1101" s="196"/>
    </row>
    <row r="1102" spans="2:160">
      <c r="B1102" s="99">
        <f t="shared" si="103"/>
        <v>0</v>
      </c>
      <c r="C1102" s="99" t="str">
        <f t="shared" si="104"/>
        <v/>
      </c>
      <c r="D1102" s="99" t="str">
        <f t="shared" si="105"/>
        <v/>
      </c>
      <c r="E1102" s="99" t="str">
        <f t="shared" si="106"/>
        <v/>
      </c>
      <c r="F1102" s="99" t="str">
        <f t="shared" si="107"/>
        <v/>
      </c>
      <c r="G1102" s="99" t="str">
        <f t="shared" si="102"/>
        <v/>
      </c>
      <c r="H1102" s="200" t="str">
        <f ca="1">IF(AND(M1102&gt;0,M1102&lt;=STATS!$C$22),1,"")</f>
        <v/>
      </c>
      <c r="J1102" s="34">
        <v>1101</v>
      </c>
      <c r="R1102" s="17"/>
      <c r="S1102" s="17"/>
      <c r="T1102" s="36"/>
      <c r="U1102" s="36"/>
      <c r="V1102" s="36"/>
      <c r="W1102" s="36"/>
      <c r="EZ1102" s="196"/>
      <c r="FA1102" s="196"/>
      <c r="FB1102" s="196"/>
      <c r="FC1102" s="196"/>
      <c r="FD1102" s="196"/>
    </row>
    <row r="1103" spans="2:160">
      <c r="B1103" s="99">
        <f t="shared" si="103"/>
        <v>0</v>
      </c>
      <c r="C1103" s="99" t="str">
        <f t="shared" si="104"/>
        <v/>
      </c>
      <c r="D1103" s="99" t="str">
        <f t="shared" si="105"/>
        <v/>
      </c>
      <c r="E1103" s="99" t="str">
        <f t="shared" si="106"/>
        <v/>
      </c>
      <c r="F1103" s="99" t="str">
        <f t="shared" si="107"/>
        <v/>
      </c>
      <c r="G1103" s="99" t="str">
        <f t="shared" si="102"/>
        <v/>
      </c>
      <c r="H1103" s="200" t="str">
        <f ca="1">IF(AND(M1103&gt;0,M1103&lt;=STATS!$C$22),1,"")</f>
        <v/>
      </c>
      <c r="J1103" s="34">
        <v>1102</v>
      </c>
      <c r="R1103" s="17"/>
      <c r="S1103" s="17"/>
      <c r="T1103" s="36"/>
      <c r="U1103" s="36"/>
      <c r="V1103" s="36"/>
      <c r="W1103" s="36"/>
      <c r="EZ1103" s="196"/>
      <c r="FA1103" s="196"/>
      <c r="FB1103" s="196"/>
      <c r="FC1103" s="196"/>
      <c r="FD1103" s="196"/>
    </row>
    <row r="1104" spans="2:160">
      <c r="B1104" s="99">
        <f t="shared" si="103"/>
        <v>0</v>
      </c>
      <c r="C1104" s="99" t="str">
        <f t="shared" si="104"/>
        <v/>
      </c>
      <c r="D1104" s="99" t="str">
        <f t="shared" si="105"/>
        <v/>
      </c>
      <c r="E1104" s="99" t="str">
        <f t="shared" si="106"/>
        <v/>
      </c>
      <c r="F1104" s="99" t="str">
        <f t="shared" si="107"/>
        <v/>
      </c>
      <c r="G1104" s="99" t="str">
        <f t="shared" si="102"/>
        <v/>
      </c>
      <c r="H1104" s="200" t="str">
        <f ca="1">IF(AND(M1104&gt;0,M1104&lt;=STATS!$C$22),1,"")</f>
        <v/>
      </c>
      <c r="J1104" s="34">
        <v>1103</v>
      </c>
      <c r="R1104" s="17"/>
      <c r="S1104" s="17"/>
      <c r="T1104" s="36"/>
      <c r="U1104" s="36"/>
      <c r="V1104" s="36"/>
      <c r="W1104" s="36"/>
      <c r="EZ1104" s="196"/>
      <c r="FA1104" s="196"/>
      <c r="FB1104" s="196"/>
      <c r="FC1104" s="196"/>
      <c r="FD1104" s="196"/>
    </row>
    <row r="1105" spans="2:160">
      <c r="B1105" s="99">
        <f t="shared" si="103"/>
        <v>0</v>
      </c>
      <c r="C1105" s="99" t="str">
        <f t="shared" si="104"/>
        <v/>
      </c>
      <c r="D1105" s="99" t="str">
        <f t="shared" si="105"/>
        <v/>
      </c>
      <c r="E1105" s="99" t="str">
        <f t="shared" si="106"/>
        <v/>
      </c>
      <c r="F1105" s="99" t="str">
        <f t="shared" si="107"/>
        <v/>
      </c>
      <c r="G1105" s="99" t="str">
        <f t="shared" si="102"/>
        <v/>
      </c>
      <c r="H1105" s="200" t="str">
        <f ca="1">IF(AND(M1105&gt;0,M1105&lt;=STATS!$C$22),1,"")</f>
        <v/>
      </c>
      <c r="J1105" s="34">
        <v>1104</v>
      </c>
      <c r="R1105" s="17"/>
      <c r="S1105" s="17"/>
      <c r="T1105" s="36"/>
      <c r="U1105" s="36"/>
      <c r="V1105" s="36"/>
      <c r="W1105" s="36"/>
      <c r="EZ1105" s="196"/>
      <c r="FA1105" s="196"/>
      <c r="FB1105" s="196"/>
      <c r="FC1105" s="196"/>
      <c r="FD1105" s="196"/>
    </row>
    <row r="1106" spans="2:160">
      <c r="B1106" s="99">
        <f t="shared" si="103"/>
        <v>0</v>
      </c>
      <c r="C1106" s="99" t="str">
        <f t="shared" si="104"/>
        <v/>
      </c>
      <c r="D1106" s="99" t="str">
        <f t="shared" si="105"/>
        <v/>
      </c>
      <c r="E1106" s="99" t="str">
        <f t="shared" si="106"/>
        <v/>
      </c>
      <c r="F1106" s="99" t="str">
        <f t="shared" si="107"/>
        <v/>
      </c>
      <c r="G1106" s="99" t="str">
        <f t="shared" si="102"/>
        <v/>
      </c>
      <c r="H1106" s="200" t="str">
        <f ca="1">IF(AND(M1106&gt;0,M1106&lt;=STATS!$C$22),1,"")</f>
        <v/>
      </c>
      <c r="J1106" s="34">
        <v>1105</v>
      </c>
      <c r="R1106" s="17"/>
      <c r="S1106" s="17"/>
      <c r="T1106" s="36"/>
      <c r="U1106" s="36"/>
      <c r="V1106" s="36"/>
      <c r="W1106" s="36"/>
      <c r="EZ1106" s="196"/>
      <c r="FA1106" s="196"/>
      <c r="FB1106" s="196"/>
      <c r="FC1106" s="196"/>
      <c r="FD1106" s="196"/>
    </row>
    <row r="1107" spans="2:160">
      <c r="B1107" s="99">
        <f t="shared" si="103"/>
        <v>0</v>
      </c>
      <c r="C1107" s="99" t="str">
        <f t="shared" si="104"/>
        <v/>
      </c>
      <c r="D1107" s="99" t="str">
        <f t="shared" si="105"/>
        <v/>
      </c>
      <c r="E1107" s="99" t="str">
        <f t="shared" si="106"/>
        <v/>
      </c>
      <c r="F1107" s="99" t="str">
        <f t="shared" si="107"/>
        <v/>
      </c>
      <c r="G1107" s="99" t="str">
        <f t="shared" si="102"/>
        <v/>
      </c>
      <c r="H1107" s="200" t="str">
        <f ca="1">IF(AND(M1107&gt;0,M1107&lt;=STATS!$C$22),1,"")</f>
        <v/>
      </c>
      <c r="J1107" s="34">
        <v>1106</v>
      </c>
      <c r="R1107" s="17"/>
      <c r="S1107" s="17"/>
      <c r="T1107" s="36"/>
      <c r="U1107" s="36"/>
      <c r="V1107" s="36"/>
      <c r="W1107" s="36"/>
      <c r="EZ1107" s="196"/>
      <c r="FA1107" s="196"/>
      <c r="FB1107" s="196"/>
      <c r="FC1107" s="196"/>
      <c r="FD1107" s="196"/>
    </row>
    <row r="1108" spans="2:160">
      <c r="B1108" s="99">
        <f t="shared" si="103"/>
        <v>0</v>
      </c>
      <c r="C1108" s="99" t="str">
        <f t="shared" si="104"/>
        <v/>
      </c>
      <c r="D1108" s="99" t="str">
        <f t="shared" si="105"/>
        <v/>
      </c>
      <c r="E1108" s="99" t="str">
        <f t="shared" si="106"/>
        <v/>
      </c>
      <c r="F1108" s="99" t="str">
        <f t="shared" si="107"/>
        <v/>
      </c>
      <c r="G1108" s="99" t="str">
        <f t="shared" si="102"/>
        <v/>
      </c>
      <c r="H1108" s="200" t="str">
        <f ca="1">IF(AND(M1108&gt;0,M1108&lt;=STATS!$C$22),1,"")</f>
        <v/>
      </c>
      <c r="J1108" s="34">
        <v>1107</v>
      </c>
      <c r="R1108" s="17"/>
      <c r="S1108" s="17"/>
      <c r="T1108" s="36"/>
      <c r="U1108" s="36"/>
      <c r="V1108" s="36"/>
      <c r="W1108" s="36"/>
      <c r="EZ1108" s="196"/>
      <c r="FA1108" s="196"/>
      <c r="FB1108" s="196"/>
      <c r="FC1108" s="196"/>
      <c r="FD1108" s="196"/>
    </row>
    <row r="1109" spans="2:160">
      <c r="B1109" s="99">
        <f t="shared" si="103"/>
        <v>0</v>
      </c>
      <c r="C1109" s="99" t="str">
        <f t="shared" si="104"/>
        <v/>
      </c>
      <c r="D1109" s="99" t="str">
        <f t="shared" si="105"/>
        <v/>
      </c>
      <c r="E1109" s="99" t="str">
        <f t="shared" si="106"/>
        <v/>
      </c>
      <c r="F1109" s="99" t="str">
        <f t="shared" si="107"/>
        <v/>
      </c>
      <c r="G1109" s="99" t="str">
        <f t="shared" si="102"/>
        <v/>
      </c>
      <c r="H1109" s="200" t="str">
        <f ca="1">IF(AND(M1109&gt;0,M1109&lt;=STATS!$C$22),1,"")</f>
        <v/>
      </c>
      <c r="J1109" s="34">
        <v>1108</v>
      </c>
      <c r="R1109" s="17"/>
      <c r="S1109" s="17"/>
      <c r="T1109" s="36"/>
      <c r="U1109" s="36"/>
      <c r="V1109" s="36"/>
      <c r="W1109" s="36"/>
      <c r="EZ1109" s="196"/>
      <c r="FA1109" s="196"/>
      <c r="FB1109" s="196"/>
      <c r="FC1109" s="196"/>
      <c r="FD1109" s="196"/>
    </row>
    <row r="1110" spans="2:160">
      <c r="B1110" s="99">
        <f t="shared" si="103"/>
        <v>0</v>
      </c>
      <c r="C1110" s="99" t="str">
        <f t="shared" si="104"/>
        <v/>
      </c>
      <c r="D1110" s="99" t="str">
        <f t="shared" si="105"/>
        <v/>
      </c>
      <c r="E1110" s="99" t="str">
        <f t="shared" si="106"/>
        <v/>
      </c>
      <c r="F1110" s="99" t="str">
        <f t="shared" si="107"/>
        <v/>
      </c>
      <c r="G1110" s="99" t="str">
        <f t="shared" si="102"/>
        <v/>
      </c>
      <c r="H1110" s="200" t="str">
        <f ca="1">IF(AND(M1110&gt;0,M1110&lt;=STATS!$C$22),1,"")</f>
        <v/>
      </c>
      <c r="J1110" s="34">
        <v>1109</v>
      </c>
      <c r="R1110" s="17"/>
      <c r="S1110" s="17"/>
      <c r="T1110" s="36"/>
      <c r="U1110" s="36"/>
      <c r="V1110" s="36"/>
      <c r="W1110" s="36"/>
      <c r="EZ1110" s="196"/>
      <c r="FA1110" s="196"/>
      <c r="FB1110" s="196"/>
      <c r="FC1110" s="196"/>
      <c r="FD1110" s="196"/>
    </row>
    <row r="1111" spans="2:160">
      <c r="B1111" s="99">
        <f t="shared" si="103"/>
        <v>0</v>
      </c>
      <c r="C1111" s="99" t="str">
        <f t="shared" si="104"/>
        <v/>
      </c>
      <c r="D1111" s="99" t="str">
        <f t="shared" si="105"/>
        <v/>
      </c>
      <c r="E1111" s="99" t="str">
        <f t="shared" si="106"/>
        <v/>
      </c>
      <c r="F1111" s="99" t="str">
        <f t="shared" si="107"/>
        <v/>
      </c>
      <c r="G1111" s="99" t="str">
        <f t="shared" si="102"/>
        <v/>
      </c>
      <c r="H1111" s="200" t="str">
        <f ca="1">IF(AND(M1111&gt;0,M1111&lt;=STATS!$C$22),1,"")</f>
        <v/>
      </c>
      <c r="J1111" s="34">
        <v>1110</v>
      </c>
      <c r="R1111" s="17"/>
      <c r="S1111" s="17"/>
      <c r="T1111" s="36"/>
      <c r="U1111" s="36"/>
      <c r="V1111" s="36"/>
      <c r="W1111" s="36"/>
      <c r="EZ1111" s="196"/>
      <c r="FA1111" s="196"/>
      <c r="FB1111" s="196"/>
      <c r="FC1111" s="196"/>
      <c r="FD1111" s="196"/>
    </row>
    <row r="1112" spans="2:160">
      <c r="B1112" s="99">
        <f t="shared" si="103"/>
        <v>0</v>
      </c>
      <c r="C1112" s="99" t="str">
        <f t="shared" si="104"/>
        <v/>
      </c>
      <c r="D1112" s="99" t="str">
        <f t="shared" si="105"/>
        <v/>
      </c>
      <c r="E1112" s="99" t="str">
        <f t="shared" si="106"/>
        <v/>
      </c>
      <c r="F1112" s="99" t="str">
        <f t="shared" si="107"/>
        <v/>
      </c>
      <c r="G1112" s="99" t="str">
        <f t="shared" si="102"/>
        <v/>
      </c>
      <c r="H1112" s="200" t="str">
        <f ca="1">IF(AND(M1112&gt;0,M1112&lt;=STATS!$C$22),1,"")</f>
        <v/>
      </c>
      <c r="J1112" s="34">
        <v>1111</v>
      </c>
      <c r="R1112" s="17"/>
      <c r="S1112" s="17"/>
      <c r="T1112" s="36"/>
      <c r="U1112" s="36"/>
      <c r="V1112" s="36"/>
      <c r="W1112" s="36"/>
      <c r="EZ1112" s="196"/>
      <c r="FA1112" s="196"/>
      <c r="FB1112" s="196"/>
      <c r="FC1112" s="196"/>
      <c r="FD1112" s="196"/>
    </row>
    <row r="1113" spans="2:160">
      <c r="B1113" s="99">
        <f t="shared" si="103"/>
        <v>0</v>
      </c>
      <c r="C1113" s="99" t="str">
        <f t="shared" si="104"/>
        <v/>
      </c>
      <c r="D1113" s="99" t="str">
        <f t="shared" si="105"/>
        <v/>
      </c>
      <c r="E1113" s="99" t="str">
        <f t="shared" si="106"/>
        <v/>
      </c>
      <c r="F1113" s="99" t="str">
        <f t="shared" si="107"/>
        <v/>
      </c>
      <c r="G1113" s="99" t="str">
        <f t="shared" si="102"/>
        <v/>
      </c>
      <c r="H1113" s="200" t="str">
        <f ca="1">IF(AND(M1113&gt;0,M1113&lt;=STATS!$C$22),1,"")</f>
        <v/>
      </c>
      <c r="J1113" s="34">
        <v>1112</v>
      </c>
      <c r="R1113" s="17"/>
      <c r="S1113" s="17"/>
      <c r="T1113" s="36"/>
      <c r="U1113" s="36"/>
      <c r="V1113" s="36"/>
      <c r="W1113" s="36"/>
      <c r="EZ1113" s="196"/>
      <c r="FA1113" s="196"/>
      <c r="FB1113" s="196"/>
      <c r="FC1113" s="196"/>
      <c r="FD1113" s="196"/>
    </row>
    <row r="1114" spans="2:160">
      <c r="B1114" s="99">
        <f t="shared" si="103"/>
        <v>0</v>
      </c>
      <c r="C1114" s="99" t="str">
        <f t="shared" si="104"/>
        <v/>
      </c>
      <c r="D1114" s="99" t="str">
        <f t="shared" si="105"/>
        <v/>
      </c>
      <c r="E1114" s="99" t="str">
        <f t="shared" si="106"/>
        <v/>
      </c>
      <c r="F1114" s="99" t="str">
        <f t="shared" si="107"/>
        <v/>
      </c>
      <c r="G1114" s="99" t="str">
        <f t="shared" ref="G1114:G1177" si="108">IF($B1114&gt;=1,$M1114,"")</f>
        <v/>
      </c>
      <c r="H1114" s="200" t="str">
        <f ca="1">IF(AND(M1114&gt;0,M1114&lt;=STATS!$C$22),1,"")</f>
        <v/>
      </c>
      <c r="J1114" s="34">
        <v>1113</v>
      </c>
      <c r="R1114" s="17"/>
      <c r="S1114" s="17"/>
      <c r="T1114" s="36"/>
      <c r="U1114" s="36"/>
      <c r="V1114" s="36"/>
      <c r="W1114" s="36"/>
      <c r="EZ1114" s="196"/>
      <c r="FA1114" s="196"/>
      <c r="FB1114" s="196"/>
      <c r="FC1114" s="196"/>
      <c r="FD1114" s="196"/>
    </row>
    <row r="1115" spans="2:160">
      <c r="B1115" s="99">
        <f t="shared" si="103"/>
        <v>0</v>
      </c>
      <c r="C1115" s="99" t="str">
        <f t="shared" si="104"/>
        <v/>
      </c>
      <c r="D1115" s="99" t="str">
        <f t="shared" si="105"/>
        <v/>
      </c>
      <c r="E1115" s="99" t="str">
        <f t="shared" si="106"/>
        <v/>
      </c>
      <c r="F1115" s="99" t="str">
        <f t="shared" si="107"/>
        <v/>
      </c>
      <c r="G1115" s="99" t="str">
        <f t="shared" si="108"/>
        <v/>
      </c>
      <c r="H1115" s="200" t="str">
        <f ca="1">IF(AND(M1115&gt;0,M1115&lt;=STATS!$C$22),1,"")</f>
        <v/>
      </c>
      <c r="J1115" s="34">
        <v>1114</v>
      </c>
      <c r="R1115" s="17"/>
      <c r="S1115" s="17"/>
      <c r="T1115" s="36"/>
      <c r="U1115" s="36"/>
      <c r="V1115" s="36"/>
      <c r="W1115" s="36"/>
      <c r="EZ1115" s="196"/>
      <c r="FA1115" s="196"/>
      <c r="FB1115" s="196"/>
      <c r="FC1115" s="196"/>
      <c r="FD1115" s="196"/>
    </row>
    <row r="1116" spans="2:160">
      <c r="B1116" s="99">
        <f t="shared" si="103"/>
        <v>0</v>
      </c>
      <c r="C1116" s="99" t="str">
        <f t="shared" si="104"/>
        <v/>
      </c>
      <c r="D1116" s="99" t="str">
        <f t="shared" si="105"/>
        <v/>
      </c>
      <c r="E1116" s="99" t="str">
        <f t="shared" si="106"/>
        <v/>
      </c>
      <c r="F1116" s="99" t="str">
        <f t="shared" si="107"/>
        <v/>
      </c>
      <c r="G1116" s="99" t="str">
        <f t="shared" si="108"/>
        <v/>
      </c>
      <c r="H1116" s="200" t="str">
        <f ca="1">IF(AND(M1116&gt;0,M1116&lt;=STATS!$C$22),1,"")</f>
        <v/>
      </c>
      <c r="J1116" s="34">
        <v>1115</v>
      </c>
      <c r="R1116" s="17"/>
      <c r="S1116" s="17"/>
      <c r="T1116" s="36"/>
      <c r="U1116" s="36"/>
      <c r="V1116" s="36"/>
      <c r="W1116" s="36"/>
      <c r="EZ1116" s="196"/>
      <c r="FA1116" s="196"/>
      <c r="FB1116" s="196"/>
      <c r="FC1116" s="196"/>
      <c r="FD1116" s="196"/>
    </row>
    <row r="1117" spans="2:160">
      <c r="B1117" s="99">
        <f t="shared" si="103"/>
        <v>0</v>
      </c>
      <c r="C1117" s="99" t="str">
        <f t="shared" si="104"/>
        <v/>
      </c>
      <c r="D1117" s="99" t="str">
        <f t="shared" si="105"/>
        <v/>
      </c>
      <c r="E1117" s="99" t="str">
        <f t="shared" si="106"/>
        <v/>
      </c>
      <c r="F1117" s="99" t="str">
        <f t="shared" si="107"/>
        <v/>
      </c>
      <c r="G1117" s="99" t="str">
        <f t="shared" si="108"/>
        <v/>
      </c>
      <c r="H1117" s="200" t="str">
        <f ca="1">IF(AND(M1117&gt;0,M1117&lt;=STATS!$C$22),1,"")</f>
        <v/>
      </c>
      <c r="J1117" s="34">
        <v>1116</v>
      </c>
      <c r="R1117" s="17"/>
      <c r="S1117" s="17"/>
      <c r="T1117" s="36"/>
      <c r="U1117" s="36"/>
      <c r="V1117" s="36"/>
      <c r="W1117" s="36"/>
      <c r="EZ1117" s="196"/>
      <c r="FA1117" s="196"/>
      <c r="FB1117" s="196"/>
      <c r="FC1117" s="196"/>
      <c r="FD1117" s="196"/>
    </row>
    <row r="1118" spans="2:160">
      <c r="B1118" s="99">
        <f t="shared" si="103"/>
        <v>0</v>
      </c>
      <c r="C1118" s="99" t="str">
        <f t="shared" si="104"/>
        <v/>
      </c>
      <c r="D1118" s="99" t="str">
        <f t="shared" si="105"/>
        <v/>
      </c>
      <c r="E1118" s="99" t="str">
        <f t="shared" si="106"/>
        <v/>
      </c>
      <c r="F1118" s="99" t="str">
        <f t="shared" si="107"/>
        <v/>
      </c>
      <c r="G1118" s="99" t="str">
        <f t="shared" si="108"/>
        <v/>
      </c>
      <c r="H1118" s="200" t="str">
        <f ca="1">IF(AND(M1118&gt;0,M1118&lt;=STATS!$C$22),1,"")</f>
        <v/>
      </c>
      <c r="J1118" s="34">
        <v>1117</v>
      </c>
      <c r="R1118" s="17"/>
      <c r="S1118" s="17"/>
      <c r="T1118" s="36"/>
      <c r="U1118" s="36"/>
      <c r="V1118" s="36"/>
      <c r="W1118" s="36"/>
      <c r="EZ1118" s="196"/>
      <c r="FA1118" s="196"/>
      <c r="FB1118" s="196"/>
      <c r="FC1118" s="196"/>
      <c r="FD1118" s="196"/>
    </row>
    <row r="1119" spans="2:160">
      <c r="B1119" s="99">
        <f t="shared" si="103"/>
        <v>0</v>
      </c>
      <c r="C1119" s="99" t="str">
        <f t="shared" si="104"/>
        <v/>
      </c>
      <c r="D1119" s="99" t="str">
        <f t="shared" si="105"/>
        <v/>
      </c>
      <c r="E1119" s="99" t="str">
        <f t="shared" si="106"/>
        <v/>
      </c>
      <c r="F1119" s="99" t="str">
        <f t="shared" si="107"/>
        <v/>
      </c>
      <c r="G1119" s="99" t="str">
        <f t="shared" si="108"/>
        <v/>
      </c>
      <c r="H1119" s="200" t="str">
        <f ca="1">IF(AND(M1119&gt;0,M1119&lt;=STATS!$C$22),1,"")</f>
        <v/>
      </c>
      <c r="J1119" s="34">
        <v>1118</v>
      </c>
      <c r="R1119" s="17"/>
      <c r="S1119" s="17"/>
      <c r="T1119" s="36"/>
      <c r="U1119" s="36"/>
      <c r="V1119" s="36"/>
      <c r="W1119" s="36"/>
      <c r="EZ1119" s="196"/>
      <c r="FA1119" s="196"/>
      <c r="FB1119" s="196"/>
      <c r="FC1119" s="196"/>
      <c r="FD1119" s="196"/>
    </row>
    <row r="1120" spans="2:160">
      <c r="B1120" s="99">
        <f t="shared" si="103"/>
        <v>0</v>
      </c>
      <c r="C1120" s="99" t="str">
        <f t="shared" si="104"/>
        <v/>
      </c>
      <c r="D1120" s="99" t="str">
        <f t="shared" si="105"/>
        <v/>
      </c>
      <c r="E1120" s="99" t="str">
        <f t="shared" si="106"/>
        <v/>
      </c>
      <c r="F1120" s="99" t="str">
        <f t="shared" si="107"/>
        <v/>
      </c>
      <c r="G1120" s="99" t="str">
        <f t="shared" si="108"/>
        <v/>
      </c>
      <c r="H1120" s="200" t="str">
        <f ca="1">IF(AND(M1120&gt;0,M1120&lt;=STATS!$C$22),1,"")</f>
        <v/>
      </c>
      <c r="J1120" s="34">
        <v>1119</v>
      </c>
      <c r="R1120" s="17"/>
      <c r="S1120" s="17"/>
      <c r="T1120" s="36"/>
      <c r="U1120" s="36"/>
      <c r="V1120" s="36"/>
      <c r="W1120" s="36"/>
      <c r="EZ1120" s="196"/>
      <c r="FA1120" s="196"/>
      <c r="FB1120" s="196"/>
      <c r="FC1120" s="196"/>
      <c r="FD1120" s="196"/>
    </row>
    <row r="1121" spans="2:160">
      <c r="B1121" s="99">
        <f t="shared" si="103"/>
        <v>0</v>
      </c>
      <c r="C1121" s="99" t="str">
        <f t="shared" si="104"/>
        <v/>
      </c>
      <c r="D1121" s="99" t="str">
        <f t="shared" si="105"/>
        <v/>
      </c>
      <c r="E1121" s="99" t="str">
        <f t="shared" si="106"/>
        <v/>
      </c>
      <c r="F1121" s="99" t="str">
        <f t="shared" si="107"/>
        <v/>
      </c>
      <c r="G1121" s="99" t="str">
        <f t="shared" si="108"/>
        <v/>
      </c>
      <c r="H1121" s="200" t="str">
        <f ca="1">IF(AND(M1121&gt;0,M1121&lt;=STATS!$C$22),1,"")</f>
        <v/>
      </c>
      <c r="J1121" s="34">
        <v>1120</v>
      </c>
      <c r="R1121" s="17"/>
      <c r="S1121" s="17"/>
      <c r="T1121" s="36"/>
      <c r="U1121" s="36"/>
      <c r="V1121" s="36"/>
      <c r="W1121" s="36"/>
      <c r="EZ1121" s="196"/>
      <c r="FA1121" s="196"/>
      <c r="FB1121" s="196"/>
      <c r="FC1121" s="196"/>
      <c r="FD1121" s="196"/>
    </row>
    <row r="1122" spans="2:160">
      <c r="B1122" s="99">
        <f t="shared" si="103"/>
        <v>0</v>
      </c>
      <c r="C1122" s="99" t="str">
        <f t="shared" si="104"/>
        <v/>
      </c>
      <c r="D1122" s="99" t="str">
        <f t="shared" si="105"/>
        <v/>
      </c>
      <c r="E1122" s="99" t="str">
        <f t="shared" si="106"/>
        <v/>
      </c>
      <c r="F1122" s="99" t="str">
        <f t="shared" si="107"/>
        <v/>
      </c>
      <c r="G1122" s="99" t="str">
        <f t="shared" si="108"/>
        <v/>
      </c>
      <c r="H1122" s="200" t="str">
        <f ca="1">IF(AND(M1122&gt;0,M1122&lt;=STATS!$C$22),1,"")</f>
        <v/>
      </c>
      <c r="J1122" s="34">
        <v>1121</v>
      </c>
      <c r="R1122" s="17"/>
      <c r="S1122" s="17"/>
      <c r="T1122" s="36"/>
      <c r="U1122" s="36"/>
      <c r="V1122" s="36"/>
      <c r="W1122" s="36"/>
      <c r="EZ1122" s="196"/>
      <c r="FA1122" s="196"/>
      <c r="FB1122" s="196"/>
      <c r="FC1122" s="196"/>
      <c r="FD1122" s="196"/>
    </row>
    <row r="1123" spans="2:160">
      <c r="B1123" s="99">
        <f t="shared" si="103"/>
        <v>0</v>
      </c>
      <c r="C1123" s="99" t="str">
        <f t="shared" si="104"/>
        <v/>
      </c>
      <c r="D1123" s="99" t="str">
        <f t="shared" si="105"/>
        <v/>
      </c>
      <c r="E1123" s="99" t="str">
        <f t="shared" si="106"/>
        <v/>
      </c>
      <c r="F1123" s="99" t="str">
        <f t="shared" si="107"/>
        <v/>
      </c>
      <c r="G1123" s="99" t="str">
        <f t="shared" si="108"/>
        <v/>
      </c>
      <c r="H1123" s="200" t="str">
        <f ca="1">IF(AND(M1123&gt;0,M1123&lt;=STATS!$C$22),1,"")</f>
        <v/>
      </c>
      <c r="J1123" s="34">
        <v>1122</v>
      </c>
      <c r="R1123" s="17"/>
      <c r="S1123" s="17"/>
      <c r="T1123" s="36"/>
      <c r="U1123" s="36"/>
      <c r="V1123" s="36"/>
      <c r="W1123" s="36"/>
      <c r="EZ1123" s="196"/>
      <c r="FA1123" s="196"/>
      <c r="FB1123" s="196"/>
      <c r="FC1123" s="196"/>
      <c r="FD1123" s="196"/>
    </row>
    <row r="1124" spans="2:160">
      <c r="B1124" s="99">
        <f t="shared" si="103"/>
        <v>0</v>
      </c>
      <c r="C1124" s="99" t="str">
        <f t="shared" si="104"/>
        <v/>
      </c>
      <c r="D1124" s="99" t="str">
        <f t="shared" si="105"/>
        <v/>
      </c>
      <c r="E1124" s="99" t="str">
        <f t="shared" si="106"/>
        <v/>
      </c>
      <c r="F1124" s="99" t="str">
        <f t="shared" si="107"/>
        <v/>
      </c>
      <c r="G1124" s="99" t="str">
        <f t="shared" si="108"/>
        <v/>
      </c>
      <c r="H1124" s="200" t="str">
        <f ca="1">IF(AND(M1124&gt;0,M1124&lt;=STATS!$C$22),1,"")</f>
        <v/>
      </c>
      <c r="J1124" s="34">
        <v>1123</v>
      </c>
      <c r="R1124" s="17"/>
      <c r="S1124" s="17"/>
      <c r="T1124" s="36"/>
      <c r="U1124" s="36"/>
      <c r="V1124" s="36"/>
      <c r="W1124" s="36"/>
      <c r="EZ1124" s="196"/>
      <c r="FA1124" s="196"/>
      <c r="FB1124" s="196"/>
      <c r="FC1124" s="196"/>
      <c r="FD1124" s="196"/>
    </row>
    <row r="1125" spans="2:160">
      <c r="B1125" s="99">
        <f t="shared" si="103"/>
        <v>0</v>
      </c>
      <c r="C1125" s="99" t="str">
        <f t="shared" si="104"/>
        <v/>
      </c>
      <c r="D1125" s="99" t="str">
        <f t="shared" si="105"/>
        <v/>
      </c>
      <c r="E1125" s="99" t="str">
        <f t="shared" si="106"/>
        <v/>
      </c>
      <c r="F1125" s="99" t="str">
        <f t="shared" si="107"/>
        <v/>
      </c>
      <c r="G1125" s="99" t="str">
        <f t="shared" si="108"/>
        <v/>
      </c>
      <c r="H1125" s="200" t="str">
        <f ca="1">IF(AND(M1125&gt;0,M1125&lt;=STATS!$C$22),1,"")</f>
        <v/>
      </c>
      <c r="J1125" s="34">
        <v>1124</v>
      </c>
      <c r="R1125" s="17"/>
      <c r="S1125" s="17"/>
      <c r="T1125" s="36"/>
      <c r="U1125" s="36"/>
      <c r="V1125" s="36"/>
      <c r="W1125" s="36"/>
      <c r="EZ1125" s="196"/>
      <c r="FA1125" s="196"/>
      <c r="FB1125" s="196"/>
      <c r="FC1125" s="196"/>
      <c r="FD1125" s="196"/>
    </row>
    <row r="1126" spans="2:160">
      <c r="B1126" s="99">
        <f t="shared" si="103"/>
        <v>0</v>
      </c>
      <c r="C1126" s="99" t="str">
        <f t="shared" si="104"/>
        <v/>
      </c>
      <c r="D1126" s="99" t="str">
        <f t="shared" si="105"/>
        <v/>
      </c>
      <c r="E1126" s="99" t="str">
        <f t="shared" si="106"/>
        <v/>
      </c>
      <c r="F1126" s="99" t="str">
        <f t="shared" si="107"/>
        <v/>
      </c>
      <c r="G1126" s="99" t="str">
        <f t="shared" si="108"/>
        <v/>
      </c>
      <c r="H1126" s="200" t="str">
        <f ca="1">IF(AND(M1126&gt;0,M1126&lt;=STATS!$C$22),1,"")</f>
        <v/>
      </c>
      <c r="J1126" s="34">
        <v>1125</v>
      </c>
      <c r="R1126" s="17"/>
      <c r="S1126" s="17"/>
      <c r="T1126" s="36"/>
      <c r="U1126" s="36"/>
      <c r="V1126" s="36"/>
      <c r="W1126" s="36"/>
      <c r="EZ1126" s="196"/>
      <c r="FA1126" s="196"/>
      <c r="FB1126" s="196"/>
      <c r="FC1126" s="196"/>
      <c r="FD1126" s="196"/>
    </row>
    <row r="1127" spans="2:160">
      <c r="B1127" s="99">
        <f t="shared" si="103"/>
        <v>0</v>
      </c>
      <c r="C1127" s="99" t="str">
        <f t="shared" si="104"/>
        <v/>
      </c>
      <c r="D1127" s="99" t="str">
        <f t="shared" si="105"/>
        <v/>
      </c>
      <c r="E1127" s="99" t="str">
        <f t="shared" si="106"/>
        <v/>
      </c>
      <c r="F1127" s="99" t="str">
        <f t="shared" si="107"/>
        <v/>
      </c>
      <c r="G1127" s="99" t="str">
        <f t="shared" si="108"/>
        <v/>
      </c>
      <c r="H1127" s="200" t="str">
        <f ca="1">IF(AND(M1127&gt;0,M1127&lt;=STATS!$C$22),1,"")</f>
        <v/>
      </c>
      <c r="J1127" s="34">
        <v>1126</v>
      </c>
      <c r="R1127" s="17"/>
      <c r="S1127" s="17"/>
      <c r="T1127" s="36"/>
      <c r="U1127" s="36"/>
      <c r="V1127" s="36"/>
      <c r="W1127" s="36"/>
      <c r="EZ1127" s="196"/>
      <c r="FA1127" s="196"/>
      <c r="FB1127" s="196"/>
      <c r="FC1127" s="196"/>
      <c r="FD1127" s="196"/>
    </row>
    <row r="1128" spans="2:160">
      <c r="B1128" s="99">
        <f t="shared" si="103"/>
        <v>0</v>
      </c>
      <c r="C1128" s="99" t="str">
        <f t="shared" si="104"/>
        <v/>
      </c>
      <c r="D1128" s="99" t="str">
        <f t="shared" si="105"/>
        <v/>
      </c>
      <c r="E1128" s="99" t="str">
        <f t="shared" si="106"/>
        <v/>
      </c>
      <c r="F1128" s="99" t="str">
        <f t="shared" si="107"/>
        <v/>
      </c>
      <c r="G1128" s="99" t="str">
        <f t="shared" si="108"/>
        <v/>
      </c>
      <c r="H1128" s="200" t="str">
        <f ca="1">IF(AND(M1128&gt;0,M1128&lt;=STATS!$C$22),1,"")</f>
        <v/>
      </c>
      <c r="J1128" s="34">
        <v>1127</v>
      </c>
      <c r="R1128" s="17"/>
      <c r="S1128" s="17"/>
      <c r="T1128" s="36"/>
      <c r="U1128" s="36"/>
      <c r="V1128" s="36"/>
      <c r="W1128" s="36"/>
      <c r="EZ1128" s="196"/>
      <c r="FA1128" s="196"/>
      <c r="FB1128" s="196"/>
      <c r="FC1128" s="196"/>
      <c r="FD1128" s="196"/>
    </row>
    <row r="1129" spans="2:160">
      <c r="B1129" s="99">
        <f t="shared" si="103"/>
        <v>0</v>
      </c>
      <c r="C1129" s="99" t="str">
        <f t="shared" si="104"/>
        <v/>
      </c>
      <c r="D1129" s="99" t="str">
        <f t="shared" si="105"/>
        <v/>
      </c>
      <c r="E1129" s="99" t="str">
        <f t="shared" si="106"/>
        <v/>
      </c>
      <c r="F1129" s="99" t="str">
        <f t="shared" si="107"/>
        <v/>
      </c>
      <c r="G1129" s="99" t="str">
        <f t="shared" si="108"/>
        <v/>
      </c>
      <c r="H1129" s="200" t="str">
        <f ca="1">IF(AND(M1129&gt;0,M1129&lt;=STATS!$C$22),1,"")</f>
        <v/>
      </c>
      <c r="J1129" s="34">
        <v>1128</v>
      </c>
      <c r="R1129" s="17"/>
      <c r="S1129" s="17"/>
      <c r="T1129" s="36"/>
      <c r="U1129" s="36"/>
      <c r="V1129" s="36"/>
      <c r="W1129" s="36"/>
      <c r="EZ1129" s="196"/>
      <c r="FA1129" s="196"/>
      <c r="FB1129" s="196"/>
      <c r="FC1129" s="196"/>
      <c r="FD1129" s="196"/>
    </row>
    <row r="1130" spans="2:160">
      <c r="B1130" s="99">
        <f t="shared" si="103"/>
        <v>0</v>
      </c>
      <c r="C1130" s="99" t="str">
        <f t="shared" si="104"/>
        <v/>
      </c>
      <c r="D1130" s="99" t="str">
        <f t="shared" si="105"/>
        <v/>
      </c>
      <c r="E1130" s="99" t="str">
        <f t="shared" si="106"/>
        <v/>
      </c>
      <c r="F1130" s="99" t="str">
        <f t="shared" si="107"/>
        <v/>
      </c>
      <c r="G1130" s="99" t="str">
        <f t="shared" si="108"/>
        <v/>
      </c>
      <c r="H1130" s="200" t="str">
        <f ca="1">IF(AND(M1130&gt;0,M1130&lt;=STATS!$C$22),1,"")</f>
        <v/>
      </c>
      <c r="J1130" s="34">
        <v>1129</v>
      </c>
      <c r="R1130" s="17"/>
      <c r="S1130" s="17"/>
      <c r="T1130" s="36"/>
      <c r="U1130" s="36"/>
      <c r="V1130" s="36"/>
      <c r="W1130" s="36"/>
      <c r="EZ1130" s="196"/>
      <c r="FA1130" s="196"/>
      <c r="FB1130" s="196"/>
      <c r="FC1130" s="196"/>
      <c r="FD1130" s="196"/>
    </row>
    <row r="1131" spans="2:160">
      <c r="B1131" s="99">
        <f t="shared" si="103"/>
        <v>0</v>
      </c>
      <c r="C1131" s="99" t="str">
        <f t="shared" si="104"/>
        <v/>
      </c>
      <c r="D1131" s="99" t="str">
        <f t="shared" si="105"/>
        <v/>
      </c>
      <c r="E1131" s="99" t="str">
        <f t="shared" si="106"/>
        <v/>
      </c>
      <c r="F1131" s="99" t="str">
        <f t="shared" si="107"/>
        <v/>
      </c>
      <c r="G1131" s="99" t="str">
        <f t="shared" si="108"/>
        <v/>
      </c>
      <c r="H1131" s="200" t="str">
        <f ca="1">IF(AND(M1131&gt;0,M1131&lt;=STATS!$C$22),1,"")</f>
        <v/>
      </c>
      <c r="J1131" s="34">
        <v>1130</v>
      </c>
      <c r="R1131" s="17"/>
      <c r="S1131" s="17"/>
      <c r="T1131" s="36"/>
      <c r="U1131" s="36"/>
      <c r="V1131" s="36"/>
      <c r="W1131" s="36"/>
      <c r="EZ1131" s="196"/>
      <c r="FA1131" s="196"/>
      <c r="FB1131" s="196"/>
      <c r="FC1131" s="196"/>
      <c r="FD1131" s="196"/>
    </row>
    <row r="1132" spans="2:160">
      <c r="B1132" s="99">
        <f t="shared" si="103"/>
        <v>0</v>
      </c>
      <c r="C1132" s="99" t="str">
        <f t="shared" si="104"/>
        <v/>
      </c>
      <c r="D1132" s="99" t="str">
        <f t="shared" si="105"/>
        <v/>
      </c>
      <c r="E1132" s="99" t="str">
        <f t="shared" si="106"/>
        <v/>
      </c>
      <c r="F1132" s="99" t="str">
        <f t="shared" si="107"/>
        <v/>
      </c>
      <c r="G1132" s="99" t="str">
        <f t="shared" si="108"/>
        <v/>
      </c>
      <c r="H1132" s="200" t="str">
        <f ca="1">IF(AND(M1132&gt;0,M1132&lt;=STATS!$C$22),1,"")</f>
        <v/>
      </c>
      <c r="J1132" s="34">
        <v>1131</v>
      </c>
      <c r="R1132" s="17"/>
      <c r="S1132" s="17"/>
      <c r="T1132" s="36"/>
      <c r="U1132" s="36"/>
      <c r="V1132" s="36"/>
      <c r="W1132" s="36"/>
      <c r="EZ1132" s="196"/>
      <c r="FA1132" s="196"/>
      <c r="FB1132" s="196"/>
      <c r="FC1132" s="196"/>
      <c r="FD1132" s="196"/>
    </row>
    <row r="1133" spans="2:160">
      <c r="B1133" s="99">
        <f t="shared" si="103"/>
        <v>0</v>
      </c>
      <c r="C1133" s="99" t="str">
        <f t="shared" si="104"/>
        <v/>
      </c>
      <c r="D1133" s="99" t="str">
        <f t="shared" si="105"/>
        <v/>
      </c>
      <c r="E1133" s="99" t="str">
        <f t="shared" si="106"/>
        <v/>
      </c>
      <c r="F1133" s="99" t="str">
        <f t="shared" si="107"/>
        <v/>
      </c>
      <c r="G1133" s="99" t="str">
        <f t="shared" si="108"/>
        <v/>
      </c>
      <c r="H1133" s="200" t="str">
        <f ca="1">IF(AND(M1133&gt;0,M1133&lt;=STATS!$C$22),1,"")</f>
        <v/>
      </c>
      <c r="J1133" s="34">
        <v>1132</v>
      </c>
      <c r="R1133" s="17"/>
      <c r="S1133" s="17"/>
      <c r="T1133" s="36"/>
      <c r="U1133" s="36"/>
      <c r="V1133" s="36"/>
      <c r="W1133" s="36"/>
      <c r="EZ1133" s="196"/>
      <c r="FA1133" s="196"/>
      <c r="FB1133" s="196"/>
      <c r="FC1133" s="196"/>
      <c r="FD1133" s="196"/>
    </row>
    <row r="1134" spans="2:160">
      <c r="B1134" s="99">
        <f t="shared" si="103"/>
        <v>0</v>
      </c>
      <c r="C1134" s="99" t="str">
        <f t="shared" si="104"/>
        <v/>
      </c>
      <c r="D1134" s="99" t="str">
        <f t="shared" si="105"/>
        <v/>
      </c>
      <c r="E1134" s="99" t="str">
        <f t="shared" si="106"/>
        <v/>
      </c>
      <c r="F1134" s="99" t="str">
        <f t="shared" si="107"/>
        <v/>
      </c>
      <c r="G1134" s="99" t="str">
        <f t="shared" si="108"/>
        <v/>
      </c>
      <c r="H1134" s="200" t="str">
        <f ca="1">IF(AND(M1134&gt;0,M1134&lt;=STATS!$C$22),1,"")</f>
        <v/>
      </c>
      <c r="J1134" s="34">
        <v>1133</v>
      </c>
      <c r="R1134" s="17"/>
      <c r="S1134" s="17"/>
      <c r="T1134" s="36"/>
      <c r="U1134" s="36"/>
      <c r="V1134" s="36"/>
      <c r="W1134" s="36"/>
      <c r="EZ1134" s="196"/>
      <c r="FA1134" s="196"/>
      <c r="FB1134" s="196"/>
      <c r="FC1134" s="196"/>
      <c r="FD1134" s="196"/>
    </row>
    <row r="1135" spans="2:160">
      <c r="B1135" s="99">
        <f t="shared" si="103"/>
        <v>0</v>
      </c>
      <c r="C1135" s="99" t="str">
        <f t="shared" si="104"/>
        <v/>
      </c>
      <c r="D1135" s="99" t="str">
        <f t="shared" si="105"/>
        <v/>
      </c>
      <c r="E1135" s="99" t="str">
        <f t="shared" si="106"/>
        <v/>
      </c>
      <c r="F1135" s="99" t="str">
        <f t="shared" si="107"/>
        <v/>
      </c>
      <c r="G1135" s="99" t="str">
        <f t="shared" si="108"/>
        <v/>
      </c>
      <c r="H1135" s="200" t="str">
        <f ca="1">IF(AND(M1135&gt;0,M1135&lt;=STATS!$C$22),1,"")</f>
        <v/>
      </c>
      <c r="J1135" s="34">
        <v>1134</v>
      </c>
      <c r="R1135" s="17"/>
      <c r="S1135" s="17"/>
      <c r="T1135" s="36"/>
      <c r="U1135" s="36"/>
      <c r="V1135" s="36"/>
      <c r="W1135" s="36"/>
      <c r="EZ1135" s="196"/>
      <c r="FA1135" s="196"/>
      <c r="FB1135" s="196"/>
      <c r="FC1135" s="196"/>
      <c r="FD1135" s="196"/>
    </row>
    <row r="1136" spans="2:160">
      <c r="B1136" s="99">
        <f t="shared" si="103"/>
        <v>0</v>
      </c>
      <c r="C1136" s="99" t="str">
        <f t="shared" si="104"/>
        <v/>
      </c>
      <c r="D1136" s="99" t="str">
        <f t="shared" si="105"/>
        <v/>
      </c>
      <c r="E1136" s="99" t="str">
        <f t="shared" si="106"/>
        <v/>
      </c>
      <c r="F1136" s="99" t="str">
        <f t="shared" si="107"/>
        <v/>
      </c>
      <c r="G1136" s="99" t="str">
        <f t="shared" si="108"/>
        <v/>
      </c>
      <c r="H1136" s="200" t="str">
        <f ca="1">IF(AND(M1136&gt;0,M1136&lt;=STATS!$C$22),1,"")</f>
        <v/>
      </c>
      <c r="J1136" s="34">
        <v>1135</v>
      </c>
      <c r="R1136" s="17"/>
      <c r="S1136" s="17"/>
      <c r="T1136" s="36"/>
      <c r="U1136" s="36"/>
      <c r="V1136" s="36"/>
      <c r="W1136" s="36"/>
      <c r="EZ1136" s="196"/>
      <c r="FA1136" s="196"/>
      <c r="FB1136" s="196"/>
      <c r="FC1136" s="196"/>
      <c r="FD1136" s="196"/>
    </row>
    <row r="1137" spans="2:160">
      <c r="B1137" s="99">
        <f t="shared" si="103"/>
        <v>0</v>
      </c>
      <c r="C1137" s="99" t="str">
        <f t="shared" si="104"/>
        <v/>
      </c>
      <c r="D1137" s="99" t="str">
        <f t="shared" si="105"/>
        <v/>
      </c>
      <c r="E1137" s="99" t="str">
        <f t="shared" si="106"/>
        <v/>
      </c>
      <c r="F1137" s="99" t="str">
        <f t="shared" si="107"/>
        <v/>
      </c>
      <c r="G1137" s="99" t="str">
        <f t="shared" si="108"/>
        <v/>
      </c>
      <c r="H1137" s="200" t="str">
        <f ca="1">IF(AND(M1137&gt;0,M1137&lt;=STATS!$C$22),1,"")</f>
        <v/>
      </c>
      <c r="J1137" s="34">
        <v>1136</v>
      </c>
      <c r="R1137" s="17"/>
      <c r="S1137" s="17"/>
      <c r="T1137" s="36"/>
      <c r="U1137" s="36"/>
      <c r="V1137" s="36"/>
      <c r="W1137" s="36"/>
      <c r="EZ1137" s="196"/>
      <c r="FA1137" s="196"/>
      <c r="FB1137" s="196"/>
      <c r="FC1137" s="196"/>
      <c r="FD1137" s="196"/>
    </row>
    <row r="1138" spans="2:160">
      <c r="B1138" s="99">
        <f t="shared" si="103"/>
        <v>0</v>
      </c>
      <c r="C1138" s="99" t="str">
        <f t="shared" si="104"/>
        <v/>
      </c>
      <c r="D1138" s="99" t="str">
        <f t="shared" si="105"/>
        <v/>
      </c>
      <c r="E1138" s="99" t="str">
        <f t="shared" si="106"/>
        <v/>
      </c>
      <c r="F1138" s="99" t="str">
        <f t="shared" si="107"/>
        <v/>
      </c>
      <c r="G1138" s="99" t="str">
        <f t="shared" si="108"/>
        <v/>
      </c>
      <c r="H1138" s="200" t="str">
        <f ca="1">IF(AND(M1138&gt;0,M1138&lt;=STATS!$C$22),1,"")</f>
        <v/>
      </c>
      <c r="J1138" s="34">
        <v>1137</v>
      </c>
      <c r="R1138" s="17"/>
      <c r="S1138" s="17"/>
      <c r="T1138" s="36"/>
      <c r="U1138" s="36"/>
      <c r="V1138" s="36"/>
      <c r="W1138" s="36"/>
      <c r="EZ1138" s="196"/>
      <c r="FA1138" s="196"/>
      <c r="FB1138" s="196"/>
      <c r="FC1138" s="196"/>
      <c r="FD1138" s="196"/>
    </row>
    <row r="1139" spans="2:160">
      <c r="B1139" s="99">
        <f t="shared" si="103"/>
        <v>0</v>
      </c>
      <c r="C1139" s="99" t="str">
        <f t="shared" si="104"/>
        <v/>
      </c>
      <c r="D1139" s="99" t="str">
        <f t="shared" si="105"/>
        <v/>
      </c>
      <c r="E1139" s="99" t="str">
        <f t="shared" si="106"/>
        <v/>
      </c>
      <c r="F1139" s="99" t="str">
        <f t="shared" si="107"/>
        <v/>
      </c>
      <c r="G1139" s="99" t="str">
        <f t="shared" si="108"/>
        <v/>
      </c>
      <c r="H1139" s="200" t="str">
        <f ca="1">IF(AND(M1139&gt;0,M1139&lt;=STATS!$C$22),1,"")</f>
        <v/>
      </c>
      <c r="J1139" s="34">
        <v>1138</v>
      </c>
      <c r="R1139" s="17"/>
      <c r="S1139" s="17"/>
      <c r="T1139" s="36"/>
      <c r="U1139" s="36"/>
      <c r="V1139" s="36"/>
      <c r="W1139" s="36"/>
      <c r="EZ1139" s="196"/>
      <c r="FA1139" s="196"/>
      <c r="FB1139" s="196"/>
      <c r="FC1139" s="196"/>
      <c r="FD1139" s="196"/>
    </row>
    <row r="1140" spans="2:160">
      <c r="B1140" s="99">
        <f t="shared" si="103"/>
        <v>0</v>
      </c>
      <c r="C1140" s="99" t="str">
        <f t="shared" si="104"/>
        <v/>
      </c>
      <c r="D1140" s="99" t="str">
        <f t="shared" si="105"/>
        <v/>
      </c>
      <c r="E1140" s="99" t="str">
        <f t="shared" si="106"/>
        <v/>
      </c>
      <c r="F1140" s="99" t="str">
        <f t="shared" si="107"/>
        <v/>
      </c>
      <c r="G1140" s="99" t="str">
        <f t="shared" si="108"/>
        <v/>
      </c>
      <c r="H1140" s="200" t="str">
        <f ca="1">IF(AND(M1140&gt;0,M1140&lt;=STATS!$C$22),1,"")</f>
        <v/>
      </c>
      <c r="J1140" s="34">
        <v>1139</v>
      </c>
      <c r="R1140" s="17"/>
      <c r="S1140" s="17"/>
      <c r="T1140" s="36"/>
      <c r="U1140" s="36"/>
      <c r="V1140" s="36"/>
      <c r="W1140" s="36"/>
      <c r="EZ1140" s="196"/>
      <c r="FA1140" s="196"/>
      <c r="FB1140" s="196"/>
      <c r="FC1140" s="196"/>
      <c r="FD1140" s="196"/>
    </row>
    <row r="1141" spans="2:160">
      <c r="B1141" s="99">
        <f t="shared" si="103"/>
        <v>0</v>
      </c>
      <c r="C1141" s="99" t="str">
        <f t="shared" si="104"/>
        <v/>
      </c>
      <c r="D1141" s="99" t="str">
        <f t="shared" si="105"/>
        <v/>
      </c>
      <c r="E1141" s="99" t="str">
        <f t="shared" si="106"/>
        <v/>
      </c>
      <c r="F1141" s="99" t="str">
        <f t="shared" si="107"/>
        <v/>
      </c>
      <c r="G1141" s="99" t="str">
        <f t="shared" si="108"/>
        <v/>
      </c>
      <c r="H1141" s="200" t="str">
        <f ca="1">IF(AND(M1141&gt;0,M1141&lt;=STATS!$C$22),1,"")</f>
        <v/>
      </c>
      <c r="J1141" s="34">
        <v>1140</v>
      </c>
      <c r="R1141" s="17"/>
      <c r="S1141" s="17"/>
      <c r="T1141" s="36"/>
      <c r="U1141" s="36"/>
      <c r="V1141" s="36"/>
      <c r="W1141" s="36"/>
      <c r="EZ1141" s="196"/>
      <c r="FA1141" s="196"/>
      <c r="FB1141" s="196"/>
      <c r="FC1141" s="196"/>
      <c r="FD1141" s="196"/>
    </row>
    <row r="1142" spans="2:160">
      <c r="B1142" s="99">
        <f t="shared" si="103"/>
        <v>0</v>
      </c>
      <c r="C1142" s="99" t="str">
        <f t="shared" si="104"/>
        <v/>
      </c>
      <c r="D1142" s="99" t="str">
        <f t="shared" si="105"/>
        <v/>
      </c>
      <c r="E1142" s="99" t="str">
        <f t="shared" si="106"/>
        <v/>
      </c>
      <c r="F1142" s="99" t="str">
        <f t="shared" si="107"/>
        <v/>
      </c>
      <c r="G1142" s="99" t="str">
        <f t="shared" si="108"/>
        <v/>
      </c>
      <c r="H1142" s="200" t="str">
        <f ca="1">IF(AND(M1142&gt;0,M1142&lt;=STATS!$C$22),1,"")</f>
        <v/>
      </c>
      <c r="J1142" s="34">
        <v>1141</v>
      </c>
      <c r="R1142" s="17"/>
      <c r="S1142" s="17"/>
      <c r="T1142" s="36"/>
      <c r="U1142" s="36"/>
      <c r="V1142" s="36"/>
      <c r="W1142" s="36"/>
      <c r="EZ1142" s="196"/>
      <c r="FA1142" s="196"/>
      <c r="FB1142" s="196"/>
      <c r="FC1142" s="196"/>
      <c r="FD1142" s="196"/>
    </row>
    <row r="1143" spans="2:160">
      <c r="B1143" s="99">
        <f t="shared" si="103"/>
        <v>0</v>
      </c>
      <c r="C1143" s="99" t="str">
        <f t="shared" si="104"/>
        <v/>
      </c>
      <c r="D1143" s="99" t="str">
        <f t="shared" si="105"/>
        <v/>
      </c>
      <c r="E1143" s="99" t="str">
        <f t="shared" si="106"/>
        <v/>
      </c>
      <c r="F1143" s="99" t="str">
        <f t="shared" si="107"/>
        <v/>
      </c>
      <c r="G1143" s="99" t="str">
        <f t="shared" si="108"/>
        <v/>
      </c>
      <c r="H1143" s="200" t="str">
        <f ca="1">IF(AND(M1143&gt;0,M1143&lt;=STATS!$C$22),1,"")</f>
        <v/>
      </c>
      <c r="J1143" s="34">
        <v>1142</v>
      </c>
      <c r="R1143" s="17"/>
      <c r="S1143" s="17"/>
      <c r="T1143" s="36"/>
      <c r="U1143" s="36"/>
      <c r="V1143" s="36"/>
      <c r="W1143" s="36"/>
      <c r="EZ1143" s="196"/>
      <c r="FA1143" s="196"/>
      <c r="FB1143" s="196"/>
      <c r="FC1143" s="196"/>
      <c r="FD1143" s="196"/>
    </row>
    <row r="1144" spans="2:160">
      <c r="B1144" s="99">
        <f t="shared" si="103"/>
        <v>0</v>
      </c>
      <c r="C1144" s="99" t="str">
        <f t="shared" si="104"/>
        <v/>
      </c>
      <c r="D1144" s="99" t="str">
        <f t="shared" si="105"/>
        <v/>
      </c>
      <c r="E1144" s="99" t="str">
        <f t="shared" si="106"/>
        <v/>
      </c>
      <c r="F1144" s="99" t="str">
        <f t="shared" si="107"/>
        <v/>
      </c>
      <c r="G1144" s="99" t="str">
        <f t="shared" si="108"/>
        <v/>
      </c>
      <c r="H1144" s="200" t="str">
        <f ca="1">IF(AND(M1144&gt;0,M1144&lt;=STATS!$C$22),1,"")</f>
        <v/>
      </c>
      <c r="J1144" s="34">
        <v>1143</v>
      </c>
      <c r="R1144" s="17"/>
      <c r="S1144" s="17"/>
      <c r="T1144" s="36"/>
      <c r="U1144" s="36"/>
      <c r="V1144" s="36"/>
      <c r="W1144" s="36"/>
      <c r="EZ1144" s="196"/>
      <c r="FA1144" s="196"/>
      <c r="FB1144" s="196"/>
      <c r="FC1144" s="196"/>
      <c r="FD1144" s="196"/>
    </row>
    <row r="1145" spans="2:160">
      <c r="B1145" s="99">
        <f t="shared" si="103"/>
        <v>0</v>
      </c>
      <c r="C1145" s="99" t="str">
        <f t="shared" si="104"/>
        <v/>
      </c>
      <c r="D1145" s="99" t="str">
        <f t="shared" si="105"/>
        <v/>
      </c>
      <c r="E1145" s="99" t="str">
        <f t="shared" si="106"/>
        <v/>
      </c>
      <c r="F1145" s="99" t="str">
        <f t="shared" si="107"/>
        <v/>
      </c>
      <c r="G1145" s="99" t="str">
        <f t="shared" si="108"/>
        <v/>
      </c>
      <c r="H1145" s="200" t="str">
        <f ca="1">IF(AND(M1145&gt;0,M1145&lt;=STATS!$C$22),1,"")</f>
        <v/>
      </c>
      <c r="J1145" s="34">
        <v>1144</v>
      </c>
      <c r="R1145" s="17"/>
      <c r="S1145" s="17"/>
      <c r="T1145" s="36"/>
      <c r="U1145" s="36"/>
      <c r="V1145" s="36"/>
      <c r="W1145" s="36"/>
      <c r="EZ1145" s="196"/>
      <c r="FA1145" s="196"/>
      <c r="FB1145" s="196"/>
      <c r="FC1145" s="196"/>
      <c r="FD1145" s="196"/>
    </row>
    <row r="1146" spans="2:160">
      <c r="B1146" s="99">
        <f t="shared" si="103"/>
        <v>0</v>
      </c>
      <c r="C1146" s="99" t="str">
        <f t="shared" si="104"/>
        <v/>
      </c>
      <c r="D1146" s="99" t="str">
        <f t="shared" si="105"/>
        <v/>
      </c>
      <c r="E1146" s="99" t="str">
        <f t="shared" si="106"/>
        <v/>
      </c>
      <c r="F1146" s="99" t="str">
        <f t="shared" si="107"/>
        <v/>
      </c>
      <c r="G1146" s="99" t="str">
        <f t="shared" si="108"/>
        <v/>
      </c>
      <c r="H1146" s="200" t="str">
        <f ca="1">IF(AND(M1146&gt;0,M1146&lt;=STATS!$C$22),1,"")</f>
        <v/>
      </c>
      <c r="J1146" s="34">
        <v>1145</v>
      </c>
      <c r="R1146" s="17"/>
      <c r="S1146" s="17"/>
      <c r="T1146" s="36"/>
      <c r="U1146" s="36"/>
      <c r="V1146" s="36"/>
      <c r="W1146" s="36"/>
      <c r="EZ1146" s="196"/>
      <c r="FA1146" s="196"/>
      <c r="FB1146" s="196"/>
      <c r="FC1146" s="196"/>
      <c r="FD1146" s="196"/>
    </row>
    <row r="1147" spans="2:160">
      <c r="B1147" s="99">
        <f t="shared" si="103"/>
        <v>0</v>
      </c>
      <c r="C1147" s="99" t="str">
        <f t="shared" si="104"/>
        <v/>
      </c>
      <c r="D1147" s="99" t="str">
        <f t="shared" si="105"/>
        <v/>
      </c>
      <c r="E1147" s="99" t="str">
        <f t="shared" si="106"/>
        <v/>
      </c>
      <c r="F1147" s="99" t="str">
        <f t="shared" si="107"/>
        <v/>
      </c>
      <c r="G1147" s="99" t="str">
        <f t="shared" si="108"/>
        <v/>
      </c>
      <c r="H1147" s="200" t="str">
        <f ca="1">IF(AND(M1147&gt;0,M1147&lt;=STATS!$C$22),1,"")</f>
        <v/>
      </c>
      <c r="J1147" s="34">
        <v>1146</v>
      </c>
      <c r="R1147" s="17"/>
      <c r="S1147" s="17"/>
      <c r="T1147" s="36"/>
      <c r="U1147" s="36"/>
      <c r="V1147" s="36"/>
      <c r="W1147" s="36"/>
      <c r="EZ1147" s="196"/>
      <c r="FA1147" s="196"/>
      <c r="FB1147" s="196"/>
      <c r="FC1147" s="196"/>
      <c r="FD1147" s="196"/>
    </row>
    <row r="1148" spans="2:160">
      <c r="B1148" s="99">
        <f t="shared" si="103"/>
        <v>0</v>
      </c>
      <c r="C1148" s="99" t="str">
        <f t="shared" si="104"/>
        <v/>
      </c>
      <c r="D1148" s="99" t="str">
        <f t="shared" si="105"/>
        <v/>
      </c>
      <c r="E1148" s="99" t="str">
        <f t="shared" si="106"/>
        <v/>
      </c>
      <c r="F1148" s="99" t="str">
        <f t="shared" si="107"/>
        <v/>
      </c>
      <c r="G1148" s="99" t="str">
        <f t="shared" si="108"/>
        <v/>
      </c>
      <c r="H1148" s="200" t="str">
        <f ca="1">IF(AND(M1148&gt;0,M1148&lt;=STATS!$C$22),1,"")</f>
        <v/>
      </c>
      <c r="J1148" s="34">
        <v>1147</v>
      </c>
      <c r="R1148" s="17"/>
      <c r="S1148" s="17"/>
      <c r="T1148" s="36"/>
      <c r="U1148" s="36"/>
      <c r="V1148" s="36"/>
      <c r="W1148" s="36"/>
      <c r="EZ1148" s="196"/>
      <c r="FA1148" s="196"/>
      <c r="FB1148" s="196"/>
      <c r="FC1148" s="196"/>
      <c r="FD1148" s="196"/>
    </row>
    <row r="1149" spans="2:160">
      <c r="B1149" s="99">
        <f t="shared" si="103"/>
        <v>0</v>
      </c>
      <c r="C1149" s="99" t="str">
        <f t="shared" si="104"/>
        <v/>
      </c>
      <c r="D1149" s="99" t="str">
        <f t="shared" si="105"/>
        <v/>
      </c>
      <c r="E1149" s="99" t="str">
        <f t="shared" si="106"/>
        <v/>
      </c>
      <c r="F1149" s="99" t="str">
        <f t="shared" si="107"/>
        <v/>
      </c>
      <c r="G1149" s="99" t="str">
        <f t="shared" si="108"/>
        <v/>
      </c>
      <c r="H1149" s="200" t="str">
        <f ca="1">IF(AND(M1149&gt;0,M1149&lt;=STATS!$C$22),1,"")</f>
        <v/>
      </c>
      <c r="J1149" s="34">
        <v>1148</v>
      </c>
      <c r="R1149" s="17"/>
      <c r="S1149" s="17"/>
      <c r="T1149" s="36"/>
      <c r="U1149" s="36"/>
      <c r="V1149" s="36"/>
      <c r="W1149" s="36"/>
      <c r="EZ1149" s="196"/>
      <c r="FA1149" s="196"/>
      <c r="FB1149" s="196"/>
      <c r="FC1149" s="196"/>
      <c r="FD1149" s="196"/>
    </row>
    <row r="1150" spans="2:160">
      <c r="B1150" s="99">
        <f t="shared" si="103"/>
        <v>0</v>
      </c>
      <c r="C1150" s="99" t="str">
        <f t="shared" si="104"/>
        <v/>
      </c>
      <c r="D1150" s="99" t="str">
        <f t="shared" si="105"/>
        <v/>
      </c>
      <c r="E1150" s="99" t="str">
        <f t="shared" si="106"/>
        <v/>
      </c>
      <c r="F1150" s="99" t="str">
        <f t="shared" si="107"/>
        <v/>
      </c>
      <c r="G1150" s="99" t="str">
        <f t="shared" si="108"/>
        <v/>
      </c>
      <c r="H1150" s="200" t="str">
        <f ca="1">IF(AND(M1150&gt;0,M1150&lt;=STATS!$C$22),1,"")</f>
        <v/>
      </c>
      <c r="J1150" s="34">
        <v>1149</v>
      </c>
      <c r="R1150" s="17"/>
      <c r="S1150" s="17"/>
      <c r="T1150" s="36"/>
      <c r="U1150" s="36"/>
      <c r="V1150" s="36"/>
      <c r="W1150" s="36"/>
      <c r="EZ1150" s="196"/>
      <c r="FA1150" s="196"/>
      <c r="FB1150" s="196"/>
      <c r="FC1150" s="196"/>
      <c r="FD1150" s="196"/>
    </row>
    <row r="1151" spans="2:160">
      <c r="B1151" s="99">
        <f t="shared" si="103"/>
        <v>0</v>
      </c>
      <c r="C1151" s="99" t="str">
        <f t="shared" si="104"/>
        <v/>
      </c>
      <c r="D1151" s="99" t="str">
        <f t="shared" si="105"/>
        <v/>
      </c>
      <c r="E1151" s="99" t="str">
        <f t="shared" si="106"/>
        <v/>
      </c>
      <c r="F1151" s="99" t="str">
        <f t="shared" si="107"/>
        <v/>
      </c>
      <c r="G1151" s="99" t="str">
        <f t="shared" si="108"/>
        <v/>
      </c>
      <c r="H1151" s="200" t="str">
        <f ca="1">IF(AND(M1151&gt;0,M1151&lt;=STATS!$C$22),1,"")</f>
        <v/>
      </c>
      <c r="J1151" s="34">
        <v>1150</v>
      </c>
      <c r="R1151" s="17"/>
      <c r="S1151" s="17"/>
      <c r="T1151" s="36"/>
      <c r="U1151" s="36"/>
      <c r="V1151" s="36"/>
      <c r="W1151" s="36"/>
      <c r="EZ1151" s="196"/>
      <c r="FA1151" s="196"/>
      <c r="FB1151" s="196"/>
      <c r="FC1151" s="196"/>
      <c r="FD1151" s="196"/>
    </row>
    <row r="1152" spans="2:160">
      <c r="B1152" s="99">
        <f t="shared" si="103"/>
        <v>0</v>
      </c>
      <c r="C1152" s="99" t="str">
        <f t="shared" si="104"/>
        <v/>
      </c>
      <c r="D1152" s="99" t="str">
        <f t="shared" si="105"/>
        <v/>
      </c>
      <c r="E1152" s="99" t="str">
        <f t="shared" si="106"/>
        <v/>
      </c>
      <c r="F1152" s="99" t="str">
        <f t="shared" si="107"/>
        <v/>
      </c>
      <c r="G1152" s="99" t="str">
        <f t="shared" si="108"/>
        <v/>
      </c>
      <c r="H1152" s="200" t="str">
        <f ca="1">IF(AND(M1152&gt;0,M1152&lt;=STATS!$C$22),1,"")</f>
        <v/>
      </c>
      <c r="J1152" s="34">
        <v>1151</v>
      </c>
      <c r="R1152" s="17"/>
      <c r="S1152" s="17"/>
      <c r="T1152" s="36"/>
      <c r="U1152" s="36"/>
      <c r="V1152" s="36"/>
      <c r="W1152" s="36"/>
      <c r="EZ1152" s="196"/>
      <c r="FA1152" s="196"/>
      <c r="FB1152" s="196"/>
      <c r="FC1152" s="196"/>
      <c r="FD1152" s="196"/>
    </row>
    <row r="1153" spans="2:160">
      <c r="B1153" s="99">
        <f t="shared" si="103"/>
        <v>0</v>
      </c>
      <c r="C1153" s="99" t="str">
        <f t="shared" si="104"/>
        <v/>
      </c>
      <c r="D1153" s="99" t="str">
        <f t="shared" si="105"/>
        <v/>
      </c>
      <c r="E1153" s="99" t="str">
        <f t="shared" si="106"/>
        <v/>
      </c>
      <c r="F1153" s="99" t="str">
        <f t="shared" si="107"/>
        <v/>
      </c>
      <c r="G1153" s="99" t="str">
        <f t="shared" si="108"/>
        <v/>
      </c>
      <c r="H1153" s="200" t="str">
        <f ca="1">IF(AND(M1153&gt;0,M1153&lt;=STATS!$C$22),1,"")</f>
        <v/>
      </c>
      <c r="J1153" s="34">
        <v>1152</v>
      </c>
      <c r="R1153" s="17"/>
      <c r="S1153" s="17"/>
      <c r="T1153" s="36"/>
      <c r="U1153" s="36"/>
      <c r="V1153" s="36"/>
      <c r="W1153" s="36"/>
      <c r="EZ1153" s="196"/>
      <c r="FA1153" s="196"/>
      <c r="FB1153" s="196"/>
      <c r="FC1153" s="196"/>
      <c r="FD1153" s="196"/>
    </row>
    <row r="1154" spans="2:160">
      <c r="B1154" s="99">
        <f t="shared" ref="B1154:B1217" si="109">COUNT(R1154:EY1154,FE1154:FM1154)</f>
        <v>0</v>
      </c>
      <c r="C1154" s="99" t="str">
        <f t="shared" ref="C1154:C1217" si="110">IF(COUNT(R1154:EY1154,FE1154:FM1154)&gt;0,COUNT(R1154:EY1154,FE1154:FM1154),"")</f>
        <v/>
      </c>
      <c r="D1154" s="99" t="str">
        <f t="shared" ref="D1154:D1217" si="111">IF(COUNT(T1154:BJ1154,BL1154:BT1154,BV1154:CB1154,CD1154:EY1154,FE1154:FM1154)&gt;0,COUNT(T1154:BJ1154,BL1154:BT1154,BV1154:CB1154,CD1154:EY1154,FE1154:FM1154),"")</f>
        <v/>
      </c>
      <c r="E1154" s="99" t="str">
        <f t="shared" ref="E1154:E1217" si="112">IF(H1154=1,COUNT(R1154:EY1154,FE1154:FM1154),"")</f>
        <v/>
      </c>
      <c r="F1154" s="99" t="str">
        <f t="shared" ref="F1154:F1217" si="113">IF(H1154=1,COUNT(T1154:BJ1154,BL1154:BT1154,BV1154:CB1154,CD1154:EY1154,FE1154:FM1154),"")</f>
        <v/>
      </c>
      <c r="G1154" s="99" t="str">
        <f t="shared" si="108"/>
        <v/>
      </c>
      <c r="H1154" s="200" t="str">
        <f ca="1">IF(AND(M1154&gt;0,M1154&lt;=STATS!$C$22),1,"")</f>
        <v/>
      </c>
      <c r="J1154" s="34">
        <v>1153</v>
      </c>
      <c r="R1154" s="17"/>
      <c r="S1154" s="17"/>
      <c r="T1154" s="36"/>
      <c r="U1154" s="36"/>
      <c r="V1154" s="36"/>
      <c r="W1154" s="36"/>
      <c r="EZ1154" s="196"/>
      <c r="FA1154" s="196"/>
      <c r="FB1154" s="196"/>
      <c r="FC1154" s="196"/>
      <c r="FD1154" s="196"/>
    </row>
    <row r="1155" spans="2:160">
      <c r="B1155" s="99">
        <f t="shared" si="109"/>
        <v>0</v>
      </c>
      <c r="C1155" s="99" t="str">
        <f t="shared" si="110"/>
        <v/>
      </c>
      <c r="D1155" s="99" t="str">
        <f t="shared" si="111"/>
        <v/>
      </c>
      <c r="E1155" s="99" t="str">
        <f t="shared" si="112"/>
        <v/>
      </c>
      <c r="F1155" s="99" t="str">
        <f t="shared" si="113"/>
        <v/>
      </c>
      <c r="G1155" s="99" t="str">
        <f t="shared" si="108"/>
        <v/>
      </c>
      <c r="H1155" s="200" t="str">
        <f ca="1">IF(AND(M1155&gt;0,M1155&lt;=STATS!$C$22),1,"")</f>
        <v/>
      </c>
      <c r="J1155" s="34">
        <v>1154</v>
      </c>
      <c r="R1155" s="17"/>
      <c r="S1155" s="17"/>
      <c r="T1155" s="36"/>
      <c r="U1155" s="36"/>
      <c r="V1155" s="36"/>
      <c r="W1155" s="36"/>
      <c r="EZ1155" s="196"/>
      <c r="FA1155" s="196"/>
      <c r="FB1155" s="196"/>
      <c r="FC1155" s="196"/>
      <c r="FD1155" s="196"/>
    </row>
    <row r="1156" spans="2:160">
      <c r="B1156" s="99">
        <f t="shared" si="109"/>
        <v>0</v>
      </c>
      <c r="C1156" s="99" t="str">
        <f t="shared" si="110"/>
        <v/>
      </c>
      <c r="D1156" s="99" t="str">
        <f t="shared" si="111"/>
        <v/>
      </c>
      <c r="E1156" s="99" t="str">
        <f t="shared" si="112"/>
        <v/>
      </c>
      <c r="F1156" s="99" t="str">
        <f t="shared" si="113"/>
        <v/>
      </c>
      <c r="G1156" s="99" t="str">
        <f t="shared" si="108"/>
        <v/>
      </c>
      <c r="H1156" s="200" t="str">
        <f ca="1">IF(AND(M1156&gt;0,M1156&lt;=STATS!$C$22),1,"")</f>
        <v/>
      </c>
      <c r="J1156" s="34">
        <v>1155</v>
      </c>
      <c r="R1156" s="17"/>
      <c r="S1156" s="17"/>
      <c r="T1156" s="36"/>
      <c r="U1156" s="36"/>
      <c r="V1156" s="36"/>
      <c r="W1156" s="36"/>
      <c r="EZ1156" s="196"/>
      <c r="FA1156" s="196"/>
      <c r="FB1156" s="196"/>
      <c r="FC1156" s="196"/>
      <c r="FD1156" s="196"/>
    </row>
    <row r="1157" spans="2:160">
      <c r="B1157" s="99">
        <f t="shared" si="109"/>
        <v>0</v>
      </c>
      <c r="C1157" s="99" t="str">
        <f t="shared" si="110"/>
        <v/>
      </c>
      <c r="D1157" s="99" t="str">
        <f t="shared" si="111"/>
        <v/>
      </c>
      <c r="E1157" s="99" t="str">
        <f t="shared" si="112"/>
        <v/>
      </c>
      <c r="F1157" s="99" t="str">
        <f t="shared" si="113"/>
        <v/>
      </c>
      <c r="G1157" s="99" t="str">
        <f t="shared" si="108"/>
        <v/>
      </c>
      <c r="H1157" s="200" t="str">
        <f ca="1">IF(AND(M1157&gt;0,M1157&lt;=STATS!$C$22),1,"")</f>
        <v/>
      </c>
      <c r="J1157" s="34">
        <v>1156</v>
      </c>
      <c r="R1157" s="17"/>
      <c r="S1157" s="17"/>
      <c r="T1157" s="36"/>
      <c r="U1157" s="36"/>
      <c r="V1157" s="36"/>
      <c r="W1157" s="36"/>
      <c r="EZ1157" s="196"/>
      <c r="FA1157" s="196"/>
      <c r="FB1157" s="196"/>
      <c r="FC1157" s="196"/>
      <c r="FD1157" s="196"/>
    </row>
    <row r="1158" spans="2:160">
      <c r="B1158" s="99">
        <f t="shared" si="109"/>
        <v>0</v>
      </c>
      <c r="C1158" s="99" t="str">
        <f t="shared" si="110"/>
        <v/>
      </c>
      <c r="D1158" s="99" t="str">
        <f t="shared" si="111"/>
        <v/>
      </c>
      <c r="E1158" s="99" t="str">
        <f t="shared" si="112"/>
        <v/>
      </c>
      <c r="F1158" s="99" t="str">
        <f t="shared" si="113"/>
        <v/>
      </c>
      <c r="G1158" s="99" t="str">
        <f t="shared" si="108"/>
        <v/>
      </c>
      <c r="H1158" s="200" t="str">
        <f ca="1">IF(AND(M1158&gt;0,M1158&lt;=STATS!$C$22),1,"")</f>
        <v/>
      </c>
      <c r="J1158" s="34">
        <v>1157</v>
      </c>
      <c r="R1158" s="17"/>
      <c r="S1158" s="17"/>
      <c r="T1158" s="36"/>
      <c r="U1158" s="36"/>
      <c r="V1158" s="36"/>
      <c r="W1158" s="36"/>
      <c r="EZ1158" s="196"/>
      <c r="FA1158" s="196"/>
      <c r="FB1158" s="196"/>
      <c r="FC1158" s="196"/>
      <c r="FD1158" s="196"/>
    </row>
    <row r="1159" spans="2:160">
      <c r="B1159" s="99">
        <f t="shared" si="109"/>
        <v>0</v>
      </c>
      <c r="C1159" s="99" t="str">
        <f t="shared" si="110"/>
        <v/>
      </c>
      <c r="D1159" s="99" t="str">
        <f t="shared" si="111"/>
        <v/>
      </c>
      <c r="E1159" s="99" t="str">
        <f t="shared" si="112"/>
        <v/>
      </c>
      <c r="F1159" s="99" t="str">
        <f t="shared" si="113"/>
        <v/>
      </c>
      <c r="G1159" s="99" t="str">
        <f t="shared" si="108"/>
        <v/>
      </c>
      <c r="H1159" s="200" t="str">
        <f ca="1">IF(AND(M1159&gt;0,M1159&lt;=STATS!$C$22),1,"")</f>
        <v/>
      </c>
      <c r="J1159" s="34">
        <v>1158</v>
      </c>
      <c r="R1159" s="17"/>
      <c r="S1159" s="17"/>
      <c r="T1159" s="36"/>
      <c r="U1159" s="36"/>
      <c r="V1159" s="36"/>
      <c r="W1159" s="36"/>
      <c r="EZ1159" s="196"/>
      <c r="FA1159" s="196"/>
      <c r="FB1159" s="196"/>
      <c r="FC1159" s="196"/>
      <c r="FD1159" s="196"/>
    </row>
    <row r="1160" spans="2:160">
      <c r="B1160" s="99">
        <f t="shared" si="109"/>
        <v>0</v>
      </c>
      <c r="C1160" s="99" t="str">
        <f t="shared" si="110"/>
        <v/>
      </c>
      <c r="D1160" s="99" t="str">
        <f t="shared" si="111"/>
        <v/>
      </c>
      <c r="E1160" s="99" t="str">
        <f t="shared" si="112"/>
        <v/>
      </c>
      <c r="F1160" s="99" t="str">
        <f t="shared" si="113"/>
        <v/>
      </c>
      <c r="G1160" s="99" t="str">
        <f t="shared" si="108"/>
        <v/>
      </c>
      <c r="H1160" s="200" t="str">
        <f ca="1">IF(AND(M1160&gt;0,M1160&lt;=STATS!$C$22),1,"")</f>
        <v/>
      </c>
      <c r="J1160" s="34">
        <v>1159</v>
      </c>
      <c r="R1160" s="17"/>
      <c r="S1160" s="17"/>
      <c r="T1160" s="36"/>
      <c r="U1160" s="36"/>
      <c r="V1160" s="36"/>
      <c r="W1160" s="36"/>
      <c r="EZ1160" s="196"/>
      <c r="FA1160" s="196"/>
      <c r="FB1160" s="196"/>
      <c r="FC1160" s="196"/>
      <c r="FD1160" s="196"/>
    </row>
    <row r="1161" spans="2:160">
      <c r="B1161" s="99">
        <f t="shared" si="109"/>
        <v>0</v>
      </c>
      <c r="C1161" s="99" t="str">
        <f t="shared" si="110"/>
        <v/>
      </c>
      <c r="D1161" s="99" t="str">
        <f t="shared" si="111"/>
        <v/>
      </c>
      <c r="E1161" s="99" t="str">
        <f t="shared" si="112"/>
        <v/>
      </c>
      <c r="F1161" s="99" t="str">
        <f t="shared" si="113"/>
        <v/>
      </c>
      <c r="G1161" s="99" t="str">
        <f t="shared" si="108"/>
        <v/>
      </c>
      <c r="H1161" s="200" t="str">
        <f ca="1">IF(AND(M1161&gt;0,M1161&lt;=STATS!$C$22),1,"")</f>
        <v/>
      </c>
      <c r="J1161" s="34">
        <v>1160</v>
      </c>
      <c r="R1161" s="17"/>
      <c r="S1161" s="17"/>
      <c r="T1161" s="36"/>
      <c r="U1161" s="36"/>
      <c r="V1161" s="36"/>
      <c r="W1161" s="36"/>
      <c r="EZ1161" s="196"/>
      <c r="FA1161" s="196"/>
      <c r="FB1161" s="196"/>
      <c r="FC1161" s="196"/>
      <c r="FD1161" s="196"/>
    </row>
    <row r="1162" spans="2:160">
      <c r="B1162" s="99">
        <f t="shared" si="109"/>
        <v>0</v>
      </c>
      <c r="C1162" s="99" t="str">
        <f t="shared" si="110"/>
        <v/>
      </c>
      <c r="D1162" s="99" t="str">
        <f t="shared" si="111"/>
        <v/>
      </c>
      <c r="E1162" s="99" t="str">
        <f t="shared" si="112"/>
        <v/>
      </c>
      <c r="F1162" s="99" t="str">
        <f t="shared" si="113"/>
        <v/>
      </c>
      <c r="G1162" s="99" t="str">
        <f t="shared" si="108"/>
        <v/>
      </c>
      <c r="H1162" s="200" t="str">
        <f ca="1">IF(AND(M1162&gt;0,M1162&lt;=STATS!$C$22),1,"")</f>
        <v/>
      </c>
      <c r="J1162" s="34">
        <v>1161</v>
      </c>
      <c r="R1162" s="17"/>
      <c r="S1162" s="17"/>
      <c r="T1162" s="36"/>
      <c r="U1162" s="36"/>
      <c r="V1162" s="36"/>
      <c r="W1162" s="36"/>
      <c r="EZ1162" s="196"/>
      <c r="FA1162" s="196"/>
      <c r="FB1162" s="196"/>
      <c r="FC1162" s="196"/>
      <c r="FD1162" s="196"/>
    </row>
    <row r="1163" spans="2:160">
      <c r="B1163" s="99">
        <f t="shared" si="109"/>
        <v>0</v>
      </c>
      <c r="C1163" s="99" t="str">
        <f t="shared" si="110"/>
        <v/>
      </c>
      <c r="D1163" s="99" t="str">
        <f t="shared" si="111"/>
        <v/>
      </c>
      <c r="E1163" s="99" t="str">
        <f t="shared" si="112"/>
        <v/>
      </c>
      <c r="F1163" s="99" t="str">
        <f t="shared" si="113"/>
        <v/>
      </c>
      <c r="G1163" s="99" t="str">
        <f t="shared" si="108"/>
        <v/>
      </c>
      <c r="H1163" s="200" t="str">
        <f ca="1">IF(AND(M1163&gt;0,M1163&lt;=STATS!$C$22),1,"")</f>
        <v/>
      </c>
      <c r="J1163" s="34">
        <v>1162</v>
      </c>
      <c r="R1163" s="17"/>
      <c r="S1163" s="17"/>
      <c r="T1163" s="36"/>
      <c r="U1163" s="36"/>
      <c r="V1163" s="36"/>
      <c r="W1163" s="36"/>
      <c r="EZ1163" s="196"/>
      <c r="FA1163" s="196"/>
      <c r="FB1163" s="196"/>
      <c r="FC1163" s="196"/>
      <c r="FD1163" s="196"/>
    </row>
    <row r="1164" spans="2:160">
      <c r="B1164" s="99">
        <f t="shared" si="109"/>
        <v>0</v>
      </c>
      <c r="C1164" s="99" t="str">
        <f t="shared" si="110"/>
        <v/>
      </c>
      <c r="D1164" s="99" t="str">
        <f t="shared" si="111"/>
        <v/>
      </c>
      <c r="E1164" s="99" t="str">
        <f t="shared" si="112"/>
        <v/>
      </c>
      <c r="F1164" s="99" t="str">
        <f t="shared" si="113"/>
        <v/>
      </c>
      <c r="G1164" s="99" t="str">
        <f t="shared" si="108"/>
        <v/>
      </c>
      <c r="H1164" s="200" t="str">
        <f ca="1">IF(AND(M1164&gt;0,M1164&lt;=STATS!$C$22),1,"")</f>
        <v/>
      </c>
      <c r="J1164" s="34">
        <v>1163</v>
      </c>
      <c r="R1164" s="17"/>
      <c r="S1164" s="17"/>
      <c r="T1164" s="36"/>
      <c r="U1164" s="36"/>
      <c r="V1164" s="36"/>
      <c r="W1164" s="36"/>
      <c r="EZ1164" s="196"/>
      <c r="FA1164" s="196"/>
      <c r="FB1164" s="196"/>
      <c r="FC1164" s="196"/>
      <c r="FD1164" s="196"/>
    </row>
    <row r="1165" spans="2:160">
      <c r="B1165" s="99">
        <f t="shared" si="109"/>
        <v>0</v>
      </c>
      <c r="C1165" s="99" t="str">
        <f t="shared" si="110"/>
        <v/>
      </c>
      <c r="D1165" s="99" t="str">
        <f t="shared" si="111"/>
        <v/>
      </c>
      <c r="E1165" s="99" t="str">
        <f t="shared" si="112"/>
        <v/>
      </c>
      <c r="F1165" s="99" t="str">
        <f t="shared" si="113"/>
        <v/>
      </c>
      <c r="G1165" s="99" t="str">
        <f t="shared" si="108"/>
        <v/>
      </c>
      <c r="H1165" s="200" t="str">
        <f ca="1">IF(AND(M1165&gt;0,M1165&lt;=STATS!$C$22),1,"")</f>
        <v/>
      </c>
      <c r="J1165" s="34">
        <v>1164</v>
      </c>
      <c r="R1165" s="17"/>
      <c r="S1165" s="17"/>
      <c r="T1165" s="36"/>
      <c r="U1165" s="36"/>
      <c r="V1165" s="36"/>
      <c r="W1165" s="36"/>
      <c r="EZ1165" s="196"/>
      <c r="FA1165" s="196"/>
      <c r="FB1165" s="196"/>
      <c r="FC1165" s="196"/>
      <c r="FD1165" s="196"/>
    </row>
    <row r="1166" spans="2:160">
      <c r="B1166" s="99">
        <f t="shared" si="109"/>
        <v>0</v>
      </c>
      <c r="C1166" s="99" t="str">
        <f t="shared" si="110"/>
        <v/>
      </c>
      <c r="D1166" s="99" t="str">
        <f t="shared" si="111"/>
        <v/>
      </c>
      <c r="E1166" s="99" t="str">
        <f t="shared" si="112"/>
        <v/>
      </c>
      <c r="F1166" s="99" t="str">
        <f t="shared" si="113"/>
        <v/>
      </c>
      <c r="G1166" s="99" t="str">
        <f t="shared" si="108"/>
        <v/>
      </c>
      <c r="H1166" s="200" t="str">
        <f ca="1">IF(AND(M1166&gt;0,M1166&lt;=STATS!$C$22),1,"")</f>
        <v/>
      </c>
      <c r="J1166" s="34">
        <v>1165</v>
      </c>
      <c r="R1166" s="17"/>
      <c r="S1166" s="17"/>
      <c r="T1166" s="36"/>
      <c r="U1166" s="36"/>
      <c r="V1166" s="36"/>
      <c r="W1166" s="36"/>
      <c r="EZ1166" s="196"/>
      <c r="FA1166" s="196"/>
      <c r="FB1166" s="196"/>
      <c r="FC1166" s="196"/>
      <c r="FD1166" s="196"/>
    </row>
    <row r="1167" spans="2:160">
      <c r="B1167" s="99">
        <f t="shared" si="109"/>
        <v>0</v>
      </c>
      <c r="C1167" s="99" t="str">
        <f t="shared" si="110"/>
        <v/>
      </c>
      <c r="D1167" s="99" t="str">
        <f t="shared" si="111"/>
        <v/>
      </c>
      <c r="E1167" s="99" t="str">
        <f t="shared" si="112"/>
        <v/>
      </c>
      <c r="F1167" s="99" t="str">
        <f t="shared" si="113"/>
        <v/>
      </c>
      <c r="G1167" s="99" t="str">
        <f t="shared" si="108"/>
        <v/>
      </c>
      <c r="H1167" s="200" t="str">
        <f ca="1">IF(AND(M1167&gt;0,M1167&lt;=STATS!$C$22),1,"")</f>
        <v/>
      </c>
      <c r="J1167" s="34">
        <v>1166</v>
      </c>
      <c r="R1167" s="17"/>
      <c r="S1167" s="17"/>
      <c r="T1167" s="36"/>
      <c r="U1167" s="36"/>
      <c r="V1167" s="36"/>
      <c r="W1167" s="36"/>
      <c r="EZ1167" s="196"/>
      <c r="FA1167" s="196"/>
      <c r="FB1167" s="196"/>
      <c r="FC1167" s="196"/>
      <c r="FD1167" s="196"/>
    </row>
    <row r="1168" spans="2:160">
      <c r="B1168" s="99">
        <f t="shared" si="109"/>
        <v>0</v>
      </c>
      <c r="C1168" s="99" t="str">
        <f t="shared" si="110"/>
        <v/>
      </c>
      <c r="D1168" s="99" t="str">
        <f t="shared" si="111"/>
        <v/>
      </c>
      <c r="E1168" s="99" t="str">
        <f t="shared" si="112"/>
        <v/>
      </c>
      <c r="F1168" s="99" t="str">
        <f t="shared" si="113"/>
        <v/>
      </c>
      <c r="G1168" s="99" t="str">
        <f t="shared" si="108"/>
        <v/>
      </c>
      <c r="H1168" s="200" t="str">
        <f ca="1">IF(AND(M1168&gt;0,M1168&lt;=STATS!$C$22),1,"")</f>
        <v/>
      </c>
      <c r="J1168" s="34">
        <v>1167</v>
      </c>
      <c r="R1168" s="17"/>
      <c r="S1168" s="17"/>
      <c r="T1168" s="36"/>
      <c r="U1168" s="36"/>
      <c r="V1168" s="36"/>
      <c r="W1168" s="36"/>
      <c r="EZ1168" s="196"/>
      <c r="FA1168" s="196"/>
      <c r="FB1168" s="196"/>
      <c r="FC1168" s="196"/>
      <c r="FD1168" s="196"/>
    </row>
    <row r="1169" spans="2:160">
      <c r="B1169" s="99">
        <f t="shared" si="109"/>
        <v>0</v>
      </c>
      <c r="C1169" s="99" t="str">
        <f t="shared" si="110"/>
        <v/>
      </c>
      <c r="D1169" s="99" t="str">
        <f t="shared" si="111"/>
        <v/>
      </c>
      <c r="E1169" s="99" t="str">
        <f t="shared" si="112"/>
        <v/>
      </c>
      <c r="F1169" s="99" t="str">
        <f t="shared" si="113"/>
        <v/>
      </c>
      <c r="G1169" s="99" t="str">
        <f t="shared" si="108"/>
        <v/>
      </c>
      <c r="H1169" s="200" t="str">
        <f ca="1">IF(AND(M1169&gt;0,M1169&lt;=STATS!$C$22),1,"")</f>
        <v/>
      </c>
      <c r="J1169" s="34">
        <v>1168</v>
      </c>
      <c r="R1169" s="17"/>
      <c r="S1169" s="17"/>
      <c r="T1169" s="36"/>
      <c r="U1169" s="36"/>
      <c r="V1169" s="36"/>
      <c r="W1169" s="36"/>
      <c r="EZ1169" s="196"/>
      <c r="FA1169" s="196"/>
      <c r="FB1169" s="196"/>
      <c r="FC1169" s="196"/>
      <c r="FD1169" s="196"/>
    </row>
    <row r="1170" spans="2:160">
      <c r="B1170" s="99">
        <f t="shared" si="109"/>
        <v>0</v>
      </c>
      <c r="C1170" s="99" t="str">
        <f t="shared" si="110"/>
        <v/>
      </c>
      <c r="D1170" s="99" t="str">
        <f t="shared" si="111"/>
        <v/>
      </c>
      <c r="E1170" s="99" t="str">
        <f t="shared" si="112"/>
        <v/>
      </c>
      <c r="F1170" s="99" t="str">
        <f t="shared" si="113"/>
        <v/>
      </c>
      <c r="G1170" s="99" t="str">
        <f t="shared" si="108"/>
        <v/>
      </c>
      <c r="H1170" s="200" t="str">
        <f ca="1">IF(AND(M1170&gt;0,M1170&lt;=STATS!$C$22),1,"")</f>
        <v/>
      </c>
      <c r="J1170" s="34">
        <v>1169</v>
      </c>
      <c r="R1170" s="17"/>
      <c r="S1170" s="17"/>
      <c r="T1170" s="36"/>
      <c r="U1170" s="36"/>
      <c r="V1170" s="36"/>
      <c r="W1170" s="36"/>
      <c r="EZ1170" s="196"/>
      <c r="FA1170" s="196"/>
      <c r="FB1170" s="196"/>
      <c r="FC1170" s="196"/>
      <c r="FD1170" s="196"/>
    </row>
    <row r="1171" spans="2:160">
      <c r="B1171" s="99">
        <f t="shared" si="109"/>
        <v>0</v>
      </c>
      <c r="C1171" s="99" t="str">
        <f t="shared" si="110"/>
        <v/>
      </c>
      <c r="D1171" s="99" t="str">
        <f t="shared" si="111"/>
        <v/>
      </c>
      <c r="E1171" s="99" t="str">
        <f t="shared" si="112"/>
        <v/>
      </c>
      <c r="F1171" s="99" t="str">
        <f t="shared" si="113"/>
        <v/>
      </c>
      <c r="G1171" s="99" t="str">
        <f t="shared" si="108"/>
        <v/>
      </c>
      <c r="H1171" s="200" t="str">
        <f ca="1">IF(AND(M1171&gt;0,M1171&lt;=STATS!$C$22),1,"")</f>
        <v/>
      </c>
      <c r="J1171" s="34">
        <v>1170</v>
      </c>
      <c r="R1171" s="17"/>
      <c r="S1171" s="17"/>
      <c r="T1171" s="36"/>
      <c r="U1171" s="36"/>
      <c r="V1171" s="36"/>
      <c r="W1171" s="36"/>
      <c r="EZ1171" s="196"/>
      <c r="FA1171" s="196"/>
      <c r="FB1171" s="196"/>
      <c r="FC1171" s="196"/>
      <c r="FD1171" s="196"/>
    </row>
    <row r="1172" spans="2:160">
      <c r="B1172" s="99">
        <f t="shared" si="109"/>
        <v>0</v>
      </c>
      <c r="C1172" s="99" t="str">
        <f t="shared" si="110"/>
        <v/>
      </c>
      <c r="D1172" s="99" t="str">
        <f t="shared" si="111"/>
        <v/>
      </c>
      <c r="E1172" s="99" t="str">
        <f t="shared" si="112"/>
        <v/>
      </c>
      <c r="F1172" s="99" t="str">
        <f t="shared" si="113"/>
        <v/>
      </c>
      <c r="G1172" s="99" t="str">
        <f t="shared" si="108"/>
        <v/>
      </c>
      <c r="H1172" s="200" t="str">
        <f ca="1">IF(AND(M1172&gt;0,M1172&lt;=STATS!$C$22),1,"")</f>
        <v/>
      </c>
      <c r="J1172" s="34">
        <v>1171</v>
      </c>
      <c r="R1172" s="17"/>
      <c r="S1172" s="17"/>
      <c r="T1172" s="36"/>
      <c r="U1172" s="36"/>
      <c r="V1172" s="36"/>
      <c r="W1172" s="36"/>
      <c r="EZ1172" s="196"/>
      <c r="FA1172" s="196"/>
      <c r="FB1172" s="196"/>
      <c r="FC1172" s="196"/>
      <c r="FD1172" s="196"/>
    </row>
    <row r="1173" spans="2:160">
      <c r="B1173" s="99">
        <f t="shared" si="109"/>
        <v>0</v>
      </c>
      <c r="C1173" s="99" t="str">
        <f t="shared" si="110"/>
        <v/>
      </c>
      <c r="D1173" s="99" t="str">
        <f t="shared" si="111"/>
        <v/>
      </c>
      <c r="E1173" s="99" t="str">
        <f t="shared" si="112"/>
        <v/>
      </c>
      <c r="F1173" s="99" t="str">
        <f t="shared" si="113"/>
        <v/>
      </c>
      <c r="G1173" s="99" t="str">
        <f t="shared" si="108"/>
        <v/>
      </c>
      <c r="H1173" s="200" t="str">
        <f ca="1">IF(AND(M1173&gt;0,M1173&lt;=STATS!$C$22),1,"")</f>
        <v/>
      </c>
      <c r="J1173" s="34">
        <v>1172</v>
      </c>
      <c r="R1173" s="17"/>
      <c r="S1173" s="17"/>
      <c r="T1173" s="36"/>
      <c r="U1173" s="36"/>
      <c r="V1173" s="36"/>
      <c r="W1173" s="36"/>
      <c r="EZ1173" s="196"/>
      <c r="FA1173" s="196"/>
      <c r="FB1173" s="196"/>
      <c r="FC1173" s="196"/>
      <c r="FD1173" s="196"/>
    </row>
    <row r="1174" spans="2:160">
      <c r="B1174" s="99">
        <f t="shared" si="109"/>
        <v>0</v>
      </c>
      <c r="C1174" s="99" t="str">
        <f t="shared" si="110"/>
        <v/>
      </c>
      <c r="D1174" s="99" t="str">
        <f t="shared" si="111"/>
        <v/>
      </c>
      <c r="E1174" s="99" t="str">
        <f t="shared" si="112"/>
        <v/>
      </c>
      <c r="F1174" s="99" t="str">
        <f t="shared" si="113"/>
        <v/>
      </c>
      <c r="G1174" s="99" t="str">
        <f t="shared" si="108"/>
        <v/>
      </c>
      <c r="H1174" s="200" t="str">
        <f ca="1">IF(AND(M1174&gt;0,M1174&lt;=STATS!$C$22),1,"")</f>
        <v/>
      </c>
      <c r="J1174" s="34">
        <v>1173</v>
      </c>
      <c r="R1174" s="17"/>
      <c r="S1174" s="17"/>
      <c r="T1174" s="36"/>
      <c r="U1174" s="36"/>
      <c r="V1174" s="36"/>
      <c r="W1174" s="36"/>
      <c r="EZ1174" s="196"/>
      <c r="FA1174" s="196"/>
      <c r="FB1174" s="196"/>
      <c r="FC1174" s="196"/>
      <c r="FD1174" s="196"/>
    </row>
    <row r="1175" spans="2:160">
      <c r="B1175" s="99">
        <f t="shared" si="109"/>
        <v>0</v>
      </c>
      <c r="C1175" s="99" t="str">
        <f t="shared" si="110"/>
        <v/>
      </c>
      <c r="D1175" s="99" t="str">
        <f t="shared" si="111"/>
        <v/>
      </c>
      <c r="E1175" s="99" t="str">
        <f t="shared" si="112"/>
        <v/>
      </c>
      <c r="F1175" s="99" t="str">
        <f t="shared" si="113"/>
        <v/>
      </c>
      <c r="G1175" s="99" t="str">
        <f t="shared" si="108"/>
        <v/>
      </c>
      <c r="H1175" s="200" t="str">
        <f ca="1">IF(AND(M1175&gt;0,M1175&lt;=STATS!$C$22),1,"")</f>
        <v/>
      </c>
      <c r="J1175" s="34">
        <v>1174</v>
      </c>
      <c r="R1175" s="17"/>
      <c r="S1175" s="17"/>
      <c r="T1175" s="36"/>
      <c r="U1175" s="36"/>
      <c r="V1175" s="36"/>
      <c r="W1175" s="36"/>
      <c r="EZ1175" s="196"/>
      <c r="FA1175" s="196"/>
      <c r="FB1175" s="196"/>
      <c r="FC1175" s="196"/>
      <c r="FD1175" s="196"/>
    </row>
    <row r="1176" spans="2:160">
      <c r="B1176" s="99">
        <f t="shared" si="109"/>
        <v>0</v>
      </c>
      <c r="C1176" s="99" t="str">
        <f t="shared" si="110"/>
        <v/>
      </c>
      <c r="D1176" s="99" t="str">
        <f t="shared" si="111"/>
        <v/>
      </c>
      <c r="E1176" s="99" t="str">
        <f t="shared" si="112"/>
        <v/>
      </c>
      <c r="F1176" s="99" t="str">
        <f t="shared" si="113"/>
        <v/>
      </c>
      <c r="G1176" s="99" t="str">
        <f t="shared" si="108"/>
        <v/>
      </c>
      <c r="H1176" s="200" t="str">
        <f ca="1">IF(AND(M1176&gt;0,M1176&lt;=STATS!$C$22),1,"")</f>
        <v/>
      </c>
      <c r="J1176" s="34">
        <v>1175</v>
      </c>
      <c r="R1176" s="17"/>
      <c r="S1176" s="17"/>
      <c r="T1176" s="36"/>
      <c r="U1176" s="36"/>
      <c r="V1176" s="36"/>
      <c r="W1176" s="36"/>
      <c r="EZ1176" s="196"/>
      <c r="FA1176" s="196"/>
      <c r="FB1176" s="196"/>
      <c r="FC1176" s="196"/>
      <c r="FD1176" s="196"/>
    </row>
    <row r="1177" spans="2:160">
      <c r="B1177" s="99">
        <f t="shared" si="109"/>
        <v>0</v>
      </c>
      <c r="C1177" s="99" t="str">
        <f t="shared" si="110"/>
        <v/>
      </c>
      <c r="D1177" s="99" t="str">
        <f t="shared" si="111"/>
        <v/>
      </c>
      <c r="E1177" s="99" t="str">
        <f t="shared" si="112"/>
        <v/>
      </c>
      <c r="F1177" s="99" t="str">
        <f t="shared" si="113"/>
        <v/>
      </c>
      <c r="G1177" s="99" t="str">
        <f t="shared" si="108"/>
        <v/>
      </c>
      <c r="H1177" s="200" t="str">
        <f ca="1">IF(AND(M1177&gt;0,M1177&lt;=STATS!$C$22),1,"")</f>
        <v/>
      </c>
      <c r="J1177" s="34">
        <v>1176</v>
      </c>
      <c r="R1177" s="17"/>
      <c r="S1177" s="17"/>
      <c r="T1177" s="36"/>
      <c r="U1177" s="36"/>
      <c r="V1177" s="36"/>
      <c r="W1177" s="36"/>
      <c r="EZ1177" s="196"/>
      <c r="FA1177" s="196"/>
      <c r="FB1177" s="196"/>
      <c r="FC1177" s="196"/>
      <c r="FD1177" s="196"/>
    </row>
    <row r="1178" spans="2:160">
      <c r="B1178" s="99">
        <f t="shared" si="109"/>
        <v>0</v>
      </c>
      <c r="C1178" s="99" t="str">
        <f t="shared" si="110"/>
        <v/>
      </c>
      <c r="D1178" s="99" t="str">
        <f t="shared" si="111"/>
        <v/>
      </c>
      <c r="E1178" s="99" t="str">
        <f t="shared" si="112"/>
        <v/>
      </c>
      <c r="F1178" s="99" t="str">
        <f t="shared" si="113"/>
        <v/>
      </c>
      <c r="G1178" s="99" t="str">
        <f t="shared" ref="G1178:G1241" si="114">IF($B1178&gt;=1,$M1178,"")</f>
        <v/>
      </c>
      <c r="H1178" s="200" t="str">
        <f ca="1">IF(AND(M1178&gt;0,M1178&lt;=STATS!$C$22),1,"")</f>
        <v/>
      </c>
      <c r="J1178" s="34">
        <v>1177</v>
      </c>
      <c r="R1178" s="17"/>
      <c r="S1178" s="17"/>
      <c r="T1178" s="36"/>
      <c r="U1178" s="36"/>
      <c r="V1178" s="36"/>
      <c r="W1178" s="36"/>
      <c r="EZ1178" s="196"/>
      <c r="FA1178" s="196"/>
      <c r="FB1178" s="196"/>
      <c r="FC1178" s="196"/>
      <c r="FD1178" s="196"/>
    </row>
    <row r="1179" spans="2:160">
      <c r="B1179" s="99">
        <f t="shared" si="109"/>
        <v>0</v>
      </c>
      <c r="C1179" s="99" t="str">
        <f t="shared" si="110"/>
        <v/>
      </c>
      <c r="D1179" s="99" t="str">
        <f t="shared" si="111"/>
        <v/>
      </c>
      <c r="E1179" s="99" t="str">
        <f t="shared" si="112"/>
        <v/>
      </c>
      <c r="F1179" s="99" t="str">
        <f t="shared" si="113"/>
        <v/>
      </c>
      <c r="G1179" s="99" t="str">
        <f t="shared" si="114"/>
        <v/>
      </c>
      <c r="H1179" s="200" t="str">
        <f ca="1">IF(AND(M1179&gt;0,M1179&lt;=STATS!$C$22),1,"")</f>
        <v/>
      </c>
      <c r="J1179" s="34">
        <v>1178</v>
      </c>
      <c r="R1179" s="17"/>
      <c r="S1179" s="17"/>
      <c r="T1179" s="36"/>
      <c r="U1179" s="36"/>
      <c r="V1179" s="36"/>
      <c r="W1179" s="36"/>
      <c r="EZ1179" s="196"/>
      <c r="FA1179" s="196"/>
      <c r="FB1179" s="196"/>
      <c r="FC1179" s="196"/>
      <c r="FD1179" s="196"/>
    </row>
    <row r="1180" spans="2:160">
      <c r="B1180" s="99">
        <f t="shared" si="109"/>
        <v>0</v>
      </c>
      <c r="C1180" s="99" t="str">
        <f t="shared" si="110"/>
        <v/>
      </c>
      <c r="D1180" s="99" t="str">
        <f t="shared" si="111"/>
        <v/>
      </c>
      <c r="E1180" s="99" t="str">
        <f t="shared" si="112"/>
        <v/>
      </c>
      <c r="F1180" s="99" t="str">
        <f t="shared" si="113"/>
        <v/>
      </c>
      <c r="G1180" s="99" t="str">
        <f t="shared" si="114"/>
        <v/>
      </c>
      <c r="H1180" s="200" t="str">
        <f ca="1">IF(AND(M1180&gt;0,M1180&lt;=STATS!$C$22),1,"")</f>
        <v/>
      </c>
      <c r="J1180" s="34">
        <v>1179</v>
      </c>
      <c r="R1180" s="17"/>
      <c r="S1180" s="17"/>
      <c r="T1180" s="36"/>
      <c r="U1180" s="36"/>
      <c r="V1180" s="36"/>
      <c r="W1180" s="36"/>
      <c r="EZ1180" s="196"/>
      <c r="FA1180" s="196"/>
      <c r="FB1180" s="196"/>
      <c r="FC1180" s="196"/>
      <c r="FD1180" s="196"/>
    </row>
    <row r="1181" spans="2:160">
      <c r="B1181" s="99">
        <f t="shared" si="109"/>
        <v>0</v>
      </c>
      <c r="C1181" s="99" t="str">
        <f t="shared" si="110"/>
        <v/>
      </c>
      <c r="D1181" s="99" t="str">
        <f t="shared" si="111"/>
        <v/>
      </c>
      <c r="E1181" s="99" t="str">
        <f t="shared" si="112"/>
        <v/>
      </c>
      <c r="F1181" s="99" t="str">
        <f t="shared" si="113"/>
        <v/>
      </c>
      <c r="G1181" s="99" t="str">
        <f t="shared" si="114"/>
        <v/>
      </c>
      <c r="H1181" s="200" t="str">
        <f ca="1">IF(AND(M1181&gt;0,M1181&lt;=STATS!$C$22),1,"")</f>
        <v/>
      </c>
      <c r="J1181" s="34">
        <v>1180</v>
      </c>
      <c r="R1181" s="17"/>
      <c r="S1181" s="17"/>
      <c r="T1181" s="36"/>
      <c r="U1181" s="36"/>
      <c r="V1181" s="36"/>
      <c r="W1181" s="36"/>
      <c r="EZ1181" s="196"/>
      <c r="FA1181" s="196"/>
      <c r="FB1181" s="196"/>
      <c r="FC1181" s="196"/>
      <c r="FD1181" s="196"/>
    </row>
    <row r="1182" spans="2:160">
      <c r="B1182" s="99">
        <f t="shared" si="109"/>
        <v>0</v>
      </c>
      <c r="C1182" s="99" t="str">
        <f t="shared" si="110"/>
        <v/>
      </c>
      <c r="D1182" s="99" t="str">
        <f t="shared" si="111"/>
        <v/>
      </c>
      <c r="E1182" s="99" t="str">
        <f t="shared" si="112"/>
        <v/>
      </c>
      <c r="F1182" s="99" t="str">
        <f t="shared" si="113"/>
        <v/>
      </c>
      <c r="G1182" s="99" t="str">
        <f t="shared" si="114"/>
        <v/>
      </c>
      <c r="H1182" s="200" t="str">
        <f ca="1">IF(AND(M1182&gt;0,M1182&lt;=STATS!$C$22),1,"")</f>
        <v/>
      </c>
      <c r="J1182" s="34">
        <v>1181</v>
      </c>
      <c r="R1182" s="17"/>
      <c r="S1182" s="17"/>
      <c r="T1182" s="36"/>
      <c r="U1182" s="36"/>
      <c r="V1182" s="36"/>
      <c r="W1182" s="36"/>
      <c r="EZ1182" s="196"/>
      <c r="FA1182" s="196"/>
      <c r="FB1182" s="196"/>
      <c r="FC1182" s="196"/>
      <c r="FD1182" s="196"/>
    </row>
    <row r="1183" spans="2:160">
      <c r="B1183" s="99">
        <f t="shared" si="109"/>
        <v>0</v>
      </c>
      <c r="C1183" s="99" t="str">
        <f t="shared" si="110"/>
        <v/>
      </c>
      <c r="D1183" s="99" t="str">
        <f t="shared" si="111"/>
        <v/>
      </c>
      <c r="E1183" s="99" t="str">
        <f t="shared" si="112"/>
        <v/>
      </c>
      <c r="F1183" s="99" t="str">
        <f t="shared" si="113"/>
        <v/>
      </c>
      <c r="G1183" s="99" t="str">
        <f t="shared" si="114"/>
        <v/>
      </c>
      <c r="H1183" s="200" t="str">
        <f ca="1">IF(AND(M1183&gt;0,M1183&lt;=STATS!$C$22),1,"")</f>
        <v/>
      </c>
      <c r="J1183" s="34">
        <v>1182</v>
      </c>
      <c r="R1183" s="17"/>
      <c r="S1183" s="17"/>
      <c r="T1183" s="36"/>
      <c r="U1183" s="36"/>
      <c r="V1183" s="36"/>
      <c r="W1183" s="36"/>
      <c r="EZ1183" s="196"/>
      <c r="FA1183" s="196"/>
      <c r="FB1183" s="196"/>
      <c r="FC1183" s="196"/>
      <c r="FD1183" s="196"/>
    </row>
    <row r="1184" spans="2:160">
      <c r="B1184" s="99">
        <f t="shared" si="109"/>
        <v>0</v>
      </c>
      <c r="C1184" s="99" t="str">
        <f t="shared" si="110"/>
        <v/>
      </c>
      <c r="D1184" s="99" t="str">
        <f t="shared" si="111"/>
        <v/>
      </c>
      <c r="E1184" s="99" t="str">
        <f t="shared" si="112"/>
        <v/>
      </c>
      <c r="F1184" s="99" t="str">
        <f t="shared" si="113"/>
        <v/>
      </c>
      <c r="G1184" s="99" t="str">
        <f t="shared" si="114"/>
        <v/>
      </c>
      <c r="H1184" s="200" t="str">
        <f ca="1">IF(AND(M1184&gt;0,M1184&lt;=STATS!$C$22),1,"")</f>
        <v/>
      </c>
      <c r="J1184" s="34">
        <v>1183</v>
      </c>
      <c r="R1184" s="17"/>
      <c r="S1184" s="17"/>
      <c r="T1184" s="36"/>
      <c r="U1184" s="36"/>
      <c r="V1184" s="36"/>
      <c r="W1184" s="36"/>
      <c r="EZ1184" s="196"/>
      <c r="FA1184" s="196"/>
      <c r="FB1184" s="196"/>
      <c r="FC1184" s="196"/>
      <c r="FD1184" s="196"/>
    </row>
    <row r="1185" spans="2:160">
      <c r="B1185" s="99">
        <f t="shared" si="109"/>
        <v>0</v>
      </c>
      <c r="C1185" s="99" t="str">
        <f t="shared" si="110"/>
        <v/>
      </c>
      <c r="D1185" s="99" t="str">
        <f t="shared" si="111"/>
        <v/>
      </c>
      <c r="E1185" s="99" t="str">
        <f t="shared" si="112"/>
        <v/>
      </c>
      <c r="F1185" s="99" t="str">
        <f t="shared" si="113"/>
        <v/>
      </c>
      <c r="G1185" s="99" t="str">
        <f t="shared" si="114"/>
        <v/>
      </c>
      <c r="H1185" s="200" t="str">
        <f ca="1">IF(AND(M1185&gt;0,M1185&lt;=STATS!$C$22),1,"")</f>
        <v/>
      </c>
      <c r="J1185" s="34">
        <v>1184</v>
      </c>
      <c r="R1185" s="17"/>
      <c r="S1185" s="17"/>
      <c r="T1185" s="36"/>
      <c r="U1185" s="36"/>
      <c r="V1185" s="36"/>
      <c r="W1185" s="36"/>
      <c r="EZ1185" s="196"/>
      <c r="FA1185" s="196"/>
      <c r="FB1185" s="196"/>
      <c r="FC1185" s="196"/>
      <c r="FD1185" s="196"/>
    </row>
    <row r="1186" spans="2:160">
      <c r="B1186" s="99">
        <f t="shared" si="109"/>
        <v>0</v>
      </c>
      <c r="C1186" s="99" t="str">
        <f t="shared" si="110"/>
        <v/>
      </c>
      <c r="D1186" s="99" t="str">
        <f t="shared" si="111"/>
        <v/>
      </c>
      <c r="E1186" s="99" t="str">
        <f t="shared" si="112"/>
        <v/>
      </c>
      <c r="F1186" s="99" t="str">
        <f t="shared" si="113"/>
        <v/>
      </c>
      <c r="G1186" s="99" t="str">
        <f t="shared" si="114"/>
        <v/>
      </c>
      <c r="H1186" s="200" t="str">
        <f ca="1">IF(AND(M1186&gt;0,M1186&lt;=STATS!$C$22),1,"")</f>
        <v/>
      </c>
      <c r="J1186" s="34">
        <v>1185</v>
      </c>
      <c r="R1186" s="17"/>
      <c r="S1186" s="17"/>
      <c r="T1186" s="36"/>
      <c r="U1186" s="36"/>
      <c r="V1186" s="36"/>
      <c r="W1186" s="36"/>
      <c r="EZ1186" s="196"/>
      <c r="FA1186" s="196"/>
      <c r="FB1186" s="196"/>
      <c r="FC1186" s="196"/>
      <c r="FD1186" s="196"/>
    </row>
    <row r="1187" spans="2:160">
      <c r="B1187" s="99">
        <f t="shared" si="109"/>
        <v>0</v>
      </c>
      <c r="C1187" s="99" t="str">
        <f t="shared" si="110"/>
        <v/>
      </c>
      <c r="D1187" s="99" t="str">
        <f t="shared" si="111"/>
        <v/>
      </c>
      <c r="E1187" s="99" t="str">
        <f t="shared" si="112"/>
        <v/>
      </c>
      <c r="F1187" s="99" t="str">
        <f t="shared" si="113"/>
        <v/>
      </c>
      <c r="G1187" s="99" t="str">
        <f t="shared" si="114"/>
        <v/>
      </c>
      <c r="H1187" s="200" t="str">
        <f ca="1">IF(AND(M1187&gt;0,M1187&lt;=STATS!$C$22),1,"")</f>
        <v/>
      </c>
      <c r="J1187" s="34">
        <v>1186</v>
      </c>
      <c r="R1187" s="17"/>
      <c r="S1187" s="17"/>
      <c r="T1187" s="36"/>
      <c r="U1187" s="36"/>
      <c r="V1187" s="36"/>
      <c r="W1187" s="36"/>
      <c r="EZ1187" s="196"/>
      <c r="FA1187" s="196"/>
      <c r="FB1187" s="196"/>
      <c r="FC1187" s="196"/>
      <c r="FD1187" s="196"/>
    </row>
    <row r="1188" spans="2:160">
      <c r="B1188" s="99">
        <f t="shared" si="109"/>
        <v>0</v>
      </c>
      <c r="C1188" s="99" t="str">
        <f t="shared" si="110"/>
        <v/>
      </c>
      <c r="D1188" s="99" t="str">
        <f t="shared" si="111"/>
        <v/>
      </c>
      <c r="E1188" s="99" t="str">
        <f t="shared" si="112"/>
        <v/>
      </c>
      <c r="F1188" s="99" t="str">
        <f t="shared" si="113"/>
        <v/>
      </c>
      <c r="G1188" s="99" t="str">
        <f t="shared" si="114"/>
        <v/>
      </c>
      <c r="H1188" s="200" t="str">
        <f ca="1">IF(AND(M1188&gt;0,M1188&lt;=STATS!$C$22),1,"")</f>
        <v/>
      </c>
      <c r="J1188" s="34">
        <v>1187</v>
      </c>
      <c r="R1188" s="17"/>
      <c r="S1188" s="17"/>
      <c r="T1188" s="36"/>
      <c r="U1188" s="36"/>
      <c r="V1188" s="36"/>
      <c r="W1188" s="36"/>
      <c r="EZ1188" s="196"/>
      <c r="FA1188" s="196"/>
      <c r="FB1188" s="196"/>
      <c r="FC1188" s="196"/>
      <c r="FD1188" s="196"/>
    </row>
    <row r="1189" spans="2:160">
      <c r="B1189" s="99">
        <f t="shared" si="109"/>
        <v>0</v>
      </c>
      <c r="C1189" s="99" t="str">
        <f t="shared" si="110"/>
        <v/>
      </c>
      <c r="D1189" s="99" t="str">
        <f t="shared" si="111"/>
        <v/>
      </c>
      <c r="E1189" s="99" t="str">
        <f t="shared" si="112"/>
        <v/>
      </c>
      <c r="F1189" s="99" t="str">
        <f t="shared" si="113"/>
        <v/>
      </c>
      <c r="G1189" s="99" t="str">
        <f t="shared" si="114"/>
        <v/>
      </c>
      <c r="H1189" s="200" t="str">
        <f ca="1">IF(AND(M1189&gt;0,M1189&lt;=STATS!$C$22),1,"")</f>
        <v/>
      </c>
      <c r="J1189" s="34">
        <v>1188</v>
      </c>
      <c r="R1189" s="17"/>
      <c r="S1189" s="17"/>
      <c r="T1189" s="36"/>
      <c r="U1189" s="36"/>
      <c r="V1189" s="36"/>
      <c r="W1189" s="36"/>
      <c r="EZ1189" s="196"/>
      <c r="FA1189" s="196"/>
      <c r="FB1189" s="196"/>
      <c r="FC1189" s="196"/>
      <c r="FD1189" s="196"/>
    </row>
    <row r="1190" spans="2:160">
      <c r="B1190" s="99">
        <f t="shared" si="109"/>
        <v>0</v>
      </c>
      <c r="C1190" s="99" t="str">
        <f t="shared" si="110"/>
        <v/>
      </c>
      <c r="D1190" s="99" t="str">
        <f t="shared" si="111"/>
        <v/>
      </c>
      <c r="E1190" s="99" t="str">
        <f t="shared" si="112"/>
        <v/>
      </c>
      <c r="F1190" s="99" t="str">
        <f t="shared" si="113"/>
        <v/>
      </c>
      <c r="G1190" s="99" t="str">
        <f t="shared" si="114"/>
        <v/>
      </c>
      <c r="H1190" s="200" t="str">
        <f ca="1">IF(AND(M1190&gt;0,M1190&lt;=STATS!$C$22),1,"")</f>
        <v/>
      </c>
      <c r="J1190" s="34">
        <v>1189</v>
      </c>
      <c r="R1190" s="17"/>
      <c r="S1190" s="17"/>
      <c r="T1190" s="36"/>
      <c r="U1190" s="36"/>
      <c r="V1190" s="36"/>
      <c r="W1190" s="36"/>
      <c r="EZ1190" s="196"/>
      <c r="FA1190" s="196"/>
      <c r="FB1190" s="196"/>
      <c r="FC1190" s="196"/>
      <c r="FD1190" s="196"/>
    </row>
    <row r="1191" spans="2:160">
      <c r="B1191" s="99">
        <f t="shared" si="109"/>
        <v>0</v>
      </c>
      <c r="C1191" s="99" t="str">
        <f t="shared" si="110"/>
        <v/>
      </c>
      <c r="D1191" s="99" t="str">
        <f t="shared" si="111"/>
        <v/>
      </c>
      <c r="E1191" s="99" t="str">
        <f t="shared" si="112"/>
        <v/>
      </c>
      <c r="F1191" s="99" t="str">
        <f t="shared" si="113"/>
        <v/>
      </c>
      <c r="G1191" s="99" t="str">
        <f t="shared" si="114"/>
        <v/>
      </c>
      <c r="H1191" s="200" t="str">
        <f ca="1">IF(AND(M1191&gt;0,M1191&lt;=STATS!$C$22),1,"")</f>
        <v/>
      </c>
      <c r="J1191" s="34">
        <v>1190</v>
      </c>
      <c r="R1191" s="17"/>
      <c r="S1191" s="17"/>
      <c r="T1191" s="36"/>
      <c r="U1191" s="36"/>
      <c r="V1191" s="36"/>
      <c r="W1191" s="36"/>
      <c r="EZ1191" s="196"/>
      <c r="FA1191" s="196"/>
      <c r="FB1191" s="196"/>
      <c r="FC1191" s="196"/>
      <c r="FD1191" s="196"/>
    </row>
    <row r="1192" spans="2:160">
      <c r="B1192" s="99">
        <f t="shared" si="109"/>
        <v>0</v>
      </c>
      <c r="C1192" s="99" t="str">
        <f t="shared" si="110"/>
        <v/>
      </c>
      <c r="D1192" s="99" t="str">
        <f t="shared" si="111"/>
        <v/>
      </c>
      <c r="E1192" s="99" t="str">
        <f t="shared" si="112"/>
        <v/>
      </c>
      <c r="F1192" s="99" t="str">
        <f t="shared" si="113"/>
        <v/>
      </c>
      <c r="G1192" s="99" t="str">
        <f t="shared" si="114"/>
        <v/>
      </c>
      <c r="H1192" s="200" t="str">
        <f ca="1">IF(AND(M1192&gt;0,M1192&lt;=STATS!$C$22),1,"")</f>
        <v/>
      </c>
      <c r="J1192" s="34">
        <v>1191</v>
      </c>
      <c r="R1192" s="17"/>
      <c r="S1192" s="17"/>
      <c r="T1192" s="36"/>
      <c r="U1192" s="36"/>
      <c r="V1192" s="36"/>
      <c r="W1192" s="36"/>
      <c r="EZ1192" s="196"/>
      <c r="FA1192" s="196"/>
      <c r="FB1192" s="196"/>
      <c r="FC1192" s="196"/>
      <c r="FD1192" s="196"/>
    </row>
    <row r="1193" spans="2:160">
      <c r="B1193" s="99">
        <f t="shared" si="109"/>
        <v>0</v>
      </c>
      <c r="C1193" s="99" t="str">
        <f t="shared" si="110"/>
        <v/>
      </c>
      <c r="D1193" s="99" t="str">
        <f t="shared" si="111"/>
        <v/>
      </c>
      <c r="E1193" s="99" t="str">
        <f t="shared" si="112"/>
        <v/>
      </c>
      <c r="F1193" s="99" t="str">
        <f t="shared" si="113"/>
        <v/>
      </c>
      <c r="G1193" s="99" t="str">
        <f t="shared" si="114"/>
        <v/>
      </c>
      <c r="H1193" s="200" t="str">
        <f ca="1">IF(AND(M1193&gt;0,M1193&lt;=STATS!$C$22),1,"")</f>
        <v/>
      </c>
      <c r="J1193" s="34">
        <v>1192</v>
      </c>
      <c r="R1193" s="17"/>
      <c r="S1193" s="17"/>
      <c r="T1193" s="36"/>
      <c r="U1193" s="36"/>
      <c r="V1193" s="36"/>
      <c r="W1193" s="36"/>
      <c r="EZ1193" s="196"/>
      <c r="FA1193" s="196"/>
      <c r="FB1193" s="196"/>
      <c r="FC1193" s="196"/>
      <c r="FD1193" s="196"/>
    </row>
    <row r="1194" spans="2:160">
      <c r="B1194" s="99">
        <f t="shared" si="109"/>
        <v>0</v>
      </c>
      <c r="C1194" s="99" t="str">
        <f t="shared" si="110"/>
        <v/>
      </c>
      <c r="D1194" s="99" t="str">
        <f t="shared" si="111"/>
        <v/>
      </c>
      <c r="E1194" s="99" t="str">
        <f t="shared" si="112"/>
        <v/>
      </c>
      <c r="F1194" s="99" t="str">
        <f t="shared" si="113"/>
        <v/>
      </c>
      <c r="G1194" s="99" t="str">
        <f t="shared" si="114"/>
        <v/>
      </c>
      <c r="H1194" s="200" t="str">
        <f ca="1">IF(AND(M1194&gt;0,M1194&lt;=STATS!$C$22),1,"")</f>
        <v/>
      </c>
      <c r="J1194" s="34">
        <v>1193</v>
      </c>
      <c r="R1194" s="17"/>
      <c r="S1194" s="17"/>
      <c r="T1194" s="36"/>
      <c r="U1194" s="36"/>
      <c r="V1194" s="36"/>
      <c r="W1194" s="36"/>
      <c r="EZ1194" s="196"/>
      <c r="FA1194" s="196"/>
      <c r="FB1194" s="196"/>
      <c r="FC1194" s="196"/>
      <c r="FD1194" s="196"/>
    </row>
    <row r="1195" spans="2:160">
      <c r="B1195" s="99">
        <f t="shared" si="109"/>
        <v>0</v>
      </c>
      <c r="C1195" s="99" t="str">
        <f t="shared" si="110"/>
        <v/>
      </c>
      <c r="D1195" s="99" t="str">
        <f t="shared" si="111"/>
        <v/>
      </c>
      <c r="E1195" s="99" t="str">
        <f t="shared" si="112"/>
        <v/>
      </c>
      <c r="F1195" s="99" t="str">
        <f t="shared" si="113"/>
        <v/>
      </c>
      <c r="G1195" s="99" t="str">
        <f t="shared" si="114"/>
        <v/>
      </c>
      <c r="H1195" s="200" t="str">
        <f ca="1">IF(AND(M1195&gt;0,M1195&lt;=STATS!$C$22),1,"")</f>
        <v/>
      </c>
      <c r="J1195" s="34">
        <v>1194</v>
      </c>
      <c r="R1195" s="17"/>
      <c r="S1195" s="17"/>
      <c r="T1195" s="36"/>
      <c r="U1195" s="36"/>
      <c r="V1195" s="36"/>
      <c r="W1195" s="36"/>
      <c r="EZ1195" s="196"/>
      <c r="FA1195" s="196"/>
      <c r="FB1195" s="196"/>
      <c r="FC1195" s="196"/>
      <c r="FD1195" s="196"/>
    </row>
    <row r="1196" spans="2:160">
      <c r="B1196" s="99">
        <f t="shared" si="109"/>
        <v>0</v>
      </c>
      <c r="C1196" s="99" t="str">
        <f t="shared" si="110"/>
        <v/>
      </c>
      <c r="D1196" s="99" t="str">
        <f t="shared" si="111"/>
        <v/>
      </c>
      <c r="E1196" s="99" t="str">
        <f t="shared" si="112"/>
        <v/>
      </c>
      <c r="F1196" s="99" t="str">
        <f t="shared" si="113"/>
        <v/>
      </c>
      <c r="G1196" s="99" t="str">
        <f t="shared" si="114"/>
        <v/>
      </c>
      <c r="H1196" s="200" t="str">
        <f ca="1">IF(AND(M1196&gt;0,M1196&lt;=STATS!$C$22),1,"")</f>
        <v/>
      </c>
      <c r="J1196" s="34">
        <v>1195</v>
      </c>
      <c r="R1196" s="17"/>
      <c r="S1196" s="17"/>
      <c r="T1196" s="36"/>
      <c r="U1196" s="36"/>
      <c r="V1196" s="36"/>
      <c r="W1196" s="36"/>
      <c r="EZ1196" s="196"/>
      <c r="FA1196" s="196"/>
      <c r="FB1196" s="196"/>
      <c r="FC1196" s="196"/>
      <c r="FD1196" s="196"/>
    </row>
    <row r="1197" spans="2:160">
      <c r="B1197" s="99">
        <f t="shared" si="109"/>
        <v>0</v>
      </c>
      <c r="C1197" s="99" t="str">
        <f t="shared" si="110"/>
        <v/>
      </c>
      <c r="D1197" s="99" t="str">
        <f t="shared" si="111"/>
        <v/>
      </c>
      <c r="E1197" s="99" t="str">
        <f t="shared" si="112"/>
        <v/>
      </c>
      <c r="F1197" s="99" t="str">
        <f t="shared" si="113"/>
        <v/>
      </c>
      <c r="G1197" s="99" t="str">
        <f t="shared" si="114"/>
        <v/>
      </c>
      <c r="H1197" s="200" t="str">
        <f ca="1">IF(AND(M1197&gt;0,M1197&lt;=STATS!$C$22),1,"")</f>
        <v/>
      </c>
      <c r="J1197" s="34">
        <v>1196</v>
      </c>
      <c r="R1197" s="17"/>
      <c r="S1197" s="17"/>
      <c r="T1197" s="36"/>
      <c r="U1197" s="36"/>
      <c r="V1197" s="36"/>
      <c r="W1197" s="36"/>
      <c r="EZ1197" s="196"/>
      <c r="FA1197" s="196"/>
      <c r="FB1197" s="196"/>
      <c r="FC1197" s="196"/>
      <c r="FD1197" s="196"/>
    </row>
    <row r="1198" spans="2:160">
      <c r="B1198" s="99">
        <f t="shared" si="109"/>
        <v>0</v>
      </c>
      <c r="C1198" s="99" t="str">
        <f t="shared" si="110"/>
        <v/>
      </c>
      <c r="D1198" s="99" t="str">
        <f t="shared" si="111"/>
        <v/>
      </c>
      <c r="E1198" s="99" t="str">
        <f t="shared" si="112"/>
        <v/>
      </c>
      <c r="F1198" s="99" t="str">
        <f t="shared" si="113"/>
        <v/>
      </c>
      <c r="G1198" s="99" t="str">
        <f t="shared" si="114"/>
        <v/>
      </c>
      <c r="H1198" s="200" t="str">
        <f ca="1">IF(AND(M1198&gt;0,M1198&lt;=STATS!$C$22),1,"")</f>
        <v/>
      </c>
      <c r="J1198" s="34">
        <v>1197</v>
      </c>
      <c r="R1198" s="17"/>
      <c r="S1198" s="17"/>
      <c r="T1198" s="36"/>
      <c r="U1198" s="36"/>
      <c r="V1198" s="36"/>
      <c r="W1198" s="36"/>
      <c r="EZ1198" s="196"/>
      <c r="FA1198" s="196"/>
      <c r="FB1198" s="196"/>
      <c r="FC1198" s="196"/>
      <c r="FD1198" s="196"/>
    </row>
    <row r="1199" spans="2:160">
      <c r="B1199" s="99">
        <f t="shared" si="109"/>
        <v>0</v>
      </c>
      <c r="C1199" s="99" t="str">
        <f t="shared" si="110"/>
        <v/>
      </c>
      <c r="D1199" s="99" t="str">
        <f t="shared" si="111"/>
        <v/>
      </c>
      <c r="E1199" s="99" t="str">
        <f t="shared" si="112"/>
        <v/>
      </c>
      <c r="F1199" s="99" t="str">
        <f t="shared" si="113"/>
        <v/>
      </c>
      <c r="G1199" s="99" t="str">
        <f t="shared" si="114"/>
        <v/>
      </c>
      <c r="H1199" s="200" t="str">
        <f ca="1">IF(AND(M1199&gt;0,M1199&lt;=STATS!$C$22),1,"")</f>
        <v/>
      </c>
      <c r="J1199" s="34">
        <v>1198</v>
      </c>
      <c r="R1199" s="17"/>
      <c r="S1199" s="17"/>
      <c r="T1199" s="36"/>
      <c r="U1199" s="36"/>
      <c r="V1199" s="36"/>
      <c r="W1199" s="36"/>
      <c r="EZ1199" s="196"/>
      <c r="FA1199" s="196"/>
      <c r="FB1199" s="196"/>
      <c r="FC1199" s="196"/>
      <c r="FD1199" s="196"/>
    </row>
    <row r="1200" spans="2:160">
      <c r="B1200" s="99">
        <f t="shared" si="109"/>
        <v>0</v>
      </c>
      <c r="C1200" s="99" t="str">
        <f t="shared" si="110"/>
        <v/>
      </c>
      <c r="D1200" s="99" t="str">
        <f t="shared" si="111"/>
        <v/>
      </c>
      <c r="E1200" s="99" t="str">
        <f t="shared" si="112"/>
        <v/>
      </c>
      <c r="F1200" s="99" t="str">
        <f t="shared" si="113"/>
        <v/>
      </c>
      <c r="G1200" s="99" t="str">
        <f t="shared" si="114"/>
        <v/>
      </c>
      <c r="H1200" s="200" t="str">
        <f ca="1">IF(AND(M1200&gt;0,M1200&lt;=STATS!$C$22),1,"")</f>
        <v/>
      </c>
      <c r="J1200" s="34">
        <v>1199</v>
      </c>
      <c r="R1200" s="17"/>
      <c r="S1200" s="17"/>
      <c r="T1200" s="36"/>
      <c r="U1200" s="36"/>
      <c r="V1200" s="36"/>
      <c r="W1200" s="36"/>
      <c r="EZ1200" s="196"/>
      <c r="FA1200" s="196"/>
      <c r="FB1200" s="196"/>
      <c r="FC1200" s="196"/>
      <c r="FD1200" s="196"/>
    </row>
    <row r="1201" spans="2:160">
      <c r="B1201" s="99">
        <f t="shared" si="109"/>
        <v>0</v>
      </c>
      <c r="C1201" s="99" t="str">
        <f t="shared" si="110"/>
        <v/>
      </c>
      <c r="D1201" s="99" t="str">
        <f t="shared" si="111"/>
        <v/>
      </c>
      <c r="E1201" s="99" t="str">
        <f t="shared" si="112"/>
        <v/>
      </c>
      <c r="F1201" s="99" t="str">
        <f t="shared" si="113"/>
        <v/>
      </c>
      <c r="G1201" s="99" t="str">
        <f t="shared" si="114"/>
        <v/>
      </c>
      <c r="H1201" s="200" t="str">
        <f ca="1">IF(AND(M1201&gt;0,M1201&lt;=STATS!$C$22),1,"")</f>
        <v/>
      </c>
      <c r="J1201" s="34">
        <v>1200</v>
      </c>
      <c r="R1201" s="17"/>
      <c r="S1201" s="17"/>
      <c r="T1201" s="36"/>
      <c r="U1201" s="36"/>
      <c r="V1201" s="36"/>
      <c r="W1201" s="36"/>
      <c r="EZ1201" s="196"/>
      <c r="FA1201" s="196"/>
      <c r="FB1201" s="196"/>
      <c r="FC1201" s="196"/>
      <c r="FD1201" s="196"/>
    </row>
    <row r="1202" spans="2:160">
      <c r="B1202" s="99">
        <f t="shared" si="109"/>
        <v>0</v>
      </c>
      <c r="C1202" s="99" t="str">
        <f t="shared" si="110"/>
        <v/>
      </c>
      <c r="D1202" s="99" t="str">
        <f t="shared" si="111"/>
        <v/>
      </c>
      <c r="E1202" s="99" t="str">
        <f t="shared" si="112"/>
        <v/>
      </c>
      <c r="F1202" s="99" t="str">
        <f t="shared" si="113"/>
        <v/>
      </c>
      <c r="G1202" s="99" t="str">
        <f t="shared" si="114"/>
        <v/>
      </c>
      <c r="H1202" s="200" t="str">
        <f ca="1">IF(AND(M1202&gt;0,M1202&lt;=STATS!$C$22),1,"")</f>
        <v/>
      </c>
      <c r="J1202" s="34">
        <v>1201</v>
      </c>
      <c r="R1202" s="17"/>
      <c r="S1202" s="17"/>
      <c r="T1202" s="36"/>
      <c r="U1202" s="36"/>
      <c r="V1202" s="36"/>
      <c r="W1202" s="36"/>
      <c r="EZ1202" s="196"/>
      <c r="FA1202" s="196"/>
      <c r="FB1202" s="196"/>
      <c r="FC1202" s="196"/>
      <c r="FD1202" s="196"/>
    </row>
    <row r="1203" spans="2:160">
      <c r="B1203" s="99">
        <f t="shared" si="109"/>
        <v>0</v>
      </c>
      <c r="C1203" s="99" t="str">
        <f t="shared" si="110"/>
        <v/>
      </c>
      <c r="D1203" s="99" t="str">
        <f t="shared" si="111"/>
        <v/>
      </c>
      <c r="E1203" s="99" t="str">
        <f t="shared" si="112"/>
        <v/>
      </c>
      <c r="F1203" s="99" t="str">
        <f t="shared" si="113"/>
        <v/>
      </c>
      <c r="G1203" s="99" t="str">
        <f t="shared" si="114"/>
        <v/>
      </c>
      <c r="H1203" s="200" t="str">
        <f ca="1">IF(AND(M1203&gt;0,M1203&lt;=STATS!$C$22),1,"")</f>
        <v/>
      </c>
      <c r="J1203" s="34">
        <v>1202</v>
      </c>
      <c r="R1203" s="17"/>
      <c r="S1203" s="17"/>
      <c r="T1203" s="36"/>
      <c r="U1203" s="36"/>
      <c r="V1203" s="36"/>
      <c r="W1203" s="36"/>
      <c r="EZ1203" s="196"/>
      <c r="FA1203" s="196"/>
      <c r="FB1203" s="196"/>
      <c r="FC1203" s="196"/>
      <c r="FD1203" s="196"/>
    </row>
    <row r="1204" spans="2:160">
      <c r="B1204" s="99">
        <f t="shared" si="109"/>
        <v>0</v>
      </c>
      <c r="C1204" s="99" t="str">
        <f t="shared" si="110"/>
        <v/>
      </c>
      <c r="D1204" s="99" t="str">
        <f t="shared" si="111"/>
        <v/>
      </c>
      <c r="E1204" s="99" t="str">
        <f t="shared" si="112"/>
        <v/>
      </c>
      <c r="F1204" s="99" t="str">
        <f t="shared" si="113"/>
        <v/>
      </c>
      <c r="G1204" s="99" t="str">
        <f t="shared" si="114"/>
        <v/>
      </c>
      <c r="H1204" s="200" t="str">
        <f ca="1">IF(AND(M1204&gt;0,M1204&lt;=STATS!$C$22),1,"")</f>
        <v/>
      </c>
      <c r="J1204" s="34">
        <v>1203</v>
      </c>
      <c r="R1204" s="17"/>
      <c r="S1204" s="17"/>
      <c r="T1204" s="36"/>
      <c r="U1204" s="36"/>
      <c r="V1204" s="36"/>
      <c r="W1204" s="36"/>
      <c r="EZ1204" s="196"/>
      <c r="FA1204" s="196"/>
      <c r="FB1204" s="196"/>
      <c r="FC1204" s="196"/>
      <c r="FD1204" s="196"/>
    </row>
    <row r="1205" spans="2:160">
      <c r="B1205" s="99">
        <f t="shared" si="109"/>
        <v>0</v>
      </c>
      <c r="C1205" s="99" t="str">
        <f t="shared" si="110"/>
        <v/>
      </c>
      <c r="D1205" s="99" t="str">
        <f t="shared" si="111"/>
        <v/>
      </c>
      <c r="E1205" s="99" t="str">
        <f t="shared" si="112"/>
        <v/>
      </c>
      <c r="F1205" s="99" t="str">
        <f t="shared" si="113"/>
        <v/>
      </c>
      <c r="G1205" s="99" t="str">
        <f t="shared" si="114"/>
        <v/>
      </c>
      <c r="H1205" s="200" t="str">
        <f ca="1">IF(AND(M1205&gt;0,M1205&lt;=STATS!$C$22),1,"")</f>
        <v/>
      </c>
      <c r="J1205" s="34">
        <v>1204</v>
      </c>
      <c r="R1205" s="17"/>
      <c r="S1205" s="17"/>
      <c r="T1205" s="36"/>
      <c r="U1205" s="36"/>
      <c r="V1205" s="36"/>
      <c r="W1205" s="36"/>
      <c r="EZ1205" s="196"/>
      <c r="FA1205" s="196"/>
      <c r="FB1205" s="196"/>
      <c r="FC1205" s="196"/>
      <c r="FD1205" s="196"/>
    </row>
    <row r="1206" spans="2:160">
      <c r="B1206" s="99">
        <f t="shared" si="109"/>
        <v>0</v>
      </c>
      <c r="C1206" s="99" t="str">
        <f t="shared" si="110"/>
        <v/>
      </c>
      <c r="D1206" s="99" t="str">
        <f t="shared" si="111"/>
        <v/>
      </c>
      <c r="E1206" s="99" t="str">
        <f t="shared" si="112"/>
        <v/>
      </c>
      <c r="F1206" s="99" t="str">
        <f t="shared" si="113"/>
        <v/>
      </c>
      <c r="G1206" s="99" t="str">
        <f t="shared" si="114"/>
        <v/>
      </c>
      <c r="H1206" s="200" t="str">
        <f ca="1">IF(AND(M1206&gt;0,M1206&lt;=STATS!$C$22),1,"")</f>
        <v/>
      </c>
      <c r="J1206" s="34">
        <v>1205</v>
      </c>
      <c r="R1206" s="17"/>
      <c r="S1206" s="17"/>
      <c r="T1206" s="36"/>
      <c r="U1206" s="36"/>
      <c r="V1206" s="36"/>
      <c r="W1206" s="36"/>
      <c r="EZ1206" s="196"/>
      <c r="FA1206" s="196"/>
      <c r="FB1206" s="196"/>
      <c r="FC1206" s="196"/>
      <c r="FD1206" s="196"/>
    </row>
    <row r="1207" spans="2:160">
      <c r="B1207" s="99">
        <f t="shared" si="109"/>
        <v>0</v>
      </c>
      <c r="C1207" s="99" t="str">
        <f t="shared" si="110"/>
        <v/>
      </c>
      <c r="D1207" s="99" t="str">
        <f t="shared" si="111"/>
        <v/>
      </c>
      <c r="E1207" s="99" t="str">
        <f t="shared" si="112"/>
        <v/>
      </c>
      <c r="F1207" s="99" t="str">
        <f t="shared" si="113"/>
        <v/>
      </c>
      <c r="G1207" s="99" t="str">
        <f t="shared" si="114"/>
        <v/>
      </c>
      <c r="H1207" s="200" t="str">
        <f ca="1">IF(AND(M1207&gt;0,M1207&lt;=STATS!$C$22),1,"")</f>
        <v/>
      </c>
      <c r="J1207" s="34">
        <v>1206</v>
      </c>
      <c r="R1207" s="17"/>
      <c r="S1207" s="17"/>
      <c r="T1207" s="36"/>
      <c r="U1207" s="36"/>
      <c r="V1207" s="36"/>
      <c r="W1207" s="36"/>
      <c r="EZ1207" s="196"/>
      <c r="FA1207" s="196"/>
      <c r="FB1207" s="196"/>
      <c r="FC1207" s="196"/>
      <c r="FD1207" s="196"/>
    </row>
    <row r="1208" spans="2:160">
      <c r="B1208" s="99">
        <f t="shared" si="109"/>
        <v>0</v>
      </c>
      <c r="C1208" s="99" t="str">
        <f t="shared" si="110"/>
        <v/>
      </c>
      <c r="D1208" s="99" t="str">
        <f t="shared" si="111"/>
        <v/>
      </c>
      <c r="E1208" s="99" t="str">
        <f t="shared" si="112"/>
        <v/>
      </c>
      <c r="F1208" s="99" t="str">
        <f t="shared" si="113"/>
        <v/>
      </c>
      <c r="G1208" s="99" t="str">
        <f t="shared" si="114"/>
        <v/>
      </c>
      <c r="H1208" s="200" t="str">
        <f ca="1">IF(AND(M1208&gt;0,M1208&lt;=STATS!$C$22),1,"")</f>
        <v/>
      </c>
      <c r="J1208" s="34">
        <v>1207</v>
      </c>
      <c r="R1208" s="17"/>
      <c r="S1208" s="17"/>
      <c r="T1208" s="36"/>
      <c r="U1208" s="36"/>
      <c r="V1208" s="36"/>
      <c r="W1208" s="36"/>
      <c r="EZ1208" s="196"/>
      <c r="FA1208" s="196"/>
      <c r="FB1208" s="196"/>
      <c r="FC1208" s="196"/>
      <c r="FD1208" s="196"/>
    </row>
    <row r="1209" spans="2:160">
      <c r="B1209" s="99">
        <f t="shared" si="109"/>
        <v>0</v>
      </c>
      <c r="C1209" s="99" t="str">
        <f t="shared" si="110"/>
        <v/>
      </c>
      <c r="D1209" s="99" t="str">
        <f t="shared" si="111"/>
        <v/>
      </c>
      <c r="E1209" s="99" t="str">
        <f t="shared" si="112"/>
        <v/>
      </c>
      <c r="F1209" s="99" t="str">
        <f t="shared" si="113"/>
        <v/>
      </c>
      <c r="G1209" s="99" t="str">
        <f t="shared" si="114"/>
        <v/>
      </c>
      <c r="H1209" s="200" t="str">
        <f ca="1">IF(AND(M1209&gt;0,M1209&lt;=STATS!$C$22),1,"")</f>
        <v/>
      </c>
      <c r="J1209" s="34">
        <v>1208</v>
      </c>
      <c r="R1209" s="17"/>
      <c r="S1209" s="17"/>
      <c r="T1209" s="36"/>
      <c r="U1209" s="36"/>
      <c r="V1209" s="36"/>
      <c r="W1209" s="36"/>
      <c r="EZ1209" s="196"/>
      <c r="FA1209" s="196"/>
      <c r="FB1209" s="196"/>
      <c r="FC1209" s="196"/>
      <c r="FD1209" s="196"/>
    </row>
    <row r="1210" spans="2:160">
      <c r="B1210" s="99">
        <f t="shared" si="109"/>
        <v>0</v>
      </c>
      <c r="C1210" s="99" t="str">
        <f t="shared" si="110"/>
        <v/>
      </c>
      <c r="D1210" s="99" t="str">
        <f t="shared" si="111"/>
        <v/>
      </c>
      <c r="E1210" s="99" t="str">
        <f t="shared" si="112"/>
        <v/>
      </c>
      <c r="F1210" s="99" t="str">
        <f t="shared" si="113"/>
        <v/>
      </c>
      <c r="G1210" s="99" t="str">
        <f t="shared" si="114"/>
        <v/>
      </c>
      <c r="H1210" s="200" t="str">
        <f ca="1">IF(AND(M1210&gt;0,M1210&lt;=STATS!$C$22),1,"")</f>
        <v/>
      </c>
      <c r="J1210" s="34">
        <v>1209</v>
      </c>
      <c r="R1210" s="17"/>
      <c r="S1210" s="17"/>
      <c r="T1210" s="36"/>
      <c r="U1210" s="36"/>
      <c r="V1210" s="36"/>
      <c r="W1210" s="36"/>
      <c r="EZ1210" s="196"/>
      <c r="FA1210" s="196"/>
      <c r="FB1210" s="196"/>
      <c r="FC1210" s="196"/>
      <c r="FD1210" s="196"/>
    </row>
    <row r="1211" spans="2:160">
      <c r="B1211" s="99">
        <f t="shared" si="109"/>
        <v>0</v>
      </c>
      <c r="C1211" s="99" t="str">
        <f t="shared" si="110"/>
        <v/>
      </c>
      <c r="D1211" s="99" t="str">
        <f t="shared" si="111"/>
        <v/>
      </c>
      <c r="E1211" s="99" t="str">
        <f t="shared" si="112"/>
        <v/>
      </c>
      <c r="F1211" s="99" t="str">
        <f t="shared" si="113"/>
        <v/>
      </c>
      <c r="G1211" s="99" t="str">
        <f t="shared" si="114"/>
        <v/>
      </c>
      <c r="H1211" s="200" t="str">
        <f ca="1">IF(AND(M1211&gt;0,M1211&lt;=STATS!$C$22),1,"")</f>
        <v/>
      </c>
      <c r="J1211" s="34">
        <v>1210</v>
      </c>
      <c r="R1211" s="17"/>
      <c r="S1211" s="17"/>
      <c r="T1211" s="36"/>
      <c r="U1211" s="36"/>
      <c r="V1211" s="36"/>
      <c r="W1211" s="36"/>
      <c r="EZ1211" s="196"/>
      <c r="FA1211" s="196"/>
      <c r="FB1211" s="196"/>
      <c r="FC1211" s="196"/>
      <c r="FD1211" s="196"/>
    </row>
    <row r="1212" spans="2:160">
      <c r="B1212" s="99">
        <f t="shared" si="109"/>
        <v>0</v>
      </c>
      <c r="C1212" s="99" t="str">
        <f t="shared" si="110"/>
        <v/>
      </c>
      <c r="D1212" s="99" t="str">
        <f t="shared" si="111"/>
        <v/>
      </c>
      <c r="E1212" s="99" t="str">
        <f t="shared" si="112"/>
        <v/>
      </c>
      <c r="F1212" s="99" t="str">
        <f t="shared" si="113"/>
        <v/>
      </c>
      <c r="G1212" s="99" t="str">
        <f t="shared" si="114"/>
        <v/>
      </c>
      <c r="H1212" s="200" t="str">
        <f ca="1">IF(AND(M1212&gt;0,M1212&lt;=STATS!$C$22),1,"")</f>
        <v/>
      </c>
      <c r="J1212" s="34">
        <v>1211</v>
      </c>
      <c r="R1212" s="17"/>
      <c r="S1212" s="17"/>
      <c r="T1212" s="36"/>
      <c r="U1212" s="36"/>
      <c r="V1212" s="36"/>
      <c r="W1212" s="36"/>
      <c r="EZ1212" s="196"/>
      <c r="FA1212" s="196"/>
      <c r="FB1212" s="196"/>
      <c r="FC1212" s="196"/>
      <c r="FD1212" s="196"/>
    </row>
    <row r="1213" spans="2:160">
      <c r="B1213" s="99">
        <f t="shared" si="109"/>
        <v>0</v>
      </c>
      <c r="C1213" s="99" t="str">
        <f t="shared" si="110"/>
        <v/>
      </c>
      <c r="D1213" s="99" t="str">
        <f t="shared" si="111"/>
        <v/>
      </c>
      <c r="E1213" s="99" t="str">
        <f t="shared" si="112"/>
        <v/>
      </c>
      <c r="F1213" s="99" t="str">
        <f t="shared" si="113"/>
        <v/>
      </c>
      <c r="G1213" s="99" t="str">
        <f t="shared" si="114"/>
        <v/>
      </c>
      <c r="H1213" s="200" t="str">
        <f ca="1">IF(AND(M1213&gt;0,M1213&lt;=STATS!$C$22),1,"")</f>
        <v/>
      </c>
      <c r="J1213" s="34">
        <v>1212</v>
      </c>
      <c r="R1213" s="17"/>
      <c r="S1213" s="17"/>
      <c r="T1213" s="36"/>
      <c r="U1213" s="36"/>
      <c r="V1213" s="36"/>
      <c r="W1213" s="36"/>
      <c r="EZ1213" s="196"/>
      <c r="FA1213" s="196"/>
      <c r="FB1213" s="196"/>
      <c r="FC1213" s="196"/>
      <c r="FD1213" s="196"/>
    </row>
    <row r="1214" spans="2:160">
      <c r="B1214" s="99">
        <f t="shared" si="109"/>
        <v>0</v>
      </c>
      <c r="C1214" s="99" t="str">
        <f t="shared" si="110"/>
        <v/>
      </c>
      <c r="D1214" s="99" t="str">
        <f t="shared" si="111"/>
        <v/>
      </c>
      <c r="E1214" s="99" t="str">
        <f t="shared" si="112"/>
        <v/>
      </c>
      <c r="F1214" s="99" t="str">
        <f t="shared" si="113"/>
        <v/>
      </c>
      <c r="G1214" s="99" t="str">
        <f t="shared" si="114"/>
        <v/>
      </c>
      <c r="H1214" s="200" t="str">
        <f ca="1">IF(AND(M1214&gt;0,M1214&lt;=STATS!$C$22),1,"")</f>
        <v/>
      </c>
      <c r="J1214" s="34">
        <v>1213</v>
      </c>
      <c r="R1214" s="17"/>
      <c r="S1214" s="17"/>
      <c r="T1214" s="36"/>
      <c r="U1214" s="36"/>
      <c r="V1214" s="36"/>
      <c r="W1214" s="36"/>
      <c r="EZ1214" s="196"/>
      <c r="FA1214" s="196"/>
      <c r="FB1214" s="196"/>
      <c r="FC1214" s="196"/>
      <c r="FD1214" s="196"/>
    </row>
    <row r="1215" spans="2:160">
      <c r="B1215" s="99">
        <f t="shared" si="109"/>
        <v>0</v>
      </c>
      <c r="C1215" s="99" t="str">
        <f t="shared" si="110"/>
        <v/>
      </c>
      <c r="D1215" s="99" t="str">
        <f t="shared" si="111"/>
        <v/>
      </c>
      <c r="E1215" s="99" t="str">
        <f t="shared" si="112"/>
        <v/>
      </c>
      <c r="F1215" s="99" t="str">
        <f t="shared" si="113"/>
        <v/>
      </c>
      <c r="G1215" s="99" t="str">
        <f t="shared" si="114"/>
        <v/>
      </c>
      <c r="H1215" s="200" t="str">
        <f ca="1">IF(AND(M1215&gt;0,M1215&lt;=STATS!$C$22),1,"")</f>
        <v/>
      </c>
      <c r="J1215" s="34">
        <v>1214</v>
      </c>
      <c r="R1215" s="17"/>
      <c r="S1215" s="17"/>
      <c r="T1215" s="36"/>
      <c r="U1215" s="36"/>
      <c r="V1215" s="36"/>
      <c r="W1215" s="36"/>
      <c r="EZ1215" s="196"/>
      <c r="FA1215" s="196"/>
      <c r="FB1215" s="196"/>
      <c r="FC1215" s="196"/>
      <c r="FD1215" s="196"/>
    </row>
    <row r="1216" spans="2:160">
      <c r="B1216" s="99">
        <f t="shared" si="109"/>
        <v>0</v>
      </c>
      <c r="C1216" s="99" t="str">
        <f t="shared" si="110"/>
        <v/>
      </c>
      <c r="D1216" s="99" t="str">
        <f t="shared" si="111"/>
        <v/>
      </c>
      <c r="E1216" s="99" t="str">
        <f t="shared" si="112"/>
        <v/>
      </c>
      <c r="F1216" s="99" t="str">
        <f t="shared" si="113"/>
        <v/>
      </c>
      <c r="G1216" s="99" t="str">
        <f t="shared" si="114"/>
        <v/>
      </c>
      <c r="H1216" s="200" t="str">
        <f ca="1">IF(AND(M1216&gt;0,M1216&lt;=STATS!$C$22),1,"")</f>
        <v/>
      </c>
      <c r="J1216" s="34">
        <v>1215</v>
      </c>
      <c r="R1216" s="17"/>
      <c r="S1216" s="17"/>
      <c r="T1216" s="36"/>
      <c r="U1216" s="36"/>
      <c r="V1216" s="36"/>
      <c r="W1216" s="36"/>
      <c r="EZ1216" s="196"/>
      <c r="FA1216" s="196"/>
      <c r="FB1216" s="196"/>
      <c r="FC1216" s="196"/>
      <c r="FD1216" s="196"/>
    </row>
    <row r="1217" spans="2:160">
      <c r="B1217" s="99">
        <f t="shared" si="109"/>
        <v>0</v>
      </c>
      <c r="C1217" s="99" t="str">
        <f t="shared" si="110"/>
        <v/>
      </c>
      <c r="D1217" s="99" t="str">
        <f t="shared" si="111"/>
        <v/>
      </c>
      <c r="E1217" s="99" t="str">
        <f t="shared" si="112"/>
        <v/>
      </c>
      <c r="F1217" s="99" t="str">
        <f t="shared" si="113"/>
        <v/>
      </c>
      <c r="G1217" s="99" t="str">
        <f t="shared" si="114"/>
        <v/>
      </c>
      <c r="H1217" s="200" t="str">
        <f ca="1">IF(AND(M1217&gt;0,M1217&lt;=STATS!$C$22),1,"")</f>
        <v/>
      </c>
      <c r="J1217" s="34">
        <v>1216</v>
      </c>
      <c r="R1217" s="17"/>
      <c r="S1217" s="17"/>
      <c r="T1217" s="36"/>
      <c r="U1217" s="36"/>
      <c r="V1217" s="36"/>
      <c r="W1217" s="36"/>
      <c r="EZ1217" s="196"/>
      <c r="FA1217" s="196"/>
      <c r="FB1217" s="196"/>
      <c r="FC1217" s="196"/>
      <c r="FD1217" s="196"/>
    </row>
    <row r="1218" spans="2:160">
      <c r="B1218" s="99">
        <f t="shared" ref="B1218:B1281" si="115">COUNT(R1218:EY1218,FE1218:FM1218)</f>
        <v>0</v>
      </c>
      <c r="C1218" s="99" t="str">
        <f t="shared" ref="C1218:C1281" si="116">IF(COUNT(R1218:EY1218,FE1218:FM1218)&gt;0,COUNT(R1218:EY1218,FE1218:FM1218),"")</f>
        <v/>
      </c>
      <c r="D1218" s="99" t="str">
        <f t="shared" ref="D1218:D1281" si="117">IF(COUNT(T1218:BJ1218,BL1218:BT1218,BV1218:CB1218,CD1218:EY1218,FE1218:FM1218)&gt;0,COUNT(T1218:BJ1218,BL1218:BT1218,BV1218:CB1218,CD1218:EY1218,FE1218:FM1218),"")</f>
        <v/>
      </c>
      <c r="E1218" s="99" t="str">
        <f t="shared" ref="E1218:E1281" si="118">IF(H1218=1,COUNT(R1218:EY1218,FE1218:FM1218),"")</f>
        <v/>
      </c>
      <c r="F1218" s="99" t="str">
        <f t="shared" ref="F1218:F1281" si="119">IF(H1218=1,COUNT(T1218:BJ1218,BL1218:BT1218,BV1218:CB1218,CD1218:EY1218,FE1218:FM1218),"")</f>
        <v/>
      </c>
      <c r="G1218" s="99" t="str">
        <f t="shared" si="114"/>
        <v/>
      </c>
      <c r="H1218" s="200" t="str">
        <f ca="1">IF(AND(M1218&gt;0,M1218&lt;=STATS!$C$22),1,"")</f>
        <v/>
      </c>
      <c r="J1218" s="34">
        <v>1217</v>
      </c>
      <c r="R1218" s="17"/>
      <c r="S1218" s="17"/>
      <c r="T1218" s="36"/>
      <c r="U1218" s="36"/>
      <c r="V1218" s="36"/>
      <c r="W1218" s="36"/>
      <c r="EZ1218" s="196"/>
      <c r="FA1218" s="196"/>
      <c r="FB1218" s="196"/>
      <c r="FC1218" s="196"/>
      <c r="FD1218" s="196"/>
    </row>
    <row r="1219" spans="2:160">
      <c r="B1219" s="99">
        <f t="shared" si="115"/>
        <v>0</v>
      </c>
      <c r="C1219" s="99" t="str">
        <f t="shared" si="116"/>
        <v/>
      </c>
      <c r="D1219" s="99" t="str">
        <f t="shared" si="117"/>
        <v/>
      </c>
      <c r="E1219" s="99" t="str">
        <f t="shared" si="118"/>
        <v/>
      </c>
      <c r="F1219" s="99" t="str">
        <f t="shared" si="119"/>
        <v/>
      </c>
      <c r="G1219" s="99" t="str">
        <f t="shared" si="114"/>
        <v/>
      </c>
      <c r="H1219" s="200" t="str">
        <f ca="1">IF(AND(M1219&gt;0,M1219&lt;=STATS!$C$22),1,"")</f>
        <v/>
      </c>
      <c r="J1219" s="34">
        <v>1218</v>
      </c>
      <c r="R1219" s="17"/>
      <c r="S1219" s="17"/>
      <c r="T1219" s="36"/>
      <c r="U1219" s="36"/>
      <c r="V1219" s="36"/>
      <c r="W1219" s="36"/>
      <c r="EZ1219" s="196"/>
      <c r="FA1219" s="196"/>
      <c r="FB1219" s="196"/>
      <c r="FC1219" s="196"/>
      <c r="FD1219" s="196"/>
    </row>
    <row r="1220" spans="2:160">
      <c r="B1220" s="99">
        <f t="shared" si="115"/>
        <v>0</v>
      </c>
      <c r="C1220" s="99" t="str">
        <f t="shared" si="116"/>
        <v/>
      </c>
      <c r="D1220" s="99" t="str">
        <f t="shared" si="117"/>
        <v/>
      </c>
      <c r="E1220" s="99" t="str">
        <f t="shared" si="118"/>
        <v/>
      </c>
      <c r="F1220" s="99" t="str">
        <f t="shared" si="119"/>
        <v/>
      </c>
      <c r="G1220" s="99" t="str">
        <f t="shared" si="114"/>
        <v/>
      </c>
      <c r="H1220" s="200" t="str">
        <f ca="1">IF(AND(M1220&gt;0,M1220&lt;=STATS!$C$22),1,"")</f>
        <v/>
      </c>
      <c r="J1220" s="34">
        <v>1219</v>
      </c>
      <c r="R1220" s="17"/>
      <c r="S1220" s="17"/>
      <c r="T1220" s="36"/>
      <c r="U1220" s="36"/>
      <c r="V1220" s="36"/>
      <c r="W1220" s="36"/>
      <c r="EZ1220" s="196"/>
      <c r="FA1220" s="196"/>
      <c r="FB1220" s="196"/>
      <c r="FC1220" s="196"/>
      <c r="FD1220" s="196"/>
    </row>
    <row r="1221" spans="2:160">
      <c r="B1221" s="99">
        <f t="shared" si="115"/>
        <v>0</v>
      </c>
      <c r="C1221" s="99" t="str">
        <f t="shared" si="116"/>
        <v/>
      </c>
      <c r="D1221" s="99" t="str">
        <f t="shared" si="117"/>
        <v/>
      </c>
      <c r="E1221" s="99" t="str">
        <f t="shared" si="118"/>
        <v/>
      </c>
      <c r="F1221" s="99" t="str">
        <f t="shared" si="119"/>
        <v/>
      </c>
      <c r="G1221" s="99" t="str">
        <f t="shared" si="114"/>
        <v/>
      </c>
      <c r="H1221" s="200" t="str">
        <f ca="1">IF(AND(M1221&gt;0,M1221&lt;=STATS!$C$22),1,"")</f>
        <v/>
      </c>
      <c r="J1221" s="34">
        <v>1220</v>
      </c>
      <c r="R1221" s="17"/>
      <c r="S1221" s="17"/>
      <c r="T1221" s="36"/>
      <c r="U1221" s="36"/>
      <c r="V1221" s="36"/>
      <c r="W1221" s="36"/>
      <c r="EZ1221" s="196"/>
      <c r="FA1221" s="196"/>
      <c r="FB1221" s="196"/>
      <c r="FC1221" s="196"/>
      <c r="FD1221" s="196"/>
    </row>
    <row r="1222" spans="2:160">
      <c r="B1222" s="99">
        <f t="shared" si="115"/>
        <v>0</v>
      </c>
      <c r="C1222" s="99" t="str">
        <f t="shared" si="116"/>
        <v/>
      </c>
      <c r="D1222" s="99" t="str">
        <f t="shared" si="117"/>
        <v/>
      </c>
      <c r="E1222" s="99" t="str">
        <f t="shared" si="118"/>
        <v/>
      </c>
      <c r="F1222" s="99" t="str">
        <f t="shared" si="119"/>
        <v/>
      </c>
      <c r="G1222" s="99" t="str">
        <f t="shared" si="114"/>
        <v/>
      </c>
      <c r="H1222" s="200" t="str">
        <f ca="1">IF(AND(M1222&gt;0,M1222&lt;=STATS!$C$22),1,"")</f>
        <v/>
      </c>
      <c r="J1222" s="34">
        <v>1221</v>
      </c>
      <c r="R1222" s="17"/>
      <c r="S1222" s="17"/>
      <c r="T1222" s="36"/>
      <c r="U1222" s="36"/>
      <c r="V1222" s="36"/>
      <c r="W1222" s="36"/>
      <c r="EZ1222" s="196"/>
      <c r="FA1222" s="196"/>
      <c r="FB1222" s="196"/>
      <c r="FC1222" s="196"/>
      <c r="FD1222" s="196"/>
    </row>
    <row r="1223" spans="2:160">
      <c r="B1223" s="99">
        <f t="shared" si="115"/>
        <v>0</v>
      </c>
      <c r="C1223" s="99" t="str">
        <f t="shared" si="116"/>
        <v/>
      </c>
      <c r="D1223" s="99" t="str">
        <f t="shared" si="117"/>
        <v/>
      </c>
      <c r="E1223" s="99" t="str">
        <f t="shared" si="118"/>
        <v/>
      </c>
      <c r="F1223" s="99" t="str">
        <f t="shared" si="119"/>
        <v/>
      </c>
      <c r="G1223" s="99" t="str">
        <f t="shared" si="114"/>
        <v/>
      </c>
      <c r="H1223" s="200" t="str">
        <f ca="1">IF(AND(M1223&gt;0,M1223&lt;=STATS!$C$22),1,"")</f>
        <v/>
      </c>
      <c r="J1223" s="34">
        <v>1222</v>
      </c>
      <c r="R1223" s="17"/>
      <c r="S1223" s="17"/>
      <c r="T1223" s="36"/>
      <c r="U1223" s="36"/>
      <c r="V1223" s="36"/>
      <c r="W1223" s="36"/>
      <c r="EZ1223" s="196"/>
      <c r="FA1223" s="196"/>
      <c r="FB1223" s="196"/>
      <c r="FC1223" s="196"/>
      <c r="FD1223" s="196"/>
    </row>
    <row r="1224" spans="2:160">
      <c r="B1224" s="99">
        <f t="shared" si="115"/>
        <v>0</v>
      </c>
      <c r="C1224" s="99" t="str">
        <f t="shared" si="116"/>
        <v/>
      </c>
      <c r="D1224" s="99" t="str">
        <f t="shared" si="117"/>
        <v/>
      </c>
      <c r="E1224" s="99" t="str">
        <f t="shared" si="118"/>
        <v/>
      </c>
      <c r="F1224" s="99" t="str">
        <f t="shared" si="119"/>
        <v/>
      </c>
      <c r="G1224" s="99" t="str">
        <f t="shared" si="114"/>
        <v/>
      </c>
      <c r="H1224" s="200" t="str">
        <f ca="1">IF(AND(M1224&gt;0,M1224&lt;=STATS!$C$22),1,"")</f>
        <v/>
      </c>
      <c r="J1224" s="34">
        <v>1223</v>
      </c>
      <c r="R1224" s="17"/>
      <c r="S1224" s="17"/>
      <c r="T1224" s="36"/>
      <c r="U1224" s="36"/>
      <c r="V1224" s="36"/>
      <c r="W1224" s="36"/>
      <c r="EZ1224" s="196"/>
      <c r="FA1224" s="196"/>
      <c r="FB1224" s="196"/>
      <c r="FC1224" s="196"/>
      <c r="FD1224" s="196"/>
    </row>
    <row r="1225" spans="2:160">
      <c r="B1225" s="99">
        <f t="shared" si="115"/>
        <v>0</v>
      </c>
      <c r="C1225" s="99" t="str">
        <f t="shared" si="116"/>
        <v/>
      </c>
      <c r="D1225" s="99" t="str">
        <f t="shared" si="117"/>
        <v/>
      </c>
      <c r="E1225" s="99" t="str">
        <f t="shared" si="118"/>
        <v/>
      </c>
      <c r="F1225" s="99" t="str">
        <f t="shared" si="119"/>
        <v/>
      </c>
      <c r="G1225" s="99" t="str">
        <f t="shared" si="114"/>
        <v/>
      </c>
      <c r="H1225" s="200" t="str">
        <f ca="1">IF(AND(M1225&gt;0,M1225&lt;=STATS!$C$22),1,"")</f>
        <v/>
      </c>
      <c r="J1225" s="34">
        <v>1224</v>
      </c>
      <c r="R1225" s="17"/>
      <c r="S1225" s="17"/>
      <c r="T1225" s="36"/>
      <c r="U1225" s="36"/>
      <c r="V1225" s="36"/>
      <c r="W1225" s="36"/>
      <c r="EZ1225" s="196"/>
      <c r="FA1225" s="196"/>
      <c r="FB1225" s="196"/>
      <c r="FC1225" s="196"/>
      <c r="FD1225" s="196"/>
    </row>
    <row r="1226" spans="2:160">
      <c r="B1226" s="99">
        <f t="shared" si="115"/>
        <v>0</v>
      </c>
      <c r="C1226" s="99" t="str">
        <f t="shared" si="116"/>
        <v/>
      </c>
      <c r="D1226" s="99" t="str">
        <f t="shared" si="117"/>
        <v/>
      </c>
      <c r="E1226" s="99" t="str">
        <f t="shared" si="118"/>
        <v/>
      </c>
      <c r="F1226" s="99" t="str">
        <f t="shared" si="119"/>
        <v/>
      </c>
      <c r="G1226" s="99" t="str">
        <f t="shared" si="114"/>
        <v/>
      </c>
      <c r="H1226" s="200" t="str">
        <f ca="1">IF(AND(M1226&gt;0,M1226&lt;=STATS!$C$22),1,"")</f>
        <v/>
      </c>
      <c r="J1226" s="34">
        <v>1225</v>
      </c>
      <c r="R1226" s="17"/>
      <c r="S1226" s="17"/>
      <c r="T1226" s="36"/>
      <c r="U1226" s="36"/>
      <c r="V1226" s="36"/>
      <c r="W1226" s="36"/>
      <c r="EZ1226" s="196"/>
      <c r="FA1226" s="196"/>
      <c r="FB1226" s="196"/>
      <c r="FC1226" s="196"/>
      <c r="FD1226" s="196"/>
    </row>
    <row r="1227" spans="2:160">
      <c r="B1227" s="99">
        <f t="shared" si="115"/>
        <v>0</v>
      </c>
      <c r="C1227" s="99" t="str">
        <f t="shared" si="116"/>
        <v/>
      </c>
      <c r="D1227" s="99" t="str">
        <f t="shared" si="117"/>
        <v/>
      </c>
      <c r="E1227" s="99" t="str">
        <f t="shared" si="118"/>
        <v/>
      </c>
      <c r="F1227" s="99" t="str">
        <f t="shared" si="119"/>
        <v/>
      </c>
      <c r="G1227" s="99" t="str">
        <f t="shared" si="114"/>
        <v/>
      </c>
      <c r="H1227" s="200" t="str">
        <f ca="1">IF(AND(M1227&gt;0,M1227&lt;=STATS!$C$22),1,"")</f>
        <v/>
      </c>
      <c r="J1227" s="34">
        <v>1226</v>
      </c>
      <c r="R1227" s="17"/>
      <c r="S1227" s="17"/>
      <c r="T1227" s="36"/>
      <c r="U1227" s="36"/>
      <c r="V1227" s="36"/>
      <c r="W1227" s="36"/>
      <c r="EZ1227" s="196"/>
      <c r="FA1227" s="196"/>
      <c r="FB1227" s="196"/>
      <c r="FC1227" s="196"/>
      <c r="FD1227" s="196"/>
    </row>
    <row r="1228" spans="2:160">
      <c r="B1228" s="99">
        <f t="shared" si="115"/>
        <v>0</v>
      </c>
      <c r="C1228" s="99" t="str">
        <f t="shared" si="116"/>
        <v/>
      </c>
      <c r="D1228" s="99" t="str">
        <f t="shared" si="117"/>
        <v/>
      </c>
      <c r="E1228" s="99" t="str">
        <f t="shared" si="118"/>
        <v/>
      </c>
      <c r="F1228" s="99" t="str">
        <f t="shared" si="119"/>
        <v/>
      </c>
      <c r="G1228" s="99" t="str">
        <f t="shared" si="114"/>
        <v/>
      </c>
      <c r="H1228" s="200" t="str">
        <f ca="1">IF(AND(M1228&gt;0,M1228&lt;=STATS!$C$22),1,"")</f>
        <v/>
      </c>
      <c r="J1228" s="34">
        <v>1227</v>
      </c>
      <c r="R1228" s="17"/>
      <c r="S1228" s="17"/>
      <c r="T1228" s="36"/>
      <c r="U1228" s="36"/>
      <c r="V1228" s="36"/>
      <c r="W1228" s="36"/>
      <c r="EZ1228" s="196"/>
      <c r="FA1228" s="196"/>
      <c r="FB1228" s="196"/>
      <c r="FC1228" s="196"/>
      <c r="FD1228" s="196"/>
    </row>
    <row r="1229" spans="2:160">
      <c r="B1229" s="99">
        <f t="shared" si="115"/>
        <v>0</v>
      </c>
      <c r="C1229" s="99" t="str">
        <f t="shared" si="116"/>
        <v/>
      </c>
      <c r="D1229" s="99" t="str">
        <f t="shared" si="117"/>
        <v/>
      </c>
      <c r="E1229" s="99" t="str">
        <f t="shared" si="118"/>
        <v/>
      </c>
      <c r="F1229" s="99" t="str">
        <f t="shared" si="119"/>
        <v/>
      </c>
      <c r="G1229" s="99" t="str">
        <f t="shared" si="114"/>
        <v/>
      </c>
      <c r="H1229" s="200" t="str">
        <f ca="1">IF(AND(M1229&gt;0,M1229&lt;=STATS!$C$22),1,"")</f>
        <v/>
      </c>
      <c r="J1229" s="34">
        <v>1228</v>
      </c>
      <c r="R1229" s="17"/>
      <c r="S1229" s="17"/>
      <c r="T1229" s="36"/>
      <c r="U1229" s="36"/>
      <c r="V1229" s="36"/>
      <c r="W1229" s="36"/>
      <c r="EZ1229" s="196"/>
      <c r="FA1229" s="196"/>
      <c r="FB1229" s="196"/>
      <c r="FC1229" s="196"/>
      <c r="FD1229" s="196"/>
    </row>
    <row r="1230" spans="2:160">
      <c r="B1230" s="99">
        <f t="shared" si="115"/>
        <v>0</v>
      </c>
      <c r="C1230" s="99" t="str">
        <f t="shared" si="116"/>
        <v/>
      </c>
      <c r="D1230" s="99" t="str">
        <f t="shared" si="117"/>
        <v/>
      </c>
      <c r="E1230" s="99" t="str">
        <f t="shared" si="118"/>
        <v/>
      </c>
      <c r="F1230" s="99" t="str">
        <f t="shared" si="119"/>
        <v/>
      </c>
      <c r="G1230" s="99" t="str">
        <f t="shared" si="114"/>
        <v/>
      </c>
      <c r="H1230" s="200" t="str">
        <f ca="1">IF(AND(M1230&gt;0,M1230&lt;=STATS!$C$22),1,"")</f>
        <v/>
      </c>
      <c r="J1230" s="34">
        <v>1229</v>
      </c>
      <c r="R1230" s="17"/>
      <c r="S1230" s="17"/>
      <c r="T1230" s="36"/>
      <c r="U1230" s="36"/>
      <c r="V1230" s="36"/>
      <c r="W1230" s="36"/>
      <c r="EZ1230" s="196"/>
      <c r="FA1230" s="196"/>
      <c r="FB1230" s="196"/>
      <c r="FC1230" s="196"/>
      <c r="FD1230" s="196"/>
    </row>
    <row r="1231" spans="2:160">
      <c r="B1231" s="99">
        <f t="shared" si="115"/>
        <v>0</v>
      </c>
      <c r="C1231" s="99" t="str">
        <f t="shared" si="116"/>
        <v/>
      </c>
      <c r="D1231" s="99" t="str">
        <f t="shared" si="117"/>
        <v/>
      </c>
      <c r="E1231" s="99" t="str">
        <f t="shared" si="118"/>
        <v/>
      </c>
      <c r="F1231" s="99" t="str">
        <f t="shared" si="119"/>
        <v/>
      </c>
      <c r="G1231" s="99" t="str">
        <f t="shared" si="114"/>
        <v/>
      </c>
      <c r="H1231" s="200" t="str">
        <f ca="1">IF(AND(M1231&gt;0,M1231&lt;=STATS!$C$22),1,"")</f>
        <v/>
      </c>
      <c r="J1231" s="34">
        <v>1230</v>
      </c>
      <c r="R1231" s="17"/>
      <c r="S1231" s="17"/>
      <c r="T1231" s="36"/>
      <c r="U1231" s="36"/>
      <c r="V1231" s="36"/>
      <c r="W1231" s="36"/>
      <c r="EZ1231" s="196"/>
      <c r="FA1231" s="196"/>
      <c r="FB1231" s="196"/>
      <c r="FC1231" s="196"/>
      <c r="FD1231" s="196"/>
    </row>
    <row r="1232" spans="2:160">
      <c r="B1232" s="99">
        <f t="shared" si="115"/>
        <v>0</v>
      </c>
      <c r="C1232" s="99" t="str">
        <f t="shared" si="116"/>
        <v/>
      </c>
      <c r="D1232" s="99" t="str">
        <f t="shared" si="117"/>
        <v/>
      </c>
      <c r="E1232" s="99" t="str">
        <f t="shared" si="118"/>
        <v/>
      </c>
      <c r="F1232" s="99" t="str">
        <f t="shared" si="119"/>
        <v/>
      </c>
      <c r="G1232" s="99" t="str">
        <f t="shared" si="114"/>
        <v/>
      </c>
      <c r="H1232" s="200" t="str">
        <f ca="1">IF(AND(M1232&gt;0,M1232&lt;=STATS!$C$22),1,"")</f>
        <v/>
      </c>
      <c r="J1232" s="34">
        <v>1231</v>
      </c>
      <c r="R1232" s="17"/>
      <c r="S1232" s="17"/>
      <c r="T1232" s="36"/>
      <c r="U1232" s="36"/>
      <c r="V1232" s="36"/>
      <c r="W1232" s="36"/>
      <c r="EZ1232" s="196"/>
      <c r="FA1232" s="196"/>
      <c r="FB1232" s="196"/>
      <c r="FC1232" s="196"/>
      <c r="FD1232" s="196"/>
    </row>
    <row r="1233" spans="2:160">
      <c r="B1233" s="99">
        <f t="shared" si="115"/>
        <v>0</v>
      </c>
      <c r="C1233" s="99" t="str">
        <f t="shared" si="116"/>
        <v/>
      </c>
      <c r="D1233" s="99" t="str">
        <f t="shared" si="117"/>
        <v/>
      </c>
      <c r="E1233" s="99" t="str">
        <f t="shared" si="118"/>
        <v/>
      </c>
      <c r="F1233" s="99" t="str">
        <f t="shared" si="119"/>
        <v/>
      </c>
      <c r="G1233" s="99" t="str">
        <f t="shared" si="114"/>
        <v/>
      </c>
      <c r="H1233" s="200" t="str">
        <f ca="1">IF(AND(M1233&gt;0,M1233&lt;=STATS!$C$22),1,"")</f>
        <v/>
      </c>
      <c r="J1233" s="34">
        <v>1232</v>
      </c>
      <c r="R1233" s="17"/>
      <c r="S1233" s="17"/>
      <c r="T1233" s="36"/>
      <c r="U1233" s="36"/>
      <c r="V1233" s="36"/>
      <c r="W1233" s="36"/>
      <c r="EZ1233" s="196"/>
      <c r="FA1233" s="196"/>
      <c r="FB1233" s="196"/>
      <c r="FC1233" s="196"/>
      <c r="FD1233" s="196"/>
    </row>
    <row r="1234" spans="2:160">
      <c r="B1234" s="99">
        <f t="shared" si="115"/>
        <v>0</v>
      </c>
      <c r="C1234" s="99" t="str">
        <f t="shared" si="116"/>
        <v/>
      </c>
      <c r="D1234" s="99" t="str">
        <f t="shared" si="117"/>
        <v/>
      </c>
      <c r="E1234" s="99" t="str">
        <f t="shared" si="118"/>
        <v/>
      </c>
      <c r="F1234" s="99" t="str">
        <f t="shared" si="119"/>
        <v/>
      </c>
      <c r="G1234" s="99" t="str">
        <f t="shared" si="114"/>
        <v/>
      </c>
      <c r="H1234" s="200" t="str">
        <f ca="1">IF(AND(M1234&gt;0,M1234&lt;=STATS!$C$22),1,"")</f>
        <v/>
      </c>
      <c r="J1234" s="34">
        <v>1233</v>
      </c>
      <c r="R1234" s="17"/>
      <c r="S1234" s="17"/>
      <c r="T1234" s="36"/>
      <c r="U1234" s="36"/>
      <c r="V1234" s="36"/>
      <c r="W1234" s="36"/>
      <c r="EZ1234" s="196"/>
      <c r="FA1234" s="196"/>
      <c r="FB1234" s="196"/>
      <c r="FC1234" s="196"/>
      <c r="FD1234" s="196"/>
    </row>
    <row r="1235" spans="2:160">
      <c r="B1235" s="99">
        <f t="shared" si="115"/>
        <v>0</v>
      </c>
      <c r="C1235" s="99" t="str">
        <f t="shared" si="116"/>
        <v/>
      </c>
      <c r="D1235" s="99" t="str">
        <f t="shared" si="117"/>
        <v/>
      </c>
      <c r="E1235" s="99" t="str">
        <f t="shared" si="118"/>
        <v/>
      </c>
      <c r="F1235" s="99" t="str">
        <f t="shared" si="119"/>
        <v/>
      </c>
      <c r="G1235" s="99" t="str">
        <f t="shared" si="114"/>
        <v/>
      </c>
      <c r="H1235" s="200" t="str">
        <f ca="1">IF(AND(M1235&gt;0,M1235&lt;=STATS!$C$22),1,"")</f>
        <v/>
      </c>
      <c r="J1235" s="34">
        <v>1234</v>
      </c>
      <c r="R1235" s="17"/>
      <c r="S1235" s="17"/>
      <c r="T1235" s="36"/>
      <c r="U1235" s="36"/>
      <c r="V1235" s="36"/>
      <c r="W1235" s="36"/>
      <c r="EZ1235" s="196"/>
      <c r="FA1235" s="196"/>
      <c r="FB1235" s="196"/>
      <c r="FC1235" s="196"/>
      <c r="FD1235" s="196"/>
    </row>
    <row r="1236" spans="2:160">
      <c r="B1236" s="99">
        <f t="shared" si="115"/>
        <v>0</v>
      </c>
      <c r="C1236" s="99" t="str">
        <f t="shared" si="116"/>
        <v/>
      </c>
      <c r="D1236" s="99" t="str">
        <f t="shared" si="117"/>
        <v/>
      </c>
      <c r="E1236" s="99" t="str">
        <f t="shared" si="118"/>
        <v/>
      </c>
      <c r="F1236" s="99" t="str">
        <f t="shared" si="119"/>
        <v/>
      </c>
      <c r="G1236" s="99" t="str">
        <f t="shared" si="114"/>
        <v/>
      </c>
      <c r="H1236" s="200" t="str">
        <f ca="1">IF(AND(M1236&gt;0,M1236&lt;=STATS!$C$22),1,"")</f>
        <v/>
      </c>
      <c r="J1236" s="34">
        <v>1235</v>
      </c>
      <c r="R1236" s="17"/>
      <c r="S1236" s="17"/>
      <c r="T1236" s="36"/>
      <c r="U1236" s="36"/>
      <c r="V1236" s="36"/>
      <c r="W1236" s="36"/>
      <c r="EZ1236" s="196"/>
      <c r="FA1236" s="196"/>
      <c r="FB1236" s="196"/>
      <c r="FC1236" s="196"/>
      <c r="FD1236" s="196"/>
    </row>
    <row r="1237" spans="2:160">
      <c r="B1237" s="99">
        <f t="shared" si="115"/>
        <v>0</v>
      </c>
      <c r="C1237" s="99" t="str">
        <f t="shared" si="116"/>
        <v/>
      </c>
      <c r="D1237" s="99" t="str">
        <f t="shared" si="117"/>
        <v/>
      </c>
      <c r="E1237" s="99" t="str">
        <f t="shared" si="118"/>
        <v/>
      </c>
      <c r="F1237" s="99" t="str">
        <f t="shared" si="119"/>
        <v/>
      </c>
      <c r="G1237" s="99" t="str">
        <f t="shared" si="114"/>
        <v/>
      </c>
      <c r="H1237" s="200" t="str">
        <f ca="1">IF(AND(M1237&gt;0,M1237&lt;=STATS!$C$22),1,"")</f>
        <v/>
      </c>
      <c r="J1237" s="34">
        <v>1236</v>
      </c>
      <c r="R1237" s="17"/>
      <c r="S1237" s="17"/>
      <c r="T1237" s="36"/>
      <c r="U1237" s="36"/>
      <c r="V1237" s="36"/>
      <c r="W1237" s="36"/>
      <c r="EZ1237" s="196"/>
      <c r="FA1237" s="196"/>
      <c r="FB1237" s="196"/>
      <c r="FC1237" s="196"/>
      <c r="FD1237" s="196"/>
    </row>
    <row r="1238" spans="2:160">
      <c r="B1238" s="99">
        <f t="shared" si="115"/>
        <v>0</v>
      </c>
      <c r="C1238" s="99" t="str">
        <f t="shared" si="116"/>
        <v/>
      </c>
      <c r="D1238" s="99" t="str">
        <f t="shared" si="117"/>
        <v/>
      </c>
      <c r="E1238" s="99" t="str">
        <f t="shared" si="118"/>
        <v/>
      </c>
      <c r="F1238" s="99" t="str">
        <f t="shared" si="119"/>
        <v/>
      </c>
      <c r="G1238" s="99" t="str">
        <f t="shared" si="114"/>
        <v/>
      </c>
      <c r="H1238" s="200" t="str">
        <f ca="1">IF(AND(M1238&gt;0,M1238&lt;=STATS!$C$22),1,"")</f>
        <v/>
      </c>
      <c r="J1238" s="34">
        <v>1237</v>
      </c>
      <c r="R1238" s="17"/>
      <c r="S1238" s="17"/>
      <c r="T1238" s="36"/>
      <c r="U1238" s="36"/>
      <c r="V1238" s="36"/>
      <c r="W1238" s="36"/>
      <c r="EZ1238" s="196"/>
      <c r="FA1238" s="196"/>
      <c r="FB1238" s="196"/>
      <c r="FC1238" s="196"/>
      <c r="FD1238" s="196"/>
    </row>
    <row r="1239" spans="2:160">
      <c r="B1239" s="99">
        <f t="shared" si="115"/>
        <v>0</v>
      </c>
      <c r="C1239" s="99" t="str">
        <f t="shared" si="116"/>
        <v/>
      </c>
      <c r="D1239" s="99" t="str">
        <f t="shared" si="117"/>
        <v/>
      </c>
      <c r="E1239" s="99" t="str">
        <f t="shared" si="118"/>
        <v/>
      </c>
      <c r="F1239" s="99" t="str">
        <f t="shared" si="119"/>
        <v/>
      </c>
      <c r="G1239" s="99" t="str">
        <f t="shared" si="114"/>
        <v/>
      </c>
      <c r="H1239" s="200" t="str">
        <f ca="1">IF(AND(M1239&gt;0,M1239&lt;=STATS!$C$22),1,"")</f>
        <v/>
      </c>
      <c r="J1239" s="34">
        <v>1238</v>
      </c>
      <c r="R1239" s="17"/>
      <c r="S1239" s="17"/>
      <c r="T1239" s="36"/>
      <c r="U1239" s="36"/>
      <c r="V1239" s="36"/>
      <c r="W1239" s="36"/>
      <c r="EZ1239" s="196"/>
      <c r="FA1239" s="196"/>
      <c r="FB1239" s="196"/>
      <c r="FC1239" s="196"/>
      <c r="FD1239" s="196"/>
    </row>
    <row r="1240" spans="2:160">
      <c r="B1240" s="99">
        <f t="shared" si="115"/>
        <v>0</v>
      </c>
      <c r="C1240" s="99" t="str">
        <f t="shared" si="116"/>
        <v/>
      </c>
      <c r="D1240" s="99" t="str">
        <f t="shared" si="117"/>
        <v/>
      </c>
      <c r="E1240" s="99" t="str">
        <f t="shared" si="118"/>
        <v/>
      </c>
      <c r="F1240" s="99" t="str">
        <f t="shared" si="119"/>
        <v/>
      </c>
      <c r="G1240" s="99" t="str">
        <f t="shared" si="114"/>
        <v/>
      </c>
      <c r="H1240" s="200" t="str">
        <f ca="1">IF(AND(M1240&gt;0,M1240&lt;=STATS!$C$22),1,"")</f>
        <v/>
      </c>
      <c r="J1240" s="34">
        <v>1239</v>
      </c>
      <c r="R1240" s="17"/>
      <c r="S1240" s="17"/>
      <c r="T1240" s="36"/>
      <c r="U1240" s="36"/>
      <c r="V1240" s="36"/>
      <c r="W1240" s="36"/>
      <c r="EZ1240" s="196"/>
      <c r="FA1240" s="196"/>
      <c r="FB1240" s="196"/>
      <c r="FC1240" s="196"/>
      <c r="FD1240" s="196"/>
    </row>
    <row r="1241" spans="2:160">
      <c r="B1241" s="99">
        <f t="shared" si="115"/>
        <v>0</v>
      </c>
      <c r="C1241" s="99" t="str">
        <f t="shared" si="116"/>
        <v/>
      </c>
      <c r="D1241" s="99" t="str">
        <f t="shared" si="117"/>
        <v/>
      </c>
      <c r="E1241" s="99" t="str">
        <f t="shared" si="118"/>
        <v/>
      </c>
      <c r="F1241" s="99" t="str">
        <f t="shared" si="119"/>
        <v/>
      </c>
      <c r="G1241" s="99" t="str">
        <f t="shared" si="114"/>
        <v/>
      </c>
      <c r="H1241" s="200" t="str">
        <f ca="1">IF(AND(M1241&gt;0,M1241&lt;=STATS!$C$22),1,"")</f>
        <v/>
      </c>
      <c r="J1241" s="34">
        <v>1240</v>
      </c>
      <c r="R1241" s="17"/>
      <c r="S1241" s="17"/>
      <c r="T1241" s="36"/>
      <c r="U1241" s="36"/>
      <c r="V1241" s="36"/>
      <c r="W1241" s="36"/>
      <c r="EZ1241" s="196"/>
      <c r="FA1241" s="196"/>
      <c r="FB1241" s="196"/>
      <c r="FC1241" s="196"/>
      <c r="FD1241" s="196"/>
    </row>
    <row r="1242" spans="2:160">
      <c r="B1242" s="99">
        <f t="shared" si="115"/>
        <v>0</v>
      </c>
      <c r="C1242" s="99" t="str">
        <f t="shared" si="116"/>
        <v/>
      </c>
      <c r="D1242" s="99" t="str">
        <f t="shared" si="117"/>
        <v/>
      </c>
      <c r="E1242" s="99" t="str">
        <f t="shared" si="118"/>
        <v/>
      </c>
      <c r="F1242" s="99" t="str">
        <f t="shared" si="119"/>
        <v/>
      </c>
      <c r="G1242" s="99" t="str">
        <f t="shared" ref="G1242:G1305" si="120">IF($B1242&gt;=1,$M1242,"")</f>
        <v/>
      </c>
      <c r="H1242" s="200" t="str">
        <f ca="1">IF(AND(M1242&gt;0,M1242&lt;=STATS!$C$22),1,"")</f>
        <v/>
      </c>
      <c r="J1242" s="34">
        <v>1241</v>
      </c>
      <c r="R1242" s="17"/>
      <c r="S1242" s="17"/>
      <c r="T1242" s="36"/>
      <c r="U1242" s="36"/>
      <c r="V1242" s="36"/>
      <c r="W1242" s="36"/>
      <c r="EZ1242" s="196"/>
      <c r="FA1242" s="196"/>
      <c r="FB1242" s="196"/>
      <c r="FC1242" s="196"/>
      <c r="FD1242" s="196"/>
    </row>
    <row r="1243" spans="2:160">
      <c r="B1243" s="99">
        <f t="shared" si="115"/>
        <v>0</v>
      </c>
      <c r="C1243" s="99" t="str">
        <f t="shared" si="116"/>
        <v/>
      </c>
      <c r="D1243" s="99" t="str">
        <f t="shared" si="117"/>
        <v/>
      </c>
      <c r="E1243" s="99" t="str">
        <f t="shared" si="118"/>
        <v/>
      </c>
      <c r="F1243" s="99" t="str">
        <f t="shared" si="119"/>
        <v/>
      </c>
      <c r="G1243" s="99" t="str">
        <f t="shared" si="120"/>
        <v/>
      </c>
      <c r="H1243" s="200" t="str">
        <f ca="1">IF(AND(M1243&gt;0,M1243&lt;=STATS!$C$22),1,"")</f>
        <v/>
      </c>
      <c r="J1243" s="34">
        <v>1242</v>
      </c>
      <c r="R1243" s="17"/>
      <c r="S1243" s="17"/>
      <c r="T1243" s="36"/>
      <c r="U1243" s="36"/>
      <c r="V1243" s="36"/>
      <c r="W1243" s="36"/>
      <c r="EZ1243" s="196"/>
      <c r="FA1243" s="196"/>
      <c r="FB1243" s="196"/>
      <c r="FC1243" s="196"/>
      <c r="FD1243" s="196"/>
    </row>
    <row r="1244" spans="2:160">
      <c r="B1244" s="99">
        <f t="shared" si="115"/>
        <v>0</v>
      </c>
      <c r="C1244" s="99" t="str">
        <f t="shared" si="116"/>
        <v/>
      </c>
      <c r="D1244" s="99" t="str">
        <f t="shared" si="117"/>
        <v/>
      </c>
      <c r="E1244" s="99" t="str">
        <f t="shared" si="118"/>
        <v/>
      </c>
      <c r="F1244" s="99" t="str">
        <f t="shared" si="119"/>
        <v/>
      </c>
      <c r="G1244" s="99" t="str">
        <f t="shared" si="120"/>
        <v/>
      </c>
      <c r="H1244" s="200" t="str">
        <f ca="1">IF(AND(M1244&gt;0,M1244&lt;=STATS!$C$22),1,"")</f>
        <v/>
      </c>
      <c r="J1244" s="34">
        <v>1243</v>
      </c>
      <c r="R1244" s="17"/>
      <c r="S1244" s="17"/>
      <c r="T1244" s="36"/>
      <c r="U1244" s="36"/>
      <c r="V1244" s="36"/>
      <c r="W1244" s="36"/>
      <c r="EZ1244" s="196"/>
      <c r="FA1244" s="196"/>
      <c r="FB1244" s="196"/>
      <c r="FC1244" s="196"/>
      <c r="FD1244" s="196"/>
    </row>
    <row r="1245" spans="2:160">
      <c r="B1245" s="99">
        <f t="shared" si="115"/>
        <v>0</v>
      </c>
      <c r="C1245" s="99" t="str">
        <f t="shared" si="116"/>
        <v/>
      </c>
      <c r="D1245" s="99" t="str">
        <f t="shared" si="117"/>
        <v/>
      </c>
      <c r="E1245" s="99" t="str">
        <f t="shared" si="118"/>
        <v/>
      </c>
      <c r="F1245" s="99" t="str">
        <f t="shared" si="119"/>
        <v/>
      </c>
      <c r="G1245" s="99" t="str">
        <f t="shared" si="120"/>
        <v/>
      </c>
      <c r="H1245" s="200" t="str">
        <f ca="1">IF(AND(M1245&gt;0,M1245&lt;=STATS!$C$22),1,"")</f>
        <v/>
      </c>
      <c r="J1245" s="34">
        <v>1244</v>
      </c>
      <c r="R1245" s="17"/>
      <c r="S1245" s="17"/>
      <c r="T1245" s="36"/>
      <c r="U1245" s="36"/>
      <c r="V1245" s="36"/>
      <c r="W1245" s="36"/>
      <c r="EZ1245" s="196"/>
      <c r="FA1245" s="196"/>
      <c r="FB1245" s="196"/>
      <c r="FC1245" s="196"/>
      <c r="FD1245" s="196"/>
    </row>
    <row r="1246" spans="2:160">
      <c r="B1246" s="99">
        <f t="shared" si="115"/>
        <v>0</v>
      </c>
      <c r="C1246" s="99" t="str">
        <f t="shared" si="116"/>
        <v/>
      </c>
      <c r="D1246" s="99" t="str">
        <f t="shared" si="117"/>
        <v/>
      </c>
      <c r="E1246" s="99" t="str">
        <f t="shared" si="118"/>
        <v/>
      </c>
      <c r="F1246" s="99" t="str">
        <f t="shared" si="119"/>
        <v/>
      </c>
      <c r="G1246" s="99" t="str">
        <f t="shared" si="120"/>
        <v/>
      </c>
      <c r="H1246" s="200" t="str">
        <f ca="1">IF(AND(M1246&gt;0,M1246&lt;=STATS!$C$22),1,"")</f>
        <v/>
      </c>
      <c r="J1246" s="34">
        <v>1245</v>
      </c>
      <c r="R1246" s="17"/>
      <c r="S1246" s="17"/>
      <c r="T1246" s="36"/>
      <c r="U1246" s="36"/>
      <c r="V1246" s="36"/>
      <c r="W1246" s="36"/>
      <c r="EZ1246" s="196"/>
      <c r="FA1246" s="196"/>
      <c r="FB1246" s="196"/>
      <c r="FC1246" s="196"/>
      <c r="FD1246" s="196"/>
    </row>
    <row r="1247" spans="2:160">
      <c r="B1247" s="99">
        <f t="shared" si="115"/>
        <v>0</v>
      </c>
      <c r="C1247" s="99" t="str">
        <f t="shared" si="116"/>
        <v/>
      </c>
      <c r="D1247" s="99" t="str">
        <f t="shared" si="117"/>
        <v/>
      </c>
      <c r="E1247" s="99" t="str">
        <f t="shared" si="118"/>
        <v/>
      </c>
      <c r="F1247" s="99" t="str">
        <f t="shared" si="119"/>
        <v/>
      </c>
      <c r="G1247" s="99" t="str">
        <f t="shared" si="120"/>
        <v/>
      </c>
      <c r="H1247" s="200" t="str">
        <f ca="1">IF(AND(M1247&gt;0,M1247&lt;=STATS!$C$22),1,"")</f>
        <v/>
      </c>
      <c r="J1247" s="34">
        <v>1246</v>
      </c>
      <c r="R1247" s="17"/>
      <c r="S1247" s="17"/>
      <c r="T1247" s="36"/>
      <c r="U1247" s="36"/>
      <c r="V1247" s="36"/>
      <c r="W1247" s="36"/>
      <c r="EZ1247" s="196"/>
      <c r="FA1247" s="196"/>
      <c r="FB1247" s="196"/>
      <c r="FC1247" s="196"/>
      <c r="FD1247" s="196"/>
    </row>
    <row r="1248" spans="2:160">
      <c r="B1248" s="99">
        <f t="shared" si="115"/>
        <v>0</v>
      </c>
      <c r="C1248" s="99" t="str">
        <f t="shared" si="116"/>
        <v/>
      </c>
      <c r="D1248" s="99" t="str">
        <f t="shared" si="117"/>
        <v/>
      </c>
      <c r="E1248" s="99" t="str">
        <f t="shared" si="118"/>
        <v/>
      </c>
      <c r="F1248" s="99" t="str">
        <f t="shared" si="119"/>
        <v/>
      </c>
      <c r="G1248" s="99" t="str">
        <f t="shared" si="120"/>
        <v/>
      </c>
      <c r="H1248" s="200" t="str">
        <f ca="1">IF(AND(M1248&gt;0,M1248&lt;=STATS!$C$22),1,"")</f>
        <v/>
      </c>
      <c r="J1248" s="34">
        <v>1247</v>
      </c>
      <c r="R1248" s="17"/>
      <c r="S1248" s="17"/>
      <c r="T1248" s="36"/>
      <c r="U1248" s="36"/>
      <c r="V1248" s="36"/>
      <c r="W1248" s="36"/>
      <c r="EZ1248" s="196"/>
      <c r="FA1248" s="196"/>
      <c r="FB1248" s="196"/>
      <c r="FC1248" s="196"/>
      <c r="FD1248" s="196"/>
    </row>
    <row r="1249" spans="2:160">
      <c r="B1249" s="99">
        <f t="shared" si="115"/>
        <v>0</v>
      </c>
      <c r="C1249" s="99" t="str">
        <f t="shared" si="116"/>
        <v/>
      </c>
      <c r="D1249" s="99" t="str">
        <f t="shared" si="117"/>
        <v/>
      </c>
      <c r="E1249" s="99" t="str">
        <f t="shared" si="118"/>
        <v/>
      </c>
      <c r="F1249" s="99" t="str">
        <f t="shared" si="119"/>
        <v/>
      </c>
      <c r="G1249" s="99" t="str">
        <f t="shared" si="120"/>
        <v/>
      </c>
      <c r="H1249" s="200" t="str">
        <f ca="1">IF(AND(M1249&gt;0,M1249&lt;=STATS!$C$22),1,"")</f>
        <v/>
      </c>
      <c r="J1249" s="34">
        <v>1248</v>
      </c>
      <c r="R1249" s="17"/>
      <c r="S1249" s="17"/>
      <c r="T1249" s="36"/>
      <c r="U1249" s="36"/>
      <c r="V1249" s="36"/>
      <c r="W1249" s="36"/>
      <c r="EZ1249" s="196"/>
      <c r="FA1249" s="196"/>
      <c r="FB1249" s="196"/>
      <c r="FC1249" s="196"/>
      <c r="FD1249" s="196"/>
    </row>
    <row r="1250" spans="2:160">
      <c r="B1250" s="99">
        <f t="shared" si="115"/>
        <v>0</v>
      </c>
      <c r="C1250" s="99" t="str">
        <f t="shared" si="116"/>
        <v/>
      </c>
      <c r="D1250" s="99" t="str">
        <f t="shared" si="117"/>
        <v/>
      </c>
      <c r="E1250" s="99" t="str">
        <f t="shared" si="118"/>
        <v/>
      </c>
      <c r="F1250" s="99" t="str">
        <f t="shared" si="119"/>
        <v/>
      </c>
      <c r="G1250" s="99" t="str">
        <f t="shared" si="120"/>
        <v/>
      </c>
      <c r="H1250" s="200" t="str">
        <f ca="1">IF(AND(M1250&gt;0,M1250&lt;=STATS!$C$22),1,"")</f>
        <v/>
      </c>
      <c r="J1250" s="34">
        <v>1249</v>
      </c>
      <c r="R1250" s="17"/>
      <c r="S1250" s="17"/>
      <c r="T1250" s="36"/>
      <c r="U1250" s="36"/>
      <c r="V1250" s="36"/>
      <c r="W1250" s="36"/>
      <c r="EZ1250" s="196"/>
      <c r="FA1250" s="196"/>
      <c r="FB1250" s="196"/>
      <c r="FC1250" s="196"/>
      <c r="FD1250" s="196"/>
    </row>
    <row r="1251" spans="2:160">
      <c r="B1251" s="99">
        <f t="shared" si="115"/>
        <v>0</v>
      </c>
      <c r="C1251" s="99" t="str">
        <f t="shared" si="116"/>
        <v/>
      </c>
      <c r="D1251" s="99" t="str">
        <f t="shared" si="117"/>
        <v/>
      </c>
      <c r="E1251" s="99" t="str">
        <f t="shared" si="118"/>
        <v/>
      </c>
      <c r="F1251" s="99" t="str">
        <f t="shared" si="119"/>
        <v/>
      </c>
      <c r="G1251" s="99" t="str">
        <f t="shared" si="120"/>
        <v/>
      </c>
      <c r="H1251" s="200" t="str">
        <f ca="1">IF(AND(M1251&gt;0,M1251&lt;=STATS!$C$22),1,"")</f>
        <v/>
      </c>
      <c r="J1251" s="34">
        <v>1250</v>
      </c>
      <c r="R1251" s="17"/>
      <c r="S1251" s="17"/>
      <c r="T1251" s="36"/>
      <c r="U1251" s="36"/>
      <c r="V1251" s="36"/>
      <c r="W1251" s="36"/>
      <c r="EZ1251" s="196"/>
      <c r="FA1251" s="196"/>
      <c r="FB1251" s="196"/>
      <c r="FC1251" s="196"/>
      <c r="FD1251" s="196"/>
    </row>
    <row r="1252" spans="2:160">
      <c r="B1252" s="99">
        <f t="shared" si="115"/>
        <v>0</v>
      </c>
      <c r="C1252" s="99" t="str">
        <f t="shared" si="116"/>
        <v/>
      </c>
      <c r="D1252" s="99" t="str">
        <f t="shared" si="117"/>
        <v/>
      </c>
      <c r="E1252" s="99" t="str">
        <f t="shared" si="118"/>
        <v/>
      </c>
      <c r="F1252" s="99" t="str">
        <f t="shared" si="119"/>
        <v/>
      </c>
      <c r="G1252" s="99" t="str">
        <f t="shared" si="120"/>
        <v/>
      </c>
      <c r="H1252" s="200" t="str">
        <f ca="1">IF(AND(M1252&gt;0,M1252&lt;=STATS!$C$22),1,"")</f>
        <v/>
      </c>
      <c r="J1252" s="34">
        <v>1251</v>
      </c>
      <c r="R1252" s="17"/>
      <c r="S1252" s="17"/>
      <c r="T1252" s="36"/>
      <c r="U1252" s="36"/>
      <c r="V1252" s="36"/>
      <c r="W1252" s="36"/>
      <c r="EZ1252" s="196"/>
      <c r="FA1252" s="196"/>
      <c r="FB1252" s="196"/>
      <c r="FC1252" s="196"/>
      <c r="FD1252" s="196"/>
    </row>
    <row r="1253" spans="2:160">
      <c r="B1253" s="99">
        <f t="shared" si="115"/>
        <v>0</v>
      </c>
      <c r="C1253" s="99" t="str">
        <f t="shared" si="116"/>
        <v/>
      </c>
      <c r="D1253" s="99" t="str">
        <f t="shared" si="117"/>
        <v/>
      </c>
      <c r="E1253" s="99" t="str">
        <f t="shared" si="118"/>
        <v/>
      </c>
      <c r="F1253" s="99" t="str">
        <f t="shared" si="119"/>
        <v/>
      </c>
      <c r="G1253" s="99" t="str">
        <f t="shared" si="120"/>
        <v/>
      </c>
      <c r="H1253" s="200" t="str">
        <f ca="1">IF(AND(M1253&gt;0,M1253&lt;=STATS!$C$22),1,"")</f>
        <v/>
      </c>
      <c r="J1253" s="34">
        <v>1252</v>
      </c>
      <c r="R1253" s="17"/>
      <c r="S1253" s="17"/>
      <c r="T1253" s="36"/>
      <c r="U1253" s="36"/>
      <c r="V1253" s="36"/>
      <c r="W1253" s="36"/>
      <c r="EZ1253" s="196"/>
      <c r="FA1253" s="196"/>
      <c r="FB1253" s="196"/>
      <c r="FC1253" s="196"/>
      <c r="FD1253" s="196"/>
    </row>
    <row r="1254" spans="2:160">
      <c r="B1254" s="99">
        <f t="shared" si="115"/>
        <v>0</v>
      </c>
      <c r="C1254" s="99" t="str">
        <f t="shared" si="116"/>
        <v/>
      </c>
      <c r="D1254" s="99" t="str">
        <f t="shared" si="117"/>
        <v/>
      </c>
      <c r="E1254" s="99" t="str">
        <f t="shared" si="118"/>
        <v/>
      </c>
      <c r="F1254" s="99" t="str">
        <f t="shared" si="119"/>
        <v/>
      </c>
      <c r="G1254" s="99" t="str">
        <f t="shared" si="120"/>
        <v/>
      </c>
      <c r="H1254" s="200" t="str">
        <f ca="1">IF(AND(M1254&gt;0,M1254&lt;=STATS!$C$22),1,"")</f>
        <v/>
      </c>
      <c r="J1254" s="34">
        <v>1253</v>
      </c>
      <c r="R1254" s="17"/>
      <c r="S1254" s="17"/>
      <c r="T1254" s="36"/>
      <c r="U1254" s="36"/>
      <c r="V1254" s="36"/>
      <c r="W1254" s="36"/>
      <c r="EZ1254" s="196"/>
      <c r="FA1254" s="196"/>
      <c r="FB1254" s="196"/>
      <c r="FC1254" s="196"/>
      <c r="FD1254" s="196"/>
    </row>
    <row r="1255" spans="2:160">
      <c r="B1255" s="99">
        <f t="shared" si="115"/>
        <v>0</v>
      </c>
      <c r="C1255" s="99" t="str">
        <f t="shared" si="116"/>
        <v/>
      </c>
      <c r="D1255" s="99" t="str">
        <f t="shared" si="117"/>
        <v/>
      </c>
      <c r="E1255" s="99" t="str">
        <f t="shared" si="118"/>
        <v/>
      </c>
      <c r="F1255" s="99" t="str">
        <f t="shared" si="119"/>
        <v/>
      </c>
      <c r="G1255" s="99" t="str">
        <f t="shared" si="120"/>
        <v/>
      </c>
      <c r="H1255" s="200" t="str">
        <f ca="1">IF(AND(M1255&gt;0,M1255&lt;=STATS!$C$22),1,"")</f>
        <v/>
      </c>
      <c r="J1255" s="34">
        <v>1254</v>
      </c>
      <c r="R1255" s="17"/>
      <c r="S1255" s="17"/>
      <c r="T1255" s="36"/>
      <c r="U1255" s="36"/>
      <c r="V1255" s="36"/>
      <c r="W1255" s="36"/>
      <c r="EZ1255" s="196"/>
      <c r="FA1255" s="196"/>
      <c r="FB1255" s="196"/>
      <c r="FC1255" s="196"/>
      <c r="FD1255" s="196"/>
    </row>
    <row r="1256" spans="2:160">
      <c r="B1256" s="99">
        <f t="shared" si="115"/>
        <v>0</v>
      </c>
      <c r="C1256" s="99" t="str">
        <f t="shared" si="116"/>
        <v/>
      </c>
      <c r="D1256" s="99" t="str">
        <f t="shared" si="117"/>
        <v/>
      </c>
      <c r="E1256" s="99" t="str">
        <f t="shared" si="118"/>
        <v/>
      </c>
      <c r="F1256" s="99" t="str">
        <f t="shared" si="119"/>
        <v/>
      </c>
      <c r="G1256" s="99" t="str">
        <f t="shared" si="120"/>
        <v/>
      </c>
      <c r="H1256" s="200" t="str">
        <f ca="1">IF(AND(M1256&gt;0,M1256&lt;=STATS!$C$22),1,"")</f>
        <v/>
      </c>
      <c r="J1256" s="34">
        <v>1255</v>
      </c>
      <c r="R1256" s="17"/>
      <c r="S1256" s="17"/>
      <c r="T1256" s="36"/>
      <c r="U1256" s="36"/>
      <c r="V1256" s="36"/>
      <c r="W1256" s="36"/>
      <c r="EZ1256" s="196"/>
      <c r="FA1256" s="196"/>
      <c r="FB1256" s="196"/>
      <c r="FC1256" s="196"/>
      <c r="FD1256" s="196"/>
    </row>
    <row r="1257" spans="2:160">
      <c r="B1257" s="99">
        <f t="shared" si="115"/>
        <v>0</v>
      </c>
      <c r="C1257" s="99" t="str">
        <f t="shared" si="116"/>
        <v/>
      </c>
      <c r="D1257" s="99" t="str">
        <f t="shared" si="117"/>
        <v/>
      </c>
      <c r="E1257" s="99" t="str">
        <f t="shared" si="118"/>
        <v/>
      </c>
      <c r="F1257" s="99" t="str">
        <f t="shared" si="119"/>
        <v/>
      </c>
      <c r="G1257" s="99" t="str">
        <f t="shared" si="120"/>
        <v/>
      </c>
      <c r="H1257" s="200" t="str">
        <f ca="1">IF(AND(M1257&gt;0,M1257&lt;=STATS!$C$22),1,"")</f>
        <v/>
      </c>
      <c r="J1257" s="34">
        <v>1256</v>
      </c>
      <c r="R1257" s="17"/>
      <c r="S1257" s="17"/>
      <c r="T1257" s="36"/>
      <c r="U1257" s="36"/>
      <c r="V1257" s="36"/>
      <c r="W1257" s="36"/>
      <c r="EZ1257" s="196"/>
      <c r="FA1257" s="196"/>
      <c r="FB1257" s="196"/>
      <c r="FC1257" s="196"/>
      <c r="FD1257" s="196"/>
    </row>
    <row r="1258" spans="2:160">
      <c r="B1258" s="99">
        <f t="shared" si="115"/>
        <v>0</v>
      </c>
      <c r="C1258" s="99" t="str">
        <f t="shared" si="116"/>
        <v/>
      </c>
      <c r="D1258" s="99" t="str">
        <f t="shared" si="117"/>
        <v/>
      </c>
      <c r="E1258" s="99" t="str">
        <f t="shared" si="118"/>
        <v/>
      </c>
      <c r="F1258" s="99" t="str">
        <f t="shared" si="119"/>
        <v/>
      </c>
      <c r="G1258" s="99" t="str">
        <f t="shared" si="120"/>
        <v/>
      </c>
      <c r="H1258" s="200" t="str">
        <f ca="1">IF(AND(M1258&gt;0,M1258&lt;=STATS!$C$22),1,"")</f>
        <v/>
      </c>
      <c r="J1258" s="34">
        <v>1257</v>
      </c>
      <c r="R1258" s="17"/>
      <c r="S1258" s="17"/>
      <c r="T1258" s="36"/>
      <c r="U1258" s="36"/>
      <c r="V1258" s="36"/>
      <c r="W1258" s="36"/>
      <c r="EZ1258" s="196"/>
      <c r="FA1258" s="196"/>
      <c r="FB1258" s="196"/>
      <c r="FC1258" s="196"/>
      <c r="FD1258" s="196"/>
    </row>
    <row r="1259" spans="2:160">
      <c r="B1259" s="99">
        <f t="shared" si="115"/>
        <v>0</v>
      </c>
      <c r="C1259" s="99" t="str">
        <f t="shared" si="116"/>
        <v/>
      </c>
      <c r="D1259" s="99" t="str">
        <f t="shared" si="117"/>
        <v/>
      </c>
      <c r="E1259" s="99" t="str">
        <f t="shared" si="118"/>
        <v/>
      </c>
      <c r="F1259" s="99" t="str">
        <f t="shared" si="119"/>
        <v/>
      </c>
      <c r="G1259" s="99" t="str">
        <f t="shared" si="120"/>
        <v/>
      </c>
      <c r="H1259" s="200" t="str">
        <f ca="1">IF(AND(M1259&gt;0,M1259&lt;=STATS!$C$22),1,"")</f>
        <v/>
      </c>
      <c r="J1259" s="34">
        <v>1258</v>
      </c>
      <c r="R1259" s="17"/>
      <c r="S1259" s="17"/>
      <c r="T1259" s="36"/>
      <c r="U1259" s="36"/>
      <c r="V1259" s="36"/>
      <c r="W1259" s="36"/>
      <c r="EZ1259" s="196"/>
      <c r="FA1259" s="196"/>
      <c r="FB1259" s="196"/>
      <c r="FC1259" s="196"/>
      <c r="FD1259" s="196"/>
    </row>
    <row r="1260" spans="2:160">
      <c r="B1260" s="99">
        <f t="shared" si="115"/>
        <v>0</v>
      </c>
      <c r="C1260" s="99" t="str">
        <f t="shared" si="116"/>
        <v/>
      </c>
      <c r="D1260" s="99" t="str">
        <f t="shared" si="117"/>
        <v/>
      </c>
      <c r="E1260" s="99" t="str">
        <f t="shared" si="118"/>
        <v/>
      </c>
      <c r="F1260" s="99" t="str">
        <f t="shared" si="119"/>
        <v/>
      </c>
      <c r="G1260" s="99" t="str">
        <f t="shared" si="120"/>
        <v/>
      </c>
      <c r="H1260" s="200" t="str">
        <f ca="1">IF(AND(M1260&gt;0,M1260&lt;=STATS!$C$22),1,"")</f>
        <v/>
      </c>
      <c r="J1260" s="34">
        <v>1259</v>
      </c>
      <c r="R1260" s="17"/>
      <c r="S1260" s="17"/>
      <c r="T1260" s="36"/>
      <c r="U1260" s="36"/>
      <c r="V1260" s="36"/>
      <c r="W1260" s="36"/>
      <c r="EZ1260" s="196"/>
      <c r="FA1260" s="196"/>
      <c r="FB1260" s="196"/>
      <c r="FC1260" s="196"/>
      <c r="FD1260" s="196"/>
    </row>
    <row r="1261" spans="2:160">
      <c r="B1261" s="99">
        <f t="shared" si="115"/>
        <v>0</v>
      </c>
      <c r="C1261" s="99" t="str">
        <f t="shared" si="116"/>
        <v/>
      </c>
      <c r="D1261" s="99" t="str">
        <f t="shared" si="117"/>
        <v/>
      </c>
      <c r="E1261" s="99" t="str">
        <f t="shared" si="118"/>
        <v/>
      </c>
      <c r="F1261" s="99" t="str">
        <f t="shared" si="119"/>
        <v/>
      </c>
      <c r="G1261" s="99" t="str">
        <f t="shared" si="120"/>
        <v/>
      </c>
      <c r="H1261" s="200" t="str">
        <f ca="1">IF(AND(M1261&gt;0,M1261&lt;=STATS!$C$22),1,"")</f>
        <v/>
      </c>
      <c r="J1261" s="34">
        <v>1260</v>
      </c>
      <c r="R1261" s="17"/>
      <c r="S1261" s="17"/>
      <c r="T1261" s="36"/>
      <c r="U1261" s="36"/>
      <c r="V1261" s="36"/>
      <c r="W1261" s="36"/>
      <c r="EZ1261" s="196"/>
      <c r="FA1261" s="196"/>
      <c r="FB1261" s="196"/>
      <c r="FC1261" s="196"/>
      <c r="FD1261" s="196"/>
    </row>
    <row r="1262" spans="2:160">
      <c r="B1262" s="99">
        <f t="shared" si="115"/>
        <v>0</v>
      </c>
      <c r="C1262" s="99" t="str">
        <f t="shared" si="116"/>
        <v/>
      </c>
      <c r="D1262" s="99" t="str">
        <f t="shared" si="117"/>
        <v/>
      </c>
      <c r="E1262" s="99" t="str">
        <f t="shared" si="118"/>
        <v/>
      </c>
      <c r="F1262" s="99" t="str">
        <f t="shared" si="119"/>
        <v/>
      </c>
      <c r="G1262" s="99" t="str">
        <f t="shared" si="120"/>
        <v/>
      </c>
      <c r="H1262" s="200" t="str">
        <f ca="1">IF(AND(M1262&gt;0,M1262&lt;=STATS!$C$22),1,"")</f>
        <v/>
      </c>
      <c r="J1262" s="34">
        <v>1261</v>
      </c>
      <c r="R1262" s="17"/>
      <c r="S1262" s="17"/>
      <c r="T1262" s="36"/>
      <c r="U1262" s="36"/>
      <c r="V1262" s="36"/>
      <c r="W1262" s="36"/>
      <c r="EZ1262" s="196"/>
      <c r="FA1262" s="196"/>
      <c r="FB1262" s="196"/>
      <c r="FC1262" s="196"/>
      <c r="FD1262" s="196"/>
    </row>
    <row r="1263" spans="2:160">
      <c r="B1263" s="99">
        <f t="shared" si="115"/>
        <v>0</v>
      </c>
      <c r="C1263" s="99" t="str">
        <f t="shared" si="116"/>
        <v/>
      </c>
      <c r="D1263" s="99" t="str">
        <f t="shared" si="117"/>
        <v/>
      </c>
      <c r="E1263" s="99" t="str">
        <f t="shared" si="118"/>
        <v/>
      </c>
      <c r="F1263" s="99" t="str">
        <f t="shared" si="119"/>
        <v/>
      </c>
      <c r="G1263" s="99" t="str">
        <f t="shared" si="120"/>
        <v/>
      </c>
      <c r="H1263" s="200" t="str">
        <f ca="1">IF(AND(M1263&gt;0,M1263&lt;=STATS!$C$22),1,"")</f>
        <v/>
      </c>
      <c r="J1263" s="34">
        <v>1262</v>
      </c>
      <c r="R1263" s="17"/>
      <c r="S1263" s="17"/>
      <c r="T1263" s="36"/>
      <c r="U1263" s="36"/>
      <c r="V1263" s="36"/>
      <c r="W1263" s="36"/>
      <c r="EZ1263" s="196"/>
      <c r="FA1263" s="196"/>
      <c r="FB1263" s="196"/>
      <c r="FC1263" s="196"/>
      <c r="FD1263" s="196"/>
    </row>
    <row r="1264" spans="2:160">
      <c r="B1264" s="99">
        <f t="shared" si="115"/>
        <v>0</v>
      </c>
      <c r="C1264" s="99" t="str">
        <f t="shared" si="116"/>
        <v/>
      </c>
      <c r="D1264" s="99" t="str">
        <f t="shared" si="117"/>
        <v/>
      </c>
      <c r="E1264" s="99" t="str">
        <f t="shared" si="118"/>
        <v/>
      </c>
      <c r="F1264" s="99" t="str">
        <f t="shared" si="119"/>
        <v/>
      </c>
      <c r="G1264" s="99" t="str">
        <f t="shared" si="120"/>
        <v/>
      </c>
      <c r="H1264" s="200" t="str">
        <f ca="1">IF(AND(M1264&gt;0,M1264&lt;=STATS!$C$22),1,"")</f>
        <v/>
      </c>
      <c r="J1264" s="34">
        <v>1263</v>
      </c>
      <c r="R1264" s="17"/>
      <c r="S1264" s="17"/>
      <c r="T1264" s="36"/>
      <c r="U1264" s="36"/>
      <c r="V1264" s="36"/>
      <c r="W1264" s="36"/>
      <c r="EZ1264" s="196"/>
      <c r="FA1264" s="196"/>
      <c r="FB1264" s="196"/>
      <c r="FC1264" s="196"/>
      <c r="FD1264" s="196"/>
    </row>
    <row r="1265" spans="2:160">
      <c r="B1265" s="99">
        <f t="shared" si="115"/>
        <v>0</v>
      </c>
      <c r="C1265" s="99" t="str">
        <f t="shared" si="116"/>
        <v/>
      </c>
      <c r="D1265" s="99" t="str">
        <f t="shared" si="117"/>
        <v/>
      </c>
      <c r="E1265" s="99" t="str">
        <f t="shared" si="118"/>
        <v/>
      </c>
      <c r="F1265" s="99" t="str">
        <f t="shared" si="119"/>
        <v/>
      </c>
      <c r="G1265" s="99" t="str">
        <f t="shared" si="120"/>
        <v/>
      </c>
      <c r="H1265" s="200" t="str">
        <f ca="1">IF(AND(M1265&gt;0,M1265&lt;=STATS!$C$22),1,"")</f>
        <v/>
      </c>
      <c r="J1265" s="34">
        <v>1264</v>
      </c>
      <c r="R1265" s="17"/>
      <c r="S1265" s="17"/>
      <c r="T1265" s="36"/>
      <c r="U1265" s="36"/>
      <c r="V1265" s="36"/>
      <c r="W1265" s="36"/>
      <c r="EZ1265" s="196"/>
      <c r="FA1265" s="196"/>
      <c r="FB1265" s="196"/>
      <c r="FC1265" s="196"/>
      <c r="FD1265" s="196"/>
    </row>
    <row r="1266" spans="2:160">
      <c r="B1266" s="99">
        <f t="shared" si="115"/>
        <v>0</v>
      </c>
      <c r="C1266" s="99" t="str">
        <f t="shared" si="116"/>
        <v/>
      </c>
      <c r="D1266" s="99" t="str">
        <f t="shared" si="117"/>
        <v/>
      </c>
      <c r="E1266" s="99" t="str">
        <f t="shared" si="118"/>
        <v/>
      </c>
      <c r="F1266" s="99" t="str">
        <f t="shared" si="119"/>
        <v/>
      </c>
      <c r="G1266" s="99" t="str">
        <f t="shared" si="120"/>
        <v/>
      </c>
      <c r="H1266" s="200" t="str">
        <f ca="1">IF(AND(M1266&gt;0,M1266&lt;=STATS!$C$22),1,"")</f>
        <v/>
      </c>
      <c r="J1266" s="34">
        <v>1265</v>
      </c>
      <c r="R1266" s="17"/>
      <c r="S1266" s="17"/>
      <c r="T1266" s="36"/>
      <c r="U1266" s="36"/>
      <c r="V1266" s="36"/>
      <c r="W1266" s="36"/>
      <c r="EZ1266" s="196"/>
      <c r="FA1266" s="196"/>
      <c r="FB1266" s="196"/>
      <c r="FC1266" s="196"/>
      <c r="FD1266" s="196"/>
    </row>
    <row r="1267" spans="2:160">
      <c r="B1267" s="99">
        <f t="shared" si="115"/>
        <v>0</v>
      </c>
      <c r="C1267" s="99" t="str">
        <f t="shared" si="116"/>
        <v/>
      </c>
      <c r="D1267" s="99" t="str">
        <f t="shared" si="117"/>
        <v/>
      </c>
      <c r="E1267" s="99" t="str">
        <f t="shared" si="118"/>
        <v/>
      </c>
      <c r="F1267" s="99" t="str">
        <f t="shared" si="119"/>
        <v/>
      </c>
      <c r="G1267" s="99" t="str">
        <f t="shared" si="120"/>
        <v/>
      </c>
      <c r="H1267" s="200" t="str">
        <f ca="1">IF(AND(M1267&gt;0,M1267&lt;=STATS!$C$22),1,"")</f>
        <v/>
      </c>
      <c r="J1267" s="34">
        <v>1266</v>
      </c>
      <c r="R1267" s="17"/>
      <c r="S1267" s="17"/>
      <c r="T1267" s="36"/>
      <c r="U1267" s="36"/>
      <c r="V1267" s="36"/>
      <c r="W1267" s="36"/>
      <c r="EZ1267" s="196"/>
      <c r="FA1267" s="196"/>
      <c r="FB1267" s="196"/>
      <c r="FC1267" s="196"/>
      <c r="FD1267" s="196"/>
    </row>
    <row r="1268" spans="2:160">
      <c r="B1268" s="99">
        <f t="shared" si="115"/>
        <v>0</v>
      </c>
      <c r="C1268" s="99" t="str">
        <f t="shared" si="116"/>
        <v/>
      </c>
      <c r="D1268" s="99" t="str">
        <f t="shared" si="117"/>
        <v/>
      </c>
      <c r="E1268" s="99" t="str">
        <f t="shared" si="118"/>
        <v/>
      </c>
      <c r="F1268" s="99" t="str">
        <f t="shared" si="119"/>
        <v/>
      </c>
      <c r="G1268" s="99" t="str">
        <f t="shared" si="120"/>
        <v/>
      </c>
      <c r="H1268" s="200" t="str">
        <f ca="1">IF(AND(M1268&gt;0,M1268&lt;=STATS!$C$22),1,"")</f>
        <v/>
      </c>
      <c r="J1268" s="34">
        <v>1267</v>
      </c>
      <c r="R1268" s="17"/>
      <c r="S1268" s="17"/>
      <c r="T1268" s="36"/>
      <c r="U1268" s="36"/>
      <c r="V1268" s="36"/>
      <c r="W1268" s="36"/>
      <c r="EZ1268" s="196"/>
      <c r="FA1268" s="196"/>
      <c r="FB1268" s="196"/>
      <c r="FC1268" s="196"/>
      <c r="FD1268" s="196"/>
    </row>
    <row r="1269" spans="2:160">
      <c r="B1269" s="99">
        <f t="shared" si="115"/>
        <v>0</v>
      </c>
      <c r="C1269" s="99" t="str">
        <f t="shared" si="116"/>
        <v/>
      </c>
      <c r="D1269" s="99" t="str">
        <f t="shared" si="117"/>
        <v/>
      </c>
      <c r="E1269" s="99" t="str">
        <f t="shared" si="118"/>
        <v/>
      </c>
      <c r="F1269" s="99" t="str">
        <f t="shared" si="119"/>
        <v/>
      </c>
      <c r="G1269" s="99" t="str">
        <f t="shared" si="120"/>
        <v/>
      </c>
      <c r="H1269" s="200" t="str">
        <f ca="1">IF(AND(M1269&gt;0,M1269&lt;=STATS!$C$22),1,"")</f>
        <v/>
      </c>
      <c r="J1269" s="34">
        <v>1268</v>
      </c>
      <c r="R1269" s="17"/>
      <c r="S1269" s="17"/>
      <c r="T1269" s="36"/>
      <c r="U1269" s="36"/>
      <c r="V1269" s="36"/>
      <c r="W1269" s="36"/>
      <c r="EZ1269" s="196"/>
      <c r="FA1269" s="196"/>
      <c r="FB1269" s="196"/>
      <c r="FC1269" s="196"/>
      <c r="FD1269" s="196"/>
    </row>
    <row r="1270" spans="2:160">
      <c r="B1270" s="99">
        <f t="shared" si="115"/>
        <v>0</v>
      </c>
      <c r="C1270" s="99" t="str">
        <f t="shared" si="116"/>
        <v/>
      </c>
      <c r="D1270" s="99" t="str">
        <f t="shared" si="117"/>
        <v/>
      </c>
      <c r="E1270" s="99" t="str">
        <f t="shared" si="118"/>
        <v/>
      </c>
      <c r="F1270" s="99" t="str">
        <f t="shared" si="119"/>
        <v/>
      </c>
      <c r="G1270" s="99" t="str">
        <f t="shared" si="120"/>
        <v/>
      </c>
      <c r="H1270" s="200" t="str">
        <f ca="1">IF(AND(M1270&gt;0,M1270&lt;=STATS!$C$22),1,"")</f>
        <v/>
      </c>
      <c r="J1270" s="34">
        <v>1269</v>
      </c>
      <c r="R1270" s="17"/>
      <c r="S1270" s="17"/>
      <c r="T1270" s="36"/>
      <c r="U1270" s="36"/>
      <c r="V1270" s="36"/>
      <c r="W1270" s="36"/>
      <c r="EZ1270" s="196"/>
      <c r="FA1270" s="196"/>
      <c r="FB1270" s="196"/>
      <c r="FC1270" s="196"/>
      <c r="FD1270" s="196"/>
    </row>
    <row r="1271" spans="2:160">
      <c r="B1271" s="99">
        <f t="shared" si="115"/>
        <v>0</v>
      </c>
      <c r="C1271" s="99" t="str">
        <f t="shared" si="116"/>
        <v/>
      </c>
      <c r="D1271" s="99" t="str">
        <f t="shared" si="117"/>
        <v/>
      </c>
      <c r="E1271" s="99" t="str">
        <f t="shared" si="118"/>
        <v/>
      </c>
      <c r="F1271" s="99" t="str">
        <f t="shared" si="119"/>
        <v/>
      </c>
      <c r="G1271" s="99" t="str">
        <f t="shared" si="120"/>
        <v/>
      </c>
      <c r="H1271" s="200" t="str">
        <f ca="1">IF(AND(M1271&gt;0,M1271&lt;=STATS!$C$22),1,"")</f>
        <v/>
      </c>
      <c r="J1271" s="34">
        <v>1270</v>
      </c>
      <c r="R1271" s="17"/>
      <c r="S1271" s="17"/>
      <c r="T1271" s="36"/>
      <c r="U1271" s="36"/>
      <c r="V1271" s="36"/>
      <c r="W1271" s="36"/>
      <c r="EZ1271" s="196"/>
      <c r="FA1271" s="196"/>
      <c r="FB1271" s="196"/>
      <c r="FC1271" s="196"/>
      <c r="FD1271" s="196"/>
    </row>
    <row r="1272" spans="2:160">
      <c r="B1272" s="99">
        <f t="shared" si="115"/>
        <v>0</v>
      </c>
      <c r="C1272" s="99" t="str">
        <f t="shared" si="116"/>
        <v/>
      </c>
      <c r="D1272" s="99" t="str">
        <f t="shared" si="117"/>
        <v/>
      </c>
      <c r="E1272" s="99" t="str">
        <f t="shared" si="118"/>
        <v/>
      </c>
      <c r="F1272" s="99" t="str">
        <f t="shared" si="119"/>
        <v/>
      </c>
      <c r="G1272" s="99" t="str">
        <f t="shared" si="120"/>
        <v/>
      </c>
      <c r="H1272" s="200" t="str">
        <f ca="1">IF(AND(M1272&gt;0,M1272&lt;=STATS!$C$22),1,"")</f>
        <v/>
      </c>
      <c r="J1272" s="34">
        <v>1271</v>
      </c>
      <c r="R1272" s="17"/>
      <c r="S1272" s="17"/>
      <c r="T1272" s="36"/>
      <c r="U1272" s="36"/>
      <c r="V1272" s="36"/>
      <c r="W1272" s="36"/>
      <c r="EZ1272" s="196"/>
      <c r="FA1272" s="196"/>
      <c r="FB1272" s="196"/>
      <c r="FC1272" s="196"/>
      <c r="FD1272" s="196"/>
    </row>
    <row r="1273" spans="2:160">
      <c r="B1273" s="99">
        <f t="shared" si="115"/>
        <v>0</v>
      </c>
      <c r="C1273" s="99" t="str">
        <f t="shared" si="116"/>
        <v/>
      </c>
      <c r="D1273" s="99" t="str">
        <f t="shared" si="117"/>
        <v/>
      </c>
      <c r="E1273" s="99" t="str">
        <f t="shared" si="118"/>
        <v/>
      </c>
      <c r="F1273" s="99" t="str">
        <f t="shared" si="119"/>
        <v/>
      </c>
      <c r="G1273" s="99" t="str">
        <f t="shared" si="120"/>
        <v/>
      </c>
      <c r="H1273" s="200" t="str">
        <f ca="1">IF(AND(M1273&gt;0,M1273&lt;=STATS!$C$22),1,"")</f>
        <v/>
      </c>
      <c r="J1273" s="34">
        <v>1272</v>
      </c>
      <c r="R1273" s="17"/>
      <c r="S1273" s="17"/>
      <c r="T1273" s="36"/>
      <c r="U1273" s="36"/>
      <c r="V1273" s="36"/>
      <c r="W1273" s="36"/>
      <c r="EZ1273" s="196"/>
      <c r="FA1273" s="196"/>
      <c r="FB1273" s="196"/>
      <c r="FC1273" s="196"/>
      <c r="FD1273" s="196"/>
    </row>
    <row r="1274" spans="2:160">
      <c r="B1274" s="99">
        <f t="shared" si="115"/>
        <v>0</v>
      </c>
      <c r="C1274" s="99" t="str">
        <f t="shared" si="116"/>
        <v/>
      </c>
      <c r="D1274" s="99" t="str">
        <f t="shared" si="117"/>
        <v/>
      </c>
      <c r="E1274" s="99" t="str">
        <f t="shared" si="118"/>
        <v/>
      </c>
      <c r="F1274" s="99" t="str">
        <f t="shared" si="119"/>
        <v/>
      </c>
      <c r="G1274" s="99" t="str">
        <f t="shared" si="120"/>
        <v/>
      </c>
      <c r="H1274" s="200" t="str">
        <f ca="1">IF(AND(M1274&gt;0,M1274&lt;=STATS!$C$22),1,"")</f>
        <v/>
      </c>
      <c r="J1274" s="34">
        <v>1273</v>
      </c>
      <c r="R1274" s="17"/>
      <c r="S1274" s="17"/>
      <c r="T1274" s="36"/>
      <c r="U1274" s="36"/>
      <c r="V1274" s="36"/>
      <c r="W1274" s="36"/>
      <c r="EZ1274" s="196"/>
      <c r="FA1274" s="196"/>
      <c r="FB1274" s="196"/>
      <c r="FC1274" s="196"/>
      <c r="FD1274" s="196"/>
    </row>
    <row r="1275" spans="2:160">
      <c r="B1275" s="99">
        <f t="shared" si="115"/>
        <v>0</v>
      </c>
      <c r="C1275" s="99" t="str">
        <f t="shared" si="116"/>
        <v/>
      </c>
      <c r="D1275" s="99" t="str">
        <f t="shared" si="117"/>
        <v/>
      </c>
      <c r="E1275" s="99" t="str">
        <f t="shared" si="118"/>
        <v/>
      </c>
      <c r="F1275" s="99" t="str">
        <f t="shared" si="119"/>
        <v/>
      </c>
      <c r="G1275" s="99" t="str">
        <f t="shared" si="120"/>
        <v/>
      </c>
      <c r="H1275" s="200" t="str">
        <f ca="1">IF(AND(M1275&gt;0,M1275&lt;=STATS!$C$22),1,"")</f>
        <v/>
      </c>
      <c r="J1275" s="34">
        <v>1274</v>
      </c>
      <c r="R1275" s="17"/>
      <c r="S1275" s="17"/>
      <c r="T1275" s="36"/>
      <c r="U1275" s="36"/>
      <c r="V1275" s="36"/>
      <c r="W1275" s="36"/>
      <c r="EZ1275" s="196"/>
      <c r="FA1275" s="196"/>
      <c r="FB1275" s="196"/>
      <c r="FC1275" s="196"/>
      <c r="FD1275" s="196"/>
    </row>
    <row r="1276" spans="2:160">
      <c r="B1276" s="99">
        <f t="shared" si="115"/>
        <v>0</v>
      </c>
      <c r="C1276" s="99" t="str">
        <f t="shared" si="116"/>
        <v/>
      </c>
      <c r="D1276" s="99" t="str">
        <f t="shared" si="117"/>
        <v/>
      </c>
      <c r="E1276" s="99" t="str">
        <f t="shared" si="118"/>
        <v/>
      </c>
      <c r="F1276" s="99" t="str">
        <f t="shared" si="119"/>
        <v/>
      </c>
      <c r="G1276" s="99" t="str">
        <f t="shared" si="120"/>
        <v/>
      </c>
      <c r="H1276" s="200" t="str">
        <f ca="1">IF(AND(M1276&gt;0,M1276&lt;=STATS!$C$22),1,"")</f>
        <v/>
      </c>
      <c r="J1276" s="34">
        <v>1275</v>
      </c>
      <c r="R1276" s="17"/>
      <c r="S1276" s="17"/>
      <c r="T1276" s="36"/>
      <c r="U1276" s="36"/>
      <c r="V1276" s="36"/>
      <c r="W1276" s="36"/>
      <c r="EZ1276" s="196"/>
      <c r="FA1276" s="196"/>
      <c r="FB1276" s="196"/>
      <c r="FC1276" s="196"/>
      <c r="FD1276" s="196"/>
    </row>
    <row r="1277" spans="2:160">
      <c r="B1277" s="99">
        <f t="shared" si="115"/>
        <v>0</v>
      </c>
      <c r="C1277" s="99" t="str">
        <f t="shared" si="116"/>
        <v/>
      </c>
      <c r="D1277" s="99" t="str">
        <f t="shared" si="117"/>
        <v/>
      </c>
      <c r="E1277" s="99" t="str">
        <f t="shared" si="118"/>
        <v/>
      </c>
      <c r="F1277" s="99" t="str">
        <f t="shared" si="119"/>
        <v/>
      </c>
      <c r="G1277" s="99" t="str">
        <f t="shared" si="120"/>
        <v/>
      </c>
      <c r="H1277" s="200" t="str">
        <f ca="1">IF(AND(M1277&gt;0,M1277&lt;=STATS!$C$22),1,"")</f>
        <v/>
      </c>
      <c r="J1277" s="34">
        <v>1276</v>
      </c>
      <c r="R1277" s="17"/>
      <c r="S1277" s="17"/>
      <c r="T1277" s="36"/>
      <c r="U1277" s="36"/>
      <c r="V1277" s="36"/>
      <c r="W1277" s="36"/>
      <c r="EZ1277" s="196"/>
      <c r="FA1277" s="196"/>
      <c r="FB1277" s="196"/>
      <c r="FC1277" s="196"/>
      <c r="FD1277" s="196"/>
    </row>
    <row r="1278" spans="2:160">
      <c r="B1278" s="99">
        <f t="shared" si="115"/>
        <v>0</v>
      </c>
      <c r="C1278" s="99" t="str">
        <f t="shared" si="116"/>
        <v/>
      </c>
      <c r="D1278" s="99" t="str">
        <f t="shared" si="117"/>
        <v/>
      </c>
      <c r="E1278" s="99" t="str">
        <f t="shared" si="118"/>
        <v/>
      </c>
      <c r="F1278" s="99" t="str">
        <f t="shared" si="119"/>
        <v/>
      </c>
      <c r="G1278" s="99" t="str">
        <f t="shared" si="120"/>
        <v/>
      </c>
      <c r="H1278" s="200" t="str">
        <f ca="1">IF(AND(M1278&gt;0,M1278&lt;=STATS!$C$22),1,"")</f>
        <v/>
      </c>
      <c r="J1278" s="34">
        <v>1277</v>
      </c>
      <c r="R1278" s="17"/>
      <c r="S1278" s="17"/>
      <c r="T1278" s="36"/>
      <c r="U1278" s="36"/>
      <c r="V1278" s="36"/>
      <c r="W1278" s="36"/>
      <c r="EZ1278" s="196"/>
      <c r="FA1278" s="196"/>
      <c r="FB1278" s="196"/>
      <c r="FC1278" s="196"/>
      <c r="FD1278" s="196"/>
    </row>
    <row r="1279" spans="2:160">
      <c r="B1279" s="99">
        <f t="shared" si="115"/>
        <v>0</v>
      </c>
      <c r="C1279" s="99" t="str">
        <f t="shared" si="116"/>
        <v/>
      </c>
      <c r="D1279" s="99" t="str">
        <f t="shared" si="117"/>
        <v/>
      </c>
      <c r="E1279" s="99" t="str">
        <f t="shared" si="118"/>
        <v/>
      </c>
      <c r="F1279" s="99" t="str">
        <f t="shared" si="119"/>
        <v/>
      </c>
      <c r="G1279" s="99" t="str">
        <f t="shared" si="120"/>
        <v/>
      </c>
      <c r="H1279" s="200" t="str">
        <f ca="1">IF(AND(M1279&gt;0,M1279&lt;=STATS!$C$22),1,"")</f>
        <v/>
      </c>
      <c r="J1279" s="34">
        <v>1278</v>
      </c>
      <c r="R1279" s="17"/>
      <c r="S1279" s="17"/>
      <c r="T1279" s="36"/>
      <c r="U1279" s="36"/>
      <c r="V1279" s="36"/>
      <c r="W1279" s="36"/>
      <c r="EZ1279" s="196"/>
      <c r="FA1279" s="196"/>
      <c r="FB1279" s="196"/>
      <c r="FC1279" s="196"/>
      <c r="FD1279" s="196"/>
    </row>
    <row r="1280" spans="2:160">
      <c r="B1280" s="99">
        <f t="shared" si="115"/>
        <v>0</v>
      </c>
      <c r="C1280" s="99" t="str">
        <f t="shared" si="116"/>
        <v/>
      </c>
      <c r="D1280" s="99" t="str">
        <f t="shared" si="117"/>
        <v/>
      </c>
      <c r="E1280" s="99" t="str">
        <f t="shared" si="118"/>
        <v/>
      </c>
      <c r="F1280" s="99" t="str">
        <f t="shared" si="119"/>
        <v/>
      </c>
      <c r="G1280" s="99" t="str">
        <f t="shared" si="120"/>
        <v/>
      </c>
      <c r="H1280" s="200" t="str">
        <f ca="1">IF(AND(M1280&gt;0,M1280&lt;=STATS!$C$22),1,"")</f>
        <v/>
      </c>
      <c r="J1280" s="34">
        <v>1279</v>
      </c>
      <c r="R1280" s="17"/>
      <c r="S1280" s="17"/>
      <c r="T1280" s="36"/>
      <c r="U1280" s="36"/>
      <c r="V1280" s="36"/>
      <c r="W1280" s="36"/>
      <c r="EZ1280" s="196"/>
      <c r="FA1280" s="196"/>
      <c r="FB1280" s="196"/>
      <c r="FC1280" s="196"/>
      <c r="FD1280" s="196"/>
    </row>
    <row r="1281" spans="2:160">
      <c r="B1281" s="99">
        <f t="shared" si="115"/>
        <v>0</v>
      </c>
      <c r="C1281" s="99" t="str">
        <f t="shared" si="116"/>
        <v/>
      </c>
      <c r="D1281" s="99" t="str">
        <f t="shared" si="117"/>
        <v/>
      </c>
      <c r="E1281" s="99" t="str">
        <f t="shared" si="118"/>
        <v/>
      </c>
      <c r="F1281" s="99" t="str">
        <f t="shared" si="119"/>
        <v/>
      </c>
      <c r="G1281" s="99" t="str">
        <f t="shared" si="120"/>
        <v/>
      </c>
      <c r="H1281" s="200" t="str">
        <f ca="1">IF(AND(M1281&gt;0,M1281&lt;=STATS!$C$22),1,"")</f>
        <v/>
      </c>
      <c r="J1281" s="34">
        <v>1280</v>
      </c>
      <c r="R1281" s="17"/>
      <c r="S1281" s="17"/>
      <c r="T1281" s="36"/>
      <c r="U1281" s="36"/>
      <c r="V1281" s="36"/>
      <c r="W1281" s="36"/>
      <c r="EZ1281" s="196"/>
      <c r="FA1281" s="196"/>
      <c r="FB1281" s="196"/>
      <c r="FC1281" s="196"/>
      <c r="FD1281" s="196"/>
    </row>
    <row r="1282" spans="2:160">
      <c r="B1282" s="99">
        <f t="shared" ref="B1282:B1345" si="121">COUNT(R1282:EY1282,FE1282:FM1282)</f>
        <v>0</v>
      </c>
      <c r="C1282" s="99" t="str">
        <f t="shared" ref="C1282:C1345" si="122">IF(COUNT(R1282:EY1282,FE1282:FM1282)&gt;0,COUNT(R1282:EY1282,FE1282:FM1282),"")</f>
        <v/>
      </c>
      <c r="D1282" s="99" t="str">
        <f t="shared" ref="D1282:D1345" si="123">IF(COUNT(T1282:BJ1282,BL1282:BT1282,BV1282:CB1282,CD1282:EY1282,FE1282:FM1282)&gt;0,COUNT(T1282:BJ1282,BL1282:BT1282,BV1282:CB1282,CD1282:EY1282,FE1282:FM1282),"")</f>
        <v/>
      </c>
      <c r="E1282" s="99" t="str">
        <f t="shared" ref="E1282:E1345" si="124">IF(H1282=1,COUNT(R1282:EY1282,FE1282:FM1282),"")</f>
        <v/>
      </c>
      <c r="F1282" s="99" t="str">
        <f t="shared" ref="F1282:F1345" si="125">IF(H1282=1,COUNT(T1282:BJ1282,BL1282:BT1282,BV1282:CB1282,CD1282:EY1282,FE1282:FM1282),"")</f>
        <v/>
      </c>
      <c r="G1282" s="99" t="str">
        <f t="shared" si="120"/>
        <v/>
      </c>
      <c r="H1282" s="200" t="str">
        <f ca="1">IF(AND(M1282&gt;0,M1282&lt;=STATS!$C$22),1,"")</f>
        <v/>
      </c>
      <c r="J1282" s="34">
        <v>1281</v>
      </c>
      <c r="R1282" s="17"/>
      <c r="S1282" s="17"/>
      <c r="T1282" s="36"/>
      <c r="U1282" s="36"/>
      <c r="V1282" s="36"/>
      <c r="W1282" s="36"/>
      <c r="EZ1282" s="196"/>
      <c r="FA1282" s="196"/>
      <c r="FB1282" s="196"/>
      <c r="FC1282" s="196"/>
      <c r="FD1282" s="196"/>
    </row>
    <row r="1283" spans="2:160">
      <c r="B1283" s="99">
        <f t="shared" si="121"/>
        <v>0</v>
      </c>
      <c r="C1283" s="99" t="str">
        <f t="shared" si="122"/>
        <v/>
      </c>
      <c r="D1283" s="99" t="str">
        <f t="shared" si="123"/>
        <v/>
      </c>
      <c r="E1283" s="99" t="str">
        <f t="shared" si="124"/>
        <v/>
      </c>
      <c r="F1283" s="99" t="str">
        <f t="shared" si="125"/>
        <v/>
      </c>
      <c r="G1283" s="99" t="str">
        <f t="shared" si="120"/>
        <v/>
      </c>
      <c r="H1283" s="200" t="str">
        <f ca="1">IF(AND(M1283&gt;0,M1283&lt;=STATS!$C$22),1,"")</f>
        <v/>
      </c>
      <c r="J1283" s="34">
        <v>1282</v>
      </c>
      <c r="R1283" s="17"/>
      <c r="S1283" s="17"/>
      <c r="T1283" s="36"/>
      <c r="U1283" s="36"/>
      <c r="V1283" s="36"/>
      <c r="W1283" s="36"/>
      <c r="EZ1283" s="196"/>
      <c r="FA1283" s="196"/>
      <c r="FB1283" s="196"/>
      <c r="FC1283" s="196"/>
      <c r="FD1283" s="196"/>
    </row>
    <row r="1284" spans="2:160">
      <c r="B1284" s="99">
        <f t="shared" si="121"/>
        <v>0</v>
      </c>
      <c r="C1284" s="99" t="str">
        <f t="shared" si="122"/>
        <v/>
      </c>
      <c r="D1284" s="99" t="str">
        <f t="shared" si="123"/>
        <v/>
      </c>
      <c r="E1284" s="99" t="str">
        <f t="shared" si="124"/>
        <v/>
      </c>
      <c r="F1284" s="99" t="str">
        <f t="shared" si="125"/>
        <v/>
      </c>
      <c r="G1284" s="99" t="str">
        <f t="shared" si="120"/>
        <v/>
      </c>
      <c r="H1284" s="200" t="str">
        <f ca="1">IF(AND(M1284&gt;0,M1284&lt;=STATS!$C$22),1,"")</f>
        <v/>
      </c>
      <c r="J1284" s="34">
        <v>1283</v>
      </c>
      <c r="R1284" s="17"/>
      <c r="S1284" s="17"/>
      <c r="T1284" s="36"/>
      <c r="U1284" s="36"/>
      <c r="V1284" s="36"/>
      <c r="W1284" s="36"/>
      <c r="EZ1284" s="196"/>
      <c r="FA1284" s="196"/>
      <c r="FB1284" s="196"/>
      <c r="FC1284" s="196"/>
      <c r="FD1284" s="196"/>
    </row>
    <row r="1285" spans="2:160">
      <c r="B1285" s="99">
        <f t="shared" si="121"/>
        <v>0</v>
      </c>
      <c r="C1285" s="99" t="str">
        <f t="shared" si="122"/>
        <v/>
      </c>
      <c r="D1285" s="99" t="str">
        <f t="shared" si="123"/>
        <v/>
      </c>
      <c r="E1285" s="99" t="str">
        <f t="shared" si="124"/>
        <v/>
      </c>
      <c r="F1285" s="99" t="str">
        <f t="shared" si="125"/>
        <v/>
      </c>
      <c r="G1285" s="99" t="str">
        <f t="shared" si="120"/>
        <v/>
      </c>
      <c r="H1285" s="200" t="str">
        <f ca="1">IF(AND(M1285&gt;0,M1285&lt;=STATS!$C$22),1,"")</f>
        <v/>
      </c>
      <c r="J1285" s="34">
        <v>1284</v>
      </c>
      <c r="R1285" s="17"/>
      <c r="S1285" s="17"/>
      <c r="T1285" s="36"/>
      <c r="U1285" s="36"/>
      <c r="V1285" s="36"/>
      <c r="W1285" s="36"/>
      <c r="EZ1285" s="196"/>
      <c r="FA1285" s="196"/>
      <c r="FB1285" s="196"/>
      <c r="FC1285" s="196"/>
      <c r="FD1285" s="196"/>
    </row>
    <row r="1286" spans="2:160">
      <c r="B1286" s="99">
        <f t="shared" si="121"/>
        <v>0</v>
      </c>
      <c r="C1286" s="99" t="str">
        <f t="shared" si="122"/>
        <v/>
      </c>
      <c r="D1286" s="99" t="str">
        <f t="shared" si="123"/>
        <v/>
      </c>
      <c r="E1286" s="99" t="str">
        <f t="shared" si="124"/>
        <v/>
      </c>
      <c r="F1286" s="99" t="str">
        <f t="shared" si="125"/>
        <v/>
      </c>
      <c r="G1286" s="99" t="str">
        <f t="shared" si="120"/>
        <v/>
      </c>
      <c r="H1286" s="200" t="str">
        <f ca="1">IF(AND(M1286&gt;0,M1286&lt;=STATS!$C$22),1,"")</f>
        <v/>
      </c>
      <c r="J1286" s="34">
        <v>1285</v>
      </c>
      <c r="R1286" s="17"/>
      <c r="S1286" s="17"/>
      <c r="T1286" s="36"/>
      <c r="U1286" s="36"/>
      <c r="V1286" s="36"/>
      <c r="W1286" s="36"/>
      <c r="EZ1286" s="196"/>
      <c r="FA1286" s="196"/>
      <c r="FB1286" s="196"/>
      <c r="FC1286" s="196"/>
      <c r="FD1286" s="196"/>
    </row>
    <row r="1287" spans="2:160">
      <c r="B1287" s="99">
        <f t="shared" si="121"/>
        <v>0</v>
      </c>
      <c r="C1287" s="99" t="str">
        <f t="shared" si="122"/>
        <v/>
      </c>
      <c r="D1287" s="99" t="str">
        <f t="shared" si="123"/>
        <v/>
      </c>
      <c r="E1287" s="99" t="str">
        <f t="shared" si="124"/>
        <v/>
      </c>
      <c r="F1287" s="99" t="str">
        <f t="shared" si="125"/>
        <v/>
      </c>
      <c r="G1287" s="99" t="str">
        <f t="shared" si="120"/>
        <v/>
      </c>
      <c r="H1287" s="200" t="str">
        <f ca="1">IF(AND(M1287&gt;0,M1287&lt;=STATS!$C$22),1,"")</f>
        <v/>
      </c>
      <c r="J1287" s="34">
        <v>1286</v>
      </c>
      <c r="R1287" s="17"/>
      <c r="S1287" s="17"/>
      <c r="T1287" s="36"/>
      <c r="U1287" s="36"/>
      <c r="V1287" s="36"/>
      <c r="W1287" s="36"/>
      <c r="EZ1287" s="196"/>
      <c r="FA1287" s="196"/>
      <c r="FB1287" s="196"/>
      <c r="FC1287" s="196"/>
      <c r="FD1287" s="196"/>
    </row>
    <row r="1288" spans="2:160">
      <c r="B1288" s="99">
        <f t="shared" si="121"/>
        <v>0</v>
      </c>
      <c r="C1288" s="99" t="str">
        <f t="shared" si="122"/>
        <v/>
      </c>
      <c r="D1288" s="99" t="str">
        <f t="shared" si="123"/>
        <v/>
      </c>
      <c r="E1288" s="99" t="str">
        <f t="shared" si="124"/>
        <v/>
      </c>
      <c r="F1288" s="99" t="str">
        <f t="shared" si="125"/>
        <v/>
      </c>
      <c r="G1288" s="99" t="str">
        <f t="shared" si="120"/>
        <v/>
      </c>
      <c r="H1288" s="200" t="str">
        <f ca="1">IF(AND(M1288&gt;0,M1288&lt;=STATS!$C$22),1,"")</f>
        <v/>
      </c>
      <c r="J1288" s="34">
        <v>1287</v>
      </c>
      <c r="R1288" s="17"/>
      <c r="S1288" s="17"/>
      <c r="T1288" s="36"/>
      <c r="U1288" s="36"/>
      <c r="V1288" s="36"/>
      <c r="W1288" s="36"/>
      <c r="EZ1288" s="196"/>
      <c r="FA1288" s="196"/>
      <c r="FB1288" s="196"/>
      <c r="FC1288" s="196"/>
      <c r="FD1288" s="196"/>
    </row>
    <row r="1289" spans="2:160">
      <c r="B1289" s="99">
        <f t="shared" si="121"/>
        <v>0</v>
      </c>
      <c r="C1289" s="99" t="str">
        <f t="shared" si="122"/>
        <v/>
      </c>
      <c r="D1289" s="99" t="str">
        <f t="shared" si="123"/>
        <v/>
      </c>
      <c r="E1289" s="99" t="str">
        <f t="shared" si="124"/>
        <v/>
      </c>
      <c r="F1289" s="99" t="str">
        <f t="shared" si="125"/>
        <v/>
      </c>
      <c r="G1289" s="99" t="str">
        <f t="shared" si="120"/>
        <v/>
      </c>
      <c r="H1289" s="200" t="str">
        <f ca="1">IF(AND(M1289&gt;0,M1289&lt;=STATS!$C$22),1,"")</f>
        <v/>
      </c>
      <c r="J1289" s="34">
        <v>1288</v>
      </c>
      <c r="R1289" s="17"/>
      <c r="S1289" s="17"/>
      <c r="T1289" s="36"/>
      <c r="U1289" s="36"/>
      <c r="V1289" s="36"/>
      <c r="W1289" s="36"/>
      <c r="EZ1289" s="196"/>
      <c r="FA1289" s="196"/>
      <c r="FB1289" s="196"/>
      <c r="FC1289" s="196"/>
      <c r="FD1289" s="196"/>
    </row>
    <row r="1290" spans="2:160">
      <c r="B1290" s="99">
        <f t="shared" si="121"/>
        <v>0</v>
      </c>
      <c r="C1290" s="99" t="str">
        <f t="shared" si="122"/>
        <v/>
      </c>
      <c r="D1290" s="99" t="str">
        <f t="shared" si="123"/>
        <v/>
      </c>
      <c r="E1290" s="99" t="str">
        <f t="shared" si="124"/>
        <v/>
      </c>
      <c r="F1290" s="99" t="str">
        <f t="shared" si="125"/>
        <v/>
      </c>
      <c r="G1290" s="99" t="str">
        <f t="shared" si="120"/>
        <v/>
      </c>
      <c r="H1290" s="200" t="str">
        <f ca="1">IF(AND(M1290&gt;0,M1290&lt;=STATS!$C$22),1,"")</f>
        <v/>
      </c>
      <c r="J1290" s="34">
        <v>1289</v>
      </c>
      <c r="R1290" s="17"/>
      <c r="S1290" s="17"/>
      <c r="T1290" s="36"/>
      <c r="U1290" s="36"/>
      <c r="V1290" s="36"/>
      <c r="W1290" s="36"/>
      <c r="EZ1290" s="196"/>
      <c r="FA1290" s="196"/>
      <c r="FB1290" s="196"/>
      <c r="FC1290" s="196"/>
      <c r="FD1290" s="196"/>
    </row>
    <row r="1291" spans="2:160">
      <c r="B1291" s="99">
        <f t="shared" si="121"/>
        <v>0</v>
      </c>
      <c r="C1291" s="99" t="str">
        <f t="shared" si="122"/>
        <v/>
      </c>
      <c r="D1291" s="99" t="str">
        <f t="shared" si="123"/>
        <v/>
      </c>
      <c r="E1291" s="99" t="str">
        <f t="shared" si="124"/>
        <v/>
      </c>
      <c r="F1291" s="99" t="str">
        <f t="shared" si="125"/>
        <v/>
      </c>
      <c r="G1291" s="99" t="str">
        <f t="shared" si="120"/>
        <v/>
      </c>
      <c r="H1291" s="200" t="str">
        <f ca="1">IF(AND(M1291&gt;0,M1291&lt;=STATS!$C$22),1,"")</f>
        <v/>
      </c>
      <c r="J1291" s="34">
        <v>1290</v>
      </c>
      <c r="R1291" s="17"/>
      <c r="S1291" s="17"/>
      <c r="T1291" s="36"/>
      <c r="U1291" s="36"/>
      <c r="V1291" s="36"/>
      <c r="W1291" s="36"/>
      <c r="EZ1291" s="196"/>
      <c r="FA1291" s="196"/>
      <c r="FB1291" s="196"/>
      <c r="FC1291" s="196"/>
      <c r="FD1291" s="196"/>
    </row>
    <row r="1292" spans="2:160">
      <c r="B1292" s="99">
        <f t="shared" si="121"/>
        <v>0</v>
      </c>
      <c r="C1292" s="99" t="str">
        <f t="shared" si="122"/>
        <v/>
      </c>
      <c r="D1292" s="99" t="str">
        <f t="shared" si="123"/>
        <v/>
      </c>
      <c r="E1292" s="99" t="str">
        <f t="shared" si="124"/>
        <v/>
      </c>
      <c r="F1292" s="99" t="str">
        <f t="shared" si="125"/>
        <v/>
      </c>
      <c r="G1292" s="99" t="str">
        <f t="shared" si="120"/>
        <v/>
      </c>
      <c r="H1292" s="200" t="str">
        <f ca="1">IF(AND(M1292&gt;0,M1292&lt;=STATS!$C$22),1,"")</f>
        <v/>
      </c>
      <c r="J1292" s="34">
        <v>1291</v>
      </c>
      <c r="R1292" s="17"/>
      <c r="S1292" s="17"/>
      <c r="T1292" s="36"/>
      <c r="U1292" s="36"/>
      <c r="V1292" s="36"/>
      <c r="W1292" s="36"/>
      <c r="EZ1292" s="196"/>
      <c r="FA1292" s="196"/>
      <c r="FB1292" s="196"/>
      <c r="FC1292" s="196"/>
      <c r="FD1292" s="196"/>
    </row>
    <row r="1293" spans="2:160">
      <c r="B1293" s="99">
        <f t="shared" si="121"/>
        <v>0</v>
      </c>
      <c r="C1293" s="99" t="str">
        <f t="shared" si="122"/>
        <v/>
      </c>
      <c r="D1293" s="99" t="str">
        <f t="shared" si="123"/>
        <v/>
      </c>
      <c r="E1293" s="99" t="str">
        <f t="shared" si="124"/>
        <v/>
      </c>
      <c r="F1293" s="99" t="str">
        <f t="shared" si="125"/>
        <v/>
      </c>
      <c r="G1293" s="99" t="str">
        <f t="shared" si="120"/>
        <v/>
      </c>
      <c r="H1293" s="200" t="str">
        <f ca="1">IF(AND(M1293&gt;0,M1293&lt;=STATS!$C$22),1,"")</f>
        <v/>
      </c>
      <c r="J1293" s="34">
        <v>1292</v>
      </c>
      <c r="R1293" s="17"/>
      <c r="S1293" s="17"/>
      <c r="T1293" s="36"/>
      <c r="U1293" s="36"/>
      <c r="V1293" s="36"/>
      <c r="W1293" s="36"/>
      <c r="EZ1293" s="196"/>
      <c r="FA1293" s="196"/>
      <c r="FB1293" s="196"/>
      <c r="FC1293" s="196"/>
      <c r="FD1293" s="196"/>
    </row>
    <row r="1294" spans="2:160">
      <c r="B1294" s="99">
        <f t="shared" si="121"/>
        <v>0</v>
      </c>
      <c r="C1294" s="99" t="str">
        <f t="shared" si="122"/>
        <v/>
      </c>
      <c r="D1294" s="99" t="str">
        <f t="shared" si="123"/>
        <v/>
      </c>
      <c r="E1294" s="99" t="str">
        <f t="shared" si="124"/>
        <v/>
      </c>
      <c r="F1294" s="99" t="str">
        <f t="shared" si="125"/>
        <v/>
      </c>
      <c r="G1294" s="99" t="str">
        <f t="shared" si="120"/>
        <v/>
      </c>
      <c r="H1294" s="200" t="str">
        <f ca="1">IF(AND(M1294&gt;0,M1294&lt;=STATS!$C$22),1,"")</f>
        <v/>
      </c>
      <c r="J1294" s="34">
        <v>1293</v>
      </c>
      <c r="R1294" s="17"/>
      <c r="S1294" s="17"/>
      <c r="T1294" s="36"/>
      <c r="U1294" s="36"/>
      <c r="V1294" s="36"/>
      <c r="W1294" s="36"/>
      <c r="EZ1294" s="196"/>
      <c r="FA1294" s="196"/>
      <c r="FB1294" s="196"/>
      <c r="FC1294" s="196"/>
      <c r="FD1294" s="196"/>
    </row>
    <row r="1295" spans="2:160">
      <c r="B1295" s="99">
        <f t="shared" si="121"/>
        <v>0</v>
      </c>
      <c r="C1295" s="99" t="str">
        <f t="shared" si="122"/>
        <v/>
      </c>
      <c r="D1295" s="99" t="str">
        <f t="shared" si="123"/>
        <v/>
      </c>
      <c r="E1295" s="99" t="str">
        <f t="shared" si="124"/>
        <v/>
      </c>
      <c r="F1295" s="99" t="str">
        <f t="shared" si="125"/>
        <v/>
      </c>
      <c r="G1295" s="99" t="str">
        <f t="shared" si="120"/>
        <v/>
      </c>
      <c r="H1295" s="200" t="str">
        <f ca="1">IF(AND(M1295&gt;0,M1295&lt;=STATS!$C$22),1,"")</f>
        <v/>
      </c>
      <c r="J1295" s="34">
        <v>1294</v>
      </c>
      <c r="R1295" s="17"/>
      <c r="S1295" s="17"/>
      <c r="T1295" s="36"/>
      <c r="U1295" s="36"/>
      <c r="V1295" s="36"/>
      <c r="W1295" s="36"/>
      <c r="EZ1295" s="196"/>
      <c r="FA1295" s="196"/>
      <c r="FB1295" s="196"/>
      <c r="FC1295" s="196"/>
      <c r="FD1295" s="196"/>
    </row>
    <row r="1296" spans="2:160">
      <c r="B1296" s="99">
        <f t="shared" si="121"/>
        <v>0</v>
      </c>
      <c r="C1296" s="99" t="str">
        <f t="shared" si="122"/>
        <v/>
      </c>
      <c r="D1296" s="99" t="str">
        <f t="shared" si="123"/>
        <v/>
      </c>
      <c r="E1296" s="99" t="str">
        <f t="shared" si="124"/>
        <v/>
      </c>
      <c r="F1296" s="99" t="str">
        <f t="shared" si="125"/>
        <v/>
      </c>
      <c r="G1296" s="99" t="str">
        <f t="shared" si="120"/>
        <v/>
      </c>
      <c r="H1296" s="200" t="str">
        <f ca="1">IF(AND(M1296&gt;0,M1296&lt;=STATS!$C$22),1,"")</f>
        <v/>
      </c>
      <c r="J1296" s="34">
        <v>1295</v>
      </c>
      <c r="R1296" s="17"/>
      <c r="S1296" s="17"/>
      <c r="T1296" s="36"/>
      <c r="U1296" s="36"/>
      <c r="V1296" s="36"/>
      <c r="W1296" s="36"/>
      <c r="EZ1296" s="196"/>
      <c r="FA1296" s="196"/>
      <c r="FB1296" s="196"/>
      <c r="FC1296" s="196"/>
      <c r="FD1296" s="196"/>
    </row>
    <row r="1297" spans="2:160">
      <c r="B1297" s="99">
        <f t="shared" si="121"/>
        <v>0</v>
      </c>
      <c r="C1297" s="99" t="str">
        <f t="shared" si="122"/>
        <v/>
      </c>
      <c r="D1297" s="99" t="str">
        <f t="shared" si="123"/>
        <v/>
      </c>
      <c r="E1297" s="99" t="str">
        <f t="shared" si="124"/>
        <v/>
      </c>
      <c r="F1297" s="99" t="str">
        <f t="shared" si="125"/>
        <v/>
      </c>
      <c r="G1297" s="99" t="str">
        <f t="shared" si="120"/>
        <v/>
      </c>
      <c r="H1297" s="200" t="str">
        <f ca="1">IF(AND(M1297&gt;0,M1297&lt;=STATS!$C$22),1,"")</f>
        <v/>
      </c>
      <c r="J1297" s="34">
        <v>1296</v>
      </c>
      <c r="R1297" s="17"/>
      <c r="S1297" s="17"/>
      <c r="T1297" s="36"/>
      <c r="U1297" s="36"/>
      <c r="V1297" s="36"/>
      <c r="W1297" s="36"/>
      <c r="EZ1297" s="196"/>
      <c r="FA1297" s="196"/>
      <c r="FB1297" s="196"/>
      <c r="FC1297" s="196"/>
      <c r="FD1297" s="196"/>
    </row>
    <row r="1298" spans="2:160">
      <c r="B1298" s="99">
        <f t="shared" si="121"/>
        <v>0</v>
      </c>
      <c r="C1298" s="99" t="str">
        <f t="shared" si="122"/>
        <v/>
      </c>
      <c r="D1298" s="99" t="str">
        <f t="shared" si="123"/>
        <v/>
      </c>
      <c r="E1298" s="99" t="str">
        <f t="shared" si="124"/>
        <v/>
      </c>
      <c r="F1298" s="99" t="str">
        <f t="shared" si="125"/>
        <v/>
      </c>
      <c r="G1298" s="99" t="str">
        <f t="shared" si="120"/>
        <v/>
      </c>
      <c r="H1298" s="200" t="str">
        <f ca="1">IF(AND(M1298&gt;0,M1298&lt;=STATS!$C$22),1,"")</f>
        <v/>
      </c>
      <c r="J1298" s="34">
        <v>1297</v>
      </c>
      <c r="R1298" s="17"/>
      <c r="S1298" s="17"/>
      <c r="T1298" s="36"/>
      <c r="U1298" s="36"/>
      <c r="V1298" s="36"/>
      <c r="W1298" s="36"/>
      <c r="EZ1298" s="196"/>
      <c r="FA1298" s="196"/>
      <c r="FB1298" s="196"/>
      <c r="FC1298" s="196"/>
      <c r="FD1298" s="196"/>
    </row>
    <row r="1299" spans="2:160">
      <c r="B1299" s="99">
        <f t="shared" si="121"/>
        <v>0</v>
      </c>
      <c r="C1299" s="99" t="str">
        <f t="shared" si="122"/>
        <v/>
      </c>
      <c r="D1299" s="99" t="str">
        <f t="shared" si="123"/>
        <v/>
      </c>
      <c r="E1299" s="99" t="str">
        <f t="shared" si="124"/>
        <v/>
      </c>
      <c r="F1299" s="99" t="str">
        <f t="shared" si="125"/>
        <v/>
      </c>
      <c r="G1299" s="99" t="str">
        <f t="shared" si="120"/>
        <v/>
      </c>
      <c r="H1299" s="200" t="str">
        <f ca="1">IF(AND(M1299&gt;0,M1299&lt;=STATS!$C$22),1,"")</f>
        <v/>
      </c>
      <c r="J1299" s="34">
        <v>1298</v>
      </c>
      <c r="R1299" s="17"/>
      <c r="S1299" s="17"/>
      <c r="T1299" s="36"/>
      <c r="U1299" s="36"/>
      <c r="V1299" s="36"/>
      <c r="W1299" s="36"/>
      <c r="EZ1299" s="196"/>
      <c r="FA1299" s="196"/>
      <c r="FB1299" s="196"/>
      <c r="FC1299" s="196"/>
      <c r="FD1299" s="196"/>
    </row>
    <row r="1300" spans="2:160">
      <c r="B1300" s="99">
        <f t="shared" si="121"/>
        <v>0</v>
      </c>
      <c r="C1300" s="99" t="str">
        <f t="shared" si="122"/>
        <v/>
      </c>
      <c r="D1300" s="99" t="str">
        <f t="shared" si="123"/>
        <v/>
      </c>
      <c r="E1300" s="99" t="str">
        <f t="shared" si="124"/>
        <v/>
      </c>
      <c r="F1300" s="99" t="str">
        <f t="shared" si="125"/>
        <v/>
      </c>
      <c r="G1300" s="99" t="str">
        <f t="shared" si="120"/>
        <v/>
      </c>
      <c r="H1300" s="200" t="str">
        <f ca="1">IF(AND(M1300&gt;0,M1300&lt;=STATS!$C$22),1,"")</f>
        <v/>
      </c>
      <c r="J1300" s="34">
        <v>1299</v>
      </c>
      <c r="R1300" s="17"/>
      <c r="S1300" s="17"/>
      <c r="T1300" s="36"/>
      <c r="U1300" s="36"/>
      <c r="V1300" s="36"/>
      <c r="W1300" s="36"/>
      <c r="EZ1300" s="196"/>
      <c r="FA1300" s="196"/>
      <c r="FB1300" s="196"/>
      <c r="FC1300" s="196"/>
      <c r="FD1300" s="196"/>
    </row>
    <row r="1301" spans="2:160">
      <c r="B1301" s="99">
        <f t="shared" si="121"/>
        <v>0</v>
      </c>
      <c r="C1301" s="99" t="str">
        <f t="shared" si="122"/>
        <v/>
      </c>
      <c r="D1301" s="99" t="str">
        <f t="shared" si="123"/>
        <v/>
      </c>
      <c r="E1301" s="99" t="str">
        <f t="shared" si="124"/>
        <v/>
      </c>
      <c r="F1301" s="99" t="str">
        <f t="shared" si="125"/>
        <v/>
      </c>
      <c r="G1301" s="99" t="str">
        <f t="shared" si="120"/>
        <v/>
      </c>
      <c r="H1301" s="200" t="str">
        <f ca="1">IF(AND(M1301&gt;0,M1301&lt;=STATS!$C$22),1,"")</f>
        <v/>
      </c>
      <c r="J1301" s="34">
        <v>1300</v>
      </c>
      <c r="R1301" s="17"/>
      <c r="S1301" s="17"/>
      <c r="T1301" s="36"/>
      <c r="U1301" s="36"/>
      <c r="V1301" s="36"/>
      <c r="W1301" s="36"/>
      <c r="EZ1301" s="196"/>
      <c r="FA1301" s="196"/>
      <c r="FB1301" s="196"/>
      <c r="FC1301" s="196"/>
      <c r="FD1301" s="196"/>
    </row>
    <row r="1302" spans="2:160">
      <c r="B1302" s="99">
        <f t="shared" si="121"/>
        <v>0</v>
      </c>
      <c r="C1302" s="99" t="str">
        <f t="shared" si="122"/>
        <v/>
      </c>
      <c r="D1302" s="99" t="str">
        <f t="shared" si="123"/>
        <v/>
      </c>
      <c r="E1302" s="99" t="str">
        <f t="shared" si="124"/>
        <v/>
      </c>
      <c r="F1302" s="99" t="str">
        <f t="shared" si="125"/>
        <v/>
      </c>
      <c r="G1302" s="99" t="str">
        <f t="shared" si="120"/>
        <v/>
      </c>
      <c r="H1302" s="200" t="str">
        <f ca="1">IF(AND(M1302&gt;0,M1302&lt;=STATS!$C$22),1,"")</f>
        <v/>
      </c>
      <c r="J1302" s="34">
        <v>1301</v>
      </c>
      <c r="R1302" s="17"/>
      <c r="S1302" s="17"/>
      <c r="T1302" s="36"/>
      <c r="U1302" s="36"/>
      <c r="V1302" s="36"/>
      <c r="W1302" s="36"/>
      <c r="EZ1302" s="196"/>
      <c r="FA1302" s="196"/>
      <c r="FB1302" s="196"/>
      <c r="FC1302" s="196"/>
      <c r="FD1302" s="196"/>
    </row>
    <row r="1303" spans="2:160">
      <c r="B1303" s="99">
        <f t="shared" si="121"/>
        <v>0</v>
      </c>
      <c r="C1303" s="99" t="str">
        <f t="shared" si="122"/>
        <v/>
      </c>
      <c r="D1303" s="99" t="str">
        <f t="shared" si="123"/>
        <v/>
      </c>
      <c r="E1303" s="99" t="str">
        <f t="shared" si="124"/>
        <v/>
      </c>
      <c r="F1303" s="99" t="str">
        <f t="shared" si="125"/>
        <v/>
      </c>
      <c r="G1303" s="99" t="str">
        <f t="shared" si="120"/>
        <v/>
      </c>
      <c r="H1303" s="200" t="str">
        <f ca="1">IF(AND(M1303&gt;0,M1303&lt;=STATS!$C$22),1,"")</f>
        <v/>
      </c>
      <c r="J1303" s="34">
        <v>1302</v>
      </c>
      <c r="R1303" s="17"/>
      <c r="S1303" s="17"/>
      <c r="T1303" s="36"/>
      <c r="U1303" s="36"/>
      <c r="V1303" s="36"/>
      <c r="W1303" s="36"/>
      <c r="EZ1303" s="196"/>
      <c r="FA1303" s="196"/>
      <c r="FB1303" s="196"/>
      <c r="FC1303" s="196"/>
      <c r="FD1303" s="196"/>
    </row>
    <row r="1304" spans="2:160">
      <c r="B1304" s="99">
        <f t="shared" si="121"/>
        <v>0</v>
      </c>
      <c r="C1304" s="99" t="str">
        <f t="shared" si="122"/>
        <v/>
      </c>
      <c r="D1304" s="99" t="str">
        <f t="shared" si="123"/>
        <v/>
      </c>
      <c r="E1304" s="99" t="str">
        <f t="shared" si="124"/>
        <v/>
      </c>
      <c r="F1304" s="99" t="str">
        <f t="shared" si="125"/>
        <v/>
      </c>
      <c r="G1304" s="99" t="str">
        <f t="shared" si="120"/>
        <v/>
      </c>
      <c r="H1304" s="200" t="str">
        <f ca="1">IF(AND(M1304&gt;0,M1304&lt;=STATS!$C$22),1,"")</f>
        <v/>
      </c>
      <c r="J1304" s="34">
        <v>1303</v>
      </c>
      <c r="R1304" s="17"/>
      <c r="S1304" s="17"/>
      <c r="T1304" s="36"/>
      <c r="U1304" s="36"/>
      <c r="V1304" s="36"/>
      <c r="W1304" s="36"/>
      <c r="EZ1304" s="196"/>
      <c r="FA1304" s="196"/>
      <c r="FB1304" s="196"/>
      <c r="FC1304" s="196"/>
      <c r="FD1304" s="196"/>
    </row>
    <row r="1305" spans="2:160">
      <c r="B1305" s="99">
        <f t="shared" si="121"/>
        <v>0</v>
      </c>
      <c r="C1305" s="99" t="str">
        <f t="shared" si="122"/>
        <v/>
      </c>
      <c r="D1305" s="99" t="str">
        <f t="shared" si="123"/>
        <v/>
      </c>
      <c r="E1305" s="99" t="str">
        <f t="shared" si="124"/>
        <v/>
      </c>
      <c r="F1305" s="99" t="str">
        <f t="shared" si="125"/>
        <v/>
      </c>
      <c r="G1305" s="99" t="str">
        <f t="shared" si="120"/>
        <v/>
      </c>
      <c r="H1305" s="200" t="str">
        <f ca="1">IF(AND(M1305&gt;0,M1305&lt;=STATS!$C$22),1,"")</f>
        <v/>
      </c>
      <c r="J1305" s="34">
        <v>1304</v>
      </c>
      <c r="R1305" s="17"/>
      <c r="S1305" s="17"/>
      <c r="T1305" s="36"/>
      <c r="U1305" s="36"/>
      <c r="V1305" s="36"/>
      <c r="W1305" s="36"/>
      <c r="EZ1305" s="196"/>
      <c r="FA1305" s="196"/>
      <c r="FB1305" s="196"/>
      <c r="FC1305" s="196"/>
      <c r="FD1305" s="196"/>
    </row>
    <row r="1306" spans="2:160">
      <c r="B1306" s="99">
        <f t="shared" si="121"/>
        <v>0</v>
      </c>
      <c r="C1306" s="99" t="str">
        <f t="shared" si="122"/>
        <v/>
      </c>
      <c r="D1306" s="99" t="str">
        <f t="shared" si="123"/>
        <v/>
      </c>
      <c r="E1306" s="99" t="str">
        <f t="shared" si="124"/>
        <v/>
      </c>
      <c r="F1306" s="99" t="str">
        <f t="shared" si="125"/>
        <v/>
      </c>
      <c r="G1306" s="99" t="str">
        <f t="shared" ref="G1306:G1369" si="126">IF($B1306&gt;=1,$M1306,"")</f>
        <v/>
      </c>
      <c r="H1306" s="200" t="str">
        <f ca="1">IF(AND(M1306&gt;0,M1306&lt;=STATS!$C$22),1,"")</f>
        <v/>
      </c>
      <c r="J1306" s="34">
        <v>1305</v>
      </c>
      <c r="R1306" s="17"/>
      <c r="S1306" s="17"/>
      <c r="T1306" s="36"/>
      <c r="U1306" s="36"/>
      <c r="V1306" s="36"/>
      <c r="W1306" s="36"/>
      <c r="EZ1306" s="196"/>
      <c r="FA1306" s="196"/>
      <c r="FB1306" s="196"/>
      <c r="FC1306" s="196"/>
      <c r="FD1306" s="196"/>
    </row>
    <row r="1307" spans="2:160">
      <c r="B1307" s="99">
        <f t="shared" si="121"/>
        <v>0</v>
      </c>
      <c r="C1307" s="99" t="str">
        <f t="shared" si="122"/>
        <v/>
      </c>
      <c r="D1307" s="99" t="str">
        <f t="shared" si="123"/>
        <v/>
      </c>
      <c r="E1307" s="99" t="str">
        <f t="shared" si="124"/>
        <v/>
      </c>
      <c r="F1307" s="99" t="str">
        <f t="shared" si="125"/>
        <v/>
      </c>
      <c r="G1307" s="99" t="str">
        <f t="shared" si="126"/>
        <v/>
      </c>
      <c r="H1307" s="200" t="str">
        <f ca="1">IF(AND(M1307&gt;0,M1307&lt;=STATS!$C$22),1,"")</f>
        <v/>
      </c>
      <c r="J1307" s="34">
        <v>1306</v>
      </c>
      <c r="R1307" s="17"/>
      <c r="S1307" s="17"/>
      <c r="T1307" s="36"/>
      <c r="U1307" s="36"/>
      <c r="V1307" s="36"/>
      <c r="W1307" s="36"/>
      <c r="EZ1307" s="196"/>
      <c r="FA1307" s="196"/>
      <c r="FB1307" s="196"/>
      <c r="FC1307" s="196"/>
      <c r="FD1307" s="196"/>
    </row>
    <row r="1308" spans="2:160">
      <c r="B1308" s="99">
        <f t="shared" si="121"/>
        <v>0</v>
      </c>
      <c r="C1308" s="99" t="str">
        <f t="shared" si="122"/>
        <v/>
      </c>
      <c r="D1308" s="99" t="str">
        <f t="shared" si="123"/>
        <v/>
      </c>
      <c r="E1308" s="99" t="str">
        <f t="shared" si="124"/>
        <v/>
      </c>
      <c r="F1308" s="99" t="str">
        <f t="shared" si="125"/>
        <v/>
      </c>
      <c r="G1308" s="99" t="str">
        <f t="shared" si="126"/>
        <v/>
      </c>
      <c r="H1308" s="200" t="str">
        <f ca="1">IF(AND(M1308&gt;0,M1308&lt;=STATS!$C$22),1,"")</f>
        <v/>
      </c>
      <c r="J1308" s="34">
        <v>1307</v>
      </c>
      <c r="R1308" s="17"/>
      <c r="S1308" s="17"/>
      <c r="T1308" s="36"/>
      <c r="U1308" s="36"/>
      <c r="V1308" s="36"/>
      <c r="W1308" s="36"/>
      <c r="EZ1308" s="196"/>
      <c r="FA1308" s="196"/>
      <c r="FB1308" s="196"/>
      <c r="FC1308" s="196"/>
      <c r="FD1308" s="196"/>
    </row>
    <row r="1309" spans="2:160">
      <c r="B1309" s="99">
        <f t="shared" si="121"/>
        <v>0</v>
      </c>
      <c r="C1309" s="99" t="str">
        <f t="shared" si="122"/>
        <v/>
      </c>
      <c r="D1309" s="99" t="str">
        <f t="shared" si="123"/>
        <v/>
      </c>
      <c r="E1309" s="99" t="str">
        <f t="shared" si="124"/>
        <v/>
      </c>
      <c r="F1309" s="99" t="str">
        <f t="shared" si="125"/>
        <v/>
      </c>
      <c r="G1309" s="99" t="str">
        <f t="shared" si="126"/>
        <v/>
      </c>
      <c r="H1309" s="200" t="str">
        <f ca="1">IF(AND(M1309&gt;0,M1309&lt;=STATS!$C$22),1,"")</f>
        <v/>
      </c>
      <c r="J1309" s="34">
        <v>1308</v>
      </c>
      <c r="R1309" s="17"/>
      <c r="S1309" s="17"/>
      <c r="T1309" s="36"/>
      <c r="U1309" s="36"/>
      <c r="V1309" s="36"/>
      <c r="W1309" s="36"/>
      <c r="EZ1309" s="196"/>
      <c r="FA1309" s="196"/>
      <c r="FB1309" s="196"/>
      <c r="FC1309" s="196"/>
      <c r="FD1309" s="196"/>
    </row>
    <row r="1310" spans="2:160">
      <c r="B1310" s="99">
        <f t="shared" si="121"/>
        <v>0</v>
      </c>
      <c r="C1310" s="99" t="str">
        <f t="shared" si="122"/>
        <v/>
      </c>
      <c r="D1310" s="99" t="str">
        <f t="shared" si="123"/>
        <v/>
      </c>
      <c r="E1310" s="99" t="str">
        <f t="shared" si="124"/>
        <v/>
      </c>
      <c r="F1310" s="99" t="str">
        <f t="shared" si="125"/>
        <v/>
      </c>
      <c r="G1310" s="99" t="str">
        <f t="shared" si="126"/>
        <v/>
      </c>
      <c r="H1310" s="200" t="str">
        <f ca="1">IF(AND(M1310&gt;0,M1310&lt;=STATS!$C$22),1,"")</f>
        <v/>
      </c>
      <c r="J1310" s="34">
        <v>1309</v>
      </c>
      <c r="R1310" s="17"/>
      <c r="S1310" s="17"/>
      <c r="T1310" s="36"/>
      <c r="U1310" s="36"/>
      <c r="V1310" s="36"/>
      <c r="W1310" s="36"/>
      <c r="EZ1310" s="196"/>
      <c r="FA1310" s="196"/>
      <c r="FB1310" s="196"/>
      <c r="FC1310" s="196"/>
      <c r="FD1310" s="196"/>
    </row>
    <row r="1311" spans="2:160">
      <c r="B1311" s="99">
        <f t="shared" si="121"/>
        <v>0</v>
      </c>
      <c r="C1311" s="99" t="str">
        <f t="shared" si="122"/>
        <v/>
      </c>
      <c r="D1311" s="99" t="str">
        <f t="shared" si="123"/>
        <v/>
      </c>
      <c r="E1311" s="99" t="str">
        <f t="shared" si="124"/>
        <v/>
      </c>
      <c r="F1311" s="99" t="str">
        <f t="shared" si="125"/>
        <v/>
      </c>
      <c r="G1311" s="99" t="str">
        <f t="shared" si="126"/>
        <v/>
      </c>
      <c r="H1311" s="200" t="str">
        <f ca="1">IF(AND(M1311&gt;0,M1311&lt;=STATS!$C$22),1,"")</f>
        <v/>
      </c>
      <c r="J1311" s="34">
        <v>1310</v>
      </c>
      <c r="R1311" s="17"/>
      <c r="S1311" s="17"/>
      <c r="T1311" s="36"/>
      <c r="U1311" s="36"/>
      <c r="V1311" s="36"/>
      <c r="W1311" s="36"/>
      <c r="EZ1311" s="196"/>
      <c r="FA1311" s="196"/>
      <c r="FB1311" s="196"/>
      <c r="FC1311" s="196"/>
      <c r="FD1311" s="196"/>
    </row>
    <row r="1312" spans="2:160">
      <c r="B1312" s="99">
        <f t="shared" si="121"/>
        <v>0</v>
      </c>
      <c r="C1312" s="99" t="str">
        <f t="shared" si="122"/>
        <v/>
      </c>
      <c r="D1312" s="99" t="str">
        <f t="shared" si="123"/>
        <v/>
      </c>
      <c r="E1312" s="99" t="str">
        <f t="shared" si="124"/>
        <v/>
      </c>
      <c r="F1312" s="99" t="str">
        <f t="shared" si="125"/>
        <v/>
      </c>
      <c r="G1312" s="99" t="str">
        <f t="shared" si="126"/>
        <v/>
      </c>
      <c r="H1312" s="200" t="str">
        <f ca="1">IF(AND(M1312&gt;0,M1312&lt;=STATS!$C$22),1,"")</f>
        <v/>
      </c>
      <c r="J1312" s="34">
        <v>1311</v>
      </c>
      <c r="R1312" s="17"/>
      <c r="S1312" s="17"/>
      <c r="T1312" s="36"/>
      <c r="U1312" s="36"/>
      <c r="V1312" s="36"/>
      <c r="W1312" s="36"/>
      <c r="EZ1312" s="196"/>
      <c r="FA1312" s="196"/>
      <c r="FB1312" s="196"/>
      <c r="FC1312" s="196"/>
      <c r="FD1312" s="196"/>
    </row>
    <row r="1313" spans="2:160">
      <c r="B1313" s="99">
        <f t="shared" si="121"/>
        <v>0</v>
      </c>
      <c r="C1313" s="99" t="str">
        <f t="shared" si="122"/>
        <v/>
      </c>
      <c r="D1313" s="99" t="str">
        <f t="shared" si="123"/>
        <v/>
      </c>
      <c r="E1313" s="99" t="str">
        <f t="shared" si="124"/>
        <v/>
      </c>
      <c r="F1313" s="99" t="str">
        <f t="shared" si="125"/>
        <v/>
      </c>
      <c r="G1313" s="99" t="str">
        <f t="shared" si="126"/>
        <v/>
      </c>
      <c r="H1313" s="200" t="str">
        <f ca="1">IF(AND(M1313&gt;0,M1313&lt;=STATS!$C$22),1,"")</f>
        <v/>
      </c>
      <c r="J1313" s="34">
        <v>1312</v>
      </c>
      <c r="R1313" s="17"/>
      <c r="S1313" s="17"/>
      <c r="T1313" s="36"/>
      <c r="U1313" s="36"/>
      <c r="V1313" s="36"/>
      <c r="W1313" s="36"/>
      <c r="EZ1313" s="196"/>
      <c r="FA1313" s="196"/>
      <c r="FB1313" s="196"/>
      <c r="FC1313" s="196"/>
      <c r="FD1313" s="196"/>
    </row>
    <row r="1314" spans="2:160">
      <c r="B1314" s="99">
        <f t="shared" si="121"/>
        <v>0</v>
      </c>
      <c r="C1314" s="99" t="str">
        <f t="shared" si="122"/>
        <v/>
      </c>
      <c r="D1314" s="99" t="str">
        <f t="shared" si="123"/>
        <v/>
      </c>
      <c r="E1314" s="99" t="str">
        <f t="shared" si="124"/>
        <v/>
      </c>
      <c r="F1314" s="99" t="str">
        <f t="shared" si="125"/>
        <v/>
      </c>
      <c r="G1314" s="99" t="str">
        <f t="shared" si="126"/>
        <v/>
      </c>
      <c r="H1314" s="200" t="str">
        <f ca="1">IF(AND(M1314&gt;0,M1314&lt;=STATS!$C$22),1,"")</f>
        <v/>
      </c>
      <c r="J1314" s="34">
        <v>1313</v>
      </c>
      <c r="R1314" s="17"/>
      <c r="S1314" s="17"/>
      <c r="T1314" s="36"/>
      <c r="U1314" s="36"/>
      <c r="V1314" s="36"/>
      <c r="W1314" s="36"/>
      <c r="EZ1314" s="196"/>
      <c r="FA1314" s="196"/>
      <c r="FB1314" s="196"/>
      <c r="FC1314" s="196"/>
      <c r="FD1314" s="196"/>
    </row>
    <row r="1315" spans="2:160">
      <c r="B1315" s="99">
        <f t="shared" si="121"/>
        <v>0</v>
      </c>
      <c r="C1315" s="99" t="str">
        <f t="shared" si="122"/>
        <v/>
      </c>
      <c r="D1315" s="99" t="str">
        <f t="shared" si="123"/>
        <v/>
      </c>
      <c r="E1315" s="99" t="str">
        <f t="shared" si="124"/>
        <v/>
      </c>
      <c r="F1315" s="99" t="str">
        <f t="shared" si="125"/>
        <v/>
      </c>
      <c r="G1315" s="99" t="str">
        <f t="shared" si="126"/>
        <v/>
      </c>
      <c r="H1315" s="200" t="str">
        <f ca="1">IF(AND(M1315&gt;0,M1315&lt;=STATS!$C$22),1,"")</f>
        <v/>
      </c>
      <c r="J1315" s="34">
        <v>1314</v>
      </c>
      <c r="R1315" s="17"/>
      <c r="S1315" s="17"/>
      <c r="T1315" s="36"/>
      <c r="U1315" s="36"/>
      <c r="V1315" s="36"/>
      <c r="W1315" s="36"/>
      <c r="EZ1315" s="196"/>
      <c r="FA1315" s="196"/>
      <c r="FB1315" s="196"/>
      <c r="FC1315" s="196"/>
      <c r="FD1315" s="196"/>
    </row>
    <row r="1316" spans="2:160">
      <c r="B1316" s="99">
        <f t="shared" si="121"/>
        <v>0</v>
      </c>
      <c r="C1316" s="99" t="str">
        <f t="shared" si="122"/>
        <v/>
      </c>
      <c r="D1316" s="99" t="str">
        <f t="shared" si="123"/>
        <v/>
      </c>
      <c r="E1316" s="99" t="str">
        <f t="shared" si="124"/>
        <v/>
      </c>
      <c r="F1316" s="99" t="str">
        <f t="shared" si="125"/>
        <v/>
      </c>
      <c r="G1316" s="99" t="str">
        <f t="shared" si="126"/>
        <v/>
      </c>
      <c r="H1316" s="200" t="str">
        <f ca="1">IF(AND(M1316&gt;0,M1316&lt;=STATS!$C$22),1,"")</f>
        <v/>
      </c>
      <c r="J1316" s="34">
        <v>1315</v>
      </c>
      <c r="R1316" s="17"/>
      <c r="S1316" s="17"/>
      <c r="T1316" s="36"/>
      <c r="U1316" s="36"/>
      <c r="V1316" s="36"/>
      <c r="W1316" s="36"/>
      <c r="EZ1316" s="196"/>
      <c r="FA1316" s="196"/>
      <c r="FB1316" s="196"/>
      <c r="FC1316" s="196"/>
      <c r="FD1316" s="196"/>
    </row>
    <row r="1317" spans="2:160">
      <c r="B1317" s="99">
        <f t="shared" si="121"/>
        <v>0</v>
      </c>
      <c r="C1317" s="99" t="str">
        <f t="shared" si="122"/>
        <v/>
      </c>
      <c r="D1317" s="99" t="str">
        <f t="shared" si="123"/>
        <v/>
      </c>
      <c r="E1317" s="99" t="str">
        <f t="shared" si="124"/>
        <v/>
      </c>
      <c r="F1317" s="99" t="str">
        <f t="shared" si="125"/>
        <v/>
      </c>
      <c r="G1317" s="99" t="str">
        <f t="shared" si="126"/>
        <v/>
      </c>
      <c r="H1317" s="200" t="str">
        <f ca="1">IF(AND(M1317&gt;0,M1317&lt;=STATS!$C$22),1,"")</f>
        <v/>
      </c>
      <c r="J1317" s="34">
        <v>1316</v>
      </c>
      <c r="R1317" s="17"/>
      <c r="S1317" s="17"/>
      <c r="T1317" s="36"/>
      <c r="U1317" s="36"/>
      <c r="V1317" s="36"/>
      <c r="W1317" s="36"/>
      <c r="EZ1317" s="196"/>
      <c r="FA1317" s="196"/>
      <c r="FB1317" s="196"/>
      <c r="FC1317" s="196"/>
      <c r="FD1317" s="196"/>
    </row>
    <row r="1318" spans="2:160">
      <c r="B1318" s="99">
        <f t="shared" si="121"/>
        <v>0</v>
      </c>
      <c r="C1318" s="99" t="str">
        <f t="shared" si="122"/>
        <v/>
      </c>
      <c r="D1318" s="99" t="str">
        <f t="shared" si="123"/>
        <v/>
      </c>
      <c r="E1318" s="99" t="str">
        <f t="shared" si="124"/>
        <v/>
      </c>
      <c r="F1318" s="99" t="str">
        <f t="shared" si="125"/>
        <v/>
      </c>
      <c r="G1318" s="99" t="str">
        <f t="shared" si="126"/>
        <v/>
      </c>
      <c r="H1318" s="200" t="str">
        <f ca="1">IF(AND(M1318&gt;0,M1318&lt;=STATS!$C$22),1,"")</f>
        <v/>
      </c>
      <c r="J1318" s="34">
        <v>1317</v>
      </c>
      <c r="R1318" s="17"/>
      <c r="S1318" s="17"/>
      <c r="T1318" s="36"/>
      <c r="U1318" s="36"/>
      <c r="V1318" s="36"/>
      <c r="W1318" s="36"/>
      <c r="EZ1318" s="196"/>
      <c r="FA1318" s="196"/>
      <c r="FB1318" s="196"/>
      <c r="FC1318" s="196"/>
      <c r="FD1318" s="196"/>
    </row>
    <row r="1319" spans="2:160">
      <c r="B1319" s="99">
        <f t="shared" si="121"/>
        <v>0</v>
      </c>
      <c r="C1319" s="99" t="str">
        <f t="shared" si="122"/>
        <v/>
      </c>
      <c r="D1319" s="99" t="str">
        <f t="shared" si="123"/>
        <v/>
      </c>
      <c r="E1319" s="99" t="str">
        <f t="shared" si="124"/>
        <v/>
      </c>
      <c r="F1319" s="99" t="str">
        <f t="shared" si="125"/>
        <v/>
      </c>
      <c r="G1319" s="99" t="str">
        <f t="shared" si="126"/>
        <v/>
      </c>
      <c r="H1319" s="200" t="str">
        <f ca="1">IF(AND(M1319&gt;0,M1319&lt;=STATS!$C$22),1,"")</f>
        <v/>
      </c>
      <c r="J1319" s="34">
        <v>1318</v>
      </c>
      <c r="R1319" s="17"/>
      <c r="S1319" s="17"/>
      <c r="T1319" s="36"/>
      <c r="U1319" s="36"/>
      <c r="V1319" s="36"/>
      <c r="W1319" s="36"/>
      <c r="EZ1319" s="196"/>
      <c r="FA1319" s="196"/>
      <c r="FB1319" s="196"/>
      <c r="FC1319" s="196"/>
      <c r="FD1319" s="196"/>
    </row>
    <row r="1320" spans="2:160">
      <c r="B1320" s="99">
        <f t="shared" si="121"/>
        <v>0</v>
      </c>
      <c r="C1320" s="99" t="str">
        <f t="shared" si="122"/>
        <v/>
      </c>
      <c r="D1320" s="99" t="str">
        <f t="shared" si="123"/>
        <v/>
      </c>
      <c r="E1320" s="99" t="str">
        <f t="shared" si="124"/>
        <v/>
      </c>
      <c r="F1320" s="99" t="str">
        <f t="shared" si="125"/>
        <v/>
      </c>
      <c r="G1320" s="99" t="str">
        <f t="shared" si="126"/>
        <v/>
      </c>
      <c r="H1320" s="200" t="str">
        <f ca="1">IF(AND(M1320&gt;0,M1320&lt;=STATS!$C$22),1,"")</f>
        <v/>
      </c>
      <c r="J1320" s="34">
        <v>1319</v>
      </c>
      <c r="R1320" s="17"/>
      <c r="S1320" s="17"/>
      <c r="T1320" s="36"/>
      <c r="U1320" s="36"/>
      <c r="V1320" s="36"/>
      <c r="W1320" s="36"/>
      <c r="EZ1320" s="196"/>
      <c r="FA1320" s="196"/>
      <c r="FB1320" s="196"/>
      <c r="FC1320" s="196"/>
      <c r="FD1320" s="196"/>
    </row>
    <row r="1321" spans="2:160">
      <c r="B1321" s="99">
        <f t="shared" si="121"/>
        <v>0</v>
      </c>
      <c r="C1321" s="99" t="str">
        <f t="shared" si="122"/>
        <v/>
      </c>
      <c r="D1321" s="99" t="str">
        <f t="shared" si="123"/>
        <v/>
      </c>
      <c r="E1321" s="99" t="str">
        <f t="shared" si="124"/>
        <v/>
      </c>
      <c r="F1321" s="99" t="str">
        <f t="shared" si="125"/>
        <v/>
      </c>
      <c r="G1321" s="99" t="str">
        <f t="shared" si="126"/>
        <v/>
      </c>
      <c r="H1321" s="200" t="str">
        <f ca="1">IF(AND(M1321&gt;0,M1321&lt;=STATS!$C$22),1,"")</f>
        <v/>
      </c>
      <c r="J1321" s="34">
        <v>1320</v>
      </c>
      <c r="R1321" s="17"/>
      <c r="S1321" s="17"/>
      <c r="T1321" s="36"/>
      <c r="U1321" s="36"/>
      <c r="V1321" s="36"/>
      <c r="W1321" s="36"/>
      <c r="EZ1321" s="196"/>
      <c r="FA1321" s="196"/>
      <c r="FB1321" s="196"/>
      <c r="FC1321" s="196"/>
      <c r="FD1321" s="196"/>
    </row>
    <row r="1322" spans="2:160">
      <c r="B1322" s="99">
        <f t="shared" si="121"/>
        <v>0</v>
      </c>
      <c r="C1322" s="99" t="str">
        <f t="shared" si="122"/>
        <v/>
      </c>
      <c r="D1322" s="99" t="str">
        <f t="shared" si="123"/>
        <v/>
      </c>
      <c r="E1322" s="99" t="str">
        <f t="shared" si="124"/>
        <v/>
      </c>
      <c r="F1322" s="99" t="str">
        <f t="shared" si="125"/>
        <v/>
      </c>
      <c r="G1322" s="99" t="str">
        <f t="shared" si="126"/>
        <v/>
      </c>
      <c r="H1322" s="200" t="str">
        <f ca="1">IF(AND(M1322&gt;0,M1322&lt;=STATS!$C$22),1,"")</f>
        <v/>
      </c>
      <c r="J1322" s="34">
        <v>1321</v>
      </c>
      <c r="R1322" s="17"/>
      <c r="S1322" s="17"/>
      <c r="T1322" s="36"/>
      <c r="U1322" s="36"/>
      <c r="V1322" s="36"/>
      <c r="W1322" s="36"/>
      <c r="EZ1322" s="196"/>
      <c r="FA1322" s="196"/>
      <c r="FB1322" s="196"/>
      <c r="FC1322" s="196"/>
      <c r="FD1322" s="196"/>
    </row>
    <row r="1323" spans="2:160">
      <c r="B1323" s="99">
        <f t="shared" si="121"/>
        <v>0</v>
      </c>
      <c r="C1323" s="99" t="str">
        <f t="shared" si="122"/>
        <v/>
      </c>
      <c r="D1323" s="99" t="str">
        <f t="shared" si="123"/>
        <v/>
      </c>
      <c r="E1323" s="99" t="str">
        <f t="shared" si="124"/>
        <v/>
      </c>
      <c r="F1323" s="99" t="str">
        <f t="shared" si="125"/>
        <v/>
      </c>
      <c r="G1323" s="99" t="str">
        <f t="shared" si="126"/>
        <v/>
      </c>
      <c r="H1323" s="200" t="str">
        <f ca="1">IF(AND(M1323&gt;0,M1323&lt;=STATS!$C$22),1,"")</f>
        <v/>
      </c>
      <c r="J1323" s="34">
        <v>1322</v>
      </c>
      <c r="R1323" s="17"/>
      <c r="S1323" s="17"/>
      <c r="T1323" s="36"/>
      <c r="U1323" s="36"/>
      <c r="V1323" s="36"/>
      <c r="W1323" s="36"/>
      <c r="EZ1323" s="196"/>
      <c r="FA1323" s="196"/>
      <c r="FB1323" s="196"/>
      <c r="FC1323" s="196"/>
      <c r="FD1323" s="196"/>
    </row>
    <row r="1324" spans="2:160">
      <c r="B1324" s="99">
        <f t="shared" si="121"/>
        <v>0</v>
      </c>
      <c r="C1324" s="99" t="str">
        <f t="shared" si="122"/>
        <v/>
      </c>
      <c r="D1324" s="99" t="str">
        <f t="shared" si="123"/>
        <v/>
      </c>
      <c r="E1324" s="99" t="str">
        <f t="shared" si="124"/>
        <v/>
      </c>
      <c r="F1324" s="99" t="str">
        <f t="shared" si="125"/>
        <v/>
      </c>
      <c r="G1324" s="99" t="str">
        <f t="shared" si="126"/>
        <v/>
      </c>
      <c r="H1324" s="200" t="str">
        <f ca="1">IF(AND(M1324&gt;0,M1324&lt;=STATS!$C$22),1,"")</f>
        <v/>
      </c>
      <c r="J1324" s="34">
        <v>1323</v>
      </c>
      <c r="R1324" s="17"/>
      <c r="S1324" s="17"/>
      <c r="T1324" s="36"/>
      <c r="U1324" s="36"/>
      <c r="V1324" s="36"/>
      <c r="W1324" s="36"/>
      <c r="EZ1324" s="196"/>
      <c r="FA1324" s="196"/>
      <c r="FB1324" s="196"/>
      <c r="FC1324" s="196"/>
      <c r="FD1324" s="196"/>
    </row>
    <row r="1325" spans="2:160">
      <c r="B1325" s="99">
        <f t="shared" si="121"/>
        <v>0</v>
      </c>
      <c r="C1325" s="99" t="str">
        <f t="shared" si="122"/>
        <v/>
      </c>
      <c r="D1325" s="99" t="str">
        <f t="shared" si="123"/>
        <v/>
      </c>
      <c r="E1325" s="99" t="str">
        <f t="shared" si="124"/>
        <v/>
      </c>
      <c r="F1325" s="99" t="str">
        <f t="shared" si="125"/>
        <v/>
      </c>
      <c r="G1325" s="99" t="str">
        <f t="shared" si="126"/>
        <v/>
      </c>
      <c r="H1325" s="200" t="str">
        <f ca="1">IF(AND(M1325&gt;0,M1325&lt;=STATS!$C$22),1,"")</f>
        <v/>
      </c>
      <c r="J1325" s="34">
        <v>1324</v>
      </c>
      <c r="R1325" s="17"/>
      <c r="S1325" s="17"/>
      <c r="T1325" s="36"/>
      <c r="U1325" s="36"/>
      <c r="V1325" s="36"/>
      <c r="W1325" s="36"/>
      <c r="EZ1325" s="196"/>
      <c r="FA1325" s="196"/>
      <c r="FB1325" s="196"/>
      <c r="FC1325" s="196"/>
      <c r="FD1325" s="196"/>
    </row>
    <row r="1326" spans="2:160">
      <c r="B1326" s="99">
        <f t="shared" si="121"/>
        <v>0</v>
      </c>
      <c r="C1326" s="99" t="str">
        <f t="shared" si="122"/>
        <v/>
      </c>
      <c r="D1326" s="99" t="str">
        <f t="shared" si="123"/>
        <v/>
      </c>
      <c r="E1326" s="99" t="str">
        <f t="shared" si="124"/>
        <v/>
      </c>
      <c r="F1326" s="99" t="str">
        <f t="shared" si="125"/>
        <v/>
      </c>
      <c r="G1326" s="99" t="str">
        <f t="shared" si="126"/>
        <v/>
      </c>
      <c r="H1326" s="200" t="str">
        <f ca="1">IF(AND(M1326&gt;0,M1326&lt;=STATS!$C$22),1,"")</f>
        <v/>
      </c>
      <c r="J1326" s="34">
        <v>1325</v>
      </c>
      <c r="R1326" s="17"/>
      <c r="S1326" s="17"/>
      <c r="T1326" s="36"/>
      <c r="U1326" s="36"/>
      <c r="V1326" s="36"/>
      <c r="W1326" s="36"/>
      <c r="EZ1326" s="196"/>
      <c r="FA1326" s="196"/>
      <c r="FB1326" s="196"/>
      <c r="FC1326" s="196"/>
      <c r="FD1326" s="196"/>
    </row>
    <row r="1327" spans="2:160">
      <c r="B1327" s="99">
        <f t="shared" si="121"/>
        <v>0</v>
      </c>
      <c r="C1327" s="99" t="str">
        <f t="shared" si="122"/>
        <v/>
      </c>
      <c r="D1327" s="99" t="str">
        <f t="shared" si="123"/>
        <v/>
      </c>
      <c r="E1327" s="99" t="str">
        <f t="shared" si="124"/>
        <v/>
      </c>
      <c r="F1327" s="99" t="str">
        <f t="shared" si="125"/>
        <v/>
      </c>
      <c r="G1327" s="99" t="str">
        <f t="shared" si="126"/>
        <v/>
      </c>
      <c r="H1327" s="200" t="str">
        <f ca="1">IF(AND(M1327&gt;0,M1327&lt;=STATS!$C$22),1,"")</f>
        <v/>
      </c>
      <c r="J1327" s="34">
        <v>1326</v>
      </c>
      <c r="R1327" s="17"/>
      <c r="S1327" s="17"/>
      <c r="T1327" s="36"/>
      <c r="U1327" s="36"/>
      <c r="V1327" s="36"/>
      <c r="W1327" s="36"/>
      <c r="EZ1327" s="196"/>
      <c r="FA1327" s="196"/>
      <c r="FB1327" s="196"/>
      <c r="FC1327" s="196"/>
      <c r="FD1327" s="196"/>
    </row>
    <row r="1328" spans="2:160">
      <c r="B1328" s="99">
        <f t="shared" si="121"/>
        <v>0</v>
      </c>
      <c r="C1328" s="99" t="str">
        <f t="shared" si="122"/>
        <v/>
      </c>
      <c r="D1328" s="99" t="str">
        <f t="shared" si="123"/>
        <v/>
      </c>
      <c r="E1328" s="99" t="str">
        <f t="shared" si="124"/>
        <v/>
      </c>
      <c r="F1328" s="99" t="str">
        <f t="shared" si="125"/>
        <v/>
      </c>
      <c r="G1328" s="99" t="str">
        <f t="shared" si="126"/>
        <v/>
      </c>
      <c r="H1328" s="200" t="str">
        <f ca="1">IF(AND(M1328&gt;0,M1328&lt;=STATS!$C$22),1,"")</f>
        <v/>
      </c>
      <c r="J1328" s="34">
        <v>1327</v>
      </c>
      <c r="R1328" s="17"/>
      <c r="S1328" s="17"/>
      <c r="T1328" s="36"/>
      <c r="U1328" s="36"/>
      <c r="V1328" s="36"/>
      <c r="W1328" s="36"/>
      <c r="EZ1328" s="196"/>
      <c r="FA1328" s="196"/>
      <c r="FB1328" s="196"/>
      <c r="FC1328" s="196"/>
      <c r="FD1328" s="196"/>
    </row>
    <row r="1329" spans="2:160">
      <c r="B1329" s="99">
        <f t="shared" si="121"/>
        <v>0</v>
      </c>
      <c r="C1329" s="99" t="str">
        <f t="shared" si="122"/>
        <v/>
      </c>
      <c r="D1329" s="99" t="str">
        <f t="shared" si="123"/>
        <v/>
      </c>
      <c r="E1329" s="99" t="str">
        <f t="shared" si="124"/>
        <v/>
      </c>
      <c r="F1329" s="99" t="str">
        <f t="shared" si="125"/>
        <v/>
      </c>
      <c r="G1329" s="99" t="str">
        <f t="shared" si="126"/>
        <v/>
      </c>
      <c r="H1329" s="200" t="str">
        <f ca="1">IF(AND(M1329&gt;0,M1329&lt;=STATS!$C$22),1,"")</f>
        <v/>
      </c>
      <c r="J1329" s="34">
        <v>1328</v>
      </c>
      <c r="R1329" s="17"/>
      <c r="S1329" s="17"/>
      <c r="T1329" s="36"/>
      <c r="U1329" s="36"/>
      <c r="V1329" s="36"/>
      <c r="W1329" s="36"/>
      <c r="EZ1329" s="196"/>
      <c r="FA1329" s="196"/>
      <c r="FB1329" s="196"/>
      <c r="FC1329" s="196"/>
      <c r="FD1329" s="196"/>
    </row>
    <row r="1330" spans="2:160">
      <c r="B1330" s="99">
        <f t="shared" si="121"/>
        <v>0</v>
      </c>
      <c r="C1330" s="99" t="str">
        <f t="shared" si="122"/>
        <v/>
      </c>
      <c r="D1330" s="99" t="str">
        <f t="shared" si="123"/>
        <v/>
      </c>
      <c r="E1330" s="99" t="str">
        <f t="shared" si="124"/>
        <v/>
      </c>
      <c r="F1330" s="99" t="str">
        <f t="shared" si="125"/>
        <v/>
      </c>
      <c r="G1330" s="99" t="str">
        <f t="shared" si="126"/>
        <v/>
      </c>
      <c r="H1330" s="200" t="str">
        <f ca="1">IF(AND(M1330&gt;0,M1330&lt;=STATS!$C$22),1,"")</f>
        <v/>
      </c>
      <c r="J1330" s="34">
        <v>1329</v>
      </c>
      <c r="R1330" s="17"/>
      <c r="S1330" s="17"/>
      <c r="T1330" s="36"/>
      <c r="U1330" s="36"/>
      <c r="V1330" s="36"/>
      <c r="W1330" s="36"/>
      <c r="EZ1330" s="196"/>
      <c r="FA1330" s="196"/>
      <c r="FB1330" s="196"/>
      <c r="FC1330" s="196"/>
      <c r="FD1330" s="196"/>
    </row>
    <row r="1331" spans="2:160">
      <c r="B1331" s="99">
        <f t="shared" si="121"/>
        <v>0</v>
      </c>
      <c r="C1331" s="99" t="str">
        <f t="shared" si="122"/>
        <v/>
      </c>
      <c r="D1331" s="99" t="str">
        <f t="shared" si="123"/>
        <v/>
      </c>
      <c r="E1331" s="99" t="str">
        <f t="shared" si="124"/>
        <v/>
      </c>
      <c r="F1331" s="99" t="str">
        <f t="shared" si="125"/>
        <v/>
      </c>
      <c r="G1331" s="99" t="str">
        <f t="shared" si="126"/>
        <v/>
      </c>
      <c r="H1331" s="200" t="str">
        <f ca="1">IF(AND(M1331&gt;0,M1331&lt;=STATS!$C$22),1,"")</f>
        <v/>
      </c>
      <c r="J1331" s="34">
        <v>1330</v>
      </c>
      <c r="R1331" s="17"/>
      <c r="S1331" s="17"/>
      <c r="T1331" s="36"/>
      <c r="U1331" s="36"/>
      <c r="V1331" s="36"/>
      <c r="W1331" s="36"/>
      <c r="EZ1331" s="196"/>
      <c r="FA1331" s="196"/>
      <c r="FB1331" s="196"/>
      <c r="FC1331" s="196"/>
      <c r="FD1331" s="196"/>
    </row>
    <row r="1332" spans="2:160">
      <c r="B1332" s="99">
        <f t="shared" si="121"/>
        <v>0</v>
      </c>
      <c r="C1332" s="99" t="str">
        <f t="shared" si="122"/>
        <v/>
      </c>
      <c r="D1332" s="99" t="str">
        <f t="shared" si="123"/>
        <v/>
      </c>
      <c r="E1332" s="99" t="str">
        <f t="shared" si="124"/>
        <v/>
      </c>
      <c r="F1332" s="99" t="str">
        <f t="shared" si="125"/>
        <v/>
      </c>
      <c r="G1332" s="99" t="str">
        <f t="shared" si="126"/>
        <v/>
      </c>
      <c r="H1332" s="200" t="str">
        <f ca="1">IF(AND(M1332&gt;0,M1332&lt;=STATS!$C$22),1,"")</f>
        <v/>
      </c>
      <c r="J1332" s="34">
        <v>1331</v>
      </c>
      <c r="R1332" s="17"/>
      <c r="S1332" s="17"/>
      <c r="T1332" s="36"/>
      <c r="U1332" s="36"/>
      <c r="V1332" s="36"/>
      <c r="W1332" s="36"/>
      <c r="EZ1332" s="196"/>
      <c r="FA1332" s="196"/>
      <c r="FB1332" s="196"/>
      <c r="FC1332" s="196"/>
      <c r="FD1332" s="196"/>
    </row>
    <row r="1333" spans="2:160">
      <c r="B1333" s="99">
        <f t="shared" si="121"/>
        <v>0</v>
      </c>
      <c r="C1333" s="99" t="str">
        <f t="shared" si="122"/>
        <v/>
      </c>
      <c r="D1333" s="99" t="str">
        <f t="shared" si="123"/>
        <v/>
      </c>
      <c r="E1333" s="99" t="str">
        <f t="shared" si="124"/>
        <v/>
      </c>
      <c r="F1333" s="99" t="str">
        <f t="shared" si="125"/>
        <v/>
      </c>
      <c r="G1333" s="99" t="str">
        <f t="shared" si="126"/>
        <v/>
      </c>
      <c r="H1333" s="200" t="str">
        <f ca="1">IF(AND(M1333&gt;0,M1333&lt;=STATS!$C$22),1,"")</f>
        <v/>
      </c>
      <c r="J1333" s="34">
        <v>1332</v>
      </c>
      <c r="R1333" s="17"/>
      <c r="S1333" s="17"/>
      <c r="T1333" s="36"/>
      <c r="U1333" s="36"/>
      <c r="V1333" s="36"/>
      <c r="W1333" s="36"/>
      <c r="EZ1333" s="196"/>
      <c r="FA1333" s="196"/>
      <c r="FB1333" s="196"/>
      <c r="FC1333" s="196"/>
      <c r="FD1333" s="196"/>
    </row>
    <row r="1334" spans="2:160">
      <c r="B1334" s="99">
        <f t="shared" si="121"/>
        <v>0</v>
      </c>
      <c r="C1334" s="99" t="str">
        <f t="shared" si="122"/>
        <v/>
      </c>
      <c r="D1334" s="99" t="str">
        <f t="shared" si="123"/>
        <v/>
      </c>
      <c r="E1334" s="99" t="str">
        <f t="shared" si="124"/>
        <v/>
      </c>
      <c r="F1334" s="99" t="str">
        <f t="shared" si="125"/>
        <v/>
      </c>
      <c r="G1334" s="99" t="str">
        <f t="shared" si="126"/>
        <v/>
      </c>
      <c r="H1334" s="200" t="str">
        <f ca="1">IF(AND(M1334&gt;0,M1334&lt;=STATS!$C$22),1,"")</f>
        <v/>
      </c>
      <c r="J1334" s="34">
        <v>1333</v>
      </c>
      <c r="R1334" s="17"/>
      <c r="S1334" s="17"/>
      <c r="T1334" s="36"/>
      <c r="U1334" s="36"/>
      <c r="V1334" s="36"/>
      <c r="W1334" s="36"/>
      <c r="EZ1334" s="196"/>
      <c r="FA1334" s="196"/>
      <c r="FB1334" s="196"/>
      <c r="FC1334" s="196"/>
      <c r="FD1334" s="196"/>
    </row>
    <row r="1335" spans="2:160">
      <c r="B1335" s="99">
        <f t="shared" si="121"/>
        <v>0</v>
      </c>
      <c r="C1335" s="99" t="str">
        <f t="shared" si="122"/>
        <v/>
      </c>
      <c r="D1335" s="99" t="str">
        <f t="shared" si="123"/>
        <v/>
      </c>
      <c r="E1335" s="99" t="str">
        <f t="shared" si="124"/>
        <v/>
      </c>
      <c r="F1335" s="99" t="str">
        <f t="shared" si="125"/>
        <v/>
      </c>
      <c r="G1335" s="99" t="str">
        <f t="shared" si="126"/>
        <v/>
      </c>
      <c r="H1335" s="200" t="str">
        <f ca="1">IF(AND(M1335&gt;0,M1335&lt;=STATS!$C$22),1,"")</f>
        <v/>
      </c>
      <c r="J1335" s="34">
        <v>1334</v>
      </c>
      <c r="R1335" s="17"/>
      <c r="S1335" s="17"/>
      <c r="T1335" s="36"/>
      <c r="U1335" s="36"/>
      <c r="V1335" s="36"/>
      <c r="W1335" s="36"/>
      <c r="EZ1335" s="196"/>
      <c r="FA1335" s="196"/>
      <c r="FB1335" s="196"/>
      <c r="FC1335" s="196"/>
      <c r="FD1335" s="196"/>
    </row>
    <row r="1336" spans="2:160">
      <c r="B1336" s="99">
        <f t="shared" si="121"/>
        <v>0</v>
      </c>
      <c r="C1336" s="99" t="str">
        <f t="shared" si="122"/>
        <v/>
      </c>
      <c r="D1336" s="99" t="str">
        <f t="shared" si="123"/>
        <v/>
      </c>
      <c r="E1336" s="99" t="str">
        <f t="shared" si="124"/>
        <v/>
      </c>
      <c r="F1336" s="99" t="str">
        <f t="shared" si="125"/>
        <v/>
      </c>
      <c r="G1336" s="99" t="str">
        <f t="shared" si="126"/>
        <v/>
      </c>
      <c r="H1336" s="200" t="str">
        <f ca="1">IF(AND(M1336&gt;0,M1336&lt;=STATS!$C$22),1,"")</f>
        <v/>
      </c>
      <c r="J1336" s="34">
        <v>1335</v>
      </c>
      <c r="R1336" s="17"/>
      <c r="S1336" s="17"/>
      <c r="T1336" s="36"/>
      <c r="U1336" s="36"/>
      <c r="V1336" s="36"/>
      <c r="W1336" s="36"/>
      <c r="EZ1336" s="196"/>
      <c r="FA1336" s="196"/>
      <c r="FB1336" s="196"/>
      <c r="FC1336" s="196"/>
      <c r="FD1336" s="196"/>
    </row>
    <row r="1337" spans="2:160">
      <c r="B1337" s="99">
        <f t="shared" si="121"/>
        <v>0</v>
      </c>
      <c r="C1337" s="99" t="str">
        <f t="shared" si="122"/>
        <v/>
      </c>
      <c r="D1337" s="99" t="str">
        <f t="shared" si="123"/>
        <v/>
      </c>
      <c r="E1337" s="99" t="str">
        <f t="shared" si="124"/>
        <v/>
      </c>
      <c r="F1337" s="99" t="str">
        <f t="shared" si="125"/>
        <v/>
      </c>
      <c r="G1337" s="99" t="str">
        <f t="shared" si="126"/>
        <v/>
      </c>
      <c r="H1337" s="200" t="str">
        <f ca="1">IF(AND(M1337&gt;0,M1337&lt;=STATS!$C$22),1,"")</f>
        <v/>
      </c>
      <c r="J1337" s="34">
        <v>1336</v>
      </c>
      <c r="R1337" s="17"/>
      <c r="S1337" s="17"/>
      <c r="T1337" s="36"/>
      <c r="U1337" s="36"/>
      <c r="V1337" s="36"/>
      <c r="W1337" s="36"/>
      <c r="EZ1337" s="196"/>
      <c r="FA1337" s="196"/>
      <c r="FB1337" s="196"/>
      <c r="FC1337" s="196"/>
      <c r="FD1337" s="196"/>
    </row>
    <row r="1338" spans="2:160">
      <c r="B1338" s="99">
        <f t="shared" si="121"/>
        <v>0</v>
      </c>
      <c r="C1338" s="99" t="str">
        <f t="shared" si="122"/>
        <v/>
      </c>
      <c r="D1338" s="99" t="str">
        <f t="shared" si="123"/>
        <v/>
      </c>
      <c r="E1338" s="99" t="str">
        <f t="shared" si="124"/>
        <v/>
      </c>
      <c r="F1338" s="99" t="str">
        <f t="shared" si="125"/>
        <v/>
      </c>
      <c r="G1338" s="99" t="str">
        <f t="shared" si="126"/>
        <v/>
      </c>
      <c r="H1338" s="200" t="str">
        <f ca="1">IF(AND(M1338&gt;0,M1338&lt;=STATS!$C$22),1,"")</f>
        <v/>
      </c>
      <c r="J1338" s="34">
        <v>1337</v>
      </c>
      <c r="R1338" s="17"/>
      <c r="S1338" s="17"/>
      <c r="T1338" s="36"/>
      <c r="U1338" s="36"/>
      <c r="V1338" s="36"/>
      <c r="W1338" s="36"/>
      <c r="EZ1338" s="196"/>
      <c r="FA1338" s="196"/>
      <c r="FB1338" s="196"/>
      <c r="FC1338" s="196"/>
      <c r="FD1338" s="196"/>
    </row>
    <row r="1339" spans="2:160">
      <c r="B1339" s="99">
        <f t="shared" si="121"/>
        <v>0</v>
      </c>
      <c r="C1339" s="99" t="str">
        <f t="shared" si="122"/>
        <v/>
      </c>
      <c r="D1339" s="99" t="str">
        <f t="shared" si="123"/>
        <v/>
      </c>
      <c r="E1339" s="99" t="str">
        <f t="shared" si="124"/>
        <v/>
      </c>
      <c r="F1339" s="99" t="str">
        <f t="shared" si="125"/>
        <v/>
      </c>
      <c r="G1339" s="99" t="str">
        <f t="shared" si="126"/>
        <v/>
      </c>
      <c r="H1339" s="200" t="str">
        <f ca="1">IF(AND(M1339&gt;0,M1339&lt;=STATS!$C$22),1,"")</f>
        <v/>
      </c>
      <c r="J1339" s="34">
        <v>1338</v>
      </c>
      <c r="R1339" s="17"/>
      <c r="S1339" s="17"/>
      <c r="T1339" s="36"/>
      <c r="U1339" s="36"/>
      <c r="V1339" s="36"/>
      <c r="W1339" s="36"/>
      <c r="EZ1339" s="196"/>
      <c r="FA1339" s="196"/>
      <c r="FB1339" s="196"/>
      <c r="FC1339" s="196"/>
      <c r="FD1339" s="196"/>
    </row>
    <row r="1340" spans="2:160">
      <c r="B1340" s="99">
        <f t="shared" si="121"/>
        <v>0</v>
      </c>
      <c r="C1340" s="99" t="str">
        <f t="shared" si="122"/>
        <v/>
      </c>
      <c r="D1340" s="99" t="str">
        <f t="shared" si="123"/>
        <v/>
      </c>
      <c r="E1340" s="99" t="str">
        <f t="shared" si="124"/>
        <v/>
      </c>
      <c r="F1340" s="99" t="str">
        <f t="shared" si="125"/>
        <v/>
      </c>
      <c r="G1340" s="99" t="str">
        <f t="shared" si="126"/>
        <v/>
      </c>
      <c r="H1340" s="200" t="str">
        <f ca="1">IF(AND(M1340&gt;0,M1340&lt;=STATS!$C$22),1,"")</f>
        <v/>
      </c>
      <c r="J1340" s="34">
        <v>1339</v>
      </c>
      <c r="R1340" s="17"/>
      <c r="S1340" s="17"/>
      <c r="T1340" s="36"/>
      <c r="U1340" s="36"/>
      <c r="V1340" s="36"/>
      <c r="W1340" s="36"/>
      <c r="EZ1340" s="196"/>
      <c r="FA1340" s="196"/>
      <c r="FB1340" s="196"/>
      <c r="FC1340" s="196"/>
      <c r="FD1340" s="196"/>
    </row>
    <row r="1341" spans="2:160">
      <c r="B1341" s="99">
        <f t="shared" si="121"/>
        <v>0</v>
      </c>
      <c r="C1341" s="99" t="str">
        <f t="shared" si="122"/>
        <v/>
      </c>
      <c r="D1341" s="99" t="str">
        <f t="shared" si="123"/>
        <v/>
      </c>
      <c r="E1341" s="99" t="str">
        <f t="shared" si="124"/>
        <v/>
      </c>
      <c r="F1341" s="99" t="str">
        <f t="shared" si="125"/>
        <v/>
      </c>
      <c r="G1341" s="99" t="str">
        <f t="shared" si="126"/>
        <v/>
      </c>
      <c r="H1341" s="200" t="str">
        <f ca="1">IF(AND(M1341&gt;0,M1341&lt;=STATS!$C$22),1,"")</f>
        <v/>
      </c>
      <c r="J1341" s="34">
        <v>1340</v>
      </c>
      <c r="R1341" s="17"/>
      <c r="S1341" s="17"/>
      <c r="T1341" s="36"/>
      <c r="U1341" s="36"/>
      <c r="V1341" s="36"/>
      <c r="W1341" s="36"/>
      <c r="EZ1341" s="196"/>
      <c r="FA1341" s="196"/>
      <c r="FB1341" s="196"/>
      <c r="FC1341" s="196"/>
      <c r="FD1341" s="196"/>
    </row>
    <row r="1342" spans="2:160">
      <c r="B1342" s="99">
        <f t="shared" si="121"/>
        <v>0</v>
      </c>
      <c r="C1342" s="99" t="str">
        <f t="shared" si="122"/>
        <v/>
      </c>
      <c r="D1342" s="99" t="str">
        <f t="shared" si="123"/>
        <v/>
      </c>
      <c r="E1342" s="99" t="str">
        <f t="shared" si="124"/>
        <v/>
      </c>
      <c r="F1342" s="99" t="str">
        <f t="shared" si="125"/>
        <v/>
      </c>
      <c r="G1342" s="99" t="str">
        <f t="shared" si="126"/>
        <v/>
      </c>
      <c r="H1342" s="200" t="str">
        <f ca="1">IF(AND(M1342&gt;0,M1342&lt;=STATS!$C$22),1,"")</f>
        <v/>
      </c>
      <c r="J1342" s="34">
        <v>1341</v>
      </c>
      <c r="R1342" s="17"/>
      <c r="S1342" s="17"/>
      <c r="T1342" s="36"/>
      <c r="U1342" s="36"/>
      <c r="V1342" s="36"/>
      <c r="W1342" s="36"/>
      <c r="EZ1342" s="196"/>
      <c r="FA1342" s="196"/>
      <c r="FB1342" s="196"/>
      <c r="FC1342" s="196"/>
      <c r="FD1342" s="196"/>
    </row>
    <row r="1343" spans="2:160">
      <c r="B1343" s="99">
        <f t="shared" si="121"/>
        <v>0</v>
      </c>
      <c r="C1343" s="99" t="str">
        <f t="shared" si="122"/>
        <v/>
      </c>
      <c r="D1343" s="99" t="str">
        <f t="shared" si="123"/>
        <v/>
      </c>
      <c r="E1343" s="99" t="str">
        <f t="shared" si="124"/>
        <v/>
      </c>
      <c r="F1343" s="99" t="str">
        <f t="shared" si="125"/>
        <v/>
      </c>
      <c r="G1343" s="99" t="str">
        <f t="shared" si="126"/>
        <v/>
      </c>
      <c r="H1343" s="200" t="str">
        <f ca="1">IF(AND(M1343&gt;0,M1343&lt;=STATS!$C$22),1,"")</f>
        <v/>
      </c>
      <c r="J1343" s="34">
        <v>1342</v>
      </c>
      <c r="R1343" s="17"/>
      <c r="S1343" s="17"/>
      <c r="T1343" s="36"/>
      <c r="U1343" s="36"/>
      <c r="V1343" s="36"/>
      <c r="W1343" s="36"/>
      <c r="EZ1343" s="196"/>
      <c r="FA1343" s="196"/>
      <c r="FB1343" s="196"/>
      <c r="FC1343" s="196"/>
      <c r="FD1343" s="196"/>
    </row>
    <row r="1344" spans="2:160">
      <c r="B1344" s="99">
        <f t="shared" si="121"/>
        <v>0</v>
      </c>
      <c r="C1344" s="99" t="str">
        <f t="shared" si="122"/>
        <v/>
      </c>
      <c r="D1344" s="99" t="str">
        <f t="shared" si="123"/>
        <v/>
      </c>
      <c r="E1344" s="99" t="str">
        <f t="shared" si="124"/>
        <v/>
      </c>
      <c r="F1344" s="99" t="str">
        <f t="shared" si="125"/>
        <v/>
      </c>
      <c r="G1344" s="99" t="str">
        <f t="shared" si="126"/>
        <v/>
      </c>
      <c r="H1344" s="200" t="str">
        <f ca="1">IF(AND(M1344&gt;0,M1344&lt;=STATS!$C$22),1,"")</f>
        <v/>
      </c>
      <c r="J1344" s="34">
        <v>1343</v>
      </c>
      <c r="R1344" s="17"/>
      <c r="S1344" s="17"/>
      <c r="T1344" s="36"/>
      <c r="U1344" s="36"/>
      <c r="V1344" s="36"/>
      <c r="W1344" s="36"/>
      <c r="EZ1344" s="196"/>
      <c r="FA1344" s="196"/>
      <c r="FB1344" s="196"/>
      <c r="FC1344" s="196"/>
      <c r="FD1344" s="196"/>
    </row>
    <row r="1345" spans="2:160">
      <c r="B1345" s="99">
        <f t="shared" si="121"/>
        <v>0</v>
      </c>
      <c r="C1345" s="99" t="str">
        <f t="shared" si="122"/>
        <v/>
      </c>
      <c r="D1345" s="99" t="str">
        <f t="shared" si="123"/>
        <v/>
      </c>
      <c r="E1345" s="99" t="str">
        <f t="shared" si="124"/>
        <v/>
      </c>
      <c r="F1345" s="99" t="str">
        <f t="shared" si="125"/>
        <v/>
      </c>
      <c r="G1345" s="99" t="str">
        <f t="shared" si="126"/>
        <v/>
      </c>
      <c r="H1345" s="200" t="str">
        <f ca="1">IF(AND(M1345&gt;0,M1345&lt;=STATS!$C$22),1,"")</f>
        <v/>
      </c>
      <c r="J1345" s="34">
        <v>1344</v>
      </c>
      <c r="R1345" s="17"/>
      <c r="S1345" s="17"/>
      <c r="T1345" s="36"/>
      <c r="U1345" s="36"/>
      <c r="V1345" s="36"/>
      <c r="W1345" s="36"/>
      <c r="EZ1345" s="196"/>
      <c r="FA1345" s="196"/>
      <c r="FB1345" s="196"/>
      <c r="FC1345" s="196"/>
      <c r="FD1345" s="196"/>
    </row>
    <row r="1346" spans="2:160">
      <c r="B1346" s="99">
        <f t="shared" ref="B1346:B1409" si="127">COUNT(R1346:EY1346,FE1346:FM1346)</f>
        <v>0</v>
      </c>
      <c r="C1346" s="99" t="str">
        <f t="shared" ref="C1346:C1409" si="128">IF(COUNT(R1346:EY1346,FE1346:FM1346)&gt;0,COUNT(R1346:EY1346,FE1346:FM1346),"")</f>
        <v/>
      </c>
      <c r="D1346" s="99" t="str">
        <f t="shared" ref="D1346:D1409" si="129">IF(COUNT(T1346:BJ1346,BL1346:BT1346,BV1346:CB1346,CD1346:EY1346,FE1346:FM1346)&gt;0,COUNT(T1346:BJ1346,BL1346:BT1346,BV1346:CB1346,CD1346:EY1346,FE1346:FM1346),"")</f>
        <v/>
      </c>
      <c r="E1346" s="99" t="str">
        <f t="shared" ref="E1346:E1409" si="130">IF(H1346=1,COUNT(R1346:EY1346,FE1346:FM1346),"")</f>
        <v/>
      </c>
      <c r="F1346" s="99" t="str">
        <f t="shared" ref="F1346:F1409" si="131">IF(H1346=1,COUNT(T1346:BJ1346,BL1346:BT1346,BV1346:CB1346,CD1346:EY1346,FE1346:FM1346),"")</f>
        <v/>
      </c>
      <c r="G1346" s="99" t="str">
        <f t="shared" si="126"/>
        <v/>
      </c>
      <c r="H1346" s="200" t="str">
        <f ca="1">IF(AND(M1346&gt;0,M1346&lt;=STATS!$C$22),1,"")</f>
        <v/>
      </c>
      <c r="J1346" s="34">
        <v>1345</v>
      </c>
      <c r="R1346" s="17"/>
      <c r="S1346" s="17"/>
      <c r="T1346" s="36"/>
      <c r="U1346" s="36"/>
      <c r="V1346" s="36"/>
      <c r="W1346" s="36"/>
      <c r="EZ1346" s="196"/>
      <c r="FA1346" s="196"/>
      <c r="FB1346" s="196"/>
      <c r="FC1346" s="196"/>
      <c r="FD1346" s="196"/>
    </row>
    <row r="1347" spans="2:160">
      <c r="B1347" s="99">
        <f t="shared" si="127"/>
        <v>0</v>
      </c>
      <c r="C1347" s="99" t="str">
        <f t="shared" si="128"/>
        <v/>
      </c>
      <c r="D1347" s="99" t="str">
        <f t="shared" si="129"/>
        <v/>
      </c>
      <c r="E1347" s="99" t="str">
        <f t="shared" si="130"/>
        <v/>
      </c>
      <c r="F1347" s="99" t="str">
        <f t="shared" si="131"/>
        <v/>
      </c>
      <c r="G1347" s="99" t="str">
        <f t="shared" si="126"/>
        <v/>
      </c>
      <c r="H1347" s="200" t="str">
        <f ca="1">IF(AND(M1347&gt;0,M1347&lt;=STATS!$C$22),1,"")</f>
        <v/>
      </c>
      <c r="J1347" s="34">
        <v>1346</v>
      </c>
      <c r="R1347" s="17"/>
      <c r="S1347" s="17"/>
      <c r="T1347" s="36"/>
      <c r="U1347" s="36"/>
      <c r="V1347" s="36"/>
      <c r="W1347" s="36"/>
      <c r="EZ1347" s="196"/>
      <c r="FA1347" s="196"/>
      <c r="FB1347" s="196"/>
      <c r="FC1347" s="196"/>
      <c r="FD1347" s="196"/>
    </row>
    <row r="1348" spans="2:160">
      <c r="B1348" s="99">
        <f t="shared" si="127"/>
        <v>0</v>
      </c>
      <c r="C1348" s="99" t="str">
        <f t="shared" si="128"/>
        <v/>
      </c>
      <c r="D1348" s="99" t="str">
        <f t="shared" si="129"/>
        <v/>
      </c>
      <c r="E1348" s="99" t="str">
        <f t="shared" si="130"/>
        <v/>
      </c>
      <c r="F1348" s="99" t="str">
        <f t="shared" si="131"/>
        <v/>
      </c>
      <c r="G1348" s="99" t="str">
        <f t="shared" si="126"/>
        <v/>
      </c>
      <c r="H1348" s="200" t="str">
        <f ca="1">IF(AND(M1348&gt;0,M1348&lt;=STATS!$C$22),1,"")</f>
        <v/>
      </c>
      <c r="J1348" s="34">
        <v>1347</v>
      </c>
      <c r="R1348" s="17"/>
      <c r="S1348" s="17"/>
      <c r="T1348" s="36"/>
      <c r="U1348" s="36"/>
      <c r="V1348" s="36"/>
      <c r="W1348" s="36"/>
      <c r="EZ1348" s="196"/>
      <c r="FA1348" s="196"/>
      <c r="FB1348" s="196"/>
      <c r="FC1348" s="196"/>
      <c r="FD1348" s="196"/>
    </row>
    <row r="1349" spans="2:160">
      <c r="B1349" s="99">
        <f t="shared" si="127"/>
        <v>0</v>
      </c>
      <c r="C1349" s="99" t="str">
        <f t="shared" si="128"/>
        <v/>
      </c>
      <c r="D1349" s="99" t="str">
        <f t="shared" si="129"/>
        <v/>
      </c>
      <c r="E1349" s="99" t="str">
        <f t="shared" si="130"/>
        <v/>
      </c>
      <c r="F1349" s="99" t="str">
        <f t="shared" si="131"/>
        <v/>
      </c>
      <c r="G1349" s="99" t="str">
        <f t="shared" si="126"/>
        <v/>
      </c>
      <c r="H1349" s="200" t="str">
        <f ca="1">IF(AND(M1349&gt;0,M1349&lt;=STATS!$C$22),1,"")</f>
        <v/>
      </c>
      <c r="J1349" s="34">
        <v>1348</v>
      </c>
      <c r="R1349" s="17"/>
      <c r="S1349" s="17"/>
      <c r="T1349" s="36"/>
      <c r="U1349" s="36"/>
      <c r="V1349" s="36"/>
      <c r="W1349" s="36"/>
      <c r="EZ1349" s="196"/>
      <c r="FA1349" s="196"/>
      <c r="FB1349" s="196"/>
      <c r="FC1349" s="196"/>
      <c r="FD1349" s="196"/>
    </row>
    <row r="1350" spans="2:160">
      <c r="B1350" s="99">
        <f t="shared" si="127"/>
        <v>0</v>
      </c>
      <c r="C1350" s="99" t="str">
        <f t="shared" si="128"/>
        <v/>
      </c>
      <c r="D1350" s="99" t="str">
        <f t="shared" si="129"/>
        <v/>
      </c>
      <c r="E1350" s="99" t="str">
        <f t="shared" si="130"/>
        <v/>
      </c>
      <c r="F1350" s="99" t="str">
        <f t="shared" si="131"/>
        <v/>
      </c>
      <c r="G1350" s="99" t="str">
        <f t="shared" si="126"/>
        <v/>
      </c>
      <c r="H1350" s="200" t="str">
        <f ca="1">IF(AND(M1350&gt;0,M1350&lt;=STATS!$C$22),1,"")</f>
        <v/>
      </c>
      <c r="J1350" s="34">
        <v>1349</v>
      </c>
      <c r="R1350" s="17"/>
      <c r="S1350" s="17"/>
      <c r="T1350" s="36"/>
      <c r="U1350" s="36"/>
      <c r="V1350" s="36"/>
      <c r="W1350" s="36"/>
      <c r="EZ1350" s="196"/>
      <c r="FA1350" s="196"/>
      <c r="FB1350" s="196"/>
      <c r="FC1350" s="196"/>
      <c r="FD1350" s="196"/>
    </row>
    <row r="1351" spans="2:160">
      <c r="B1351" s="99">
        <f t="shared" si="127"/>
        <v>0</v>
      </c>
      <c r="C1351" s="99" t="str">
        <f t="shared" si="128"/>
        <v/>
      </c>
      <c r="D1351" s="99" t="str">
        <f t="shared" si="129"/>
        <v/>
      </c>
      <c r="E1351" s="99" t="str">
        <f t="shared" si="130"/>
        <v/>
      </c>
      <c r="F1351" s="99" t="str">
        <f t="shared" si="131"/>
        <v/>
      </c>
      <c r="G1351" s="99" t="str">
        <f t="shared" si="126"/>
        <v/>
      </c>
      <c r="H1351" s="200" t="str">
        <f ca="1">IF(AND(M1351&gt;0,M1351&lt;=STATS!$C$22),1,"")</f>
        <v/>
      </c>
      <c r="J1351" s="34">
        <v>1350</v>
      </c>
      <c r="R1351" s="17"/>
      <c r="S1351" s="17"/>
      <c r="T1351" s="36"/>
      <c r="U1351" s="36"/>
      <c r="V1351" s="36"/>
      <c r="W1351" s="36"/>
      <c r="EZ1351" s="196"/>
      <c r="FA1351" s="196"/>
      <c r="FB1351" s="196"/>
      <c r="FC1351" s="196"/>
      <c r="FD1351" s="196"/>
    </row>
    <row r="1352" spans="2:160">
      <c r="B1352" s="99">
        <f t="shared" si="127"/>
        <v>0</v>
      </c>
      <c r="C1352" s="99" t="str">
        <f t="shared" si="128"/>
        <v/>
      </c>
      <c r="D1352" s="99" t="str">
        <f t="shared" si="129"/>
        <v/>
      </c>
      <c r="E1352" s="99" t="str">
        <f t="shared" si="130"/>
        <v/>
      </c>
      <c r="F1352" s="99" t="str">
        <f t="shared" si="131"/>
        <v/>
      </c>
      <c r="G1352" s="99" t="str">
        <f t="shared" si="126"/>
        <v/>
      </c>
      <c r="H1352" s="200" t="str">
        <f ca="1">IF(AND(M1352&gt;0,M1352&lt;=STATS!$C$22),1,"")</f>
        <v/>
      </c>
      <c r="J1352" s="34">
        <v>1351</v>
      </c>
      <c r="R1352" s="17"/>
      <c r="S1352" s="17"/>
      <c r="T1352" s="36"/>
      <c r="U1352" s="36"/>
      <c r="V1352" s="36"/>
      <c r="W1352" s="36"/>
      <c r="EZ1352" s="196"/>
      <c r="FA1352" s="196"/>
      <c r="FB1352" s="196"/>
      <c r="FC1352" s="196"/>
      <c r="FD1352" s="196"/>
    </row>
    <row r="1353" spans="2:160">
      <c r="B1353" s="99">
        <f t="shared" si="127"/>
        <v>0</v>
      </c>
      <c r="C1353" s="99" t="str">
        <f t="shared" si="128"/>
        <v/>
      </c>
      <c r="D1353" s="99" t="str">
        <f t="shared" si="129"/>
        <v/>
      </c>
      <c r="E1353" s="99" t="str">
        <f t="shared" si="130"/>
        <v/>
      </c>
      <c r="F1353" s="99" t="str">
        <f t="shared" si="131"/>
        <v/>
      </c>
      <c r="G1353" s="99" t="str">
        <f t="shared" si="126"/>
        <v/>
      </c>
      <c r="H1353" s="200" t="str">
        <f ca="1">IF(AND(M1353&gt;0,M1353&lt;=STATS!$C$22),1,"")</f>
        <v/>
      </c>
      <c r="J1353" s="34">
        <v>1352</v>
      </c>
      <c r="R1353" s="17"/>
      <c r="S1353" s="17"/>
      <c r="T1353" s="36"/>
      <c r="U1353" s="36"/>
      <c r="V1353" s="36"/>
      <c r="W1353" s="36"/>
      <c r="EZ1353" s="196"/>
      <c r="FA1353" s="196"/>
      <c r="FB1353" s="196"/>
      <c r="FC1353" s="196"/>
      <c r="FD1353" s="196"/>
    </row>
    <row r="1354" spans="2:160">
      <c r="B1354" s="99">
        <f t="shared" si="127"/>
        <v>0</v>
      </c>
      <c r="C1354" s="99" t="str">
        <f t="shared" si="128"/>
        <v/>
      </c>
      <c r="D1354" s="99" t="str">
        <f t="shared" si="129"/>
        <v/>
      </c>
      <c r="E1354" s="99" t="str">
        <f t="shared" si="130"/>
        <v/>
      </c>
      <c r="F1354" s="99" t="str">
        <f t="shared" si="131"/>
        <v/>
      </c>
      <c r="G1354" s="99" t="str">
        <f t="shared" si="126"/>
        <v/>
      </c>
      <c r="H1354" s="200" t="str">
        <f ca="1">IF(AND(M1354&gt;0,M1354&lt;=STATS!$C$22),1,"")</f>
        <v/>
      </c>
      <c r="J1354" s="34">
        <v>1353</v>
      </c>
      <c r="R1354" s="17"/>
      <c r="S1354" s="17"/>
      <c r="T1354" s="36"/>
      <c r="U1354" s="36"/>
      <c r="V1354" s="36"/>
      <c r="W1354" s="36"/>
      <c r="EZ1354" s="196"/>
      <c r="FA1354" s="196"/>
      <c r="FB1354" s="196"/>
      <c r="FC1354" s="196"/>
      <c r="FD1354" s="196"/>
    </row>
    <row r="1355" spans="2:160">
      <c r="B1355" s="99">
        <f t="shared" si="127"/>
        <v>0</v>
      </c>
      <c r="C1355" s="99" t="str">
        <f t="shared" si="128"/>
        <v/>
      </c>
      <c r="D1355" s="99" t="str">
        <f t="shared" si="129"/>
        <v/>
      </c>
      <c r="E1355" s="99" t="str">
        <f t="shared" si="130"/>
        <v/>
      </c>
      <c r="F1355" s="99" t="str">
        <f t="shared" si="131"/>
        <v/>
      </c>
      <c r="G1355" s="99" t="str">
        <f t="shared" si="126"/>
        <v/>
      </c>
      <c r="H1355" s="200" t="str">
        <f ca="1">IF(AND(M1355&gt;0,M1355&lt;=STATS!$C$22),1,"")</f>
        <v/>
      </c>
      <c r="J1355" s="34">
        <v>1354</v>
      </c>
      <c r="R1355" s="17"/>
      <c r="S1355" s="17"/>
      <c r="T1355" s="36"/>
      <c r="U1355" s="36"/>
      <c r="V1355" s="36"/>
      <c r="W1355" s="36"/>
      <c r="EZ1355" s="196"/>
      <c r="FA1355" s="196"/>
      <c r="FB1355" s="196"/>
      <c r="FC1355" s="196"/>
      <c r="FD1355" s="196"/>
    </row>
    <row r="1356" spans="2:160">
      <c r="B1356" s="99">
        <f t="shared" si="127"/>
        <v>0</v>
      </c>
      <c r="C1356" s="99" t="str">
        <f t="shared" si="128"/>
        <v/>
      </c>
      <c r="D1356" s="99" t="str">
        <f t="shared" si="129"/>
        <v/>
      </c>
      <c r="E1356" s="99" t="str">
        <f t="shared" si="130"/>
        <v/>
      </c>
      <c r="F1356" s="99" t="str">
        <f t="shared" si="131"/>
        <v/>
      </c>
      <c r="G1356" s="99" t="str">
        <f t="shared" si="126"/>
        <v/>
      </c>
      <c r="H1356" s="200" t="str">
        <f ca="1">IF(AND(M1356&gt;0,M1356&lt;=STATS!$C$22),1,"")</f>
        <v/>
      </c>
      <c r="J1356" s="34">
        <v>1355</v>
      </c>
      <c r="R1356" s="17"/>
      <c r="S1356" s="17"/>
      <c r="T1356" s="36"/>
      <c r="U1356" s="36"/>
      <c r="V1356" s="36"/>
      <c r="W1356" s="36"/>
      <c r="EZ1356" s="196"/>
      <c r="FA1356" s="196"/>
      <c r="FB1356" s="196"/>
      <c r="FC1356" s="196"/>
      <c r="FD1356" s="196"/>
    </row>
    <row r="1357" spans="2:160">
      <c r="B1357" s="99">
        <f t="shared" si="127"/>
        <v>0</v>
      </c>
      <c r="C1357" s="99" t="str">
        <f t="shared" si="128"/>
        <v/>
      </c>
      <c r="D1357" s="99" t="str">
        <f t="shared" si="129"/>
        <v/>
      </c>
      <c r="E1357" s="99" t="str">
        <f t="shared" si="130"/>
        <v/>
      </c>
      <c r="F1357" s="99" t="str">
        <f t="shared" si="131"/>
        <v/>
      </c>
      <c r="G1357" s="99" t="str">
        <f t="shared" si="126"/>
        <v/>
      </c>
      <c r="H1357" s="200" t="str">
        <f ca="1">IF(AND(M1357&gt;0,M1357&lt;=STATS!$C$22),1,"")</f>
        <v/>
      </c>
      <c r="J1357" s="34">
        <v>1356</v>
      </c>
      <c r="R1357" s="17"/>
      <c r="S1357" s="17"/>
      <c r="T1357" s="36"/>
      <c r="U1357" s="36"/>
      <c r="V1357" s="36"/>
      <c r="W1357" s="36"/>
      <c r="EZ1357" s="196"/>
      <c r="FA1357" s="196"/>
      <c r="FB1357" s="196"/>
      <c r="FC1357" s="196"/>
      <c r="FD1357" s="196"/>
    </row>
    <row r="1358" spans="2:160">
      <c r="B1358" s="99">
        <f t="shared" si="127"/>
        <v>0</v>
      </c>
      <c r="C1358" s="99" t="str">
        <f t="shared" si="128"/>
        <v/>
      </c>
      <c r="D1358" s="99" t="str">
        <f t="shared" si="129"/>
        <v/>
      </c>
      <c r="E1358" s="99" t="str">
        <f t="shared" si="130"/>
        <v/>
      </c>
      <c r="F1358" s="99" t="str">
        <f t="shared" si="131"/>
        <v/>
      </c>
      <c r="G1358" s="99" t="str">
        <f t="shared" si="126"/>
        <v/>
      </c>
      <c r="H1358" s="200" t="str">
        <f ca="1">IF(AND(M1358&gt;0,M1358&lt;=STATS!$C$22),1,"")</f>
        <v/>
      </c>
      <c r="J1358" s="34">
        <v>1357</v>
      </c>
      <c r="R1358" s="17"/>
      <c r="S1358" s="17"/>
      <c r="T1358" s="36"/>
      <c r="U1358" s="36"/>
      <c r="V1358" s="36"/>
      <c r="W1358" s="36"/>
      <c r="EZ1358" s="196"/>
      <c r="FA1358" s="196"/>
      <c r="FB1358" s="196"/>
      <c r="FC1358" s="196"/>
      <c r="FD1358" s="196"/>
    </row>
    <row r="1359" spans="2:160">
      <c r="B1359" s="99">
        <f t="shared" si="127"/>
        <v>0</v>
      </c>
      <c r="C1359" s="99" t="str">
        <f t="shared" si="128"/>
        <v/>
      </c>
      <c r="D1359" s="99" t="str">
        <f t="shared" si="129"/>
        <v/>
      </c>
      <c r="E1359" s="99" t="str">
        <f t="shared" si="130"/>
        <v/>
      </c>
      <c r="F1359" s="99" t="str">
        <f t="shared" si="131"/>
        <v/>
      </c>
      <c r="G1359" s="99" t="str">
        <f t="shared" si="126"/>
        <v/>
      </c>
      <c r="H1359" s="200" t="str">
        <f ca="1">IF(AND(M1359&gt;0,M1359&lt;=STATS!$C$22),1,"")</f>
        <v/>
      </c>
      <c r="J1359" s="34">
        <v>1358</v>
      </c>
      <c r="R1359" s="17"/>
      <c r="S1359" s="17"/>
      <c r="T1359" s="36"/>
      <c r="U1359" s="36"/>
      <c r="V1359" s="36"/>
      <c r="W1359" s="36"/>
      <c r="EZ1359" s="196"/>
      <c r="FA1359" s="196"/>
      <c r="FB1359" s="196"/>
      <c r="FC1359" s="196"/>
      <c r="FD1359" s="196"/>
    </row>
    <row r="1360" spans="2:160">
      <c r="B1360" s="99">
        <f t="shared" si="127"/>
        <v>0</v>
      </c>
      <c r="C1360" s="99" t="str">
        <f t="shared" si="128"/>
        <v/>
      </c>
      <c r="D1360" s="99" t="str">
        <f t="shared" si="129"/>
        <v/>
      </c>
      <c r="E1360" s="99" t="str">
        <f t="shared" si="130"/>
        <v/>
      </c>
      <c r="F1360" s="99" t="str">
        <f t="shared" si="131"/>
        <v/>
      </c>
      <c r="G1360" s="99" t="str">
        <f t="shared" si="126"/>
        <v/>
      </c>
      <c r="H1360" s="200" t="str">
        <f ca="1">IF(AND(M1360&gt;0,M1360&lt;=STATS!$C$22),1,"")</f>
        <v/>
      </c>
      <c r="J1360" s="34">
        <v>1359</v>
      </c>
      <c r="R1360" s="17"/>
      <c r="S1360" s="17"/>
      <c r="T1360" s="36"/>
      <c r="U1360" s="36"/>
      <c r="V1360" s="36"/>
      <c r="W1360" s="36"/>
      <c r="EZ1360" s="196"/>
      <c r="FA1360" s="196"/>
      <c r="FB1360" s="196"/>
      <c r="FC1360" s="196"/>
      <c r="FD1360" s="196"/>
    </row>
    <row r="1361" spans="2:160">
      <c r="B1361" s="99">
        <f t="shared" si="127"/>
        <v>0</v>
      </c>
      <c r="C1361" s="99" t="str">
        <f t="shared" si="128"/>
        <v/>
      </c>
      <c r="D1361" s="99" t="str">
        <f t="shared" si="129"/>
        <v/>
      </c>
      <c r="E1361" s="99" t="str">
        <f t="shared" si="130"/>
        <v/>
      </c>
      <c r="F1361" s="99" t="str">
        <f t="shared" si="131"/>
        <v/>
      </c>
      <c r="G1361" s="99" t="str">
        <f t="shared" si="126"/>
        <v/>
      </c>
      <c r="H1361" s="200" t="str">
        <f ca="1">IF(AND(M1361&gt;0,M1361&lt;=STATS!$C$22),1,"")</f>
        <v/>
      </c>
      <c r="J1361" s="34">
        <v>1360</v>
      </c>
      <c r="R1361" s="17"/>
      <c r="S1361" s="17"/>
      <c r="T1361" s="36"/>
      <c r="U1361" s="36"/>
      <c r="V1361" s="36"/>
      <c r="W1361" s="36"/>
      <c r="EZ1361" s="196"/>
      <c r="FA1361" s="196"/>
      <c r="FB1361" s="196"/>
      <c r="FC1361" s="196"/>
      <c r="FD1361" s="196"/>
    </row>
    <row r="1362" spans="2:160">
      <c r="B1362" s="99">
        <f t="shared" si="127"/>
        <v>0</v>
      </c>
      <c r="C1362" s="99" t="str">
        <f t="shared" si="128"/>
        <v/>
      </c>
      <c r="D1362" s="99" t="str">
        <f t="shared" si="129"/>
        <v/>
      </c>
      <c r="E1362" s="99" t="str">
        <f t="shared" si="130"/>
        <v/>
      </c>
      <c r="F1362" s="99" t="str">
        <f t="shared" si="131"/>
        <v/>
      </c>
      <c r="G1362" s="99" t="str">
        <f t="shared" si="126"/>
        <v/>
      </c>
      <c r="H1362" s="200" t="str">
        <f ca="1">IF(AND(M1362&gt;0,M1362&lt;=STATS!$C$22),1,"")</f>
        <v/>
      </c>
      <c r="J1362" s="34">
        <v>1361</v>
      </c>
      <c r="R1362" s="17"/>
      <c r="S1362" s="17"/>
      <c r="T1362" s="36"/>
      <c r="U1362" s="36"/>
      <c r="V1362" s="36"/>
      <c r="W1362" s="36"/>
      <c r="EZ1362" s="196"/>
      <c r="FA1362" s="196"/>
      <c r="FB1362" s="196"/>
      <c r="FC1362" s="196"/>
      <c r="FD1362" s="196"/>
    </row>
    <row r="1363" spans="2:160">
      <c r="B1363" s="99">
        <f t="shared" si="127"/>
        <v>0</v>
      </c>
      <c r="C1363" s="99" t="str">
        <f t="shared" si="128"/>
        <v/>
      </c>
      <c r="D1363" s="99" t="str">
        <f t="shared" si="129"/>
        <v/>
      </c>
      <c r="E1363" s="99" t="str">
        <f t="shared" si="130"/>
        <v/>
      </c>
      <c r="F1363" s="99" t="str">
        <f t="shared" si="131"/>
        <v/>
      </c>
      <c r="G1363" s="99" t="str">
        <f t="shared" si="126"/>
        <v/>
      </c>
      <c r="H1363" s="200" t="str">
        <f ca="1">IF(AND(M1363&gt;0,M1363&lt;=STATS!$C$22),1,"")</f>
        <v/>
      </c>
      <c r="J1363" s="34">
        <v>1362</v>
      </c>
      <c r="R1363" s="17"/>
      <c r="S1363" s="17"/>
      <c r="T1363" s="36"/>
      <c r="U1363" s="36"/>
      <c r="V1363" s="36"/>
      <c r="W1363" s="36"/>
      <c r="EZ1363" s="196"/>
      <c r="FA1363" s="196"/>
      <c r="FB1363" s="196"/>
      <c r="FC1363" s="196"/>
      <c r="FD1363" s="196"/>
    </row>
    <row r="1364" spans="2:160">
      <c r="B1364" s="99">
        <f t="shared" si="127"/>
        <v>0</v>
      </c>
      <c r="C1364" s="99" t="str">
        <f t="shared" si="128"/>
        <v/>
      </c>
      <c r="D1364" s="99" t="str">
        <f t="shared" si="129"/>
        <v/>
      </c>
      <c r="E1364" s="99" t="str">
        <f t="shared" si="130"/>
        <v/>
      </c>
      <c r="F1364" s="99" t="str">
        <f t="shared" si="131"/>
        <v/>
      </c>
      <c r="G1364" s="99" t="str">
        <f t="shared" si="126"/>
        <v/>
      </c>
      <c r="H1364" s="200" t="str">
        <f ca="1">IF(AND(M1364&gt;0,M1364&lt;=STATS!$C$22),1,"")</f>
        <v/>
      </c>
      <c r="J1364" s="34">
        <v>1363</v>
      </c>
      <c r="R1364" s="17"/>
      <c r="S1364" s="17"/>
      <c r="T1364" s="36"/>
      <c r="U1364" s="36"/>
      <c r="V1364" s="36"/>
      <c r="W1364" s="36"/>
      <c r="EZ1364" s="196"/>
      <c r="FA1364" s="196"/>
      <c r="FB1364" s="196"/>
      <c r="FC1364" s="196"/>
      <c r="FD1364" s="196"/>
    </row>
    <row r="1365" spans="2:160">
      <c r="B1365" s="99">
        <f t="shared" si="127"/>
        <v>0</v>
      </c>
      <c r="C1365" s="99" t="str">
        <f t="shared" si="128"/>
        <v/>
      </c>
      <c r="D1365" s="99" t="str">
        <f t="shared" si="129"/>
        <v/>
      </c>
      <c r="E1365" s="99" t="str">
        <f t="shared" si="130"/>
        <v/>
      </c>
      <c r="F1365" s="99" t="str">
        <f t="shared" si="131"/>
        <v/>
      </c>
      <c r="G1365" s="99" t="str">
        <f t="shared" si="126"/>
        <v/>
      </c>
      <c r="H1365" s="200" t="str">
        <f ca="1">IF(AND(M1365&gt;0,M1365&lt;=STATS!$C$22),1,"")</f>
        <v/>
      </c>
      <c r="J1365" s="34">
        <v>1364</v>
      </c>
      <c r="R1365" s="17"/>
      <c r="S1365" s="17"/>
      <c r="T1365" s="36"/>
      <c r="U1365" s="36"/>
      <c r="V1365" s="36"/>
      <c r="W1365" s="36"/>
      <c r="EZ1365" s="196"/>
      <c r="FA1365" s="196"/>
      <c r="FB1365" s="196"/>
      <c r="FC1365" s="196"/>
      <c r="FD1365" s="196"/>
    </row>
    <row r="1366" spans="2:160">
      <c r="B1366" s="99">
        <f t="shared" si="127"/>
        <v>0</v>
      </c>
      <c r="C1366" s="99" t="str">
        <f t="shared" si="128"/>
        <v/>
      </c>
      <c r="D1366" s="99" t="str">
        <f t="shared" si="129"/>
        <v/>
      </c>
      <c r="E1366" s="99" t="str">
        <f t="shared" si="130"/>
        <v/>
      </c>
      <c r="F1366" s="99" t="str">
        <f t="shared" si="131"/>
        <v/>
      </c>
      <c r="G1366" s="99" t="str">
        <f t="shared" si="126"/>
        <v/>
      </c>
      <c r="H1366" s="200" t="str">
        <f ca="1">IF(AND(M1366&gt;0,M1366&lt;=STATS!$C$22),1,"")</f>
        <v/>
      </c>
      <c r="J1366" s="34">
        <v>1365</v>
      </c>
      <c r="R1366" s="17"/>
      <c r="S1366" s="17"/>
      <c r="T1366" s="36"/>
      <c r="U1366" s="36"/>
      <c r="V1366" s="36"/>
      <c r="W1366" s="36"/>
      <c r="EZ1366" s="196"/>
      <c r="FA1366" s="196"/>
      <c r="FB1366" s="196"/>
      <c r="FC1366" s="196"/>
      <c r="FD1366" s="196"/>
    </row>
    <row r="1367" spans="2:160">
      <c r="B1367" s="99">
        <f t="shared" si="127"/>
        <v>0</v>
      </c>
      <c r="C1367" s="99" t="str">
        <f t="shared" si="128"/>
        <v/>
      </c>
      <c r="D1367" s="99" t="str">
        <f t="shared" si="129"/>
        <v/>
      </c>
      <c r="E1367" s="99" t="str">
        <f t="shared" si="130"/>
        <v/>
      </c>
      <c r="F1367" s="99" t="str">
        <f t="shared" si="131"/>
        <v/>
      </c>
      <c r="G1367" s="99" t="str">
        <f t="shared" si="126"/>
        <v/>
      </c>
      <c r="H1367" s="200" t="str">
        <f ca="1">IF(AND(M1367&gt;0,M1367&lt;=STATS!$C$22),1,"")</f>
        <v/>
      </c>
      <c r="J1367" s="34">
        <v>1366</v>
      </c>
      <c r="R1367" s="17"/>
      <c r="S1367" s="17"/>
      <c r="T1367" s="36"/>
      <c r="U1367" s="36"/>
      <c r="V1367" s="36"/>
      <c r="W1367" s="36"/>
      <c r="EZ1367" s="196"/>
      <c r="FA1367" s="196"/>
      <c r="FB1367" s="196"/>
      <c r="FC1367" s="196"/>
      <c r="FD1367" s="196"/>
    </row>
    <row r="1368" spans="2:160">
      <c r="B1368" s="99">
        <f t="shared" si="127"/>
        <v>0</v>
      </c>
      <c r="C1368" s="99" t="str">
        <f t="shared" si="128"/>
        <v/>
      </c>
      <c r="D1368" s="99" t="str">
        <f t="shared" si="129"/>
        <v/>
      </c>
      <c r="E1368" s="99" t="str">
        <f t="shared" si="130"/>
        <v/>
      </c>
      <c r="F1368" s="99" t="str">
        <f t="shared" si="131"/>
        <v/>
      </c>
      <c r="G1368" s="99" t="str">
        <f t="shared" si="126"/>
        <v/>
      </c>
      <c r="H1368" s="200" t="str">
        <f ca="1">IF(AND(M1368&gt;0,M1368&lt;=STATS!$C$22),1,"")</f>
        <v/>
      </c>
      <c r="J1368" s="34">
        <v>1367</v>
      </c>
      <c r="R1368" s="17"/>
      <c r="S1368" s="17"/>
      <c r="T1368" s="36"/>
      <c r="U1368" s="36"/>
      <c r="V1368" s="36"/>
      <c r="W1368" s="36"/>
      <c r="EZ1368" s="196"/>
      <c r="FA1368" s="196"/>
      <c r="FB1368" s="196"/>
      <c r="FC1368" s="196"/>
      <c r="FD1368" s="196"/>
    </row>
    <row r="1369" spans="2:160">
      <c r="B1369" s="99">
        <f t="shared" si="127"/>
        <v>0</v>
      </c>
      <c r="C1369" s="99" t="str">
        <f t="shared" si="128"/>
        <v/>
      </c>
      <c r="D1369" s="99" t="str">
        <f t="shared" si="129"/>
        <v/>
      </c>
      <c r="E1369" s="99" t="str">
        <f t="shared" si="130"/>
        <v/>
      </c>
      <c r="F1369" s="99" t="str">
        <f t="shared" si="131"/>
        <v/>
      </c>
      <c r="G1369" s="99" t="str">
        <f t="shared" si="126"/>
        <v/>
      </c>
      <c r="H1369" s="200" t="str">
        <f ca="1">IF(AND(M1369&gt;0,M1369&lt;=STATS!$C$22),1,"")</f>
        <v/>
      </c>
      <c r="J1369" s="34">
        <v>1368</v>
      </c>
      <c r="R1369" s="17"/>
      <c r="S1369" s="17"/>
      <c r="T1369" s="36"/>
      <c r="U1369" s="36"/>
      <c r="V1369" s="36"/>
      <c r="W1369" s="36"/>
      <c r="EZ1369" s="196"/>
      <c r="FA1369" s="196"/>
      <c r="FB1369" s="196"/>
      <c r="FC1369" s="196"/>
      <c r="FD1369" s="196"/>
    </row>
    <row r="1370" spans="2:160">
      <c r="B1370" s="99">
        <f t="shared" si="127"/>
        <v>0</v>
      </c>
      <c r="C1370" s="99" t="str">
        <f t="shared" si="128"/>
        <v/>
      </c>
      <c r="D1370" s="99" t="str">
        <f t="shared" si="129"/>
        <v/>
      </c>
      <c r="E1370" s="99" t="str">
        <f t="shared" si="130"/>
        <v/>
      </c>
      <c r="F1370" s="99" t="str">
        <f t="shared" si="131"/>
        <v/>
      </c>
      <c r="G1370" s="99" t="str">
        <f t="shared" ref="G1370:G1433" si="132">IF($B1370&gt;=1,$M1370,"")</f>
        <v/>
      </c>
      <c r="H1370" s="200" t="str">
        <f ca="1">IF(AND(M1370&gt;0,M1370&lt;=STATS!$C$22),1,"")</f>
        <v/>
      </c>
      <c r="J1370" s="34">
        <v>1369</v>
      </c>
      <c r="R1370" s="17"/>
      <c r="S1370" s="17"/>
      <c r="T1370" s="36"/>
      <c r="U1370" s="36"/>
      <c r="V1370" s="36"/>
      <c r="W1370" s="36"/>
      <c r="EZ1370" s="196"/>
      <c r="FA1370" s="196"/>
      <c r="FB1370" s="196"/>
      <c r="FC1370" s="196"/>
      <c r="FD1370" s="196"/>
    </row>
    <row r="1371" spans="2:160">
      <c r="B1371" s="99">
        <f t="shared" si="127"/>
        <v>0</v>
      </c>
      <c r="C1371" s="99" t="str">
        <f t="shared" si="128"/>
        <v/>
      </c>
      <c r="D1371" s="99" t="str">
        <f t="shared" si="129"/>
        <v/>
      </c>
      <c r="E1371" s="99" t="str">
        <f t="shared" si="130"/>
        <v/>
      </c>
      <c r="F1371" s="99" t="str">
        <f t="shared" si="131"/>
        <v/>
      </c>
      <c r="G1371" s="99" t="str">
        <f t="shared" si="132"/>
        <v/>
      </c>
      <c r="H1371" s="200" t="str">
        <f ca="1">IF(AND(M1371&gt;0,M1371&lt;=STATS!$C$22),1,"")</f>
        <v/>
      </c>
      <c r="J1371" s="34">
        <v>1370</v>
      </c>
      <c r="R1371" s="17"/>
      <c r="S1371" s="17"/>
      <c r="T1371" s="36"/>
      <c r="U1371" s="36"/>
      <c r="V1371" s="36"/>
      <c r="W1371" s="36"/>
      <c r="EZ1371" s="196"/>
      <c r="FA1371" s="196"/>
      <c r="FB1371" s="196"/>
      <c r="FC1371" s="196"/>
      <c r="FD1371" s="196"/>
    </row>
    <row r="1372" spans="2:160">
      <c r="B1372" s="99">
        <f t="shared" si="127"/>
        <v>0</v>
      </c>
      <c r="C1372" s="99" t="str">
        <f t="shared" si="128"/>
        <v/>
      </c>
      <c r="D1372" s="99" t="str">
        <f t="shared" si="129"/>
        <v/>
      </c>
      <c r="E1372" s="99" t="str">
        <f t="shared" si="130"/>
        <v/>
      </c>
      <c r="F1372" s="99" t="str">
        <f t="shared" si="131"/>
        <v/>
      </c>
      <c r="G1372" s="99" t="str">
        <f t="shared" si="132"/>
        <v/>
      </c>
      <c r="H1372" s="200" t="str">
        <f ca="1">IF(AND(M1372&gt;0,M1372&lt;=STATS!$C$22),1,"")</f>
        <v/>
      </c>
      <c r="J1372" s="34">
        <v>1371</v>
      </c>
      <c r="R1372" s="17"/>
      <c r="S1372" s="17"/>
      <c r="T1372" s="36"/>
      <c r="U1372" s="36"/>
      <c r="V1372" s="36"/>
      <c r="W1372" s="36"/>
      <c r="EZ1372" s="196"/>
      <c r="FA1372" s="196"/>
      <c r="FB1372" s="196"/>
      <c r="FC1372" s="196"/>
      <c r="FD1372" s="196"/>
    </row>
    <row r="1373" spans="2:160">
      <c r="B1373" s="99">
        <f t="shared" si="127"/>
        <v>0</v>
      </c>
      <c r="C1373" s="99" t="str">
        <f t="shared" si="128"/>
        <v/>
      </c>
      <c r="D1373" s="99" t="str">
        <f t="shared" si="129"/>
        <v/>
      </c>
      <c r="E1373" s="99" t="str">
        <f t="shared" si="130"/>
        <v/>
      </c>
      <c r="F1373" s="99" t="str">
        <f t="shared" si="131"/>
        <v/>
      </c>
      <c r="G1373" s="99" t="str">
        <f t="shared" si="132"/>
        <v/>
      </c>
      <c r="H1373" s="200" t="str">
        <f ca="1">IF(AND(M1373&gt;0,M1373&lt;=STATS!$C$22),1,"")</f>
        <v/>
      </c>
      <c r="J1373" s="34">
        <v>1372</v>
      </c>
      <c r="R1373" s="17"/>
      <c r="S1373" s="17"/>
      <c r="T1373" s="36"/>
      <c r="U1373" s="36"/>
      <c r="V1373" s="36"/>
      <c r="W1373" s="36"/>
      <c r="EZ1373" s="196"/>
      <c r="FA1373" s="196"/>
      <c r="FB1373" s="196"/>
      <c r="FC1373" s="196"/>
      <c r="FD1373" s="196"/>
    </row>
    <row r="1374" spans="2:160">
      <c r="B1374" s="99">
        <f t="shared" si="127"/>
        <v>0</v>
      </c>
      <c r="C1374" s="99" t="str">
        <f t="shared" si="128"/>
        <v/>
      </c>
      <c r="D1374" s="99" t="str">
        <f t="shared" si="129"/>
        <v/>
      </c>
      <c r="E1374" s="99" t="str">
        <f t="shared" si="130"/>
        <v/>
      </c>
      <c r="F1374" s="99" t="str">
        <f t="shared" si="131"/>
        <v/>
      </c>
      <c r="G1374" s="99" t="str">
        <f t="shared" si="132"/>
        <v/>
      </c>
      <c r="H1374" s="200" t="str">
        <f ca="1">IF(AND(M1374&gt;0,M1374&lt;=STATS!$C$22),1,"")</f>
        <v/>
      </c>
      <c r="J1374" s="34">
        <v>1373</v>
      </c>
      <c r="R1374" s="17"/>
      <c r="S1374" s="17"/>
      <c r="T1374" s="36"/>
      <c r="U1374" s="36"/>
      <c r="V1374" s="36"/>
      <c r="W1374" s="36"/>
      <c r="EZ1374" s="196"/>
      <c r="FA1374" s="196"/>
      <c r="FB1374" s="196"/>
      <c r="FC1374" s="196"/>
      <c r="FD1374" s="196"/>
    </row>
    <row r="1375" spans="2:160">
      <c r="B1375" s="99">
        <f t="shared" si="127"/>
        <v>0</v>
      </c>
      <c r="C1375" s="99" t="str">
        <f t="shared" si="128"/>
        <v/>
      </c>
      <c r="D1375" s="99" t="str">
        <f t="shared" si="129"/>
        <v/>
      </c>
      <c r="E1375" s="99" t="str">
        <f t="shared" si="130"/>
        <v/>
      </c>
      <c r="F1375" s="99" t="str">
        <f t="shared" si="131"/>
        <v/>
      </c>
      <c r="G1375" s="99" t="str">
        <f t="shared" si="132"/>
        <v/>
      </c>
      <c r="H1375" s="200" t="str">
        <f ca="1">IF(AND(M1375&gt;0,M1375&lt;=STATS!$C$22),1,"")</f>
        <v/>
      </c>
      <c r="J1375" s="34">
        <v>1374</v>
      </c>
      <c r="R1375" s="17"/>
      <c r="S1375" s="17"/>
      <c r="T1375" s="36"/>
      <c r="U1375" s="36"/>
      <c r="V1375" s="36"/>
      <c r="W1375" s="36"/>
      <c r="EZ1375" s="196"/>
      <c r="FA1375" s="196"/>
      <c r="FB1375" s="196"/>
      <c r="FC1375" s="196"/>
      <c r="FD1375" s="196"/>
    </row>
    <row r="1376" spans="2:160">
      <c r="B1376" s="99">
        <f t="shared" si="127"/>
        <v>0</v>
      </c>
      <c r="C1376" s="99" t="str">
        <f t="shared" si="128"/>
        <v/>
      </c>
      <c r="D1376" s="99" t="str">
        <f t="shared" si="129"/>
        <v/>
      </c>
      <c r="E1376" s="99" t="str">
        <f t="shared" si="130"/>
        <v/>
      </c>
      <c r="F1376" s="99" t="str">
        <f t="shared" si="131"/>
        <v/>
      </c>
      <c r="G1376" s="99" t="str">
        <f t="shared" si="132"/>
        <v/>
      </c>
      <c r="H1376" s="200" t="str">
        <f ca="1">IF(AND(M1376&gt;0,M1376&lt;=STATS!$C$22),1,"")</f>
        <v/>
      </c>
      <c r="J1376" s="34">
        <v>1375</v>
      </c>
      <c r="R1376" s="17"/>
      <c r="S1376" s="17"/>
      <c r="T1376" s="36"/>
      <c r="U1376" s="36"/>
      <c r="V1376" s="36"/>
      <c r="W1376" s="36"/>
      <c r="EZ1376" s="196"/>
      <c r="FA1376" s="196"/>
      <c r="FB1376" s="196"/>
      <c r="FC1376" s="196"/>
      <c r="FD1376" s="196"/>
    </row>
    <row r="1377" spans="2:160">
      <c r="B1377" s="99">
        <f t="shared" si="127"/>
        <v>0</v>
      </c>
      <c r="C1377" s="99" t="str">
        <f t="shared" si="128"/>
        <v/>
      </c>
      <c r="D1377" s="99" t="str">
        <f t="shared" si="129"/>
        <v/>
      </c>
      <c r="E1377" s="99" t="str">
        <f t="shared" si="130"/>
        <v/>
      </c>
      <c r="F1377" s="99" t="str">
        <f t="shared" si="131"/>
        <v/>
      </c>
      <c r="G1377" s="99" t="str">
        <f t="shared" si="132"/>
        <v/>
      </c>
      <c r="H1377" s="200" t="str">
        <f ca="1">IF(AND(M1377&gt;0,M1377&lt;=STATS!$C$22),1,"")</f>
        <v/>
      </c>
      <c r="J1377" s="34">
        <v>1376</v>
      </c>
      <c r="R1377" s="17"/>
      <c r="S1377" s="17"/>
      <c r="T1377" s="36"/>
      <c r="U1377" s="36"/>
      <c r="V1377" s="36"/>
      <c r="W1377" s="36"/>
      <c r="EZ1377" s="196"/>
      <c r="FA1377" s="196"/>
      <c r="FB1377" s="196"/>
      <c r="FC1377" s="196"/>
      <c r="FD1377" s="196"/>
    </row>
    <row r="1378" spans="2:160">
      <c r="B1378" s="99">
        <f t="shared" si="127"/>
        <v>0</v>
      </c>
      <c r="C1378" s="99" t="str">
        <f t="shared" si="128"/>
        <v/>
      </c>
      <c r="D1378" s="99" t="str">
        <f t="shared" si="129"/>
        <v/>
      </c>
      <c r="E1378" s="99" t="str">
        <f t="shared" si="130"/>
        <v/>
      </c>
      <c r="F1378" s="99" t="str">
        <f t="shared" si="131"/>
        <v/>
      </c>
      <c r="G1378" s="99" t="str">
        <f t="shared" si="132"/>
        <v/>
      </c>
      <c r="H1378" s="200" t="str">
        <f ca="1">IF(AND(M1378&gt;0,M1378&lt;=STATS!$C$22),1,"")</f>
        <v/>
      </c>
      <c r="J1378" s="34">
        <v>1377</v>
      </c>
      <c r="R1378" s="17"/>
      <c r="S1378" s="17"/>
      <c r="T1378" s="36"/>
      <c r="U1378" s="36"/>
      <c r="V1378" s="36"/>
      <c r="W1378" s="36"/>
      <c r="EZ1378" s="196"/>
      <c r="FA1378" s="196"/>
      <c r="FB1378" s="196"/>
      <c r="FC1378" s="196"/>
      <c r="FD1378" s="196"/>
    </row>
    <row r="1379" spans="2:160">
      <c r="B1379" s="99">
        <f t="shared" si="127"/>
        <v>0</v>
      </c>
      <c r="C1379" s="99" t="str">
        <f t="shared" si="128"/>
        <v/>
      </c>
      <c r="D1379" s="99" t="str">
        <f t="shared" si="129"/>
        <v/>
      </c>
      <c r="E1379" s="99" t="str">
        <f t="shared" si="130"/>
        <v/>
      </c>
      <c r="F1379" s="99" t="str">
        <f t="shared" si="131"/>
        <v/>
      </c>
      <c r="G1379" s="99" t="str">
        <f t="shared" si="132"/>
        <v/>
      </c>
      <c r="H1379" s="200" t="str">
        <f ca="1">IF(AND(M1379&gt;0,M1379&lt;=STATS!$C$22),1,"")</f>
        <v/>
      </c>
      <c r="J1379" s="34">
        <v>1378</v>
      </c>
      <c r="R1379" s="17"/>
      <c r="S1379" s="17"/>
      <c r="T1379" s="36"/>
      <c r="U1379" s="36"/>
      <c r="V1379" s="36"/>
      <c r="W1379" s="36"/>
      <c r="EZ1379" s="196"/>
      <c r="FA1379" s="196"/>
      <c r="FB1379" s="196"/>
      <c r="FC1379" s="196"/>
      <c r="FD1379" s="196"/>
    </row>
    <row r="1380" spans="2:160">
      <c r="B1380" s="99">
        <f t="shared" si="127"/>
        <v>0</v>
      </c>
      <c r="C1380" s="99" t="str">
        <f t="shared" si="128"/>
        <v/>
      </c>
      <c r="D1380" s="99" t="str">
        <f t="shared" si="129"/>
        <v/>
      </c>
      <c r="E1380" s="99" t="str">
        <f t="shared" si="130"/>
        <v/>
      </c>
      <c r="F1380" s="99" t="str">
        <f t="shared" si="131"/>
        <v/>
      </c>
      <c r="G1380" s="99" t="str">
        <f t="shared" si="132"/>
        <v/>
      </c>
      <c r="H1380" s="200" t="str">
        <f ca="1">IF(AND(M1380&gt;0,M1380&lt;=STATS!$C$22),1,"")</f>
        <v/>
      </c>
      <c r="J1380" s="34">
        <v>1379</v>
      </c>
      <c r="R1380" s="17"/>
      <c r="S1380" s="17"/>
      <c r="T1380" s="36"/>
      <c r="U1380" s="36"/>
      <c r="V1380" s="36"/>
      <c r="W1380" s="36"/>
      <c r="EZ1380" s="196"/>
      <c r="FA1380" s="196"/>
      <c r="FB1380" s="196"/>
      <c r="FC1380" s="196"/>
      <c r="FD1380" s="196"/>
    </row>
    <row r="1381" spans="2:160">
      <c r="B1381" s="99">
        <f t="shared" si="127"/>
        <v>0</v>
      </c>
      <c r="C1381" s="99" t="str">
        <f t="shared" si="128"/>
        <v/>
      </c>
      <c r="D1381" s="99" t="str">
        <f t="shared" si="129"/>
        <v/>
      </c>
      <c r="E1381" s="99" t="str">
        <f t="shared" si="130"/>
        <v/>
      </c>
      <c r="F1381" s="99" t="str">
        <f t="shared" si="131"/>
        <v/>
      </c>
      <c r="G1381" s="99" t="str">
        <f t="shared" si="132"/>
        <v/>
      </c>
      <c r="H1381" s="200" t="str">
        <f ca="1">IF(AND(M1381&gt;0,M1381&lt;=STATS!$C$22),1,"")</f>
        <v/>
      </c>
      <c r="J1381" s="34">
        <v>1380</v>
      </c>
      <c r="R1381" s="17"/>
      <c r="S1381" s="17"/>
      <c r="T1381" s="36"/>
      <c r="U1381" s="36"/>
      <c r="V1381" s="36"/>
      <c r="W1381" s="36"/>
      <c r="EZ1381" s="196"/>
      <c r="FA1381" s="196"/>
      <c r="FB1381" s="196"/>
      <c r="FC1381" s="196"/>
      <c r="FD1381" s="196"/>
    </row>
    <row r="1382" spans="2:160">
      <c r="B1382" s="99">
        <f t="shared" si="127"/>
        <v>0</v>
      </c>
      <c r="C1382" s="99" t="str">
        <f t="shared" si="128"/>
        <v/>
      </c>
      <c r="D1382" s="99" t="str">
        <f t="shared" si="129"/>
        <v/>
      </c>
      <c r="E1382" s="99" t="str">
        <f t="shared" si="130"/>
        <v/>
      </c>
      <c r="F1382" s="99" t="str">
        <f t="shared" si="131"/>
        <v/>
      </c>
      <c r="G1382" s="99" t="str">
        <f t="shared" si="132"/>
        <v/>
      </c>
      <c r="H1382" s="200" t="str">
        <f ca="1">IF(AND(M1382&gt;0,M1382&lt;=STATS!$C$22),1,"")</f>
        <v/>
      </c>
      <c r="J1382" s="34">
        <v>1381</v>
      </c>
      <c r="R1382" s="17"/>
      <c r="S1382" s="17"/>
      <c r="T1382" s="36"/>
      <c r="U1382" s="36"/>
      <c r="V1382" s="36"/>
      <c r="W1382" s="36"/>
      <c r="EZ1382" s="196"/>
      <c r="FA1382" s="196"/>
      <c r="FB1382" s="196"/>
      <c r="FC1382" s="196"/>
      <c r="FD1382" s="196"/>
    </row>
    <row r="1383" spans="2:160">
      <c r="B1383" s="99">
        <f t="shared" si="127"/>
        <v>0</v>
      </c>
      <c r="C1383" s="99" t="str">
        <f t="shared" si="128"/>
        <v/>
      </c>
      <c r="D1383" s="99" t="str">
        <f t="shared" si="129"/>
        <v/>
      </c>
      <c r="E1383" s="99" t="str">
        <f t="shared" si="130"/>
        <v/>
      </c>
      <c r="F1383" s="99" t="str">
        <f t="shared" si="131"/>
        <v/>
      </c>
      <c r="G1383" s="99" t="str">
        <f t="shared" si="132"/>
        <v/>
      </c>
      <c r="H1383" s="200" t="str">
        <f ca="1">IF(AND(M1383&gt;0,M1383&lt;=STATS!$C$22),1,"")</f>
        <v/>
      </c>
      <c r="J1383" s="34">
        <v>1382</v>
      </c>
      <c r="R1383" s="17"/>
      <c r="S1383" s="17"/>
      <c r="T1383" s="36"/>
      <c r="U1383" s="36"/>
      <c r="V1383" s="36"/>
      <c r="W1383" s="36"/>
      <c r="EZ1383" s="196"/>
      <c r="FA1383" s="196"/>
      <c r="FB1383" s="196"/>
      <c r="FC1383" s="196"/>
      <c r="FD1383" s="196"/>
    </row>
    <row r="1384" spans="2:160">
      <c r="B1384" s="99">
        <f t="shared" si="127"/>
        <v>0</v>
      </c>
      <c r="C1384" s="99" t="str">
        <f t="shared" si="128"/>
        <v/>
      </c>
      <c r="D1384" s="99" t="str">
        <f t="shared" si="129"/>
        <v/>
      </c>
      <c r="E1384" s="99" t="str">
        <f t="shared" si="130"/>
        <v/>
      </c>
      <c r="F1384" s="99" t="str">
        <f t="shared" si="131"/>
        <v/>
      </c>
      <c r="G1384" s="99" t="str">
        <f t="shared" si="132"/>
        <v/>
      </c>
      <c r="H1384" s="200" t="str">
        <f ca="1">IF(AND(M1384&gt;0,M1384&lt;=STATS!$C$22),1,"")</f>
        <v/>
      </c>
      <c r="J1384" s="34">
        <v>1383</v>
      </c>
      <c r="R1384" s="17"/>
      <c r="S1384" s="17"/>
      <c r="T1384" s="36"/>
      <c r="U1384" s="36"/>
      <c r="V1384" s="36"/>
      <c r="W1384" s="36"/>
      <c r="EZ1384" s="196"/>
      <c r="FA1384" s="196"/>
      <c r="FB1384" s="196"/>
      <c r="FC1384" s="196"/>
      <c r="FD1384" s="196"/>
    </row>
    <row r="1385" spans="2:160">
      <c r="B1385" s="99">
        <f t="shared" si="127"/>
        <v>0</v>
      </c>
      <c r="C1385" s="99" t="str">
        <f t="shared" si="128"/>
        <v/>
      </c>
      <c r="D1385" s="99" t="str">
        <f t="shared" si="129"/>
        <v/>
      </c>
      <c r="E1385" s="99" t="str">
        <f t="shared" si="130"/>
        <v/>
      </c>
      <c r="F1385" s="99" t="str">
        <f t="shared" si="131"/>
        <v/>
      </c>
      <c r="G1385" s="99" t="str">
        <f t="shared" si="132"/>
        <v/>
      </c>
      <c r="H1385" s="200" t="str">
        <f ca="1">IF(AND(M1385&gt;0,M1385&lt;=STATS!$C$22),1,"")</f>
        <v/>
      </c>
      <c r="J1385" s="34">
        <v>1384</v>
      </c>
      <c r="R1385" s="17"/>
      <c r="S1385" s="17"/>
      <c r="T1385" s="36"/>
      <c r="U1385" s="36"/>
      <c r="V1385" s="36"/>
      <c r="W1385" s="36"/>
      <c r="EZ1385" s="196"/>
      <c r="FA1385" s="196"/>
      <c r="FB1385" s="196"/>
      <c r="FC1385" s="196"/>
      <c r="FD1385" s="196"/>
    </row>
    <row r="1386" spans="2:160">
      <c r="B1386" s="99">
        <f t="shared" si="127"/>
        <v>0</v>
      </c>
      <c r="C1386" s="99" t="str">
        <f t="shared" si="128"/>
        <v/>
      </c>
      <c r="D1386" s="99" t="str">
        <f t="shared" si="129"/>
        <v/>
      </c>
      <c r="E1386" s="99" t="str">
        <f t="shared" si="130"/>
        <v/>
      </c>
      <c r="F1386" s="99" t="str">
        <f t="shared" si="131"/>
        <v/>
      </c>
      <c r="G1386" s="99" t="str">
        <f t="shared" si="132"/>
        <v/>
      </c>
      <c r="H1386" s="200" t="str">
        <f ca="1">IF(AND(M1386&gt;0,M1386&lt;=STATS!$C$22),1,"")</f>
        <v/>
      </c>
      <c r="J1386" s="34">
        <v>1385</v>
      </c>
      <c r="R1386" s="17"/>
      <c r="S1386" s="17"/>
      <c r="T1386" s="36"/>
      <c r="U1386" s="36"/>
      <c r="V1386" s="36"/>
      <c r="W1386" s="36"/>
      <c r="EZ1386" s="196"/>
      <c r="FA1386" s="196"/>
      <c r="FB1386" s="196"/>
      <c r="FC1386" s="196"/>
      <c r="FD1386" s="196"/>
    </row>
    <row r="1387" spans="2:160">
      <c r="B1387" s="99">
        <f t="shared" si="127"/>
        <v>0</v>
      </c>
      <c r="C1387" s="99" t="str">
        <f t="shared" si="128"/>
        <v/>
      </c>
      <c r="D1387" s="99" t="str">
        <f t="shared" si="129"/>
        <v/>
      </c>
      <c r="E1387" s="99" t="str">
        <f t="shared" si="130"/>
        <v/>
      </c>
      <c r="F1387" s="99" t="str">
        <f t="shared" si="131"/>
        <v/>
      </c>
      <c r="G1387" s="99" t="str">
        <f t="shared" si="132"/>
        <v/>
      </c>
      <c r="H1387" s="200" t="str">
        <f ca="1">IF(AND(M1387&gt;0,M1387&lt;=STATS!$C$22),1,"")</f>
        <v/>
      </c>
      <c r="J1387" s="34">
        <v>1386</v>
      </c>
      <c r="R1387" s="17"/>
      <c r="S1387" s="17"/>
      <c r="T1387" s="36"/>
      <c r="U1387" s="36"/>
      <c r="V1387" s="36"/>
      <c r="W1387" s="36"/>
      <c r="EZ1387" s="196"/>
      <c r="FA1387" s="196"/>
      <c r="FB1387" s="196"/>
      <c r="FC1387" s="196"/>
      <c r="FD1387" s="196"/>
    </row>
    <row r="1388" spans="2:160">
      <c r="B1388" s="99">
        <f t="shared" si="127"/>
        <v>0</v>
      </c>
      <c r="C1388" s="99" t="str">
        <f t="shared" si="128"/>
        <v/>
      </c>
      <c r="D1388" s="99" t="str">
        <f t="shared" si="129"/>
        <v/>
      </c>
      <c r="E1388" s="99" t="str">
        <f t="shared" si="130"/>
        <v/>
      </c>
      <c r="F1388" s="99" t="str">
        <f t="shared" si="131"/>
        <v/>
      </c>
      <c r="G1388" s="99" t="str">
        <f t="shared" si="132"/>
        <v/>
      </c>
      <c r="H1388" s="200" t="str">
        <f ca="1">IF(AND(M1388&gt;0,M1388&lt;=STATS!$C$22),1,"")</f>
        <v/>
      </c>
      <c r="J1388" s="34">
        <v>1387</v>
      </c>
      <c r="R1388" s="17"/>
      <c r="S1388" s="17"/>
      <c r="T1388" s="36"/>
      <c r="U1388" s="36"/>
      <c r="V1388" s="36"/>
      <c r="W1388" s="36"/>
      <c r="EZ1388" s="196"/>
      <c r="FA1388" s="196"/>
      <c r="FB1388" s="196"/>
      <c r="FC1388" s="196"/>
      <c r="FD1388" s="196"/>
    </row>
    <row r="1389" spans="2:160">
      <c r="B1389" s="99">
        <f t="shared" si="127"/>
        <v>0</v>
      </c>
      <c r="C1389" s="99" t="str">
        <f t="shared" si="128"/>
        <v/>
      </c>
      <c r="D1389" s="99" t="str">
        <f t="shared" si="129"/>
        <v/>
      </c>
      <c r="E1389" s="99" t="str">
        <f t="shared" si="130"/>
        <v/>
      </c>
      <c r="F1389" s="99" t="str">
        <f t="shared" si="131"/>
        <v/>
      </c>
      <c r="G1389" s="99" t="str">
        <f t="shared" si="132"/>
        <v/>
      </c>
      <c r="H1389" s="200" t="str">
        <f ca="1">IF(AND(M1389&gt;0,M1389&lt;=STATS!$C$22),1,"")</f>
        <v/>
      </c>
      <c r="J1389" s="34">
        <v>1388</v>
      </c>
      <c r="R1389" s="17"/>
      <c r="S1389" s="17"/>
      <c r="T1389" s="36"/>
      <c r="U1389" s="36"/>
      <c r="V1389" s="36"/>
      <c r="W1389" s="36"/>
      <c r="EZ1389" s="196"/>
      <c r="FA1389" s="196"/>
      <c r="FB1389" s="196"/>
      <c r="FC1389" s="196"/>
      <c r="FD1389" s="196"/>
    </row>
    <row r="1390" spans="2:160">
      <c r="B1390" s="99">
        <f t="shared" si="127"/>
        <v>0</v>
      </c>
      <c r="C1390" s="99" t="str">
        <f t="shared" si="128"/>
        <v/>
      </c>
      <c r="D1390" s="99" t="str">
        <f t="shared" si="129"/>
        <v/>
      </c>
      <c r="E1390" s="99" t="str">
        <f t="shared" si="130"/>
        <v/>
      </c>
      <c r="F1390" s="99" t="str">
        <f t="shared" si="131"/>
        <v/>
      </c>
      <c r="G1390" s="99" t="str">
        <f t="shared" si="132"/>
        <v/>
      </c>
      <c r="H1390" s="200" t="str">
        <f ca="1">IF(AND(M1390&gt;0,M1390&lt;=STATS!$C$22),1,"")</f>
        <v/>
      </c>
      <c r="J1390" s="34">
        <v>1389</v>
      </c>
      <c r="R1390" s="17"/>
      <c r="S1390" s="17"/>
      <c r="T1390" s="36"/>
      <c r="U1390" s="36"/>
      <c r="V1390" s="36"/>
      <c r="W1390" s="36"/>
      <c r="EZ1390" s="196"/>
      <c r="FA1390" s="196"/>
      <c r="FB1390" s="196"/>
      <c r="FC1390" s="196"/>
      <c r="FD1390" s="196"/>
    </row>
    <row r="1391" spans="2:160">
      <c r="B1391" s="99">
        <f t="shared" si="127"/>
        <v>0</v>
      </c>
      <c r="C1391" s="99" t="str">
        <f t="shared" si="128"/>
        <v/>
      </c>
      <c r="D1391" s="99" t="str">
        <f t="shared" si="129"/>
        <v/>
      </c>
      <c r="E1391" s="99" t="str">
        <f t="shared" si="130"/>
        <v/>
      </c>
      <c r="F1391" s="99" t="str">
        <f t="shared" si="131"/>
        <v/>
      </c>
      <c r="G1391" s="99" t="str">
        <f t="shared" si="132"/>
        <v/>
      </c>
      <c r="H1391" s="200" t="str">
        <f ca="1">IF(AND(M1391&gt;0,M1391&lt;=STATS!$C$22),1,"")</f>
        <v/>
      </c>
      <c r="J1391" s="34">
        <v>1390</v>
      </c>
      <c r="R1391" s="17"/>
      <c r="S1391" s="17"/>
      <c r="T1391" s="36"/>
      <c r="U1391" s="36"/>
      <c r="V1391" s="36"/>
      <c r="W1391" s="36"/>
      <c r="EZ1391" s="196"/>
      <c r="FA1391" s="196"/>
      <c r="FB1391" s="196"/>
      <c r="FC1391" s="196"/>
      <c r="FD1391" s="196"/>
    </row>
    <row r="1392" spans="2:160">
      <c r="B1392" s="99">
        <f t="shared" si="127"/>
        <v>0</v>
      </c>
      <c r="C1392" s="99" t="str">
        <f t="shared" si="128"/>
        <v/>
      </c>
      <c r="D1392" s="99" t="str">
        <f t="shared" si="129"/>
        <v/>
      </c>
      <c r="E1392" s="99" t="str">
        <f t="shared" si="130"/>
        <v/>
      </c>
      <c r="F1392" s="99" t="str">
        <f t="shared" si="131"/>
        <v/>
      </c>
      <c r="G1392" s="99" t="str">
        <f t="shared" si="132"/>
        <v/>
      </c>
      <c r="H1392" s="200" t="str">
        <f ca="1">IF(AND(M1392&gt;0,M1392&lt;=STATS!$C$22),1,"")</f>
        <v/>
      </c>
      <c r="J1392" s="34">
        <v>1391</v>
      </c>
      <c r="R1392" s="17"/>
      <c r="S1392" s="17"/>
      <c r="T1392" s="36"/>
      <c r="U1392" s="36"/>
      <c r="V1392" s="36"/>
      <c r="W1392" s="36"/>
      <c r="EZ1392" s="196"/>
      <c r="FA1392" s="196"/>
      <c r="FB1392" s="196"/>
      <c r="FC1392" s="196"/>
      <c r="FD1392" s="196"/>
    </row>
    <row r="1393" spans="2:160">
      <c r="B1393" s="99">
        <f t="shared" si="127"/>
        <v>0</v>
      </c>
      <c r="C1393" s="99" t="str">
        <f t="shared" si="128"/>
        <v/>
      </c>
      <c r="D1393" s="99" t="str">
        <f t="shared" si="129"/>
        <v/>
      </c>
      <c r="E1393" s="99" t="str">
        <f t="shared" si="130"/>
        <v/>
      </c>
      <c r="F1393" s="99" t="str">
        <f t="shared" si="131"/>
        <v/>
      </c>
      <c r="G1393" s="99" t="str">
        <f t="shared" si="132"/>
        <v/>
      </c>
      <c r="H1393" s="200" t="str">
        <f ca="1">IF(AND(M1393&gt;0,M1393&lt;=STATS!$C$22),1,"")</f>
        <v/>
      </c>
      <c r="J1393" s="34">
        <v>1392</v>
      </c>
      <c r="R1393" s="17"/>
      <c r="S1393" s="17"/>
      <c r="T1393" s="36"/>
      <c r="U1393" s="36"/>
      <c r="V1393" s="36"/>
      <c r="W1393" s="36"/>
      <c r="EZ1393" s="196"/>
      <c r="FA1393" s="196"/>
      <c r="FB1393" s="196"/>
      <c r="FC1393" s="196"/>
      <c r="FD1393" s="196"/>
    </row>
    <row r="1394" spans="2:160">
      <c r="B1394" s="99">
        <f t="shared" si="127"/>
        <v>0</v>
      </c>
      <c r="C1394" s="99" t="str">
        <f t="shared" si="128"/>
        <v/>
      </c>
      <c r="D1394" s="99" t="str">
        <f t="shared" si="129"/>
        <v/>
      </c>
      <c r="E1394" s="99" t="str">
        <f t="shared" si="130"/>
        <v/>
      </c>
      <c r="F1394" s="99" t="str">
        <f t="shared" si="131"/>
        <v/>
      </c>
      <c r="G1394" s="99" t="str">
        <f t="shared" si="132"/>
        <v/>
      </c>
      <c r="H1394" s="200" t="str">
        <f ca="1">IF(AND(M1394&gt;0,M1394&lt;=STATS!$C$22),1,"")</f>
        <v/>
      </c>
      <c r="J1394" s="34">
        <v>1393</v>
      </c>
      <c r="R1394" s="17"/>
      <c r="S1394" s="17"/>
      <c r="T1394" s="36"/>
      <c r="U1394" s="36"/>
      <c r="V1394" s="36"/>
      <c r="W1394" s="36"/>
      <c r="EZ1394" s="196"/>
      <c r="FA1394" s="196"/>
      <c r="FB1394" s="196"/>
      <c r="FC1394" s="196"/>
      <c r="FD1394" s="196"/>
    </row>
    <row r="1395" spans="2:160">
      <c r="B1395" s="99">
        <f t="shared" si="127"/>
        <v>0</v>
      </c>
      <c r="C1395" s="99" t="str">
        <f t="shared" si="128"/>
        <v/>
      </c>
      <c r="D1395" s="99" t="str">
        <f t="shared" si="129"/>
        <v/>
      </c>
      <c r="E1395" s="99" t="str">
        <f t="shared" si="130"/>
        <v/>
      </c>
      <c r="F1395" s="99" t="str">
        <f t="shared" si="131"/>
        <v/>
      </c>
      <c r="G1395" s="99" t="str">
        <f t="shared" si="132"/>
        <v/>
      </c>
      <c r="H1395" s="200" t="str">
        <f ca="1">IF(AND(M1395&gt;0,M1395&lt;=STATS!$C$22),1,"")</f>
        <v/>
      </c>
      <c r="J1395" s="34">
        <v>1394</v>
      </c>
      <c r="R1395" s="17"/>
      <c r="S1395" s="17"/>
      <c r="T1395" s="36"/>
      <c r="U1395" s="36"/>
      <c r="V1395" s="36"/>
      <c r="W1395" s="36"/>
      <c r="EZ1395" s="196"/>
      <c r="FA1395" s="196"/>
      <c r="FB1395" s="196"/>
      <c r="FC1395" s="196"/>
      <c r="FD1395" s="196"/>
    </row>
    <row r="1396" spans="2:160">
      <c r="B1396" s="99">
        <f t="shared" si="127"/>
        <v>0</v>
      </c>
      <c r="C1396" s="99" t="str">
        <f t="shared" si="128"/>
        <v/>
      </c>
      <c r="D1396" s="99" t="str">
        <f t="shared" si="129"/>
        <v/>
      </c>
      <c r="E1396" s="99" t="str">
        <f t="shared" si="130"/>
        <v/>
      </c>
      <c r="F1396" s="99" t="str">
        <f t="shared" si="131"/>
        <v/>
      </c>
      <c r="G1396" s="99" t="str">
        <f t="shared" si="132"/>
        <v/>
      </c>
      <c r="H1396" s="200" t="str">
        <f ca="1">IF(AND(M1396&gt;0,M1396&lt;=STATS!$C$22),1,"")</f>
        <v/>
      </c>
      <c r="J1396" s="34">
        <v>1395</v>
      </c>
      <c r="R1396" s="17"/>
      <c r="S1396" s="17"/>
      <c r="T1396" s="36"/>
      <c r="U1396" s="36"/>
      <c r="V1396" s="36"/>
      <c r="W1396" s="36"/>
      <c r="EZ1396" s="196"/>
      <c r="FA1396" s="196"/>
      <c r="FB1396" s="196"/>
      <c r="FC1396" s="196"/>
      <c r="FD1396" s="196"/>
    </row>
    <row r="1397" spans="2:160">
      <c r="B1397" s="99">
        <f t="shared" si="127"/>
        <v>0</v>
      </c>
      <c r="C1397" s="99" t="str">
        <f t="shared" si="128"/>
        <v/>
      </c>
      <c r="D1397" s="99" t="str">
        <f t="shared" si="129"/>
        <v/>
      </c>
      <c r="E1397" s="99" t="str">
        <f t="shared" si="130"/>
        <v/>
      </c>
      <c r="F1397" s="99" t="str">
        <f t="shared" si="131"/>
        <v/>
      </c>
      <c r="G1397" s="99" t="str">
        <f t="shared" si="132"/>
        <v/>
      </c>
      <c r="H1397" s="200" t="str">
        <f ca="1">IF(AND(M1397&gt;0,M1397&lt;=STATS!$C$22),1,"")</f>
        <v/>
      </c>
      <c r="J1397" s="34">
        <v>1396</v>
      </c>
      <c r="R1397" s="17"/>
      <c r="S1397" s="17"/>
      <c r="T1397" s="36"/>
      <c r="U1397" s="36"/>
      <c r="V1397" s="36"/>
      <c r="W1397" s="36"/>
      <c r="EZ1397" s="196"/>
      <c r="FA1397" s="196"/>
      <c r="FB1397" s="196"/>
      <c r="FC1397" s="196"/>
      <c r="FD1397" s="196"/>
    </row>
    <row r="1398" spans="2:160">
      <c r="B1398" s="99">
        <f t="shared" si="127"/>
        <v>0</v>
      </c>
      <c r="C1398" s="99" t="str">
        <f t="shared" si="128"/>
        <v/>
      </c>
      <c r="D1398" s="99" t="str">
        <f t="shared" si="129"/>
        <v/>
      </c>
      <c r="E1398" s="99" t="str">
        <f t="shared" si="130"/>
        <v/>
      </c>
      <c r="F1398" s="99" t="str">
        <f t="shared" si="131"/>
        <v/>
      </c>
      <c r="G1398" s="99" t="str">
        <f t="shared" si="132"/>
        <v/>
      </c>
      <c r="H1398" s="200" t="str">
        <f ca="1">IF(AND(M1398&gt;0,M1398&lt;=STATS!$C$22),1,"")</f>
        <v/>
      </c>
      <c r="J1398" s="34">
        <v>1397</v>
      </c>
      <c r="R1398" s="17"/>
      <c r="S1398" s="17"/>
      <c r="T1398" s="36"/>
      <c r="U1398" s="36"/>
      <c r="V1398" s="36"/>
      <c r="W1398" s="36"/>
      <c r="EZ1398" s="196"/>
      <c r="FA1398" s="196"/>
      <c r="FB1398" s="196"/>
      <c r="FC1398" s="196"/>
      <c r="FD1398" s="196"/>
    </row>
    <row r="1399" spans="2:160">
      <c r="B1399" s="99">
        <f t="shared" si="127"/>
        <v>0</v>
      </c>
      <c r="C1399" s="99" t="str">
        <f t="shared" si="128"/>
        <v/>
      </c>
      <c r="D1399" s="99" t="str">
        <f t="shared" si="129"/>
        <v/>
      </c>
      <c r="E1399" s="99" t="str">
        <f t="shared" si="130"/>
        <v/>
      </c>
      <c r="F1399" s="99" t="str">
        <f t="shared" si="131"/>
        <v/>
      </c>
      <c r="G1399" s="99" t="str">
        <f t="shared" si="132"/>
        <v/>
      </c>
      <c r="H1399" s="200" t="str">
        <f ca="1">IF(AND(M1399&gt;0,M1399&lt;=STATS!$C$22),1,"")</f>
        <v/>
      </c>
      <c r="J1399" s="34">
        <v>1398</v>
      </c>
      <c r="R1399" s="17"/>
      <c r="S1399" s="17"/>
      <c r="T1399" s="36"/>
      <c r="U1399" s="36"/>
      <c r="V1399" s="36"/>
      <c r="W1399" s="36"/>
      <c r="EZ1399" s="196"/>
      <c r="FA1399" s="196"/>
      <c r="FB1399" s="196"/>
      <c r="FC1399" s="196"/>
      <c r="FD1399" s="196"/>
    </row>
    <row r="1400" spans="2:160">
      <c r="B1400" s="99">
        <f t="shared" si="127"/>
        <v>0</v>
      </c>
      <c r="C1400" s="99" t="str">
        <f t="shared" si="128"/>
        <v/>
      </c>
      <c r="D1400" s="99" t="str">
        <f t="shared" si="129"/>
        <v/>
      </c>
      <c r="E1400" s="99" t="str">
        <f t="shared" si="130"/>
        <v/>
      </c>
      <c r="F1400" s="99" t="str">
        <f t="shared" si="131"/>
        <v/>
      </c>
      <c r="G1400" s="99" t="str">
        <f t="shared" si="132"/>
        <v/>
      </c>
      <c r="H1400" s="200" t="str">
        <f ca="1">IF(AND(M1400&gt;0,M1400&lt;=STATS!$C$22),1,"")</f>
        <v/>
      </c>
      <c r="J1400" s="34">
        <v>1399</v>
      </c>
      <c r="R1400" s="17"/>
      <c r="S1400" s="17"/>
      <c r="T1400" s="36"/>
      <c r="U1400" s="36"/>
      <c r="V1400" s="36"/>
      <c r="W1400" s="36"/>
      <c r="EZ1400" s="196"/>
      <c r="FA1400" s="196"/>
      <c r="FB1400" s="196"/>
      <c r="FC1400" s="196"/>
      <c r="FD1400" s="196"/>
    </row>
    <row r="1401" spans="2:160">
      <c r="B1401" s="99">
        <f t="shared" si="127"/>
        <v>0</v>
      </c>
      <c r="C1401" s="99" t="str">
        <f t="shared" si="128"/>
        <v/>
      </c>
      <c r="D1401" s="99" t="str">
        <f t="shared" si="129"/>
        <v/>
      </c>
      <c r="E1401" s="99" t="str">
        <f t="shared" si="130"/>
        <v/>
      </c>
      <c r="F1401" s="99" t="str">
        <f t="shared" si="131"/>
        <v/>
      </c>
      <c r="G1401" s="99" t="str">
        <f t="shared" si="132"/>
        <v/>
      </c>
      <c r="H1401" s="200" t="str">
        <f ca="1">IF(AND(M1401&gt;0,M1401&lt;=STATS!$C$22),1,"")</f>
        <v/>
      </c>
      <c r="J1401" s="34">
        <v>1400</v>
      </c>
      <c r="R1401" s="17"/>
      <c r="S1401" s="17"/>
      <c r="T1401" s="36"/>
      <c r="U1401" s="36"/>
      <c r="V1401" s="36"/>
      <c r="W1401" s="36"/>
      <c r="EZ1401" s="196"/>
      <c r="FA1401" s="196"/>
      <c r="FB1401" s="196"/>
      <c r="FC1401" s="196"/>
      <c r="FD1401" s="196"/>
    </row>
    <row r="1402" spans="2:160">
      <c r="B1402" s="99">
        <f t="shared" si="127"/>
        <v>0</v>
      </c>
      <c r="C1402" s="99" t="str">
        <f t="shared" si="128"/>
        <v/>
      </c>
      <c r="D1402" s="99" t="str">
        <f t="shared" si="129"/>
        <v/>
      </c>
      <c r="E1402" s="99" t="str">
        <f t="shared" si="130"/>
        <v/>
      </c>
      <c r="F1402" s="99" t="str">
        <f t="shared" si="131"/>
        <v/>
      </c>
      <c r="G1402" s="99" t="str">
        <f t="shared" si="132"/>
        <v/>
      </c>
      <c r="H1402" s="200" t="str">
        <f ca="1">IF(AND(M1402&gt;0,M1402&lt;=STATS!$C$22),1,"")</f>
        <v/>
      </c>
      <c r="J1402" s="34">
        <v>1401</v>
      </c>
      <c r="R1402" s="17"/>
      <c r="S1402" s="17"/>
      <c r="T1402" s="36"/>
      <c r="U1402" s="36"/>
      <c r="V1402" s="36"/>
      <c r="W1402" s="36"/>
      <c r="EZ1402" s="196"/>
      <c r="FA1402" s="196"/>
      <c r="FB1402" s="196"/>
      <c r="FC1402" s="196"/>
      <c r="FD1402" s="196"/>
    </row>
    <row r="1403" spans="2:160">
      <c r="B1403" s="99">
        <f t="shared" si="127"/>
        <v>0</v>
      </c>
      <c r="C1403" s="99" t="str">
        <f t="shared" si="128"/>
        <v/>
      </c>
      <c r="D1403" s="99" t="str">
        <f t="shared" si="129"/>
        <v/>
      </c>
      <c r="E1403" s="99" t="str">
        <f t="shared" si="130"/>
        <v/>
      </c>
      <c r="F1403" s="99" t="str">
        <f t="shared" si="131"/>
        <v/>
      </c>
      <c r="G1403" s="99" t="str">
        <f t="shared" si="132"/>
        <v/>
      </c>
      <c r="H1403" s="200" t="str">
        <f ca="1">IF(AND(M1403&gt;0,M1403&lt;=STATS!$C$22),1,"")</f>
        <v/>
      </c>
      <c r="J1403" s="34">
        <v>1402</v>
      </c>
      <c r="R1403" s="17"/>
      <c r="S1403" s="17"/>
      <c r="T1403" s="36"/>
      <c r="U1403" s="36"/>
      <c r="V1403" s="36"/>
      <c r="W1403" s="36"/>
      <c r="EZ1403" s="196"/>
      <c r="FA1403" s="196"/>
      <c r="FB1403" s="196"/>
      <c r="FC1403" s="196"/>
      <c r="FD1403" s="196"/>
    </row>
    <row r="1404" spans="2:160">
      <c r="B1404" s="99">
        <f t="shared" si="127"/>
        <v>0</v>
      </c>
      <c r="C1404" s="99" t="str">
        <f t="shared" si="128"/>
        <v/>
      </c>
      <c r="D1404" s="99" t="str">
        <f t="shared" si="129"/>
        <v/>
      </c>
      <c r="E1404" s="99" t="str">
        <f t="shared" si="130"/>
        <v/>
      </c>
      <c r="F1404" s="99" t="str">
        <f t="shared" si="131"/>
        <v/>
      </c>
      <c r="G1404" s="99" t="str">
        <f t="shared" si="132"/>
        <v/>
      </c>
      <c r="H1404" s="200" t="str">
        <f ca="1">IF(AND(M1404&gt;0,M1404&lt;=STATS!$C$22),1,"")</f>
        <v/>
      </c>
      <c r="J1404" s="34">
        <v>1403</v>
      </c>
      <c r="R1404" s="17"/>
      <c r="S1404" s="17"/>
      <c r="T1404" s="36"/>
      <c r="U1404" s="36"/>
      <c r="V1404" s="36"/>
      <c r="W1404" s="36"/>
      <c r="EZ1404" s="196"/>
      <c r="FA1404" s="196"/>
      <c r="FB1404" s="196"/>
      <c r="FC1404" s="196"/>
      <c r="FD1404" s="196"/>
    </row>
    <row r="1405" spans="2:160">
      <c r="B1405" s="99">
        <f t="shared" si="127"/>
        <v>0</v>
      </c>
      <c r="C1405" s="99" t="str">
        <f t="shared" si="128"/>
        <v/>
      </c>
      <c r="D1405" s="99" t="str">
        <f t="shared" si="129"/>
        <v/>
      </c>
      <c r="E1405" s="99" t="str">
        <f t="shared" si="130"/>
        <v/>
      </c>
      <c r="F1405" s="99" t="str">
        <f t="shared" si="131"/>
        <v/>
      </c>
      <c r="G1405" s="99" t="str">
        <f t="shared" si="132"/>
        <v/>
      </c>
      <c r="H1405" s="200" t="str">
        <f ca="1">IF(AND(M1405&gt;0,M1405&lt;=STATS!$C$22),1,"")</f>
        <v/>
      </c>
      <c r="J1405" s="34">
        <v>1404</v>
      </c>
      <c r="R1405" s="17"/>
      <c r="S1405" s="17"/>
      <c r="T1405" s="36"/>
      <c r="U1405" s="36"/>
      <c r="V1405" s="36"/>
      <c r="W1405" s="36"/>
      <c r="EZ1405" s="196"/>
      <c r="FA1405" s="196"/>
      <c r="FB1405" s="196"/>
      <c r="FC1405" s="196"/>
      <c r="FD1405" s="196"/>
    </row>
    <row r="1406" spans="2:160">
      <c r="B1406" s="99">
        <f t="shared" si="127"/>
        <v>0</v>
      </c>
      <c r="C1406" s="99" t="str">
        <f t="shared" si="128"/>
        <v/>
      </c>
      <c r="D1406" s="99" t="str">
        <f t="shared" si="129"/>
        <v/>
      </c>
      <c r="E1406" s="99" t="str">
        <f t="shared" si="130"/>
        <v/>
      </c>
      <c r="F1406" s="99" t="str">
        <f t="shared" si="131"/>
        <v/>
      </c>
      <c r="G1406" s="99" t="str">
        <f t="shared" si="132"/>
        <v/>
      </c>
      <c r="H1406" s="200" t="str">
        <f ca="1">IF(AND(M1406&gt;0,M1406&lt;=STATS!$C$22),1,"")</f>
        <v/>
      </c>
      <c r="J1406" s="34">
        <v>1405</v>
      </c>
      <c r="R1406" s="17"/>
      <c r="S1406" s="17"/>
      <c r="T1406" s="36"/>
      <c r="U1406" s="36"/>
      <c r="V1406" s="36"/>
      <c r="W1406" s="36"/>
      <c r="EZ1406" s="196"/>
      <c r="FA1406" s="196"/>
      <c r="FB1406" s="196"/>
      <c r="FC1406" s="196"/>
      <c r="FD1406" s="196"/>
    </row>
    <row r="1407" spans="2:160">
      <c r="B1407" s="99">
        <f t="shared" si="127"/>
        <v>0</v>
      </c>
      <c r="C1407" s="99" t="str">
        <f t="shared" si="128"/>
        <v/>
      </c>
      <c r="D1407" s="99" t="str">
        <f t="shared" si="129"/>
        <v/>
      </c>
      <c r="E1407" s="99" t="str">
        <f t="shared" si="130"/>
        <v/>
      </c>
      <c r="F1407" s="99" t="str">
        <f t="shared" si="131"/>
        <v/>
      </c>
      <c r="G1407" s="99" t="str">
        <f t="shared" si="132"/>
        <v/>
      </c>
      <c r="H1407" s="200" t="str">
        <f ca="1">IF(AND(M1407&gt;0,M1407&lt;=STATS!$C$22),1,"")</f>
        <v/>
      </c>
      <c r="J1407" s="34">
        <v>1406</v>
      </c>
      <c r="R1407" s="17"/>
      <c r="S1407" s="17"/>
      <c r="T1407" s="36"/>
      <c r="U1407" s="36"/>
      <c r="V1407" s="36"/>
      <c r="W1407" s="36"/>
      <c r="EZ1407" s="196"/>
      <c r="FA1407" s="196"/>
      <c r="FB1407" s="196"/>
      <c r="FC1407" s="196"/>
      <c r="FD1407" s="196"/>
    </row>
    <row r="1408" spans="2:160">
      <c r="B1408" s="99">
        <f t="shared" si="127"/>
        <v>0</v>
      </c>
      <c r="C1408" s="99" t="str">
        <f t="shared" si="128"/>
        <v/>
      </c>
      <c r="D1408" s="99" t="str">
        <f t="shared" si="129"/>
        <v/>
      </c>
      <c r="E1408" s="99" t="str">
        <f t="shared" si="130"/>
        <v/>
      </c>
      <c r="F1408" s="99" t="str">
        <f t="shared" si="131"/>
        <v/>
      </c>
      <c r="G1408" s="99" t="str">
        <f t="shared" si="132"/>
        <v/>
      </c>
      <c r="H1408" s="200" t="str">
        <f ca="1">IF(AND(M1408&gt;0,M1408&lt;=STATS!$C$22),1,"")</f>
        <v/>
      </c>
      <c r="J1408" s="34">
        <v>1407</v>
      </c>
      <c r="R1408" s="17"/>
      <c r="S1408" s="17"/>
      <c r="T1408" s="36"/>
      <c r="U1408" s="36"/>
      <c r="V1408" s="36"/>
      <c r="W1408" s="36"/>
      <c r="EZ1408" s="196"/>
      <c r="FA1408" s="196"/>
      <c r="FB1408" s="196"/>
      <c r="FC1408" s="196"/>
      <c r="FD1408" s="196"/>
    </row>
    <row r="1409" spans="2:160">
      <c r="B1409" s="99">
        <f t="shared" si="127"/>
        <v>0</v>
      </c>
      <c r="C1409" s="99" t="str">
        <f t="shared" si="128"/>
        <v/>
      </c>
      <c r="D1409" s="99" t="str">
        <f t="shared" si="129"/>
        <v/>
      </c>
      <c r="E1409" s="99" t="str">
        <f t="shared" si="130"/>
        <v/>
      </c>
      <c r="F1409" s="99" t="str">
        <f t="shared" si="131"/>
        <v/>
      </c>
      <c r="G1409" s="99" t="str">
        <f t="shared" si="132"/>
        <v/>
      </c>
      <c r="H1409" s="200" t="str">
        <f ca="1">IF(AND(M1409&gt;0,M1409&lt;=STATS!$C$22),1,"")</f>
        <v/>
      </c>
      <c r="J1409" s="34">
        <v>1408</v>
      </c>
      <c r="R1409" s="17"/>
      <c r="S1409" s="17"/>
      <c r="T1409" s="36"/>
      <c r="U1409" s="36"/>
      <c r="V1409" s="36"/>
      <c r="W1409" s="36"/>
      <c r="EZ1409" s="196"/>
      <c r="FA1409" s="196"/>
      <c r="FB1409" s="196"/>
      <c r="FC1409" s="196"/>
      <c r="FD1409" s="196"/>
    </row>
    <row r="1410" spans="2:160">
      <c r="B1410" s="99">
        <f t="shared" ref="B1410:B1473" si="133">COUNT(R1410:EY1410,FE1410:FM1410)</f>
        <v>0</v>
      </c>
      <c r="C1410" s="99" t="str">
        <f t="shared" ref="C1410:C1473" si="134">IF(COUNT(R1410:EY1410,FE1410:FM1410)&gt;0,COUNT(R1410:EY1410,FE1410:FM1410),"")</f>
        <v/>
      </c>
      <c r="D1410" s="99" t="str">
        <f t="shared" ref="D1410:D1473" si="135">IF(COUNT(T1410:BJ1410,BL1410:BT1410,BV1410:CB1410,CD1410:EY1410,FE1410:FM1410)&gt;0,COUNT(T1410:BJ1410,BL1410:BT1410,BV1410:CB1410,CD1410:EY1410,FE1410:FM1410),"")</f>
        <v/>
      </c>
      <c r="E1410" s="99" t="str">
        <f t="shared" ref="E1410:E1473" si="136">IF(H1410=1,COUNT(R1410:EY1410,FE1410:FM1410),"")</f>
        <v/>
      </c>
      <c r="F1410" s="99" t="str">
        <f t="shared" ref="F1410:F1473" si="137">IF(H1410=1,COUNT(T1410:BJ1410,BL1410:BT1410,BV1410:CB1410,CD1410:EY1410,FE1410:FM1410),"")</f>
        <v/>
      </c>
      <c r="G1410" s="99" t="str">
        <f t="shared" si="132"/>
        <v/>
      </c>
      <c r="H1410" s="200" t="str">
        <f ca="1">IF(AND(M1410&gt;0,M1410&lt;=STATS!$C$22),1,"")</f>
        <v/>
      </c>
      <c r="J1410" s="34">
        <v>1409</v>
      </c>
      <c r="R1410" s="17"/>
      <c r="S1410" s="17"/>
      <c r="T1410" s="36"/>
      <c r="U1410" s="36"/>
      <c r="V1410" s="36"/>
      <c r="W1410" s="36"/>
      <c r="EZ1410" s="196"/>
      <c r="FA1410" s="196"/>
      <c r="FB1410" s="196"/>
      <c r="FC1410" s="196"/>
      <c r="FD1410" s="196"/>
    </row>
    <row r="1411" spans="2:160">
      <c r="B1411" s="99">
        <f t="shared" si="133"/>
        <v>0</v>
      </c>
      <c r="C1411" s="99" t="str">
        <f t="shared" si="134"/>
        <v/>
      </c>
      <c r="D1411" s="99" t="str">
        <f t="shared" si="135"/>
        <v/>
      </c>
      <c r="E1411" s="99" t="str">
        <f t="shared" si="136"/>
        <v/>
      </c>
      <c r="F1411" s="99" t="str">
        <f t="shared" si="137"/>
        <v/>
      </c>
      <c r="G1411" s="99" t="str">
        <f t="shared" si="132"/>
        <v/>
      </c>
      <c r="H1411" s="200" t="str">
        <f ca="1">IF(AND(M1411&gt;0,M1411&lt;=STATS!$C$22),1,"")</f>
        <v/>
      </c>
      <c r="J1411" s="34">
        <v>1410</v>
      </c>
      <c r="R1411" s="17"/>
      <c r="S1411" s="17"/>
      <c r="T1411" s="36"/>
      <c r="U1411" s="36"/>
      <c r="V1411" s="36"/>
      <c r="W1411" s="36"/>
      <c r="EZ1411" s="196"/>
      <c r="FA1411" s="196"/>
      <c r="FB1411" s="196"/>
      <c r="FC1411" s="196"/>
      <c r="FD1411" s="196"/>
    </row>
    <row r="1412" spans="2:160">
      <c r="B1412" s="99">
        <f t="shared" si="133"/>
        <v>0</v>
      </c>
      <c r="C1412" s="99" t="str">
        <f t="shared" si="134"/>
        <v/>
      </c>
      <c r="D1412" s="99" t="str">
        <f t="shared" si="135"/>
        <v/>
      </c>
      <c r="E1412" s="99" t="str">
        <f t="shared" si="136"/>
        <v/>
      </c>
      <c r="F1412" s="99" t="str">
        <f t="shared" si="137"/>
        <v/>
      </c>
      <c r="G1412" s="99" t="str">
        <f t="shared" si="132"/>
        <v/>
      </c>
      <c r="H1412" s="200" t="str">
        <f ca="1">IF(AND(M1412&gt;0,M1412&lt;=STATS!$C$22),1,"")</f>
        <v/>
      </c>
      <c r="J1412" s="34">
        <v>1411</v>
      </c>
      <c r="R1412" s="17"/>
      <c r="S1412" s="17"/>
      <c r="T1412" s="36"/>
      <c r="U1412" s="36"/>
      <c r="V1412" s="36"/>
      <c r="W1412" s="36"/>
      <c r="EZ1412" s="196"/>
      <c r="FA1412" s="196"/>
      <c r="FB1412" s="196"/>
      <c r="FC1412" s="196"/>
      <c r="FD1412" s="196"/>
    </row>
    <row r="1413" spans="2:160">
      <c r="B1413" s="99">
        <f t="shared" si="133"/>
        <v>0</v>
      </c>
      <c r="C1413" s="99" t="str">
        <f t="shared" si="134"/>
        <v/>
      </c>
      <c r="D1413" s="99" t="str">
        <f t="shared" si="135"/>
        <v/>
      </c>
      <c r="E1413" s="99" t="str">
        <f t="shared" si="136"/>
        <v/>
      </c>
      <c r="F1413" s="99" t="str">
        <f t="shared" si="137"/>
        <v/>
      </c>
      <c r="G1413" s="99" t="str">
        <f t="shared" si="132"/>
        <v/>
      </c>
      <c r="H1413" s="200" t="str">
        <f ca="1">IF(AND(M1413&gt;0,M1413&lt;=STATS!$C$22),1,"")</f>
        <v/>
      </c>
      <c r="J1413" s="34">
        <v>1412</v>
      </c>
      <c r="R1413" s="17"/>
      <c r="S1413" s="17"/>
      <c r="T1413" s="36"/>
      <c r="U1413" s="36"/>
      <c r="V1413" s="36"/>
      <c r="W1413" s="36"/>
      <c r="EZ1413" s="196"/>
      <c r="FA1413" s="196"/>
      <c r="FB1413" s="196"/>
      <c r="FC1413" s="196"/>
      <c r="FD1413" s="196"/>
    </row>
    <row r="1414" spans="2:160">
      <c r="B1414" s="99">
        <f t="shared" si="133"/>
        <v>0</v>
      </c>
      <c r="C1414" s="99" t="str">
        <f t="shared" si="134"/>
        <v/>
      </c>
      <c r="D1414" s="99" t="str">
        <f t="shared" si="135"/>
        <v/>
      </c>
      <c r="E1414" s="99" t="str">
        <f t="shared" si="136"/>
        <v/>
      </c>
      <c r="F1414" s="99" t="str">
        <f t="shared" si="137"/>
        <v/>
      </c>
      <c r="G1414" s="99" t="str">
        <f t="shared" si="132"/>
        <v/>
      </c>
      <c r="H1414" s="200" t="str">
        <f ca="1">IF(AND(M1414&gt;0,M1414&lt;=STATS!$C$22),1,"")</f>
        <v/>
      </c>
      <c r="J1414" s="34">
        <v>1413</v>
      </c>
      <c r="R1414" s="17"/>
      <c r="S1414" s="17"/>
      <c r="T1414" s="36"/>
      <c r="U1414" s="36"/>
      <c r="V1414" s="36"/>
      <c r="W1414" s="36"/>
      <c r="EZ1414" s="196"/>
      <c r="FA1414" s="196"/>
      <c r="FB1414" s="196"/>
      <c r="FC1414" s="196"/>
      <c r="FD1414" s="196"/>
    </row>
    <row r="1415" spans="2:160">
      <c r="B1415" s="99">
        <f t="shared" si="133"/>
        <v>0</v>
      </c>
      <c r="C1415" s="99" t="str">
        <f t="shared" si="134"/>
        <v/>
      </c>
      <c r="D1415" s="99" t="str">
        <f t="shared" si="135"/>
        <v/>
      </c>
      <c r="E1415" s="99" t="str">
        <f t="shared" si="136"/>
        <v/>
      </c>
      <c r="F1415" s="99" t="str">
        <f t="shared" si="137"/>
        <v/>
      </c>
      <c r="G1415" s="99" t="str">
        <f t="shared" si="132"/>
        <v/>
      </c>
      <c r="H1415" s="200" t="str">
        <f ca="1">IF(AND(M1415&gt;0,M1415&lt;=STATS!$C$22),1,"")</f>
        <v/>
      </c>
      <c r="J1415" s="34">
        <v>1414</v>
      </c>
      <c r="R1415" s="17"/>
      <c r="S1415" s="17"/>
      <c r="T1415" s="36"/>
      <c r="U1415" s="36"/>
      <c r="V1415" s="36"/>
      <c r="W1415" s="36"/>
      <c r="EZ1415" s="196"/>
      <c r="FA1415" s="196"/>
      <c r="FB1415" s="196"/>
      <c r="FC1415" s="196"/>
      <c r="FD1415" s="196"/>
    </row>
    <row r="1416" spans="2:160">
      <c r="B1416" s="99">
        <f t="shared" si="133"/>
        <v>0</v>
      </c>
      <c r="C1416" s="99" t="str">
        <f t="shared" si="134"/>
        <v/>
      </c>
      <c r="D1416" s="99" t="str">
        <f t="shared" si="135"/>
        <v/>
      </c>
      <c r="E1416" s="99" t="str">
        <f t="shared" si="136"/>
        <v/>
      </c>
      <c r="F1416" s="99" t="str">
        <f t="shared" si="137"/>
        <v/>
      </c>
      <c r="G1416" s="99" t="str">
        <f t="shared" si="132"/>
        <v/>
      </c>
      <c r="H1416" s="200" t="str">
        <f ca="1">IF(AND(M1416&gt;0,M1416&lt;=STATS!$C$22),1,"")</f>
        <v/>
      </c>
      <c r="J1416" s="34">
        <v>1415</v>
      </c>
      <c r="R1416" s="17"/>
      <c r="S1416" s="17"/>
      <c r="T1416" s="36"/>
      <c r="U1416" s="36"/>
      <c r="V1416" s="36"/>
      <c r="W1416" s="36"/>
      <c r="EZ1416" s="196"/>
      <c r="FA1416" s="196"/>
      <c r="FB1416" s="196"/>
      <c r="FC1416" s="196"/>
      <c r="FD1416" s="196"/>
    </row>
    <row r="1417" spans="2:160">
      <c r="B1417" s="99">
        <f t="shared" si="133"/>
        <v>0</v>
      </c>
      <c r="C1417" s="99" t="str">
        <f t="shared" si="134"/>
        <v/>
      </c>
      <c r="D1417" s="99" t="str">
        <f t="shared" si="135"/>
        <v/>
      </c>
      <c r="E1417" s="99" t="str">
        <f t="shared" si="136"/>
        <v/>
      </c>
      <c r="F1417" s="99" t="str">
        <f t="shared" si="137"/>
        <v/>
      </c>
      <c r="G1417" s="99" t="str">
        <f t="shared" si="132"/>
        <v/>
      </c>
      <c r="H1417" s="200" t="str">
        <f ca="1">IF(AND(M1417&gt;0,M1417&lt;=STATS!$C$22),1,"")</f>
        <v/>
      </c>
      <c r="J1417" s="34">
        <v>1416</v>
      </c>
      <c r="R1417" s="17"/>
      <c r="S1417" s="17"/>
      <c r="T1417" s="36"/>
      <c r="U1417" s="36"/>
      <c r="V1417" s="36"/>
      <c r="W1417" s="36"/>
      <c r="EZ1417" s="196"/>
      <c r="FA1417" s="196"/>
      <c r="FB1417" s="196"/>
      <c r="FC1417" s="196"/>
      <c r="FD1417" s="196"/>
    </row>
    <row r="1418" spans="2:160">
      <c r="B1418" s="99">
        <f t="shared" si="133"/>
        <v>0</v>
      </c>
      <c r="C1418" s="99" t="str">
        <f t="shared" si="134"/>
        <v/>
      </c>
      <c r="D1418" s="99" t="str">
        <f t="shared" si="135"/>
        <v/>
      </c>
      <c r="E1418" s="99" t="str">
        <f t="shared" si="136"/>
        <v/>
      </c>
      <c r="F1418" s="99" t="str">
        <f t="shared" si="137"/>
        <v/>
      </c>
      <c r="G1418" s="99" t="str">
        <f t="shared" si="132"/>
        <v/>
      </c>
      <c r="H1418" s="200" t="str">
        <f ca="1">IF(AND(M1418&gt;0,M1418&lt;=STATS!$C$22),1,"")</f>
        <v/>
      </c>
      <c r="J1418" s="34">
        <v>1417</v>
      </c>
      <c r="R1418" s="17"/>
      <c r="S1418" s="17"/>
      <c r="T1418" s="36"/>
      <c r="U1418" s="36"/>
      <c r="V1418" s="36"/>
      <c r="W1418" s="36"/>
      <c r="EZ1418" s="196"/>
      <c r="FA1418" s="196"/>
      <c r="FB1418" s="196"/>
      <c r="FC1418" s="196"/>
      <c r="FD1418" s="196"/>
    </row>
    <row r="1419" spans="2:160">
      <c r="B1419" s="99">
        <f t="shared" si="133"/>
        <v>0</v>
      </c>
      <c r="C1419" s="99" t="str">
        <f t="shared" si="134"/>
        <v/>
      </c>
      <c r="D1419" s="99" t="str">
        <f t="shared" si="135"/>
        <v/>
      </c>
      <c r="E1419" s="99" t="str">
        <f t="shared" si="136"/>
        <v/>
      </c>
      <c r="F1419" s="99" t="str">
        <f t="shared" si="137"/>
        <v/>
      </c>
      <c r="G1419" s="99" t="str">
        <f t="shared" si="132"/>
        <v/>
      </c>
      <c r="H1419" s="200" t="str">
        <f ca="1">IF(AND(M1419&gt;0,M1419&lt;=STATS!$C$22),1,"")</f>
        <v/>
      </c>
      <c r="J1419" s="34">
        <v>1418</v>
      </c>
      <c r="R1419" s="17"/>
      <c r="S1419" s="17"/>
      <c r="T1419" s="36"/>
      <c r="U1419" s="36"/>
      <c r="V1419" s="36"/>
      <c r="W1419" s="36"/>
      <c r="EZ1419" s="196"/>
      <c r="FA1419" s="196"/>
      <c r="FB1419" s="196"/>
      <c r="FC1419" s="196"/>
      <c r="FD1419" s="196"/>
    </row>
    <row r="1420" spans="2:160">
      <c r="B1420" s="99">
        <f t="shared" si="133"/>
        <v>0</v>
      </c>
      <c r="C1420" s="99" t="str">
        <f t="shared" si="134"/>
        <v/>
      </c>
      <c r="D1420" s="99" t="str">
        <f t="shared" si="135"/>
        <v/>
      </c>
      <c r="E1420" s="99" t="str">
        <f t="shared" si="136"/>
        <v/>
      </c>
      <c r="F1420" s="99" t="str">
        <f t="shared" si="137"/>
        <v/>
      </c>
      <c r="G1420" s="99" t="str">
        <f t="shared" si="132"/>
        <v/>
      </c>
      <c r="H1420" s="200" t="str">
        <f ca="1">IF(AND(M1420&gt;0,M1420&lt;=STATS!$C$22),1,"")</f>
        <v/>
      </c>
      <c r="J1420" s="34">
        <v>1419</v>
      </c>
      <c r="R1420" s="17"/>
      <c r="S1420" s="17"/>
      <c r="T1420" s="36"/>
      <c r="U1420" s="36"/>
      <c r="V1420" s="36"/>
      <c r="W1420" s="36"/>
      <c r="EZ1420" s="196"/>
      <c r="FA1420" s="196"/>
      <c r="FB1420" s="196"/>
      <c r="FC1420" s="196"/>
      <c r="FD1420" s="196"/>
    </row>
    <row r="1421" spans="2:160">
      <c r="B1421" s="99">
        <f t="shared" si="133"/>
        <v>0</v>
      </c>
      <c r="C1421" s="99" t="str">
        <f t="shared" si="134"/>
        <v/>
      </c>
      <c r="D1421" s="99" t="str">
        <f t="shared" si="135"/>
        <v/>
      </c>
      <c r="E1421" s="99" t="str">
        <f t="shared" si="136"/>
        <v/>
      </c>
      <c r="F1421" s="99" t="str">
        <f t="shared" si="137"/>
        <v/>
      </c>
      <c r="G1421" s="99" t="str">
        <f t="shared" si="132"/>
        <v/>
      </c>
      <c r="H1421" s="200" t="str">
        <f ca="1">IF(AND(M1421&gt;0,M1421&lt;=STATS!$C$22),1,"")</f>
        <v/>
      </c>
      <c r="J1421" s="34">
        <v>1420</v>
      </c>
      <c r="R1421" s="17"/>
      <c r="S1421" s="17"/>
      <c r="T1421" s="36"/>
      <c r="U1421" s="36"/>
      <c r="V1421" s="36"/>
      <c r="W1421" s="36"/>
      <c r="EZ1421" s="196"/>
      <c r="FA1421" s="196"/>
      <c r="FB1421" s="196"/>
      <c r="FC1421" s="196"/>
      <c r="FD1421" s="196"/>
    </row>
    <row r="1422" spans="2:160">
      <c r="B1422" s="99">
        <f t="shared" si="133"/>
        <v>0</v>
      </c>
      <c r="C1422" s="99" t="str">
        <f t="shared" si="134"/>
        <v/>
      </c>
      <c r="D1422" s="99" t="str">
        <f t="shared" si="135"/>
        <v/>
      </c>
      <c r="E1422" s="99" t="str">
        <f t="shared" si="136"/>
        <v/>
      </c>
      <c r="F1422" s="99" t="str">
        <f t="shared" si="137"/>
        <v/>
      </c>
      <c r="G1422" s="99" t="str">
        <f t="shared" si="132"/>
        <v/>
      </c>
      <c r="H1422" s="200" t="str">
        <f ca="1">IF(AND(M1422&gt;0,M1422&lt;=STATS!$C$22),1,"")</f>
        <v/>
      </c>
      <c r="J1422" s="34">
        <v>1421</v>
      </c>
      <c r="R1422" s="17"/>
      <c r="S1422" s="17"/>
      <c r="T1422" s="36"/>
      <c r="U1422" s="36"/>
      <c r="V1422" s="36"/>
      <c r="W1422" s="36"/>
      <c r="EZ1422" s="196"/>
      <c r="FA1422" s="196"/>
      <c r="FB1422" s="196"/>
      <c r="FC1422" s="196"/>
      <c r="FD1422" s="196"/>
    </row>
    <row r="1423" spans="2:160">
      <c r="B1423" s="99">
        <f t="shared" si="133"/>
        <v>0</v>
      </c>
      <c r="C1423" s="99" t="str">
        <f t="shared" si="134"/>
        <v/>
      </c>
      <c r="D1423" s="99" t="str">
        <f t="shared" si="135"/>
        <v/>
      </c>
      <c r="E1423" s="99" t="str">
        <f t="shared" si="136"/>
        <v/>
      </c>
      <c r="F1423" s="99" t="str">
        <f t="shared" si="137"/>
        <v/>
      </c>
      <c r="G1423" s="99" t="str">
        <f t="shared" si="132"/>
        <v/>
      </c>
      <c r="H1423" s="200" t="str">
        <f ca="1">IF(AND(M1423&gt;0,M1423&lt;=STATS!$C$22),1,"")</f>
        <v/>
      </c>
      <c r="J1423" s="34">
        <v>1422</v>
      </c>
      <c r="R1423" s="17"/>
      <c r="S1423" s="17"/>
      <c r="T1423" s="36"/>
      <c r="U1423" s="36"/>
      <c r="V1423" s="36"/>
      <c r="W1423" s="36"/>
      <c r="EZ1423" s="196"/>
      <c r="FA1423" s="196"/>
      <c r="FB1423" s="196"/>
      <c r="FC1423" s="196"/>
      <c r="FD1423" s="196"/>
    </row>
    <row r="1424" spans="2:160">
      <c r="B1424" s="99">
        <f t="shared" si="133"/>
        <v>0</v>
      </c>
      <c r="C1424" s="99" t="str">
        <f t="shared" si="134"/>
        <v/>
      </c>
      <c r="D1424" s="99" t="str">
        <f t="shared" si="135"/>
        <v/>
      </c>
      <c r="E1424" s="99" t="str">
        <f t="shared" si="136"/>
        <v/>
      </c>
      <c r="F1424" s="99" t="str">
        <f t="shared" si="137"/>
        <v/>
      </c>
      <c r="G1424" s="99" t="str">
        <f t="shared" si="132"/>
        <v/>
      </c>
      <c r="H1424" s="200" t="str">
        <f ca="1">IF(AND(M1424&gt;0,M1424&lt;=STATS!$C$22),1,"")</f>
        <v/>
      </c>
      <c r="J1424" s="34">
        <v>1423</v>
      </c>
      <c r="R1424" s="17"/>
      <c r="S1424" s="17"/>
      <c r="T1424" s="36"/>
      <c r="U1424" s="36"/>
      <c r="V1424" s="36"/>
      <c r="W1424" s="36"/>
      <c r="EZ1424" s="196"/>
      <c r="FA1424" s="196"/>
      <c r="FB1424" s="196"/>
      <c r="FC1424" s="196"/>
      <c r="FD1424" s="196"/>
    </row>
    <row r="1425" spans="2:160">
      <c r="B1425" s="99">
        <f t="shared" si="133"/>
        <v>0</v>
      </c>
      <c r="C1425" s="99" t="str">
        <f t="shared" si="134"/>
        <v/>
      </c>
      <c r="D1425" s="99" t="str">
        <f t="shared" si="135"/>
        <v/>
      </c>
      <c r="E1425" s="99" t="str">
        <f t="shared" si="136"/>
        <v/>
      </c>
      <c r="F1425" s="99" t="str">
        <f t="shared" si="137"/>
        <v/>
      </c>
      <c r="G1425" s="99" t="str">
        <f t="shared" si="132"/>
        <v/>
      </c>
      <c r="H1425" s="200" t="str">
        <f ca="1">IF(AND(M1425&gt;0,M1425&lt;=STATS!$C$22),1,"")</f>
        <v/>
      </c>
      <c r="J1425" s="34">
        <v>1424</v>
      </c>
      <c r="R1425" s="17"/>
      <c r="S1425" s="17"/>
      <c r="T1425" s="36"/>
      <c r="U1425" s="36"/>
      <c r="V1425" s="36"/>
      <c r="W1425" s="36"/>
      <c r="EZ1425" s="196"/>
      <c r="FA1425" s="196"/>
      <c r="FB1425" s="196"/>
      <c r="FC1425" s="196"/>
      <c r="FD1425" s="196"/>
    </row>
    <row r="1426" spans="2:160">
      <c r="B1426" s="99">
        <f t="shared" si="133"/>
        <v>0</v>
      </c>
      <c r="C1426" s="99" t="str">
        <f t="shared" si="134"/>
        <v/>
      </c>
      <c r="D1426" s="99" t="str">
        <f t="shared" si="135"/>
        <v/>
      </c>
      <c r="E1426" s="99" t="str">
        <f t="shared" si="136"/>
        <v/>
      </c>
      <c r="F1426" s="99" t="str">
        <f t="shared" si="137"/>
        <v/>
      </c>
      <c r="G1426" s="99" t="str">
        <f t="shared" si="132"/>
        <v/>
      </c>
      <c r="H1426" s="200" t="str">
        <f ca="1">IF(AND(M1426&gt;0,M1426&lt;=STATS!$C$22),1,"")</f>
        <v/>
      </c>
      <c r="J1426" s="34">
        <v>1425</v>
      </c>
      <c r="R1426" s="17"/>
      <c r="S1426" s="17"/>
      <c r="T1426" s="36"/>
      <c r="U1426" s="36"/>
      <c r="V1426" s="36"/>
      <c r="W1426" s="36"/>
      <c r="EZ1426" s="196"/>
      <c r="FA1426" s="196"/>
      <c r="FB1426" s="196"/>
      <c r="FC1426" s="196"/>
      <c r="FD1426" s="196"/>
    </row>
    <row r="1427" spans="2:160">
      <c r="B1427" s="99">
        <f t="shared" si="133"/>
        <v>0</v>
      </c>
      <c r="C1427" s="99" t="str">
        <f t="shared" si="134"/>
        <v/>
      </c>
      <c r="D1427" s="99" t="str">
        <f t="shared" si="135"/>
        <v/>
      </c>
      <c r="E1427" s="99" t="str">
        <f t="shared" si="136"/>
        <v/>
      </c>
      <c r="F1427" s="99" t="str">
        <f t="shared" si="137"/>
        <v/>
      </c>
      <c r="G1427" s="99" t="str">
        <f t="shared" si="132"/>
        <v/>
      </c>
      <c r="H1427" s="200" t="str">
        <f ca="1">IF(AND(M1427&gt;0,M1427&lt;=STATS!$C$22),1,"")</f>
        <v/>
      </c>
      <c r="J1427" s="34">
        <v>1426</v>
      </c>
      <c r="R1427" s="17"/>
      <c r="S1427" s="17"/>
      <c r="T1427" s="36"/>
      <c r="U1427" s="36"/>
      <c r="V1427" s="36"/>
      <c r="W1427" s="36"/>
      <c r="EZ1427" s="196"/>
      <c r="FA1427" s="196"/>
      <c r="FB1427" s="196"/>
      <c r="FC1427" s="196"/>
      <c r="FD1427" s="196"/>
    </row>
    <row r="1428" spans="2:160">
      <c r="B1428" s="99">
        <f t="shared" si="133"/>
        <v>0</v>
      </c>
      <c r="C1428" s="99" t="str">
        <f t="shared" si="134"/>
        <v/>
      </c>
      <c r="D1428" s="99" t="str">
        <f t="shared" si="135"/>
        <v/>
      </c>
      <c r="E1428" s="99" t="str">
        <f t="shared" si="136"/>
        <v/>
      </c>
      <c r="F1428" s="99" t="str">
        <f t="shared" si="137"/>
        <v/>
      </c>
      <c r="G1428" s="99" t="str">
        <f t="shared" si="132"/>
        <v/>
      </c>
      <c r="H1428" s="200" t="str">
        <f ca="1">IF(AND(M1428&gt;0,M1428&lt;=STATS!$C$22),1,"")</f>
        <v/>
      </c>
      <c r="J1428" s="34">
        <v>1427</v>
      </c>
      <c r="R1428" s="17"/>
      <c r="S1428" s="17"/>
      <c r="T1428" s="36"/>
      <c r="U1428" s="36"/>
      <c r="V1428" s="36"/>
      <c r="W1428" s="36"/>
      <c r="EZ1428" s="196"/>
      <c r="FA1428" s="196"/>
      <c r="FB1428" s="196"/>
      <c r="FC1428" s="196"/>
      <c r="FD1428" s="196"/>
    </row>
    <row r="1429" spans="2:160">
      <c r="B1429" s="99">
        <f t="shared" si="133"/>
        <v>0</v>
      </c>
      <c r="C1429" s="99" t="str">
        <f t="shared" si="134"/>
        <v/>
      </c>
      <c r="D1429" s="99" t="str">
        <f t="shared" si="135"/>
        <v/>
      </c>
      <c r="E1429" s="99" t="str">
        <f t="shared" si="136"/>
        <v/>
      </c>
      <c r="F1429" s="99" t="str">
        <f t="shared" si="137"/>
        <v/>
      </c>
      <c r="G1429" s="99" t="str">
        <f t="shared" si="132"/>
        <v/>
      </c>
      <c r="H1429" s="200" t="str">
        <f ca="1">IF(AND(M1429&gt;0,M1429&lt;=STATS!$C$22),1,"")</f>
        <v/>
      </c>
      <c r="J1429" s="34">
        <v>1428</v>
      </c>
      <c r="R1429" s="17"/>
      <c r="S1429" s="17"/>
      <c r="T1429" s="36"/>
      <c r="U1429" s="36"/>
      <c r="V1429" s="36"/>
      <c r="W1429" s="36"/>
      <c r="EZ1429" s="196"/>
      <c r="FA1429" s="196"/>
      <c r="FB1429" s="196"/>
      <c r="FC1429" s="196"/>
      <c r="FD1429" s="196"/>
    </row>
    <row r="1430" spans="2:160">
      <c r="B1430" s="99">
        <f t="shared" si="133"/>
        <v>0</v>
      </c>
      <c r="C1430" s="99" t="str">
        <f t="shared" si="134"/>
        <v/>
      </c>
      <c r="D1430" s="99" t="str">
        <f t="shared" si="135"/>
        <v/>
      </c>
      <c r="E1430" s="99" t="str">
        <f t="shared" si="136"/>
        <v/>
      </c>
      <c r="F1430" s="99" t="str">
        <f t="shared" si="137"/>
        <v/>
      </c>
      <c r="G1430" s="99" t="str">
        <f t="shared" si="132"/>
        <v/>
      </c>
      <c r="H1430" s="200" t="str">
        <f ca="1">IF(AND(M1430&gt;0,M1430&lt;=STATS!$C$22),1,"")</f>
        <v/>
      </c>
      <c r="J1430" s="34">
        <v>1429</v>
      </c>
      <c r="R1430" s="17"/>
      <c r="S1430" s="17"/>
      <c r="T1430" s="36"/>
      <c r="U1430" s="36"/>
      <c r="V1430" s="36"/>
      <c r="W1430" s="36"/>
      <c r="EZ1430" s="196"/>
      <c r="FA1430" s="196"/>
      <c r="FB1430" s="196"/>
      <c r="FC1430" s="196"/>
      <c r="FD1430" s="196"/>
    </row>
    <row r="1431" spans="2:160">
      <c r="B1431" s="99">
        <f t="shared" si="133"/>
        <v>0</v>
      </c>
      <c r="C1431" s="99" t="str">
        <f t="shared" si="134"/>
        <v/>
      </c>
      <c r="D1431" s="99" t="str">
        <f t="shared" si="135"/>
        <v/>
      </c>
      <c r="E1431" s="99" t="str">
        <f t="shared" si="136"/>
        <v/>
      </c>
      <c r="F1431" s="99" t="str">
        <f t="shared" si="137"/>
        <v/>
      </c>
      <c r="G1431" s="99" t="str">
        <f t="shared" si="132"/>
        <v/>
      </c>
      <c r="H1431" s="200" t="str">
        <f ca="1">IF(AND(M1431&gt;0,M1431&lt;=STATS!$C$22),1,"")</f>
        <v/>
      </c>
      <c r="J1431" s="34">
        <v>1430</v>
      </c>
      <c r="R1431" s="17"/>
      <c r="S1431" s="17"/>
      <c r="T1431" s="36"/>
      <c r="U1431" s="36"/>
      <c r="V1431" s="36"/>
      <c r="W1431" s="36"/>
      <c r="EZ1431" s="196"/>
      <c r="FA1431" s="196"/>
      <c r="FB1431" s="196"/>
      <c r="FC1431" s="196"/>
      <c r="FD1431" s="196"/>
    </row>
    <row r="1432" spans="2:160">
      <c r="B1432" s="99">
        <f t="shared" si="133"/>
        <v>0</v>
      </c>
      <c r="C1432" s="99" t="str">
        <f t="shared" si="134"/>
        <v/>
      </c>
      <c r="D1432" s="99" t="str">
        <f t="shared" si="135"/>
        <v/>
      </c>
      <c r="E1432" s="99" t="str">
        <f t="shared" si="136"/>
        <v/>
      </c>
      <c r="F1432" s="99" t="str">
        <f t="shared" si="137"/>
        <v/>
      </c>
      <c r="G1432" s="99" t="str">
        <f t="shared" si="132"/>
        <v/>
      </c>
      <c r="H1432" s="200" t="str">
        <f ca="1">IF(AND(M1432&gt;0,M1432&lt;=STATS!$C$22),1,"")</f>
        <v/>
      </c>
      <c r="J1432" s="34">
        <v>1431</v>
      </c>
      <c r="R1432" s="17"/>
      <c r="S1432" s="17"/>
      <c r="T1432" s="36"/>
      <c r="U1432" s="36"/>
      <c r="V1432" s="36"/>
      <c r="W1432" s="36"/>
      <c r="EZ1432" s="196"/>
      <c r="FA1432" s="196"/>
      <c r="FB1432" s="196"/>
      <c r="FC1432" s="196"/>
      <c r="FD1432" s="196"/>
    </row>
    <row r="1433" spans="2:160">
      <c r="B1433" s="99">
        <f t="shared" si="133"/>
        <v>0</v>
      </c>
      <c r="C1433" s="99" t="str">
        <f t="shared" si="134"/>
        <v/>
      </c>
      <c r="D1433" s="99" t="str">
        <f t="shared" si="135"/>
        <v/>
      </c>
      <c r="E1433" s="99" t="str">
        <f t="shared" si="136"/>
        <v/>
      </c>
      <c r="F1433" s="99" t="str">
        <f t="shared" si="137"/>
        <v/>
      </c>
      <c r="G1433" s="99" t="str">
        <f t="shared" si="132"/>
        <v/>
      </c>
      <c r="H1433" s="200" t="str">
        <f ca="1">IF(AND(M1433&gt;0,M1433&lt;=STATS!$C$22),1,"")</f>
        <v/>
      </c>
      <c r="J1433" s="34">
        <v>1432</v>
      </c>
      <c r="R1433" s="17"/>
      <c r="S1433" s="17"/>
      <c r="T1433" s="36"/>
      <c r="U1433" s="36"/>
      <c r="V1433" s="36"/>
      <c r="W1433" s="36"/>
      <c r="EZ1433" s="196"/>
      <c r="FA1433" s="196"/>
      <c r="FB1433" s="196"/>
      <c r="FC1433" s="196"/>
      <c r="FD1433" s="196"/>
    </row>
    <row r="1434" spans="2:160">
      <c r="B1434" s="99">
        <f t="shared" si="133"/>
        <v>0</v>
      </c>
      <c r="C1434" s="99" t="str">
        <f t="shared" si="134"/>
        <v/>
      </c>
      <c r="D1434" s="99" t="str">
        <f t="shared" si="135"/>
        <v/>
      </c>
      <c r="E1434" s="99" t="str">
        <f t="shared" si="136"/>
        <v/>
      </c>
      <c r="F1434" s="99" t="str">
        <f t="shared" si="137"/>
        <v/>
      </c>
      <c r="G1434" s="99" t="str">
        <f t="shared" ref="G1434:G1497" si="138">IF($B1434&gt;=1,$M1434,"")</f>
        <v/>
      </c>
      <c r="H1434" s="200" t="str">
        <f ca="1">IF(AND(M1434&gt;0,M1434&lt;=STATS!$C$22),1,"")</f>
        <v/>
      </c>
      <c r="J1434" s="34">
        <v>1433</v>
      </c>
      <c r="R1434" s="17"/>
      <c r="S1434" s="17"/>
      <c r="T1434" s="36"/>
      <c r="U1434" s="36"/>
      <c r="V1434" s="36"/>
      <c r="W1434" s="36"/>
      <c r="EZ1434" s="196"/>
      <c r="FA1434" s="196"/>
      <c r="FB1434" s="196"/>
      <c r="FC1434" s="196"/>
      <c r="FD1434" s="196"/>
    </row>
    <row r="1435" spans="2:160">
      <c r="B1435" s="99">
        <f t="shared" si="133"/>
        <v>0</v>
      </c>
      <c r="C1435" s="99" t="str">
        <f t="shared" si="134"/>
        <v/>
      </c>
      <c r="D1435" s="99" t="str">
        <f t="shared" si="135"/>
        <v/>
      </c>
      <c r="E1435" s="99" t="str">
        <f t="shared" si="136"/>
        <v/>
      </c>
      <c r="F1435" s="99" t="str">
        <f t="shared" si="137"/>
        <v/>
      </c>
      <c r="G1435" s="99" t="str">
        <f t="shared" si="138"/>
        <v/>
      </c>
      <c r="H1435" s="200" t="str">
        <f ca="1">IF(AND(M1435&gt;0,M1435&lt;=STATS!$C$22),1,"")</f>
        <v/>
      </c>
      <c r="J1435" s="34">
        <v>1434</v>
      </c>
      <c r="R1435" s="17"/>
      <c r="S1435" s="17"/>
      <c r="T1435" s="36"/>
      <c r="U1435" s="36"/>
      <c r="V1435" s="36"/>
      <c r="W1435" s="36"/>
      <c r="EZ1435" s="196"/>
      <c r="FA1435" s="196"/>
      <c r="FB1435" s="196"/>
      <c r="FC1435" s="196"/>
      <c r="FD1435" s="196"/>
    </row>
    <row r="1436" spans="2:160">
      <c r="B1436" s="99">
        <f t="shared" si="133"/>
        <v>0</v>
      </c>
      <c r="C1436" s="99" t="str">
        <f t="shared" si="134"/>
        <v/>
      </c>
      <c r="D1436" s="99" t="str">
        <f t="shared" si="135"/>
        <v/>
      </c>
      <c r="E1436" s="99" t="str">
        <f t="shared" si="136"/>
        <v/>
      </c>
      <c r="F1436" s="99" t="str">
        <f t="shared" si="137"/>
        <v/>
      </c>
      <c r="G1436" s="99" t="str">
        <f t="shared" si="138"/>
        <v/>
      </c>
      <c r="H1436" s="200" t="str">
        <f ca="1">IF(AND(M1436&gt;0,M1436&lt;=STATS!$C$22),1,"")</f>
        <v/>
      </c>
      <c r="J1436" s="34">
        <v>1435</v>
      </c>
      <c r="R1436" s="17"/>
      <c r="S1436" s="17"/>
      <c r="T1436" s="36"/>
      <c r="U1436" s="36"/>
      <c r="V1436" s="36"/>
      <c r="W1436" s="36"/>
      <c r="EZ1436" s="196"/>
      <c r="FA1436" s="196"/>
      <c r="FB1436" s="196"/>
      <c r="FC1436" s="196"/>
      <c r="FD1436" s="196"/>
    </row>
    <row r="1437" spans="2:160">
      <c r="B1437" s="99">
        <f t="shared" si="133"/>
        <v>0</v>
      </c>
      <c r="C1437" s="99" t="str">
        <f t="shared" si="134"/>
        <v/>
      </c>
      <c r="D1437" s="99" t="str">
        <f t="shared" si="135"/>
        <v/>
      </c>
      <c r="E1437" s="99" t="str">
        <f t="shared" si="136"/>
        <v/>
      </c>
      <c r="F1437" s="99" t="str">
        <f t="shared" si="137"/>
        <v/>
      </c>
      <c r="G1437" s="99" t="str">
        <f t="shared" si="138"/>
        <v/>
      </c>
      <c r="H1437" s="200" t="str">
        <f ca="1">IF(AND(M1437&gt;0,M1437&lt;=STATS!$C$22),1,"")</f>
        <v/>
      </c>
      <c r="J1437" s="34">
        <v>1436</v>
      </c>
      <c r="R1437" s="17"/>
      <c r="S1437" s="17"/>
      <c r="T1437" s="36"/>
      <c r="U1437" s="36"/>
      <c r="V1437" s="36"/>
      <c r="W1437" s="36"/>
      <c r="EZ1437" s="196"/>
      <c r="FA1437" s="196"/>
      <c r="FB1437" s="196"/>
      <c r="FC1437" s="196"/>
      <c r="FD1437" s="196"/>
    </row>
    <row r="1438" spans="2:160">
      <c r="B1438" s="99">
        <f t="shared" si="133"/>
        <v>0</v>
      </c>
      <c r="C1438" s="99" t="str">
        <f t="shared" si="134"/>
        <v/>
      </c>
      <c r="D1438" s="99" t="str">
        <f t="shared" si="135"/>
        <v/>
      </c>
      <c r="E1438" s="99" t="str">
        <f t="shared" si="136"/>
        <v/>
      </c>
      <c r="F1438" s="99" t="str">
        <f t="shared" si="137"/>
        <v/>
      </c>
      <c r="G1438" s="99" t="str">
        <f t="shared" si="138"/>
        <v/>
      </c>
      <c r="H1438" s="200" t="str">
        <f ca="1">IF(AND(M1438&gt;0,M1438&lt;=STATS!$C$22),1,"")</f>
        <v/>
      </c>
      <c r="J1438" s="34">
        <v>1437</v>
      </c>
      <c r="R1438" s="17"/>
      <c r="S1438" s="17"/>
      <c r="T1438" s="36"/>
      <c r="U1438" s="36"/>
      <c r="V1438" s="36"/>
      <c r="W1438" s="36"/>
      <c r="EZ1438" s="196"/>
      <c r="FA1438" s="196"/>
      <c r="FB1438" s="196"/>
      <c r="FC1438" s="196"/>
      <c r="FD1438" s="196"/>
    </row>
    <row r="1439" spans="2:160">
      <c r="B1439" s="99">
        <f t="shared" si="133"/>
        <v>0</v>
      </c>
      <c r="C1439" s="99" t="str">
        <f t="shared" si="134"/>
        <v/>
      </c>
      <c r="D1439" s="99" t="str">
        <f t="shared" si="135"/>
        <v/>
      </c>
      <c r="E1439" s="99" t="str">
        <f t="shared" si="136"/>
        <v/>
      </c>
      <c r="F1439" s="99" t="str">
        <f t="shared" si="137"/>
        <v/>
      </c>
      <c r="G1439" s="99" t="str">
        <f t="shared" si="138"/>
        <v/>
      </c>
      <c r="H1439" s="200" t="str">
        <f ca="1">IF(AND(M1439&gt;0,M1439&lt;=STATS!$C$22),1,"")</f>
        <v/>
      </c>
      <c r="J1439" s="34">
        <v>1438</v>
      </c>
      <c r="R1439" s="17"/>
      <c r="S1439" s="17"/>
      <c r="T1439" s="36"/>
      <c r="U1439" s="36"/>
      <c r="V1439" s="36"/>
      <c r="W1439" s="36"/>
      <c r="EZ1439" s="196"/>
      <c r="FA1439" s="196"/>
      <c r="FB1439" s="196"/>
      <c r="FC1439" s="196"/>
      <c r="FD1439" s="196"/>
    </row>
    <row r="1440" spans="2:160">
      <c r="B1440" s="99">
        <f t="shared" si="133"/>
        <v>0</v>
      </c>
      <c r="C1440" s="99" t="str">
        <f t="shared" si="134"/>
        <v/>
      </c>
      <c r="D1440" s="99" t="str">
        <f t="shared" si="135"/>
        <v/>
      </c>
      <c r="E1440" s="99" t="str">
        <f t="shared" si="136"/>
        <v/>
      </c>
      <c r="F1440" s="99" t="str">
        <f t="shared" si="137"/>
        <v/>
      </c>
      <c r="G1440" s="99" t="str">
        <f t="shared" si="138"/>
        <v/>
      </c>
      <c r="H1440" s="200" t="str">
        <f ca="1">IF(AND(M1440&gt;0,M1440&lt;=STATS!$C$22),1,"")</f>
        <v/>
      </c>
      <c r="J1440" s="34">
        <v>1439</v>
      </c>
      <c r="R1440" s="17"/>
      <c r="S1440" s="17"/>
      <c r="T1440" s="36"/>
      <c r="U1440" s="36"/>
      <c r="V1440" s="36"/>
      <c r="W1440" s="36"/>
      <c r="EZ1440" s="196"/>
      <c r="FA1440" s="196"/>
      <c r="FB1440" s="196"/>
      <c r="FC1440" s="196"/>
      <c r="FD1440" s="196"/>
    </row>
    <row r="1441" spans="2:160">
      <c r="B1441" s="99">
        <f t="shared" si="133"/>
        <v>0</v>
      </c>
      <c r="C1441" s="99" t="str">
        <f t="shared" si="134"/>
        <v/>
      </c>
      <c r="D1441" s="99" t="str">
        <f t="shared" si="135"/>
        <v/>
      </c>
      <c r="E1441" s="99" t="str">
        <f t="shared" si="136"/>
        <v/>
      </c>
      <c r="F1441" s="99" t="str">
        <f t="shared" si="137"/>
        <v/>
      </c>
      <c r="G1441" s="99" t="str">
        <f t="shared" si="138"/>
        <v/>
      </c>
      <c r="H1441" s="200" t="str">
        <f ca="1">IF(AND(M1441&gt;0,M1441&lt;=STATS!$C$22),1,"")</f>
        <v/>
      </c>
      <c r="J1441" s="34">
        <v>1440</v>
      </c>
      <c r="R1441" s="17"/>
      <c r="S1441" s="17"/>
      <c r="T1441" s="36"/>
      <c r="U1441" s="36"/>
      <c r="V1441" s="36"/>
      <c r="W1441" s="36"/>
      <c r="EZ1441" s="196"/>
      <c r="FA1441" s="196"/>
      <c r="FB1441" s="196"/>
      <c r="FC1441" s="196"/>
      <c r="FD1441" s="196"/>
    </row>
    <row r="1442" spans="2:160">
      <c r="B1442" s="99">
        <f t="shared" si="133"/>
        <v>0</v>
      </c>
      <c r="C1442" s="99" t="str">
        <f t="shared" si="134"/>
        <v/>
      </c>
      <c r="D1442" s="99" t="str">
        <f t="shared" si="135"/>
        <v/>
      </c>
      <c r="E1442" s="99" t="str">
        <f t="shared" si="136"/>
        <v/>
      </c>
      <c r="F1442" s="99" t="str">
        <f t="shared" si="137"/>
        <v/>
      </c>
      <c r="G1442" s="99" t="str">
        <f t="shared" si="138"/>
        <v/>
      </c>
      <c r="H1442" s="200" t="str">
        <f ca="1">IF(AND(M1442&gt;0,M1442&lt;=STATS!$C$22),1,"")</f>
        <v/>
      </c>
      <c r="J1442" s="34">
        <v>1441</v>
      </c>
      <c r="R1442" s="17"/>
      <c r="S1442" s="17"/>
      <c r="T1442" s="36"/>
      <c r="U1442" s="36"/>
      <c r="V1442" s="36"/>
      <c r="W1442" s="36"/>
      <c r="EZ1442" s="196"/>
      <c r="FA1442" s="196"/>
      <c r="FB1442" s="196"/>
      <c r="FC1442" s="196"/>
      <c r="FD1442" s="196"/>
    </row>
    <row r="1443" spans="2:160">
      <c r="B1443" s="99">
        <f t="shared" si="133"/>
        <v>0</v>
      </c>
      <c r="C1443" s="99" t="str">
        <f t="shared" si="134"/>
        <v/>
      </c>
      <c r="D1443" s="99" t="str">
        <f t="shared" si="135"/>
        <v/>
      </c>
      <c r="E1443" s="99" t="str">
        <f t="shared" si="136"/>
        <v/>
      </c>
      <c r="F1443" s="99" t="str">
        <f t="shared" si="137"/>
        <v/>
      </c>
      <c r="G1443" s="99" t="str">
        <f t="shared" si="138"/>
        <v/>
      </c>
      <c r="H1443" s="200" t="str">
        <f ca="1">IF(AND(M1443&gt;0,M1443&lt;=STATS!$C$22),1,"")</f>
        <v/>
      </c>
      <c r="J1443" s="34">
        <v>1442</v>
      </c>
      <c r="R1443" s="17"/>
      <c r="S1443" s="17"/>
      <c r="T1443" s="36"/>
      <c r="U1443" s="36"/>
      <c r="V1443" s="36"/>
      <c r="W1443" s="36"/>
      <c r="EZ1443" s="196"/>
      <c r="FA1443" s="196"/>
      <c r="FB1443" s="196"/>
      <c r="FC1443" s="196"/>
      <c r="FD1443" s="196"/>
    </row>
    <row r="1444" spans="2:160">
      <c r="B1444" s="99">
        <f t="shared" si="133"/>
        <v>0</v>
      </c>
      <c r="C1444" s="99" t="str">
        <f t="shared" si="134"/>
        <v/>
      </c>
      <c r="D1444" s="99" t="str">
        <f t="shared" si="135"/>
        <v/>
      </c>
      <c r="E1444" s="99" t="str">
        <f t="shared" si="136"/>
        <v/>
      </c>
      <c r="F1444" s="99" t="str">
        <f t="shared" si="137"/>
        <v/>
      </c>
      <c r="G1444" s="99" t="str">
        <f t="shared" si="138"/>
        <v/>
      </c>
      <c r="H1444" s="200" t="str">
        <f ca="1">IF(AND(M1444&gt;0,M1444&lt;=STATS!$C$22),1,"")</f>
        <v/>
      </c>
      <c r="J1444" s="34">
        <v>1443</v>
      </c>
      <c r="R1444" s="17"/>
      <c r="S1444" s="17"/>
      <c r="T1444" s="36"/>
      <c r="U1444" s="36"/>
      <c r="V1444" s="36"/>
      <c r="W1444" s="36"/>
      <c r="EZ1444" s="196"/>
      <c r="FA1444" s="196"/>
      <c r="FB1444" s="196"/>
      <c r="FC1444" s="196"/>
      <c r="FD1444" s="196"/>
    </row>
    <row r="1445" spans="2:160">
      <c r="B1445" s="99">
        <f t="shared" si="133"/>
        <v>0</v>
      </c>
      <c r="C1445" s="99" t="str">
        <f t="shared" si="134"/>
        <v/>
      </c>
      <c r="D1445" s="99" t="str">
        <f t="shared" si="135"/>
        <v/>
      </c>
      <c r="E1445" s="99" t="str">
        <f t="shared" si="136"/>
        <v/>
      </c>
      <c r="F1445" s="99" t="str">
        <f t="shared" si="137"/>
        <v/>
      </c>
      <c r="G1445" s="99" t="str">
        <f t="shared" si="138"/>
        <v/>
      </c>
      <c r="H1445" s="200" t="str">
        <f ca="1">IF(AND(M1445&gt;0,M1445&lt;=STATS!$C$22),1,"")</f>
        <v/>
      </c>
      <c r="J1445" s="34">
        <v>1444</v>
      </c>
      <c r="R1445" s="17"/>
      <c r="S1445" s="17"/>
      <c r="T1445" s="36"/>
      <c r="U1445" s="36"/>
      <c r="V1445" s="36"/>
      <c r="W1445" s="36"/>
      <c r="EZ1445" s="196"/>
      <c r="FA1445" s="196"/>
      <c r="FB1445" s="196"/>
      <c r="FC1445" s="196"/>
      <c r="FD1445" s="196"/>
    </row>
    <row r="1446" spans="2:160">
      <c r="B1446" s="99">
        <f t="shared" si="133"/>
        <v>0</v>
      </c>
      <c r="C1446" s="99" t="str">
        <f t="shared" si="134"/>
        <v/>
      </c>
      <c r="D1446" s="99" t="str">
        <f t="shared" si="135"/>
        <v/>
      </c>
      <c r="E1446" s="99" t="str">
        <f t="shared" si="136"/>
        <v/>
      </c>
      <c r="F1446" s="99" t="str">
        <f t="shared" si="137"/>
        <v/>
      </c>
      <c r="G1446" s="99" t="str">
        <f t="shared" si="138"/>
        <v/>
      </c>
      <c r="H1446" s="200" t="str">
        <f ca="1">IF(AND(M1446&gt;0,M1446&lt;=STATS!$C$22),1,"")</f>
        <v/>
      </c>
      <c r="J1446" s="34">
        <v>1445</v>
      </c>
      <c r="R1446" s="17"/>
      <c r="S1446" s="17"/>
      <c r="T1446" s="36"/>
      <c r="U1446" s="36"/>
      <c r="V1446" s="36"/>
      <c r="W1446" s="36"/>
      <c r="EZ1446" s="196"/>
      <c r="FA1446" s="196"/>
      <c r="FB1446" s="196"/>
      <c r="FC1446" s="196"/>
      <c r="FD1446" s="196"/>
    </row>
    <row r="1447" spans="2:160">
      <c r="B1447" s="99">
        <f t="shared" si="133"/>
        <v>0</v>
      </c>
      <c r="C1447" s="99" t="str">
        <f t="shared" si="134"/>
        <v/>
      </c>
      <c r="D1447" s="99" t="str">
        <f t="shared" si="135"/>
        <v/>
      </c>
      <c r="E1447" s="99" t="str">
        <f t="shared" si="136"/>
        <v/>
      </c>
      <c r="F1447" s="99" t="str">
        <f t="shared" si="137"/>
        <v/>
      </c>
      <c r="G1447" s="99" t="str">
        <f t="shared" si="138"/>
        <v/>
      </c>
      <c r="H1447" s="200" t="str">
        <f ca="1">IF(AND(M1447&gt;0,M1447&lt;=STATS!$C$22),1,"")</f>
        <v/>
      </c>
      <c r="J1447" s="34">
        <v>1446</v>
      </c>
      <c r="R1447" s="17"/>
      <c r="S1447" s="17"/>
      <c r="T1447" s="36"/>
      <c r="U1447" s="36"/>
      <c r="V1447" s="36"/>
      <c r="W1447" s="36"/>
      <c r="EZ1447" s="196"/>
      <c r="FA1447" s="196"/>
      <c r="FB1447" s="196"/>
      <c r="FC1447" s="196"/>
      <c r="FD1447" s="196"/>
    </row>
    <row r="1448" spans="2:160">
      <c r="B1448" s="99">
        <f t="shared" si="133"/>
        <v>0</v>
      </c>
      <c r="C1448" s="99" t="str">
        <f t="shared" si="134"/>
        <v/>
      </c>
      <c r="D1448" s="99" t="str">
        <f t="shared" si="135"/>
        <v/>
      </c>
      <c r="E1448" s="99" t="str">
        <f t="shared" si="136"/>
        <v/>
      </c>
      <c r="F1448" s="99" t="str">
        <f t="shared" si="137"/>
        <v/>
      </c>
      <c r="G1448" s="99" t="str">
        <f t="shared" si="138"/>
        <v/>
      </c>
      <c r="H1448" s="200" t="str">
        <f ca="1">IF(AND(M1448&gt;0,M1448&lt;=STATS!$C$22),1,"")</f>
        <v/>
      </c>
      <c r="J1448" s="34">
        <v>1447</v>
      </c>
      <c r="R1448" s="17"/>
      <c r="S1448" s="17"/>
      <c r="T1448" s="36"/>
      <c r="U1448" s="36"/>
      <c r="V1448" s="36"/>
      <c r="W1448" s="36"/>
      <c r="EZ1448" s="196"/>
      <c r="FA1448" s="196"/>
      <c r="FB1448" s="196"/>
      <c r="FC1448" s="196"/>
      <c r="FD1448" s="196"/>
    </row>
    <row r="1449" spans="2:160">
      <c r="B1449" s="99">
        <f t="shared" si="133"/>
        <v>0</v>
      </c>
      <c r="C1449" s="99" t="str">
        <f t="shared" si="134"/>
        <v/>
      </c>
      <c r="D1449" s="99" t="str">
        <f t="shared" si="135"/>
        <v/>
      </c>
      <c r="E1449" s="99" t="str">
        <f t="shared" si="136"/>
        <v/>
      </c>
      <c r="F1449" s="99" t="str">
        <f t="shared" si="137"/>
        <v/>
      </c>
      <c r="G1449" s="99" t="str">
        <f t="shared" si="138"/>
        <v/>
      </c>
      <c r="H1449" s="200" t="str">
        <f ca="1">IF(AND(M1449&gt;0,M1449&lt;=STATS!$C$22),1,"")</f>
        <v/>
      </c>
      <c r="J1449" s="34">
        <v>1448</v>
      </c>
      <c r="R1449" s="17"/>
      <c r="S1449" s="17"/>
      <c r="T1449" s="36"/>
      <c r="U1449" s="36"/>
      <c r="V1449" s="36"/>
      <c r="W1449" s="36"/>
      <c r="EZ1449" s="196"/>
      <c r="FA1449" s="196"/>
      <c r="FB1449" s="196"/>
      <c r="FC1449" s="196"/>
      <c r="FD1449" s="196"/>
    </row>
    <row r="1450" spans="2:160">
      <c r="B1450" s="99">
        <f t="shared" si="133"/>
        <v>0</v>
      </c>
      <c r="C1450" s="99" t="str">
        <f t="shared" si="134"/>
        <v/>
      </c>
      <c r="D1450" s="99" t="str">
        <f t="shared" si="135"/>
        <v/>
      </c>
      <c r="E1450" s="99" t="str">
        <f t="shared" si="136"/>
        <v/>
      </c>
      <c r="F1450" s="99" t="str">
        <f t="shared" si="137"/>
        <v/>
      </c>
      <c r="G1450" s="99" t="str">
        <f t="shared" si="138"/>
        <v/>
      </c>
      <c r="H1450" s="200" t="str">
        <f ca="1">IF(AND(M1450&gt;0,M1450&lt;=STATS!$C$22),1,"")</f>
        <v/>
      </c>
      <c r="J1450" s="34">
        <v>1449</v>
      </c>
      <c r="R1450" s="17"/>
      <c r="S1450" s="17"/>
      <c r="T1450" s="36"/>
      <c r="U1450" s="36"/>
      <c r="V1450" s="36"/>
      <c r="W1450" s="36"/>
      <c r="EZ1450" s="196"/>
      <c r="FA1450" s="196"/>
      <c r="FB1450" s="196"/>
      <c r="FC1450" s="196"/>
      <c r="FD1450" s="196"/>
    </row>
    <row r="1451" spans="2:160">
      <c r="B1451" s="99">
        <f t="shared" si="133"/>
        <v>0</v>
      </c>
      <c r="C1451" s="99" t="str">
        <f t="shared" si="134"/>
        <v/>
      </c>
      <c r="D1451" s="99" t="str">
        <f t="shared" si="135"/>
        <v/>
      </c>
      <c r="E1451" s="99" t="str">
        <f t="shared" si="136"/>
        <v/>
      </c>
      <c r="F1451" s="99" t="str">
        <f t="shared" si="137"/>
        <v/>
      </c>
      <c r="G1451" s="99" t="str">
        <f t="shared" si="138"/>
        <v/>
      </c>
      <c r="H1451" s="200" t="str">
        <f ca="1">IF(AND(M1451&gt;0,M1451&lt;=STATS!$C$22),1,"")</f>
        <v/>
      </c>
      <c r="J1451" s="34">
        <v>1450</v>
      </c>
      <c r="R1451" s="17"/>
      <c r="S1451" s="17"/>
      <c r="T1451" s="36"/>
      <c r="U1451" s="36"/>
      <c r="V1451" s="36"/>
      <c r="W1451" s="36"/>
      <c r="EZ1451" s="196"/>
      <c r="FA1451" s="196"/>
      <c r="FB1451" s="196"/>
      <c r="FC1451" s="196"/>
      <c r="FD1451" s="196"/>
    </row>
    <row r="1452" spans="2:160">
      <c r="B1452" s="99">
        <f t="shared" si="133"/>
        <v>0</v>
      </c>
      <c r="C1452" s="99" t="str">
        <f t="shared" si="134"/>
        <v/>
      </c>
      <c r="D1452" s="99" t="str">
        <f t="shared" si="135"/>
        <v/>
      </c>
      <c r="E1452" s="99" t="str">
        <f t="shared" si="136"/>
        <v/>
      </c>
      <c r="F1452" s="99" t="str">
        <f t="shared" si="137"/>
        <v/>
      </c>
      <c r="G1452" s="99" t="str">
        <f t="shared" si="138"/>
        <v/>
      </c>
      <c r="H1452" s="200" t="str">
        <f ca="1">IF(AND(M1452&gt;0,M1452&lt;=STATS!$C$22),1,"")</f>
        <v/>
      </c>
      <c r="J1452" s="34">
        <v>1451</v>
      </c>
      <c r="R1452" s="17"/>
      <c r="S1452" s="17"/>
      <c r="T1452" s="36"/>
      <c r="U1452" s="36"/>
      <c r="V1452" s="36"/>
      <c r="W1452" s="36"/>
      <c r="EZ1452" s="196"/>
      <c r="FA1452" s="196"/>
      <c r="FB1452" s="196"/>
      <c r="FC1452" s="196"/>
      <c r="FD1452" s="196"/>
    </row>
    <row r="1453" spans="2:160">
      <c r="B1453" s="99">
        <f t="shared" si="133"/>
        <v>0</v>
      </c>
      <c r="C1453" s="99" t="str">
        <f t="shared" si="134"/>
        <v/>
      </c>
      <c r="D1453" s="99" t="str">
        <f t="shared" si="135"/>
        <v/>
      </c>
      <c r="E1453" s="99" t="str">
        <f t="shared" si="136"/>
        <v/>
      </c>
      <c r="F1453" s="99" t="str">
        <f t="shared" si="137"/>
        <v/>
      </c>
      <c r="G1453" s="99" t="str">
        <f t="shared" si="138"/>
        <v/>
      </c>
      <c r="H1453" s="200" t="str">
        <f ca="1">IF(AND(M1453&gt;0,M1453&lt;=STATS!$C$22),1,"")</f>
        <v/>
      </c>
      <c r="J1453" s="34">
        <v>1452</v>
      </c>
      <c r="R1453" s="17"/>
      <c r="S1453" s="17"/>
      <c r="T1453" s="36"/>
      <c r="U1453" s="36"/>
      <c r="V1453" s="36"/>
      <c r="W1453" s="36"/>
      <c r="EZ1453" s="196"/>
      <c r="FA1453" s="196"/>
      <c r="FB1453" s="196"/>
      <c r="FC1453" s="196"/>
      <c r="FD1453" s="196"/>
    </row>
    <row r="1454" spans="2:160">
      <c r="B1454" s="99">
        <f t="shared" si="133"/>
        <v>0</v>
      </c>
      <c r="C1454" s="99" t="str">
        <f t="shared" si="134"/>
        <v/>
      </c>
      <c r="D1454" s="99" t="str">
        <f t="shared" si="135"/>
        <v/>
      </c>
      <c r="E1454" s="99" t="str">
        <f t="shared" si="136"/>
        <v/>
      </c>
      <c r="F1454" s="99" t="str">
        <f t="shared" si="137"/>
        <v/>
      </c>
      <c r="G1454" s="99" t="str">
        <f t="shared" si="138"/>
        <v/>
      </c>
      <c r="H1454" s="200" t="str">
        <f ca="1">IF(AND(M1454&gt;0,M1454&lt;=STATS!$C$22),1,"")</f>
        <v/>
      </c>
      <c r="J1454" s="34">
        <v>1453</v>
      </c>
      <c r="R1454" s="17"/>
      <c r="S1454" s="17"/>
      <c r="T1454" s="36"/>
      <c r="U1454" s="36"/>
      <c r="V1454" s="36"/>
      <c r="W1454" s="36"/>
      <c r="EZ1454" s="196"/>
      <c r="FA1454" s="196"/>
      <c r="FB1454" s="196"/>
      <c r="FC1454" s="196"/>
      <c r="FD1454" s="196"/>
    </row>
    <row r="1455" spans="2:160">
      <c r="B1455" s="99">
        <f t="shared" si="133"/>
        <v>0</v>
      </c>
      <c r="C1455" s="99" t="str">
        <f t="shared" si="134"/>
        <v/>
      </c>
      <c r="D1455" s="99" t="str">
        <f t="shared" si="135"/>
        <v/>
      </c>
      <c r="E1455" s="99" t="str">
        <f t="shared" si="136"/>
        <v/>
      </c>
      <c r="F1455" s="99" t="str">
        <f t="shared" si="137"/>
        <v/>
      </c>
      <c r="G1455" s="99" t="str">
        <f t="shared" si="138"/>
        <v/>
      </c>
      <c r="H1455" s="200" t="str">
        <f ca="1">IF(AND(M1455&gt;0,M1455&lt;=STATS!$C$22),1,"")</f>
        <v/>
      </c>
      <c r="J1455" s="34">
        <v>1454</v>
      </c>
      <c r="R1455" s="17"/>
      <c r="S1455" s="17"/>
      <c r="T1455" s="36"/>
      <c r="U1455" s="36"/>
      <c r="V1455" s="36"/>
      <c r="W1455" s="36"/>
      <c r="EZ1455" s="196"/>
      <c r="FA1455" s="196"/>
      <c r="FB1455" s="196"/>
      <c r="FC1455" s="196"/>
      <c r="FD1455" s="196"/>
    </row>
    <row r="1456" spans="2:160">
      <c r="B1456" s="99">
        <f t="shared" si="133"/>
        <v>0</v>
      </c>
      <c r="C1456" s="99" t="str">
        <f t="shared" si="134"/>
        <v/>
      </c>
      <c r="D1456" s="99" t="str">
        <f t="shared" si="135"/>
        <v/>
      </c>
      <c r="E1456" s="99" t="str">
        <f t="shared" si="136"/>
        <v/>
      </c>
      <c r="F1456" s="99" t="str">
        <f t="shared" si="137"/>
        <v/>
      </c>
      <c r="G1456" s="99" t="str">
        <f t="shared" si="138"/>
        <v/>
      </c>
      <c r="H1456" s="200" t="str">
        <f ca="1">IF(AND(M1456&gt;0,M1456&lt;=STATS!$C$22),1,"")</f>
        <v/>
      </c>
      <c r="J1456" s="34">
        <v>1455</v>
      </c>
      <c r="R1456" s="17"/>
      <c r="S1456" s="17"/>
      <c r="T1456" s="36"/>
      <c r="U1456" s="36"/>
      <c r="V1456" s="36"/>
      <c r="W1456" s="36"/>
      <c r="EZ1456" s="196"/>
      <c r="FA1456" s="196"/>
      <c r="FB1456" s="196"/>
      <c r="FC1456" s="196"/>
      <c r="FD1456" s="196"/>
    </row>
    <row r="1457" spans="2:160">
      <c r="B1457" s="99">
        <f t="shared" si="133"/>
        <v>0</v>
      </c>
      <c r="C1457" s="99" t="str">
        <f t="shared" si="134"/>
        <v/>
      </c>
      <c r="D1457" s="99" t="str">
        <f t="shared" si="135"/>
        <v/>
      </c>
      <c r="E1457" s="99" t="str">
        <f t="shared" si="136"/>
        <v/>
      </c>
      <c r="F1457" s="99" t="str">
        <f t="shared" si="137"/>
        <v/>
      </c>
      <c r="G1457" s="99" t="str">
        <f t="shared" si="138"/>
        <v/>
      </c>
      <c r="H1457" s="200" t="str">
        <f ca="1">IF(AND(M1457&gt;0,M1457&lt;=STATS!$C$22),1,"")</f>
        <v/>
      </c>
      <c r="J1457" s="34">
        <v>1456</v>
      </c>
      <c r="R1457" s="17"/>
      <c r="S1457" s="17"/>
      <c r="T1457" s="36"/>
      <c r="U1457" s="36"/>
      <c r="V1457" s="36"/>
      <c r="W1457" s="36"/>
      <c r="EZ1457" s="196"/>
      <c r="FA1457" s="196"/>
      <c r="FB1457" s="196"/>
      <c r="FC1457" s="196"/>
      <c r="FD1457" s="196"/>
    </row>
    <row r="1458" spans="2:160">
      <c r="B1458" s="99">
        <f t="shared" si="133"/>
        <v>0</v>
      </c>
      <c r="C1458" s="99" t="str">
        <f t="shared" si="134"/>
        <v/>
      </c>
      <c r="D1458" s="99" t="str">
        <f t="shared" si="135"/>
        <v/>
      </c>
      <c r="E1458" s="99" t="str">
        <f t="shared" si="136"/>
        <v/>
      </c>
      <c r="F1458" s="99" t="str">
        <f t="shared" si="137"/>
        <v/>
      </c>
      <c r="G1458" s="99" t="str">
        <f t="shared" si="138"/>
        <v/>
      </c>
      <c r="H1458" s="200" t="str">
        <f ca="1">IF(AND(M1458&gt;0,M1458&lt;=STATS!$C$22),1,"")</f>
        <v/>
      </c>
      <c r="J1458" s="34">
        <v>1457</v>
      </c>
      <c r="R1458" s="17"/>
      <c r="S1458" s="17"/>
      <c r="T1458" s="36"/>
      <c r="U1458" s="36"/>
      <c r="V1458" s="36"/>
      <c r="W1458" s="36"/>
      <c r="EZ1458" s="196"/>
      <c r="FA1458" s="196"/>
      <c r="FB1458" s="196"/>
      <c r="FC1458" s="196"/>
      <c r="FD1458" s="196"/>
    </row>
    <row r="1459" spans="2:160">
      <c r="B1459" s="99">
        <f t="shared" si="133"/>
        <v>0</v>
      </c>
      <c r="C1459" s="99" t="str">
        <f t="shared" si="134"/>
        <v/>
      </c>
      <c r="D1459" s="99" t="str">
        <f t="shared" si="135"/>
        <v/>
      </c>
      <c r="E1459" s="99" t="str">
        <f t="shared" si="136"/>
        <v/>
      </c>
      <c r="F1459" s="99" t="str">
        <f t="shared" si="137"/>
        <v/>
      </c>
      <c r="G1459" s="99" t="str">
        <f t="shared" si="138"/>
        <v/>
      </c>
      <c r="H1459" s="200" t="str">
        <f ca="1">IF(AND(M1459&gt;0,M1459&lt;=STATS!$C$22),1,"")</f>
        <v/>
      </c>
      <c r="J1459" s="34">
        <v>1458</v>
      </c>
      <c r="R1459" s="17"/>
      <c r="S1459" s="17"/>
      <c r="T1459" s="36"/>
      <c r="U1459" s="36"/>
      <c r="V1459" s="36"/>
      <c r="W1459" s="36"/>
      <c r="EZ1459" s="196"/>
      <c r="FA1459" s="196"/>
      <c r="FB1459" s="196"/>
      <c r="FC1459" s="196"/>
      <c r="FD1459" s="196"/>
    </row>
    <row r="1460" spans="2:160">
      <c r="B1460" s="99">
        <f t="shared" si="133"/>
        <v>0</v>
      </c>
      <c r="C1460" s="99" t="str">
        <f t="shared" si="134"/>
        <v/>
      </c>
      <c r="D1460" s="99" t="str">
        <f t="shared" si="135"/>
        <v/>
      </c>
      <c r="E1460" s="99" t="str">
        <f t="shared" si="136"/>
        <v/>
      </c>
      <c r="F1460" s="99" t="str">
        <f t="shared" si="137"/>
        <v/>
      </c>
      <c r="G1460" s="99" t="str">
        <f t="shared" si="138"/>
        <v/>
      </c>
      <c r="H1460" s="200" t="str">
        <f ca="1">IF(AND(M1460&gt;0,M1460&lt;=STATS!$C$22),1,"")</f>
        <v/>
      </c>
      <c r="J1460" s="34">
        <v>1459</v>
      </c>
      <c r="R1460" s="17"/>
      <c r="S1460" s="17"/>
      <c r="T1460" s="36"/>
      <c r="U1460" s="36"/>
      <c r="V1460" s="36"/>
      <c r="W1460" s="36"/>
      <c r="EZ1460" s="196"/>
      <c r="FA1460" s="196"/>
      <c r="FB1460" s="196"/>
      <c r="FC1460" s="196"/>
      <c r="FD1460" s="196"/>
    </row>
    <row r="1461" spans="2:160">
      <c r="B1461" s="99">
        <f t="shared" si="133"/>
        <v>0</v>
      </c>
      <c r="C1461" s="99" t="str">
        <f t="shared" si="134"/>
        <v/>
      </c>
      <c r="D1461" s="99" t="str">
        <f t="shared" si="135"/>
        <v/>
      </c>
      <c r="E1461" s="99" t="str">
        <f t="shared" si="136"/>
        <v/>
      </c>
      <c r="F1461" s="99" t="str">
        <f t="shared" si="137"/>
        <v/>
      </c>
      <c r="G1461" s="99" t="str">
        <f t="shared" si="138"/>
        <v/>
      </c>
      <c r="H1461" s="200" t="str">
        <f ca="1">IF(AND(M1461&gt;0,M1461&lt;=STATS!$C$22),1,"")</f>
        <v/>
      </c>
      <c r="J1461" s="34">
        <v>1460</v>
      </c>
      <c r="R1461" s="17"/>
      <c r="S1461" s="17"/>
      <c r="T1461" s="36"/>
      <c r="U1461" s="36"/>
      <c r="V1461" s="36"/>
      <c r="W1461" s="36"/>
      <c r="EZ1461" s="196"/>
      <c r="FA1461" s="196"/>
      <c r="FB1461" s="196"/>
      <c r="FC1461" s="196"/>
      <c r="FD1461" s="196"/>
    </row>
    <row r="1462" spans="2:160">
      <c r="B1462" s="99">
        <f t="shared" si="133"/>
        <v>0</v>
      </c>
      <c r="C1462" s="99" t="str">
        <f t="shared" si="134"/>
        <v/>
      </c>
      <c r="D1462" s="99" t="str">
        <f t="shared" si="135"/>
        <v/>
      </c>
      <c r="E1462" s="99" t="str">
        <f t="shared" si="136"/>
        <v/>
      </c>
      <c r="F1462" s="99" t="str">
        <f t="shared" si="137"/>
        <v/>
      </c>
      <c r="G1462" s="99" t="str">
        <f t="shared" si="138"/>
        <v/>
      </c>
      <c r="H1462" s="200" t="str">
        <f ca="1">IF(AND(M1462&gt;0,M1462&lt;=STATS!$C$22),1,"")</f>
        <v/>
      </c>
      <c r="J1462" s="34">
        <v>1461</v>
      </c>
      <c r="R1462" s="17"/>
      <c r="S1462" s="17"/>
      <c r="T1462" s="36"/>
      <c r="U1462" s="36"/>
      <c r="V1462" s="36"/>
      <c r="W1462" s="36"/>
      <c r="EZ1462" s="196"/>
      <c r="FA1462" s="196"/>
      <c r="FB1462" s="196"/>
      <c r="FC1462" s="196"/>
      <c r="FD1462" s="196"/>
    </row>
    <row r="1463" spans="2:160">
      <c r="B1463" s="99">
        <f t="shared" si="133"/>
        <v>0</v>
      </c>
      <c r="C1463" s="99" t="str">
        <f t="shared" si="134"/>
        <v/>
      </c>
      <c r="D1463" s="99" t="str">
        <f t="shared" si="135"/>
        <v/>
      </c>
      <c r="E1463" s="99" t="str">
        <f t="shared" si="136"/>
        <v/>
      </c>
      <c r="F1463" s="99" t="str">
        <f t="shared" si="137"/>
        <v/>
      </c>
      <c r="G1463" s="99" t="str">
        <f t="shared" si="138"/>
        <v/>
      </c>
      <c r="H1463" s="200" t="str">
        <f ca="1">IF(AND(M1463&gt;0,M1463&lt;=STATS!$C$22),1,"")</f>
        <v/>
      </c>
      <c r="J1463" s="34">
        <v>1462</v>
      </c>
      <c r="R1463" s="17"/>
      <c r="S1463" s="17"/>
      <c r="T1463" s="36"/>
      <c r="U1463" s="36"/>
      <c r="V1463" s="36"/>
      <c r="W1463" s="36"/>
      <c r="EZ1463" s="196"/>
      <c r="FA1463" s="196"/>
      <c r="FB1463" s="196"/>
      <c r="FC1463" s="196"/>
      <c r="FD1463" s="196"/>
    </row>
    <row r="1464" spans="2:160">
      <c r="B1464" s="99">
        <f t="shared" si="133"/>
        <v>0</v>
      </c>
      <c r="C1464" s="99" t="str">
        <f t="shared" si="134"/>
        <v/>
      </c>
      <c r="D1464" s="99" t="str">
        <f t="shared" si="135"/>
        <v/>
      </c>
      <c r="E1464" s="99" t="str">
        <f t="shared" si="136"/>
        <v/>
      </c>
      <c r="F1464" s="99" t="str">
        <f t="shared" si="137"/>
        <v/>
      </c>
      <c r="G1464" s="99" t="str">
        <f t="shared" si="138"/>
        <v/>
      </c>
      <c r="H1464" s="200" t="str">
        <f ca="1">IF(AND(M1464&gt;0,M1464&lt;=STATS!$C$22),1,"")</f>
        <v/>
      </c>
      <c r="J1464" s="34">
        <v>1463</v>
      </c>
      <c r="R1464" s="17"/>
      <c r="S1464" s="17"/>
      <c r="T1464" s="36"/>
      <c r="U1464" s="36"/>
      <c r="V1464" s="36"/>
      <c r="W1464" s="36"/>
      <c r="EZ1464" s="196"/>
      <c r="FA1464" s="196"/>
      <c r="FB1464" s="196"/>
      <c r="FC1464" s="196"/>
      <c r="FD1464" s="196"/>
    </row>
    <row r="1465" spans="2:160">
      <c r="B1465" s="99">
        <f t="shared" si="133"/>
        <v>0</v>
      </c>
      <c r="C1465" s="99" t="str">
        <f t="shared" si="134"/>
        <v/>
      </c>
      <c r="D1465" s="99" t="str">
        <f t="shared" si="135"/>
        <v/>
      </c>
      <c r="E1465" s="99" t="str">
        <f t="shared" si="136"/>
        <v/>
      </c>
      <c r="F1465" s="99" t="str">
        <f t="shared" si="137"/>
        <v/>
      </c>
      <c r="G1465" s="99" t="str">
        <f t="shared" si="138"/>
        <v/>
      </c>
      <c r="H1465" s="200" t="str">
        <f ca="1">IF(AND(M1465&gt;0,M1465&lt;=STATS!$C$22),1,"")</f>
        <v/>
      </c>
      <c r="J1465" s="34">
        <v>1464</v>
      </c>
      <c r="R1465" s="17"/>
      <c r="S1465" s="17"/>
      <c r="T1465" s="36"/>
      <c r="U1465" s="36"/>
      <c r="V1465" s="36"/>
      <c r="W1465" s="36"/>
      <c r="EZ1465" s="196"/>
      <c r="FA1465" s="196"/>
      <c r="FB1465" s="196"/>
      <c r="FC1465" s="196"/>
      <c r="FD1465" s="196"/>
    </row>
    <row r="1466" spans="2:160">
      <c r="B1466" s="99">
        <f t="shared" si="133"/>
        <v>0</v>
      </c>
      <c r="C1466" s="99" t="str">
        <f t="shared" si="134"/>
        <v/>
      </c>
      <c r="D1466" s="99" t="str">
        <f t="shared" si="135"/>
        <v/>
      </c>
      <c r="E1466" s="99" t="str">
        <f t="shared" si="136"/>
        <v/>
      </c>
      <c r="F1466" s="99" t="str">
        <f t="shared" si="137"/>
        <v/>
      </c>
      <c r="G1466" s="99" t="str">
        <f t="shared" si="138"/>
        <v/>
      </c>
      <c r="H1466" s="200" t="str">
        <f ca="1">IF(AND(M1466&gt;0,M1466&lt;=STATS!$C$22),1,"")</f>
        <v/>
      </c>
      <c r="J1466" s="34">
        <v>1465</v>
      </c>
      <c r="R1466" s="17"/>
      <c r="S1466" s="17"/>
      <c r="T1466" s="36"/>
      <c r="U1466" s="36"/>
      <c r="V1466" s="36"/>
      <c r="W1466" s="36"/>
      <c r="EZ1466" s="196"/>
      <c r="FA1466" s="196"/>
      <c r="FB1466" s="196"/>
      <c r="FC1466" s="196"/>
      <c r="FD1466" s="196"/>
    </row>
    <row r="1467" spans="2:160">
      <c r="B1467" s="99">
        <f t="shared" si="133"/>
        <v>0</v>
      </c>
      <c r="C1467" s="99" t="str">
        <f t="shared" si="134"/>
        <v/>
      </c>
      <c r="D1467" s="99" t="str">
        <f t="shared" si="135"/>
        <v/>
      </c>
      <c r="E1467" s="99" t="str">
        <f t="shared" si="136"/>
        <v/>
      </c>
      <c r="F1467" s="99" t="str">
        <f t="shared" si="137"/>
        <v/>
      </c>
      <c r="G1467" s="99" t="str">
        <f t="shared" si="138"/>
        <v/>
      </c>
      <c r="H1467" s="200" t="str">
        <f ca="1">IF(AND(M1467&gt;0,M1467&lt;=STATS!$C$22),1,"")</f>
        <v/>
      </c>
      <c r="J1467" s="34">
        <v>1466</v>
      </c>
      <c r="R1467" s="17"/>
      <c r="S1467" s="17"/>
      <c r="T1467" s="36"/>
      <c r="U1467" s="36"/>
      <c r="V1467" s="36"/>
      <c r="W1467" s="36"/>
      <c r="EZ1467" s="196"/>
      <c r="FA1467" s="196"/>
      <c r="FB1467" s="196"/>
      <c r="FC1467" s="196"/>
      <c r="FD1467" s="196"/>
    </row>
    <row r="1468" spans="2:160">
      <c r="B1468" s="99">
        <f t="shared" si="133"/>
        <v>0</v>
      </c>
      <c r="C1468" s="99" t="str">
        <f t="shared" si="134"/>
        <v/>
      </c>
      <c r="D1468" s="99" t="str">
        <f t="shared" si="135"/>
        <v/>
      </c>
      <c r="E1468" s="99" t="str">
        <f t="shared" si="136"/>
        <v/>
      </c>
      <c r="F1468" s="99" t="str">
        <f t="shared" si="137"/>
        <v/>
      </c>
      <c r="G1468" s="99" t="str">
        <f t="shared" si="138"/>
        <v/>
      </c>
      <c r="H1468" s="200" t="str">
        <f ca="1">IF(AND(M1468&gt;0,M1468&lt;=STATS!$C$22),1,"")</f>
        <v/>
      </c>
      <c r="J1468" s="34">
        <v>1467</v>
      </c>
      <c r="R1468" s="17"/>
      <c r="S1468" s="17"/>
      <c r="T1468" s="36"/>
      <c r="U1468" s="36"/>
      <c r="V1468" s="36"/>
      <c r="W1468" s="36"/>
      <c r="EZ1468" s="196"/>
      <c r="FA1468" s="196"/>
      <c r="FB1468" s="196"/>
      <c r="FC1468" s="196"/>
      <c r="FD1468" s="196"/>
    </row>
    <row r="1469" spans="2:160">
      <c r="B1469" s="99">
        <f t="shared" si="133"/>
        <v>0</v>
      </c>
      <c r="C1469" s="99" t="str">
        <f t="shared" si="134"/>
        <v/>
      </c>
      <c r="D1469" s="99" t="str">
        <f t="shared" si="135"/>
        <v/>
      </c>
      <c r="E1469" s="99" t="str">
        <f t="shared" si="136"/>
        <v/>
      </c>
      <c r="F1469" s="99" t="str">
        <f t="shared" si="137"/>
        <v/>
      </c>
      <c r="G1469" s="99" t="str">
        <f t="shared" si="138"/>
        <v/>
      </c>
      <c r="H1469" s="200" t="str">
        <f ca="1">IF(AND(M1469&gt;0,M1469&lt;=STATS!$C$22),1,"")</f>
        <v/>
      </c>
      <c r="J1469" s="34">
        <v>1468</v>
      </c>
      <c r="R1469" s="17"/>
      <c r="S1469" s="17"/>
      <c r="T1469" s="36"/>
      <c r="U1469" s="36"/>
      <c r="V1469" s="36"/>
      <c r="W1469" s="36"/>
      <c r="EZ1469" s="196"/>
      <c r="FA1469" s="196"/>
      <c r="FB1469" s="196"/>
      <c r="FC1469" s="196"/>
      <c r="FD1469" s="196"/>
    </row>
    <row r="1470" spans="2:160">
      <c r="B1470" s="99">
        <f t="shared" si="133"/>
        <v>0</v>
      </c>
      <c r="C1470" s="99" t="str">
        <f t="shared" si="134"/>
        <v/>
      </c>
      <c r="D1470" s="99" t="str">
        <f t="shared" si="135"/>
        <v/>
      </c>
      <c r="E1470" s="99" t="str">
        <f t="shared" si="136"/>
        <v/>
      </c>
      <c r="F1470" s="99" t="str">
        <f t="shared" si="137"/>
        <v/>
      </c>
      <c r="G1470" s="99" t="str">
        <f t="shared" si="138"/>
        <v/>
      </c>
      <c r="H1470" s="200" t="str">
        <f ca="1">IF(AND(M1470&gt;0,M1470&lt;=STATS!$C$22),1,"")</f>
        <v/>
      </c>
      <c r="J1470" s="34">
        <v>1469</v>
      </c>
      <c r="R1470" s="17"/>
      <c r="S1470" s="17"/>
      <c r="T1470" s="36"/>
      <c r="U1470" s="36"/>
      <c r="V1470" s="36"/>
      <c r="W1470" s="36"/>
      <c r="EZ1470" s="196"/>
      <c r="FA1470" s="196"/>
      <c r="FB1470" s="196"/>
      <c r="FC1470" s="196"/>
      <c r="FD1470" s="196"/>
    </row>
    <row r="1471" spans="2:160">
      <c r="B1471" s="99">
        <f t="shared" si="133"/>
        <v>0</v>
      </c>
      <c r="C1471" s="99" t="str">
        <f t="shared" si="134"/>
        <v/>
      </c>
      <c r="D1471" s="99" t="str">
        <f t="shared" si="135"/>
        <v/>
      </c>
      <c r="E1471" s="99" t="str">
        <f t="shared" si="136"/>
        <v/>
      </c>
      <c r="F1471" s="99" t="str">
        <f t="shared" si="137"/>
        <v/>
      </c>
      <c r="G1471" s="99" t="str">
        <f t="shared" si="138"/>
        <v/>
      </c>
      <c r="H1471" s="200" t="str">
        <f ca="1">IF(AND(M1471&gt;0,M1471&lt;=STATS!$C$22),1,"")</f>
        <v/>
      </c>
      <c r="J1471" s="34">
        <v>1470</v>
      </c>
      <c r="R1471" s="17"/>
      <c r="S1471" s="17"/>
      <c r="T1471" s="36"/>
      <c r="U1471" s="36"/>
      <c r="V1471" s="36"/>
      <c r="W1471" s="36"/>
      <c r="EZ1471" s="196"/>
      <c r="FA1471" s="196"/>
      <c r="FB1471" s="196"/>
      <c r="FC1471" s="196"/>
      <c r="FD1471" s="196"/>
    </row>
    <row r="1472" spans="2:160">
      <c r="B1472" s="99">
        <f t="shared" si="133"/>
        <v>0</v>
      </c>
      <c r="C1472" s="99" t="str">
        <f t="shared" si="134"/>
        <v/>
      </c>
      <c r="D1472" s="99" t="str">
        <f t="shared" si="135"/>
        <v/>
      </c>
      <c r="E1472" s="99" t="str">
        <f t="shared" si="136"/>
        <v/>
      </c>
      <c r="F1472" s="99" t="str">
        <f t="shared" si="137"/>
        <v/>
      </c>
      <c r="G1472" s="99" t="str">
        <f t="shared" si="138"/>
        <v/>
      </c>
      <c r="H1472" s="200" t="str">
        <f ca="1">IF(AND(M1472&gt;0,M1472&lt;=STATS!$C$22),1,"")</f>
        <v/>
      </c>
      <c r="J1472" s="34">
        <v>1471</v>
      </c>
      <c r="R1472" s="17"/>
      <c r="S1472" s="17"/>
      <c r="T1472" s="36"/>
      <c r="U1472" s="36"/>
      <c r="V1472" s="36"/>
      <c r="W1472" s="36"/>
      <c r="EZ1472" s="196"/>
      <c r="FA1472" s="196"/>
      <c r="FB1472" s="196"/>
      <c r="FC1472" s="196"/>
      <c r="FD1472" s="196"/>
    </row>
    <row r="1473" spans="2:160">
      <c r="B1473" s="99">
        <f t="shared" si="133"/>
        <v>0</v>
      </c>
      <c r="C1473" s="99" t="str">
        <f t="shared" si="134"/>
        <v/>
      </c>
      <c r="D1473" s="99" t="str">
        <f t="shared" si="135"/>
        <v/>
      </c>
      <c r="E1473" s="99" t="str">
        <f t="shared" si="136"/>
        <v/>
      </c>
      <c r="F1473" s="99" t="str">
        <f t="shared" si="137"/>
        <v/>
      </c>
      <c r="G1473" s="99" t="str">
        <f t="shared" si="138"/>
        <v/>
      </c>
      <c r="H1473" s="200" t="str">
        <f ca="1">IF(AND(M1473&gt;0,M1473&lt;=STATS!$C$22),1,"")</f>
        <v/>
      </c>
      <c r="J1473" s="34">
        <v>1472</v>
      </c>
      <c r="R1473" s="17"/>
      <c r="S1473" s="17"/>
      <c r="T1473" s="36"/>
      <c r="U1473" s="36"/>
      <c r="V1473" s="36"/>
      <c r="W1473" s="36"/>
      <c r="EZ1473" s="196"/>
      <c r="FA1473" s="196"/>
      <c r="FB1473" s="196"/>
      <c r="FC1473" s="196"/>
      <c r="FD1473" s="196"/>
    </row>
    <row r="1474" spans="2:160">
      <c r="B1474" s="99">
        <f t="shared" ref="B1474:B1537" si="139">COUNT(R1474:EY1474,FE1474:FM1474)</f>
        <v>0</v>
      </c>
      <c r="C1474" s="99" t="str">
        <f t="shared" ref="C1474:C1537" si="140">IF(COUNT(R1474:EY1474,FE1474:FM1474)&gt;0,COUNT(R1474:EY1474,FE1474:FM1474),"")</f>
        <v/>
      </c>
      <c r="D1474" s="99" t="str">
        <f t="shared" ref="D1474:D1537" si="141">IF(COUNT(T1474:BJ1474,BL1474:BT1474,BV1474:CB1474,CD1474:EY1474,FE1474:FM1474)&gt;0,COUNT(T1474:BJ1474,BL1474:BT1474,BV1474:CB1474,CD1474:EY1474,FE1474:FM1474),"")</f>
        <v/>
      </c>
      <c r="E1474" s="99" t="str">
        <f t="shared" ref="E1474:E1537" si="142">IF(H1474=1,COUNT(R1474:EY1474,FE1474:FM1474),"")</f>
        <v/>
      </c>
      <c r="F1474" s="99" t="str">
        <f t="shared" ref="F1474:F1537" si="143">IF(H1474=1,COUNT(T1474:BJ1474,BL1474:BT1474,BV1474:CB1474,CD1474:EY1474,FE1474:FM1474),"")</f>
        <v/>
      </c>
      <c r="G1474" s="99" t="str">
        <f t="shared" si="138"/>
        <v/>
      </c>
      <c r="H1474" s="200" t="str">
        <f ca="1">IF(AND(M1474&gt;0,M1474&lt;=STATS!$C$22),1,"")</f>
        <v/>
      </c>
      <c r="J1474" s="34">
        <v>1473</v>
      </c>
      <c r="R1474" s="17"/>
      <c r="S1474" s="17"/>
      <c r="T1474" s="36"/>
      <c r="U1474" s="36"/>
      <c r="V1474" s="36"/>
      <c r="W1474" s="36"/>
      <c r="EZ1474" s="196"/>
      <c r="FA1474" s="196"/>
      <c r="FB1474" s="196"/>
      <c r="FC1474" s="196"/>
      <c r="FD1474" s="196"/>
    </row>
    <row r="1475" spans="2:160">
      <c r="B1475" s="99">
        <f t="shared" si="139"/>
        <v>0</v>
      </c>
      <c r="C1475" s="99" t="str">
        <f t="shared" si="140"/>
        <v/>
      </c>
      <c r="D1475" s="99" t="str">
        <f t="shared" si="141"/>
        <v/>
      </c>
      <c r="E1475" s="99" t="str">
        <f t="shared" si="142"/>
        <v/>
      </c>
      <c r="F1475" s="99" t="str">
        <f t="shared" si="143"/>
        <v/>
      </c>
      <c r="G1475" s="99" t="str">
        <f t="shared" si="138"/>
        <v/>
      </c>
      <c r="H1475" s="200" t="str">
        <f ca="1">IF(AND(M1475&gt;0,M1475&lt;=STATS!$C$22),1,"")</f>
        <v/>
      </c>
      <c r="J1475" s="34">
        <v>1474</v>
      </c>
      <c r="R1475" s="17"/>
      <c r="S1475" s="17"/>
      <c r="T1475" s="36"/>
      <c r="U1475" s="36"/>
      <c r="V1475" s="36"/>
      <c r="W1475" s="36"/>
      <c r="EZ1475" s="196"/>
      <c r="FA1475" s="196"/>
      <c r="FB1475" s="196"/>
      <c r="FC1475" s="196"/>
      <c r="FD1475" s="196"/>
    </row>
    <row r="1476" spans="2:160">
      <c r="B1476" s="99">
        <f t="shared" si="139"/>
        <v>0</v>
      </c>
      <c r="C1476" s="99" t="str">
        <f t="shared" si="140"/>
        <v/>
      </c>
      <c r="D1476" s="99" t="str">
        <f t="shared" si="141"/>
        <v/>
      </c>
      <c r="E1476" s="99" t="str">
        <f t="shared" si="142"/>
        <v/>
      </c>
      <c r="F1476" s="99" t="str">
        <f t="shared" si="143"/>
        <v/>
      </c>
      <c r="G1476" s="99" t="str">
        <f t="shared" si="138"/>
        <v/>
      </c>
      <c r="H1476" s="200" t="str">
        <f ca="1">IF(AND(M1476&gt;0,M1476&lt;=STATS!$C$22),1,"")</f>
        <v/>
      </c>
      <c r="J1476" s="34">
        <v>1475</v>
      </c>
      <c r="R1476" s="17"/>
      <c r="S1476" s="17"/>
      <c r="T1476" s="36"/>
      <c r="U1476" s="36"/>
      <c r="V1476" s="36"/>
      <c r="W1476" s="36"/>
      <c r="EZ1476" s="196"/>
      <c r="FA1476" s="196"/>
      <c r="FB1476" s="196"/>
      <c r="FC1476" s="196"/>
      <c r="FD1476" s="196"/>
    </row>
    <row r="1477" spans="2:160">
      <c r="B1477" s="99">
        <f t="shared" si="139"/>
        <v>0</v>
      </c>
      <c r="C1477" s="99" t="str">
        <f t="shared" si="140"/>
        <v/>
      </c>
      <c r="D1477" s="99" t="str">
        <f t="shared" si="141"/>
        <v/>
      </c>
      <c r="E1477" s="99" t="str">
        <f t="shared" si="142"/>
        <v/>
      </c>
      <c r="F1477" s="99" t="str">
        <f t="shared" si="143"/>
        <v/>
      </c>
      <c r="G1477" s="99" t="str">
        <f t="shared" si="138"/>
        <v/>
      </c>
      <c r="H1477" s="200" t="str">
        <f ca="1">IF(AND(M1477&gt;0,M1477&lt;=STATS!$C$22),1,"")</f>
        <v/>
      </c>
      <c r="J1477" s="34">
        <v>1476</v>
      </c>
      <c r="R1477" s="17"/>
      <c r="S1477" s="17"/>
      <c r="T1477" s="36"/>
      <c r="U1477" s="36"/>
      <c r="V1477" s="36"/>
      <c r="W1477" s="36"/>
      <c r="EZ1477" s="196"/>
      <c r="FA1477" s="196"/>
      <c r="FB1477" s="196"/>
      <c r="FC1477" s="196"/>
      <c r="FD1477" s="196"/>
    </row>
    <row r="1478" spans="2:160">
      <c r="B1478" s="99">
        <f t="shared" si="139"/>
        <v>0</v>
      </c>
      <c r="C1478" s="99" t="str">
        <f t="shared" si="140"/>
        <v/>
      </c>
      <c r="D1478" s="99" t="str">
        <f t="shared" si="141"/>
        <v/>
      </c>
      <c r="E1478" s="99" t="str">
        <f t="shared" si="142"/>
        <v/>
      </c>
      <c r="F1478" s="99" t="str">
        <f t="shared" si="143"/>
        <v/>
      </c>
      <c r="G1478" s="99" t="str">
        <f t="shared" si="138"/>
        <v/>
      </c>
      <c r="H1478" s="200" t="str">
        <f ca="1">IF(AND(M1478&gt;0,M1478&lt;=STATS!$C$22),1,"")</f>
        <v/>
      </c>
      <c r="J1478" s="34">
        <v>1477</v>
      </c>
      <c r="R1478" s="17"/>
      <c r="S1478" s="17"/>
      <c r="T1478" s="36"/>
      <c r="U1478" s="36"/>
      <c r="V1478" s="36"/>
      <c r="W1478" s="36"/>
      <c r="EZ1478" s="196"/>
      <c r="FA1478" s="196"/>
      <c r="FB1478" s="196"/>
      <c r="FC1478" s="196"/>
      <c r="FD1478" s="196"/>
    </row>
    <row r="1479" spans="2:160">
      <c r="B1479" s="99">
        <f t="shared" si="139"/>
        <v>0</v>
      </c>
      <c r="C1479" s="99" t="str">
        <f t="shared" si="140"/>
        <v/>
      </c>
      <c r="D1479" s="99" t="str">
        <f t="shared" si="141"/>
        <v/>
      </c>
      <c r="E1479" s="99" t="str">
        <f t="shared" si="142"/>
        <v/>
      </c>
      <c r="F1479" s="99" t="str">
        <f t="shared" si="143"/>
        <v/>
      </c>
      <c r="G1479" s="99" t="str">
        <f t="shared" si="138"/>
        <v/>
      </c>
      <c r="H1479" s="200" t="str">
        <f ca="1">IF(AND(M1479&gt;0,M1479&lt;=STATS!$C$22),1,"")</f>
        <v/>
      </c>
      <c r="J1479" s="34">
        <v>1478</v>
      </c>
      <c r="R1479" s="17"/>
      <c r="S1479" s="17"/>
      <c r="T1479" s="36"/>
      <c r="U1479" s="36"/>
      <c r="V1479" s="36"/>
      <c r="W1479" s="36"/>
      <c r="EZ1479" s="196"/>
      <c r="FA1479" s="196"/>
      <c r="FB1479" s="196"/>
      <c r="FC1479" s="196"/>
      <c r="FD1479" s="196"/>
    </row>
    <row r="1480" spans="2:160">
      <c r="B1480" s="99">
        <f t="shared" si="139"/>
        <v>0</v>
      </c>
      <c r="C1480" s="99" t="str">
        <f t="shared" si="140"/>
        <v/>
      </c>
      <c r="D1480" s="99" t="str">
        <f t="shared" si="141"/>
        <v/>
      </c>
      <c r="E1480" s="99" t="str">
        <f t="shared" si="142"/>
        <v/>
      </c>
      <c r="F1480" s="99" t="str">
        <f t="shared" si="143"/>
        <v/>
      </c>
      <c r="G1480" s="99" t="str">
        <f t="shared" si="138"/>
        <v/>
      </c>
      <c r="H1480" s="200" t="str">
        <f ca="1">IF(AND(M1480&gt;0,M1480&lt;=STATS!$C$22),1,"")</f>
        <v/>
      </c>
      <c r="J1480" s="34">
        <v>1479</v>
      </c>
      <c r="R1480" s="17"/>
      <c r="S1480" s="17"/>
      <c r="T1480" s="36"/>
      <c r="U1480" s="36"/>
      <c r="V1480" s="36"/>
      <c r="W1480" s="36"/>
      <c r="EZ1480" s="196"/>
      <c r="FA1480" s="196"/>
      <c r="FB1480" s="196"/>
      <c r="FC1480" s="196"/>
      <c r="FD1480" s="196"/>
    </row>
    <row r="1481" spans="2:160">
      <c r="B1481" s="99">
        <f t="shared" si="139"/>
        <v>0</v>
      </c>
      <c r="C1481" s="99" t="str">
        <f t="shared" si="140"/>
        <v/>
      </c>
      <c r="D1481" s="99" t="str">
        <f t="shared" si="141"/>
        <v/>
      </c>
      <c r="E1481" s="99" t="str">
        <f t="shared" si="142"/>
        <v/>
      </c>
      <c r="F1481" s="99" t="str">
        <f t="shared" si="143"/>
        <v/>
      </c>
      <c r="G1481" s="99" t="str">
        <f t="shared" si="138"/>
        <v/>
      </c>
      <c r="H1481" s="200" t="str">
        <f ca="1">IF(AND(M1481&gt;0,M1481&lt;=STATS!$C$22),1,"")</f>
        <v/>
      </c>
      <c r="J1481" s="34">
        <v>1480</v>
      </c>
      <c r="R1481" s="17"/>
      <c r="S1481" s="17"/>
      <c r="T1481" s="36"/>
      <c r="U1481" s="36"/>
      <c r="V1481" s="36"/>
      <c r="W1481" s="36"/>
      <c r="EZ1481" s="196"/>
      <c r="FA1481" s="196"/>
      <c r="FB1481" s="196"/>
      <c r="FC1481" s="196"/>
      <c r="FD1481" s="196"/>
    </row>
    <row r="1482" spans="2:160">
      <c r="B1482" s="99">
        <f t="shared" si="139"/>
        <v>0</v>
      </c>
      <c r="C1482" s="99" t="str">
        <f t="shared" si="140"/>
        <v/>
      </c>
      <c r="D1482" s="99" t="str">
        <f t="shared" si="141"/>
        <v/>
      </c>
      <c r="E1482" s="99" t="str">
        <f t="shared" si="142"/>
        <v/>
      </c>
      <c r="F1482" s="99" t="str">
        <f t="shared" si="143"/>
        <v/>
      </c>
      <c r="G1482" s="99" t="str">
        <f t="shared" si="138"/>
        <v/>
      </c>
      <c r="H1482" s="200" t="str">
        <f ca="1">IF(AND(M1482&gt;0,M1482&lt;=STATS!$C$22),1,"")</f>
        <v/>
      </c>
      <c r="J1482" s="34">
        <v>1481</v>
      </c>
      <c r="R1482" s="17"/>
      <c r="S1482" s="17"/>
      <c r="T1482" s="36"/>
      <c r="U1482" s="36"/>
      <c r="V1482" s="36"/>
      <c r="W1482" s="36"/>
      <c r="EZ1482" s="196"/>
      <c r="FA1482" s="196"/>
      <c r="FB1482" s="196"/>
      <c r="FC1482" s="196"/>
      <c r="FD1482" s="196"/>
    </row>
    <row r="1483" spans="2:160">
      <c r="B1483" s="99">
        <f t="shared" si="139"/>
        <v>0</v>
      </c>
      <c r="C1483" s="99" t="str">
        <f t="shared" si="140"/>
        <v/>
      </c>
      <c r="D1483" s="99" t="str">
        <f t="shared" si="141"/>
        <v/>
      </c>
      <c r="E1483" s="99" t="str">
        <f t="shared" si="142"/>
        <v/>
      </c>
      <c r="F1483" s="99" t="str">
        <f t="shared" si="143"/>
        <v/>
      </c>
      <c r="G1483" s="99" t="str">
        <f t="shared" si="138"/>
        <v/>
      </c>
      <c r="H1483" s="200" t="str">
        <f ca="1">IF(AND(M1483&gt;0,M1483&lt;=STATS!$C$22),1,"")</f>
        <v/>
      </c>
      <c r="J1483" s="34">
        <v>1482</v>
      </c>
      <c r="R1483" s="17"/>
      <c r="S1483" s="17"/>
      <c r="T1483" s="36"/>
      <c r="U1483" s="36"/>
      <c r="V1483" s="36"/>
      <c r="W1483" s="36"/>
      <c r="EZ1483" s="196"/>
      <c r="FA1483" s="196"/>
      <c r="FB1483" s="196"/>
      <c r="FC1483" s="196"/>
      <c r="FD1483" s="196"/>
    </row>
    <row r="1484" spans="2:160">
      <c r="B1484" s="99">
        <f t="shared" si="139"/>
        <v>0</v>
      </c>
      <c r="C1484" s="99" t="str">
        <f t="shared" si="140"/>
        <v/>
      </c>
      <c r="D1484" s="99" t="str">
        <f t="shared" si="141"/>
        <v/>
      </c>
      <c r="E1484" s="99" t="str">
        <f t="shared" si="142"/>
        <v/>
      </c>
      <c r="F1484" s="99" t="str">
        <f t="shared" si="143"/>
        <v/>
      </c>
      <c r="G1484" s="99" t="str">
        <f t="shared" si="138"/>
        <v/>
      </c>
      <c r="H1484" s="200" t="str">
        <f ca="1">IF(AND(M1484&gt;0,M1484&lt;=STATS!$C$22),1,"")</f>
        <v/>
      </c>
      <c r="J1484" s="34">
        <v>1483</v>
      </c>
      <c r="R1484" s="17"/>
      <c r="S1484" s="17"/>
      <c r="T1484" s="36"/>
      <c r="U1484" s="36"/>
      <c r="V1484" s="36"/>
      <c r="W1484" s="36"/>
      <c r="EZ1484" s="196"/>
      <c r="FA1484" s="196"/>
      <c r="FB1484" s="196"/>
      <c r="FC1484" s="196"/>
      <c r="FD1484" s="196"/>
    </row>
    <row r="1485" spans="2:160">
      <c r="B1485" s="99">
        <f t="shared" si="139"/>
        <v>0</v>
      </c>
      <c r="C1485" s="99" t="str">
        <f t="shared" si="140"/>
        <v/>
      </c>
      <c r="D1485" s="99" t="str">
        <f t="shared" si="141"/>
        <v/>
      </c>
      <c r="E1485" s="99" t="str">
        <f t="shared" si="142"/>
        <v/>
      </c>
      <c r="F1485" s="99" t="str">
        <f t="shared" si="143"/>
        <v/>
      </c>
      <c r="G1485" s="99" t="str">
        <f t="shared" si="138"/>
        <v/>
      </c>
      <c r="H1485" s="200" t="str">
        <f ca="1">IF(AND(M1485&gt;0,M1485&lt;=STATS!$C$22),1,"")</f>
        <v/>
      </c>
      <c r="J1485" s="34">
        <v>1484</v>
      </c>
      <c r="R1485" s="17"/>
      <c r="S1485" s="17"/>
      <c r="T1485" s="36"/>
      <c r="U1485" s="36"/>
      <c r="V1485" s="36"/>
      <c r="W1485" s="36"/>
      <c r="EZ1485" s="196"/>
      <c r="FA1485" s="196"/>
      <c r="FB1485" s="196"/>
      <c r="FC1485" s="196"/>
      <c r="FD1485" s="196"/>
    </row>
    <row r="1486" spans="2:160">
      <c r="B1486" s="99">
        <f t="shared" si="139"/>
        <v>0</v>
      </c>
      <c r="C1486" s="99" t="str">
        <f t="shared" si="140"/>
        <v/>
      </c>
      <c r="D1486" s="99" t="str">
        <f t="shared" si="141"/>
        <v/>
      </c>
      <c r="E1486" s="99" t="str">
        <f t="shared" si="142"/>
        <v/>
      </c>
      <c r="F1486" s="99" t="str">
        <f t="shared" si="143"/>
        <v/>
      </c>
      <c r="G1486" s="99" t="str">
        <f t="shared" si="138"/>
        <v/>
      </c>
      <c r="H1486" s="200" t="str">
        <f ca="1">IF(AND(M1486&gt;0,M1486&lt;=STATS!$C$22),1,"")</f>
        <v/>
      </c>
      <c r="J1486" s="34">
        <v>1485</v>
      </c>
      <c r="R1486" s="17"/>
      <c r="S1486" s="17"/>
      <c r="T1486" s="36"/>
      <c r="U1486" s="36"/>
      <c r="V1486" s="36"/>
      <c r="W1486" s="36"/>
      <c r="EZ1486" s="196"/>
      <c r="FA1486" s="196"/>
      <c r="FB1486" s="196"/>
      <c r="FC1486" s="196"/>
      <c r="FD1486" s="196"/>
    </row>
    <row r="1487" spans="2:160">
      <c r="B1487" s="99">
        <f t="shared" si="139"/>
        <v>0</v>
      </c>
      <c r="C1487" s="99" t="str">
        <f t="shared" si="140"/>
        <v/>
      </c>
      <c r="D1487" s="99" t="str">
        <f t="shared" si="141"/>
        <v/>
      </c>
      <c r="E1487" s="99" t="str">
        <f t="shared" si="142"/>
        <v/>
      </c>
      <c r="F1487" s="99" t="str">
        <f t="shared" si="143"/>
        <v/>
      </c>
      <c r="G1487" s="99" t="str">
        <f t="shared" si="138"/>
        <v/>
      </c>
      <c r="H1487" s="200" t="str">
        <f ca="1">IF(AND(M1487&gt;0,M1487&lt;=STATS!$C$22),1,"")</f>
        <v/>
      </c>
      <c r="J1487" s="34">
        <v>1486</v>
      </c>
      <c r="R1487" s="17"/>
      <c r="S1487" s="17"/>
      <c r="T1487" s="36"/>
      <c r="U1487" s="36"/>
      <c r="V1487" s="36"/>
      <c r="W1487" s="36"/>
      <c r="EZ1487" s="196"/>
      <c r="FA1487" s="196"/>
      <c r="FB1487" s="196"/>
      <c r="FC1487" s="196"/>
      <c r="FD1487" s="196"/>
    </row>
    <row r="1488" spans="2:160">
      <c r="B1488" s="99">
        <f t="shared" si="139"/>
        <v>0</v>
      </c>
      <c r="C1488" s="99" t="str">
        <f t="shared" si="140"/>
        <v/>
      </c>
      <c r="D1488" s="99" t="str">
        <f t="shared" si="141"/>
        <v/>
      </c>
      <c r="E1488" s="99" t="str">
        <f t="shared" si="142"/>
        <v/>
      </c>
      <c r="F1488" s="99" t="str">
        <f t="shared" si="143"/>
        <v/>
      </c>
      <c r="G1488" s="99" t="str">
        <f t="shared" si="138"/>
        <v/>
      </c>
      <c r="H1488" s="200" t="str">
        <f ca="1">IF(AND(M1488&gt;0,M1488&lt;=STATS!$C$22),1,"")</f>
        <v/>
      </c>
      <c r="J1488" s="34">
        <v>1487</v>
      </c>
      <c r="R1488" s="17"/>
      <c r="S1488" s="17"/>
      <c r="T1488" s="36"/>
      <c r="U1488" s="36"/>
      <c r="V1488" s="36"/>
      <c r="W1488" s="36"/>
      <c r="EZ1488" s="196"/>
      <c r="FA1488" s="196"/>
      <c r="FB1488" s="196"/>
      <c r="FC1488" s="196"/>
      <c r="FD1488" s="196"/>
    </row>
    <row r="1489" spans="2:160">
      <c r="B1489" s="99">
        <f t="shared" si="139"/>
        <v>0</v>
      </c>
      <c r="C1489" s="99" t="str">
        <f t="shared" si="140"/>
        <v/>
      </c>
      <c r="D1489" s="99" t="str">
        <f t="shared" si="141"/>
        <v/>
      </c>
      <c r="E1489" s="99" t="str">
        <f t="shared" si="142"/>
        <v/>
      </c>
      <c r="F1489" s="99" t="str">
        <f t="shared" si="143"/>
        <v/>
      </c>
      <c r="G1489" s="99" t="str">
        <f t="shared" si="138"/>
        <v/>
      </c>
      <c r="H1489" s="200" t="str">
        <f ca="1">IF(AND(M1489&gt;0,M1489&lt;=STATS!$C$22),1,"")</f>
        <v/>
      </c>
      <c r="J1489" s="34">
        <v>1488</v>
      </c>
      <c r="R1489" s="17"/>
      <c r="S1489" s="17"/>
      <c r="T1489" s="36"/>
      <c r="U1489" s="36"/>
      <c r="V1489" s="36"/>
      <c r="W1489" s="36"/>
      <c r="EZ1489" s="196"/>
      <c r="FA1489" s="196"/>
      <c r="FB1489" s="196"/>
      <c r="FC1489" s="196"/>
      <c r="FD1489" s="196"/>
    </row>
    <row r="1490" spans="2:160">
      <c r="B1490" s="99">
        <f t="shared" si="139"/>
        <v>0</v>
      </c>
      <c r="C1490" s="99" t="str">
        <f t="shared" si="140"/>
        <v/>
      </c>
      <c r="D1490" s="99" t="str">
        <f t="shared" si="141"/>
        <v/>
      </c>
      <c r="E1490" s="99" t="str">
        <f t="shared" si="142"/>
        <v/>
      </c>
      <c r="F1490" s="99" t="str">
        <f t="shared" si="143"/>
        <v/>
      </c>
      <c r="G1490" s="99" t="str">
        <f t="shared" si="138"/>
        <v/>
      </c>
      <c r="H1490" s="200" t="str">
        <f ca="1">IF(AND(M1490&gt;0,M1490&lt;=STATS!$C$22),1,"")</f>
        <v/>
      </c>
      <c r="J1490" s="34">
        <v>1489</v>
      </c>
      <c r="R1490" s="17"/>
      <c r="S1490" s="17"/>
      <c r="T1490" s="36"/>
      <c r="U1490" s="36"/>
      <c r="V1490" s="36"/>
      <c r="W1490" s="36"/>
      <c r="EZ1490" s="196"/>
      <c r="FA1490" s="196"/>
      <c r="FB1490" s="196"/>
      <c r="FC1490" s="196"/>
      <c r="FD1490" s="196"/>
    </row>
    <row r="1491" spans="2:160">
      <c r="B1491" s="99">
        <f t="shared" si="139"/>
        <v>0</v>
      </c>
      <c r="C1491" s="99" t="str">
        <f t="shared" si="140"/>
        <v/>
      </c>
      <c r="D1491" s="99" t="str">
        <f t="shared" si="141"/>
        <v/>
      </c>
      <c r="E1491" s="99" t="str">
        <f t="shared" si="142"/>
        <v/>
      </c>
      <c r="F1491" s="99" t="str">
        <f t="shared" si="143"/>
        <v/>
      </c>
      <c r="G1491" s="99" t="str">
        <f t="shared" si="138"/>
        <v/>
      </c>
      <c r="H1491" s="200" t="str">
        <f ca="1">IF(AND(M1491&gt;0,M1491&lt;=STATS!$C$22),1,"")</f>
        <v/>
      </c>
      <c r="J1491" s="34">
        <v>1490</v>
      </c>
      <c r="R1491" s="17"/>
      <c r="S1491" s="17"/>
      <c r="T1491" s="36"/>
      <c r="U1491" s="36"/>
      <c r="V1491" s="36"/>
      <c r="W1491" s="36"/>
      <c r="EZ1491" s="196"/>
      <c r="FA1491" s="196"/>
      <c r="FB1491" s="196"/>
      <c r="FC1491" s="196"/>
      <c r="FD1491" s="196"/>
    </row>
    <row r="1492" spans="2:160">
      <c r="B1492" s="99">
        <f t="shared" si="139"/>
        <v>0</v>
      </c>
      <c r="C1492" s="99" t="str">
        <f t="shared" si="140"/>
        <v/>
      </c>
      <c r="D1492" s="99" t="str">
        <f t="shared" si="141"/>
        <v/>
      </c>
      <c r="E1492" s="99" t="str">
        <f t="shared" si="142"/>
        <v/>
      </c>
      <c r="F1492" s="99" t="str">
        <f t="shared" si="143"/>
        <v/>
      </c>
      <c r="G1492" s="99" t="str">
        <f t="shared" si="138"/>
        <v/>
      </c>
      <c r="H1492" s="200" t="str">
        <f ca="1">IF(AND(M1492&gt;0,M1492&lt;=STATS!$C$22),1,"")</f>
        <v/>
      </c>
      <c r="J1492" s="34">
        <v>1491</v>
      </c>
      <c r="R1492" s="17"/>
      <c r="S1492" s="17"/>
      <c r="T1492" s="36"/>
      <c r="U1492" s="36"/>
      <c r="V1492" s="36"/>
      <c r="W1492" s="36"/>
      <c r="EZ1492" s="196"/>
      <c r="FA1492" s="196"/>
      <c r="FB1492" s="196"/>
      <c r="FC1492" s="196"/>
      <c r="FD1492" s="196"/>
    </row>
    <row r="1493" spans="2:160">
      <c r="B1493" s="99">
        <f t="shared" si="139"/>
        <v>0</v>
      </c>
      <c r="C1493" s="99" t="str">
        <f t="shared" si="140"/>
        <v/>
      </c>
      <c r="D1493" s="99" t="str">
        <f t="shared" si="141"/>
        <v/>
      </c>
      <c r="E1493" s="99" t="str">
        <f t="shared" si="142"/>
        <v/>
      </c>
      <c r="F1493" s="99" t="str">
        <f t="shared" si="143"/>
        <v/>
      </c>
      <c r="G1493" s="99" t="str">
        <f t="shared" si="138"/>
        <v/>
      </c>
      <c r="H1493" s="200" t="str">
        <f ca="1">IF(AND(M1493&gt;0,M1493&lt;=STATS!$C$22),1,"")</f>
        <v/>
      </c>
      <c r="J1493" s="34">
        <v>1492</v>
      </c>
      <c r="R1493" s="17"/>
      <c r="S1493" s="17"/>
      <c r="T1493" s="36"/>
      <c r="U1493" s="36"/>
      <c r="V1493" s="36"/>
      <c r="W1493" s="36"/>
      <c r="EZ1493" s="196"/>
      <c r="FA1493" s="196"/>
      <c r="FB1493" s="196"/>
      <c r="FC1493" s="196"/>
      <c r="FD1493" s="196"/>
    </row>
    <row r="1494" spans="2:160">
      <c r="B1494" s="99">
        <f t="shared" si="139"/>
        <v>0</v>
      </c>
      <c r="C1494" s="99" t="str">
        <f t="shared" si="140"/>
        <v/>
      </c>
      <c r="D1494" s="99" t="str">
        <f t="shared" si="141"/>
        <v/>
      </c>
      <c r="E1494" s="99" t="str">
        <f t="shared" si="142"/>
        <v/>
      </c>
      <c r="F1494" s="99" t="str">
        <f t="shared" si="143"/>
        <v/>
      </c>
      <c r="G1494" s="99" t="str">
        <f t="shared" si="138"/>
        <v/>
      </c>
      <c r="H1494" s="200" t="str">
        <f ca="1">IF(AND(M1494&gt;0,M1494&lt;=STATS!$C$22),1,"")</f>
        <v/>
      </c>
      <c r="J1494" s="34">
        <v>1493</v>
      </c>
      <c r="R1494" s="17"/>
      <c r="S1494" s="17"/>
      <c r="T1494" s="36"/>
      <c r="U1494" s="36"/>
      <c r="V1494" s="36"/>
      <c r="W1494" s="36"/>
      <c r="EZ1494" s="196"/>
      <c r="FA1494" s="196"/>
      <c r="FB1494" s="196"/>
      <c r="FC1494" s="196"/>
      <c r="FD1494" s="196"/>
    </row>
    <row r="1495" spans="2:160">
      <c r="B1495" s="99">
        <f t="shared" si="139"/>
        <v>0</v>
      </c>
      <c r="C1495" s="99" t="str">
        <f t="shared" si="140"/>
        <v/>
      </c>
      <c r="D1495" s="99" t="str">
        <f t="shared" si="141"/>
        <v/>
      </c>
      <c r="E1495" s="99" t="str">
        <f t="shared" si="142"/>
        <v/>
      </c>
      <c r="F1495" s="99" t="str">
        <f t="shared" si="143"/>
        <v/>
      </c>
      <c r="G1495" s="99" t="str">
        <f t="shared" si="138"/>
        <v/>
      </c>
      <c r="H1495" s="200" t="str">
        <f ca="1">IF(AND(M1495&gt;0,M1495&lt;=STATS!$C$22),1,"")</f>
        <v/>
      </c>
      <c r="J1495" s="34">
        <v>1494</v>
      </c>
      <c r="R1495" s="17"/>
      <c r="S1495" s="17"/>
      <c r="T1495" s="36"/>
      <c r="U1495" s="36"/>
      <c r="V1495" s="36"/>
      <c r="W1495" s="36"/>
      <c r="EZ1495" s="196"/>
      <c r="FA1495" s="196"/>
      <c r="FB1495" s="196"/>
      <c r="FC1495" s="196"/>
      <c r="FD1495" s="196"/>
    </row>
    <row r="1496" spans="2:160">
      <c r="B1496" s="99">
        <f t="shared" si="139"/>
        <v>0</v>
      </c>
      <c r="C1496" s="99" t="str">
        <f t="shared" si="140"/>
        <v/>
      </c>
      <c r="D1496" s="99" t="str">
        <f t="shared" si="141"/>
        <v/>
      </c>
      <c r="E1496" s="99" t="str">
        <f t="shared" si="142"/>
        <v/>
      </c>
      <c r="F1496" s="99" t="str">
        <f t="shared" si="143"/>
        <v/>
      </c>
      <c r="G1496" s="99" t="str">
        <f t="shared" si="138"/>
        <v/>
      </c>
      <c r="H1496" s="200" t="str">
        <f ca="1">IF(AND(M1496&gt;0,M1496&lt;=STATS!$C$22),1,"")</f>
        <v/>
      </c>
      <c r="J1496" s="34">
        <v>1495</v>
      </c>
      <c r="R1496" s="17"/>
      <c r="S1496" s="17"/>
      <c r="T1496" s="36"/>
      <c r="U1496" s="36"/>
      <c r="V1496" s="36"/>
      <c r="W1496" s="36"/>
      <c r="EZ1496" s="196"/>
      <c r="FA1496" s="196"/>
      <c r="FB1496" s="196"/>
      <c r="FC1496" s="196"/>
      <c r="FD1496" s="196"/>
    </row>
    <row r="1497" spans="2:160">
      <c r="B1497" s="99">
        <f t="shared" si="139"/>
        <v>0</v>
      </c>
      <c r="C1497" s="99" t="str">
        <f t="shared" si="140"/>
        <v/>
      </c>
      <c r="D1497" s="99" t="str">
        <f t="shared" si="141"/>
        <v/>
      </c>
      <c r="E1497" s="99" t="str">
        <f t="shared" si="142"/>
        <v/>
      </c>
      <c r="F1497" s="99" t="str">
        <f t="shared" si="143"/>
        <v/>
      </c>
      <c r="G1497" s="99" t="str">
        <f t="shared" si="138"/>
        <v/>
      </c>
      <c r="H1497" s="200" t="str">
        <f ca="1">IF(AND(M1497&gt;0,M1497&lt;=STATS!$C$22),1,"")</f>
        <v/>
      </c>
      <c r="J1497" s="34">
        <v>1496</v>
      </c>
      <c r="R1497" s="17"/>
      <c r="S1497" s="17"/>
      <c r="T1497" s="36"/>
      <c r="U1497" s="36"/>
      <c r="V1497" s="36"/>
      <c r="W1497" s="36"/>
      <c r="EZ1497" s="196"/>
      <c r="FA1497" s="196"/>
      <c r="FB1497" s="196"/>
      <c r="FC1497" s="196"/>
      <c r="FD1497" s="196"/>
    </row>
    <row r="1498" spans="2:160">
      <c r="B1498" s="99">
        <f t="shared" si="139"/>
        <v>0</v>
      </c>
      <c r="C1498" s="99" t="str">
        <f t="shared" si="140"/>
        <v/>
      </c>
      <c r="D1498" s="99" t="str">
        <f t="shared" si="141"/>
        <v/>
      </c>
      <c r="E1498" s="99" t="str">
        <f t="shared" si="142"/>
        <v/>
      </c>
      <c r="F1498" s="99" t="str">
        <f t="shared" si="143"/>
        <v/>
      </c>
      <c r="G1498" s="99" t="str">
        <f t="shared" ref="G1498:G1561" si="144">IF($B1498&gt;=1,$M1498,"")</f>
        <v/>
      </c>
      <c r="H1498" s="200" t="str">
        <f ca="1">IF(AND(M1498&gt;0,M1498&lt;=STATS!$C$22),1,"")</f>
        <v/>
      </c>
      <c r="J1498" s="34">
        <v>1497</v>
      </c>
      <c r="R1498" s="17"/>
      <c r="S1498" s="17"/>
      <c r="T1498" s="36"/>
      <c r="U1498" s="36"/>
      <c r="V1498" s="36"/>
      <c r="W1498" s="36"/>
      <c r="EZ1498" s="196"/>
      <c r="FA1498" s="196"/>
      <c r="FB1498" s="196"/>
      <c r="FC1498" s="196"/>
      <c r="FD1498" s="196"/>
    </row>
    <row r="1499" spans="2:160">
      <c r="B1499" s="99">
        <f t="shared" si="139"/>
        <v>0</v>
      </c>
      <c r="C1499" s="99" t="str">
        <f t="shared" si="140"/>
        <v/>
      </c>
      <c r="D1499" s="99" t="str">
        <f t="shared" si="141"/>
        <v/>
      </c>
      <c r="E1499" s="99" t="str">
        <f t="shared" si="142"/>
        <v/>
      </c>
      <c r="F1499" s="99" t="str">
        <f t="shared" si="143"/>
        <v/>
      </c>
      <c r="G1499" s="99" t="str">
        <f t="shared" si="144"/>
        <v/>
      </c>
      <c r="H1499" s="200" t="str">
        <f ca="1">IF(AND(M1499&gt;0,M1499&lt;=STATS!$C$22),1,"")</f>
        <v/>
      </c>
      <c r="J1499" s="34">
        <v>1498</v>
      </c>
      <c r="R1499" s="17"/>
      <c r="S1499" s="17"/>
      <c r="T1499" s="36"/>
      <c r="U1499" s="36"/>
      <c r="V1499" s="36"/>
      <c r="W1499" s="36"/>
      <c r="EZ1499" s="196"/>
      <c r="FA1499" s="196"/>
      <c r="FB1499" s="196"/>
      <c r="FC1499" s="196"/>
      <c r="FD1499" s="196"/>
    </row>
    <row r="1500" spans="2:160">
      <c r="B1500" s="99">
        <f t="shared" si="139"/>
        <v>0</v>
      </c>
      <c r="C1500" s="99" t="str">
        <f t="shared" si="140"/>
        <v/>
      </c>
      <c r="D1500" s="99" t="str">
        <f t="shared" si="141"/>
        <v/>
      </c>
      <c r="E1500" s="99" t="str">
        <f t="shared" si="142"/>
        <v/>
      </c>
      <c r="F1500" s="99" t="str">
        <f t="shared" si="143"/>
        <v/>
      </c>
      <c r="G1500" s="99" t="str">
        <f t="shared" si="144"/>
        <v/>
      </c>
      <c r="H1500" s="200" t="str">
        <f ca="1">IF(AND(M1500&gt;0,M1500&lt;=STATS!$C$22),1,"")</f>
        <v/>
      </c>
      <c r="J1500" s="34">
        <v>1499</v>
      </c>
      <c r="R1500" s="17"/>
      <c r="S1500" s="17"/>
      <c r="T1500" s="36"/>
      <c r="U1500" s="36"/>
      <c r="V1500" s="36"/>
      <c r="W1500" s="36"/>
      <c r="EZ1500" s="196"/>
      <c r="FA1500" s="196"/>
      <c r="FB1500" s="196"/>
      <c r="FC1500" s="196"/>
      <c r="FD1500" s="196"/>
    </row>
    <row r="1501" spans="2:160">
      <c r="B1501" s="99">
        <f t="shared" si="139"/>
        <v>0</v>
      </c>
      <c r="C1501" s="99" t="str">
        <f t="shared" si="140"/>
        <v/>
      </c>
      <c r="D1501" s="99" t="str">
        <f t="shared" si="141"/>
        <v/>
      </c>
      <c r="E1501" s="99" t="str">
        <f t="shared" si="142"/>
        <v/>
      </c>
      <c r="F1501" s="99" t="str">
        <f t="shared" si="143"/>
        <v/>
      </c>
      <c r="G1501" s="99" t="str">
        <f t="shared" si="144"/>
        <v/>
      </c>
      <c r="H1501" s="200" t="str">
        <f ca="1">IF(AND(M1501&gt;0,M1501&lt;=STATS!$C$22),1,"")</f>
        <v/>
      </c>
      <c r="J1501" s="34">
        <v>1500</v>
      </c>
      <c r="R1501" s="17"/>
      <c r="S1501" s="17"/>
      <c r="T1501" s="36"/>
      <c r="U1501" s="36"/>
      <c r="V1501" s="36"/>
      <c r="W1501" s="36"/>
      <c r="EZ1501" s="196"/>
      <c r="FA1501" s="196"/>
      <c r="FB1501" s="196"/>
      <c r="FC1501" s="196"/>
      <c r="FD1501" s="196"/>
    </row>
    <row r="1502" spans="2:160">
      <c r="B1502" s="99">
        <f t="shared" si="139"/>
        <v>0</v>
      </c>
      <c r="C1502" s="99" t="str">
        <f t="shared" si="140"/>
        <v/>
      </c>
      <c r="D1502" s="99" t="str">
        <f t="shared" si="141"/>
        <v/>
      </c>
      <c r="E1502" s="99" t="str">
        <f t="shared" si="142"/>
        <v/>
      </c>
      <c r="F1502" s="99" t="str">
        <f t="shared" si="143"/>
        <v/>
      </c>
      <c r="G1502" s="99" t="str">
        <f t="shared" si="144"/>
        <v/>
      </c>
      <c r="H1502" s="200" t="str">
        <f ca="1">IF(AND(M1502&gt;0,M1502&lt;=STATS!$C$22),1,"")</f>
        <v/>
      </c>
      <c r="J1502" s="34">
        <v>1501</v>
      </c>
      <c r="R1502" s="17"/>
      <c r="S1502" s="17"/>
      <c r="T1502" s="36"/>
      <c r="U1502" s="36"/>
      <c r="V1502" s="36"/>
      <c r="W1502" s="36"/>
      <c r="EZ1502" s="196"/>
      <c r="FA1502" s="196"/>
      <c r="FB1502" s="196"/>
      <c r="FC1502" s="196"/>
      <c r="FD1502" s="196"/>
    </row>
    <row r="1503" spans="2:160">
      <c r="B1503" s="99">
        <f t="shared" si="139"/>
        <v>0</v>
      </c>
      <c r="C1503" s="99" t="str">
        <f t="shared" si="140"/>
        <v/>
      </c>
      <c r="D1503" s="99" t="str">
        <f t="shared" si="141"/>
        <v/>
      </c>
      <c r="E1503" s="99" t="str">
        <f t="shared" si="142"/>
        <v/>
      </c>
      <c r="F1503" s="99" t="str">
        <f t="shared" si="143"/>
        <v/>
      </c>
      <c r="G1503" s="99" t="str">
        <f t="shared" si="144"/>
        <v/>
      </c>
      <c r="H1503" s="200" t="str">
        <f ca="1">IF(AND(M1503&gt;0,M1503&lt;=STATS!$C$22),1,"")</f>
        <v/>
      </c>
      <c r="J1503" s="34">
        <v>1502</v>
      </c>
      <c r="R1503" s="17"/>
      <c r="S1503" s="17"/>
      <c r="T1503" s="36"/>
      <c r="U1503" s="36"/>
      <c r="V1503" s="36"/>
      <c r="W1503" s="36"/>
      <c r="EZ1503" s="196"/>
      <c r="FA1503" s="196"/>
      <c r="FB1503" s="196"/>
      <c r="FC1503" s="196"/>
      <c r="FD1503" s="196"/>
    </row>
    <row r="1504" spans="2:160">
      <c r="B1504" s="99">
        <f t="shared" si="139"/>
        <v>0</v>
      </c>
      <c r="C1504" s="99" t="str">
        <f t="shared" si="140"/>
        <v/>
      </c>
      <c r="D1504" s="99" t="str">
        <f t="shared" si="141"/>
        <v/>
      </c>
      <c r="E1504" s="99" t="str">
        <f t="shared" si="142"/>
        <v/>
      </c>
      <c r="F1504" s="99" t="str">
        <f t="shared" si="143"/>
        <v/>
      </c>
      <c r="G1504" s="99" t="str">
        <f t="shared" si="144"/>
        <v/>
      </c>
      <c r="H1504" s="200" t="str">
        <f ca="1">IF(AND(M1504&gt;0,M1504&lt;=STATS!$C$22),1,"")</f>
        <v/>
      </c>
      <c r="J1504" s="34">
        <v>1503</v>
      </c>
      <c r="R1504" s="17"/>
      <c r="S1504" s="17"/>
      <c r="T1504" s="36"/>
      <c r="U1504" s="36"/>
      <c r="V1504" s="36"/>
      <c r="W1504" s="36"/>
      <c r="EZ1504" s="196"/>
      <c r="FA1504" s="196"/>
      <c r="FB1504" s="196"/>
      <c r="FC1504" s="196"/>
      <c r="FD1504" s="196"/>
    </row>
    <row r="1505" spans="2:160">
      <c r="B1505" s="99">
        <f t="shared" si="139"/>
        <v>0</v>
      </c>
      <c r="C1505" s="99" t="str">
        <f t="shared" si="140"/>
        <v/>
      </c>
      <c r="D1505" s="99" t="str">
        <f t="shared" si="141"/>
        <v/>
      </c>
      <c r="E1505" s="99" t="str">
        <f t="shared" si="142"/>
        <v/>
      </c>
      <c r="F1505" s="99" t="str">
        <f t="shared" si="143"/>
        <v/>
      </c>
      <c r="G1505" s="99" t="str">
        <f t="shared" si="144"/>
        <v/>
      </c>
      <c r="H1505" s="200" t="str">
        <f ca="1">IF(AND(M1505&gt;0,M1505&lt;=STATS!$C$22),1,"")</f>
        <v/>
      </c>
      <c r="J1505" s="34">
        <v>1504</v>
      </c>
      <c r="R1505" s="17"/>
      <c r="S1505" s="17"/>
      <c r="T1505" s="36"/>
      <c r="U1505" s="36"/>
      <c r="V1505" s="36"/>
      <c r="W1505" s="36"/>
      <c r="EZ1505" s="196"/>
      <c r="FA1505" s="196"/>
      <c r="FB1505" s="196"/>
      <c r="FC1505" s="196"/>
      <c r="FD1505" s="196"/>
    </row>
    <row r="1506" spans="2:160">
      <c r="B1506" s="99">
        <f t="shared" si="139"/>
        <v>0</v>
      </c>
      <c r="C1506" s="99" t="str">
        <f t="shared" si="140"/>
        <v/>
      </c>
      <c r="D1506" s="99" t="str">
        <f t="shared" si="141"/>
        <v/>
      </c>
      <c r="E1506" s="99" t="str">
        <f t="shared" si="142"/>
        <v/>
      </c>
      <c r="F1506" s="99" t="str">
        <f t="shared" si="143"/>
        <v/>
      </c>
      <c r="G1506" s="99" t="str">
        <f t="shared" si="144"/>
        <v/>
      </c>
      <c r="H1506" s="200" t="str">
        <f ca="1">IF(AND(M1506&gt;0,M1506&lt;=STATS!$C$22),1,"")</f>
        <v/>
      </c>
      <c r="J1506" s="34">
        <v>1505</v>
      </c>
      <c r="R1506" s="17"/>
      <c r="S1506" s="17"/>
      <c r="T1506" s="36"/>
      <c r="U1506" s="36"/>
      <c r="V1506" s="36"/>
      <c r="W1506" s="36"/>
      <c r="EZ1506" s="196"/>
      <c r="FA1506" s="196"/>
      <c r="FB1506" s="196"/>
      <c r="FC1506" s="196"/>
      <c r="FD1506" s="196"/>
    </row>
    <row r="1507" spans="2:160">
      <c r="B1507" s="99">
        <f t="shared" si="139"/>
        <v>0</v>
      </c>
      <c r="C1507" s="99" t="str">
        <f t="shared" si="140"/>
        <v/>
      </c>
      <c r="D1507" s="99" t="str">
        <f t="shared" si="141"/>
        <v/>
      </c>
      <c r="E1507" s="99" t="str">
        <f t="shared" si="142"/>
        <v/>
      </c>
      <c r="F1507" s="99" t="str">
        <f t="shared" si="143"/>
        <v/>
      </c>
      <c r="G1507" s="99" t="str">
        <f t="shared" si="144"/>
        <v/>
      </c>
      <c r="H1507" s="200" t="str">
        <f ca="1">IF(AND(M1507&gt;0,M1507&lt;=STATS!$C$22),1,"")</f>
        <v/>
      </c>
      <c r="J1507" s="34">
        <v>1506</v>
      </c>
      <c r="R1507" s="17"/>
      <c r="S1507" s="17"/>
      <c r="T1507" s="36"/>
      <c r="U1507" s="36"/>
      <c r="V1507" s="36"/>
      <c r="W1507" s="36"/>
      <c r="EZ1507" s="196"/>
      <c r="FA1507" s="196"/>
      <c r="FB1507" s="196"/>
      <c r="FC1507" s="196"/>
      <c r="FD1507" s="196"/>
    </row>
    <row r="1508" spans="2:160">
      <c r="B1508" s="99">
        <f t="shared" si="139"/>
        <v>0</v>
      </c>
      <c r="C1508" s="99" t="str">
        <f t="shared" si="140"/>
        <v/>
      </c>
      <c r="D1508" s="99" t="str">
        <f t="shared" si="141"/>
        <v/>
      </c>
      <c r="E1508" s="99" t="str">
        <f t="shared" si="142"/>
        <v/>
      </c>
      <c r="F1508" s="99" t="str">
        <f t="shared" si="143"/>
        <v/>
      </c>
      <c r="G1508" s="99" t="str">
        <f t="shared" si="144"/>
        <v/>
      </c>
      <c r="H1508" s="200" t="str">
        <f ca="1">IF(AND(M1508&gt;0,M1508&lt;=STATS!$C$22),1,"")</f>
        <v/>
      </c>
      <c r="J1508" s="34">
        <v>1507</v>
      </c>
      <c r="R1508" s="17"/>
      <c r="S1508" s="17"/>
      <c r="T1508" s="36"/>
      <c r="U1508" s="36"/>
      <c r="V1508" s="36"/>
      <c r="W1508" s="36"/>
      <c r="EZ1508" s="196"/>
      <c r="FA1508" s="196"/>
      <c r="FB1508" s="196"/>
      <c r="FC1508" s="196"/>
      <c r="FD1508" s="196"/>
    </row>
    <row r="1509" spans="2:160">
      <c r="B1509" s="99">
        <f t="shared" si="139"/>
        <v>0</v>
      </c>
      <c r="C1509" s="99" t="str">
        <f t="shared" si="140"/>
        <v/>
      </c>
      <c r="D1509" s="99" t="str">
        <f t="shared" si="141"/>
        <v/>
      </c>
      <c r="E1509" s="99" t="str">
        <f t="shared" si="142"/>
        <v/>
      </c>
      <c r="F1509" s="99" t="str">
        <f t="shared" si="143"/>
        <v/>
      </c>
      <c r="G1509" s="99" t="str">
        <f t="shared" si="144"/>
        <v/>
      </c>
      <c r="H1509" s="200" t="str">
        <f ca="1">IF(AND(M1509&gt;0,M1509&lt;=STATS!$C$22),1,"")</f>
        <v/>
      </c>
      <c r="J1509" s="34">
        <v>1508</v>
      </c>
      <c r="R1509" s="17"/>
      <c r="S1509" s="17"/>
      <c r="T1509" s="36"/>
      <c r="U1509" s="36"/>
      <c r="V1509" s="36"/>
      <c r="W1509" s="36"/>
      <c r="EZ1509" s="196"/>
      <c r="FA1509" s="196"/>
      <c r="FB1509" s="196"/>
      <c r="FC1509" s="196"/>
      <c r="FD1509" s="196"/>
    </row>
    <row r="1510" spans="2:160">
      <c r="B1510" s="99">
        <f t="shared" si="139"/>
        <v>0</v>
      </c>
      <c r="C1510" s="99" t="str">
        <f t="shared" si="140"/>
        <v/>
      </c>
      <c r="D1510" s="99" t="str">
        <f t="shared" si="141"/>
        <v/>
      </c>
      <c r="E1510" s="99" t="str">
        <f t="shared" si="142"/>
        <v/>
      </c>
      <c r="F1510" s="99" t="str">
        <f t="shared" si="143"/>
        <v/>
      </c>
      <c r="G1510" s="99" t="str">
        <f t="shared" si="144"/>
        <v/>
      </c>
      <c r="H1510" s="200" t="str">
        <f ca="1">IF(AND(M1510&gt;0,M1510&lt;=STATS!$C$22),1,"")</f>
        <v/>
      </c>
      <c r="J1510" s="34">
        <v>1509</v>
      </c>
      <c r="R1510" s="17"/>
      <c r="S1510" s="17"/>
      <c r="T1510" s="36"/>
      <c r="U1510" s="36"/>
      <c r="V1510" s="36"/>
      <c r="W1510" s="36"/>
      <c r="EZ1510" s="196"/>
      <c r="FA1510" s="196"/>
      <c r="FB1510" s="196"/>
      <c r="FC1510" s="196"/>
      <c r="FD1510" s="196"/>
    </row>
    <row r="1511" spans="2:160">
      <c r="B1511" s="99">
        <f t="shared" si="139"/>
        <v>0</v>
      </c>
      <c r="C1511" s="99" t="str">
        <f t="shared" si="140"/>
        <v/>
      </c>
      <c r="D1511" s="99" t="str">
        <f t="shared" si="141"/>
        <v/>
      </c>
      <c r="E1511" s="99" t="str">
        <f t="shared" si="142"/>
        <v/>
      </c>
      <c r="F1511" s="99" t="str">
        <f t="shared" si="143"/>
        <v/>
      </c>
      <c r="G1511" s="99" t="str">
        <f t="shared" si="144"/>
        <v/>
      </c>
      <c r="H1511" s="200" t="str">
        <f ca="1">IF(AND(M1511&gt;0,M1511&lt;=STATS!$C$22),1,"")</f>
        <v/>
      </c>
      <c r="J1511" s="34">
        <v>1510</v>
      </c>
      <c r="R1511" s="17"/>
      <c r="S1511" s="17"/>
      <c r="T1511" s="36"/>
      <c r="U1511" s="36"/>
      <c r="V1511" s="36"/>
      <c r="W1511" s="36"/>
      <c r="EZ1511" s="196"/>
      <c r="FA1511" s="196"/>
      <c r="FB1511" s="196"/>
      <c r="FC1511" s="196"/>
      <c r="FD1511" s="196"/>
    </row>
    <row r="1512" spans="2:160">
      <c r="B1512" s="99">
        <f t="shared" si="139"/>
        <v>0</v>
      </c>
      <c r="C1512" s="99" t="str">
        <f t="shared" si="140"/>
        <v/>
      </c>
      <c r="D1512" s="99" t="str">
        <f t="shared" si="141"/>
        <v/>
      </c>
      <c r="E1512" s="99" t="str">
        <f t="shared" si="142"/>
        <v/>
      </c>
      <c r="F1512" s="99" t="str">
        <f t="shared" si="143"/>
        <v/>
      </c>
      <c r="G1512" s="99" t="str">
        <f t="shared" si="144"/>
        <v/>
      </c>
      <c r="H1512" s="200" t="str">
        <f ca="1">IF(AND(M1512&gt;0,M1512&lt;=STATS!$C$22),1,"")</f>
        <v/>
      </c>
      <c r="J1512" s="34">
        <v>1511</v>
      </c>
      <c r="R1512" s="17"/>
      <c r="S1512" s="17"/>
      <c r="T1512" s="36"/>
      <c r="U1512" s="36"/>
      <c r="V1512" s="36"/>
      <c r="W1512" s="36"/>
      <c r="EZ1512" s="196"/>
      <c r="FA1512" s="196"/>
      <c r="FB1512" s="196"/>
      <c r="FC1512" s="196"/>
      <c r="FD1512" s="196"/>
    </row>
    <row r="1513" spans="2:160">
      <c r="B1513" s="99">
        <f t="shared" si="139"/>
        <v>0</v>
      </c>
      <c r="C1513" s="99" t="str">
        <f t="shared" si="140"/>
        <v/>
      </c>
      <c r="D1513" s="99" t="str">
        <f t="shared" si="141"/>
        <v/>
      </c>
      <c r="E1513" s="99" t="str">
        <f t="shared" si="142"/>
        <v/>
      </c>
      <c r="F1513" s="99" t="str">
        <f t="shared" si="143"/>
        <v/>
      </c>
      <c r="G1513" s="99" t="str">
        <f t="shared" si="144"/>
        <v/>
      </c>
      <c r="H1513" s="200" t="str">
        <f ca="1">IF(AND(M1513&gt;0,M1513&lt;=STATS!$C$22),1,"")</f>
        <v/>
      </c>
      <c r="J1513" s="34">
        <v>1512</v>
      </c>
      <c r="R1513" s="17"/>
      <c r="S1513" s="17"/>
      <c r="T1513" s="36"/>
      <c r="U1513" s="36"/>
      <c r="V1513" s="36"/>
      <c r="W1513" s="36"/>
      <c r="EZ1513" s="196"/>
      <c r="FA1513" s="196"/>
      <c r="FB1513" s="196"/>
      <c r="FC1513" s="196"/>
      <c r="FD1513" s="196"/>
    </row>
    <row r="1514" spans="2:160">
      <c r="B1514" s="99">
        <f t="shared" si="139"/>
        <v>0</v>
      </c>
      <c r="C1514" s="99" t="str">
        <f t="shared" si="140"/>
        <v/>
      </c>
      <c r="D1514" s="99" t="str">
        <f t="shared" si="141"/>
        <v/>
      </c>
      <c r="E1514" s="99" t="str">
        <f t="shared" si="142"/>
        <v/>
      </c>
      <c r="F1514" s="99" t="str">
        <f t="shared" si="143"/>
        <v/>
      </c>
      <c r="G1514" s="99" t="str">
        <f t="shared" si="144"/>
        <v/>
      </c>
      <c r="H1514" s="200" t="str">
        <f ca="1">IF(AND(M1514&gt;0,M1514&lt;=STATS!$C$22),1,"")</f>
        <v/>
      </c>
      <c r="J1514" s="34">
        <v>1513</v>
      </c>
      <c r="R1514" s="17"/>
      <c r="S1514" s="17"/>
      <c r="T1514" s="36"/>
      <c r="U1514" s="36"/>
      <c r="V1514" s="36"/>
      <c r="W1514" s="36"/>
      <c r="EZ1514" s="196"/>
      <c r="FA1514" s="196"/>
      <c r="FB1514" s="196"/>
      <c r="FC1514" s="196"/>
      <c r="FD1514" s="196"/>
    </row>
    <row r="1515" spans="2:160">
      <c r="B1515" s="99">
        <f t="shared" si="139"/>
        <v>0</v>
      </c>
      <c r="C1515" s="99" t="str">
        <f t="shared" si="140"/>
        <v/>
      </c>
      <c r="D1515" s="99" t="str">
        <f t="shared" si="141"/>
        <v/>
      </c>
      <c r="E1515" s="99" t="str">
        <f t="shared" si="142"/>
        <v/>
      </c>
      <c r="F1515" s="99" t="str">
        <f t="shared" si="143"/>
        <v/>
      </c>
      <c r="G1515" s="99" t="str">
        <f t="shared" si="144"/>
        <v/>
      </c>
      <c r="H1515" s="200" t="str">
        <f ca="1">IF(AND(M1515&gt;0,M1515&lt;=STATS!$C$22),1,"")</f>
        <v/>
      </c>
      <c r="J1515" s="34">
        <v>1514</v>
      </c>
      <c r="R1515" s="17"/>
      <c r="S1515" s="17"/>
      <c r="T1515" s="36"/>
      <c r="U1515" s="36"/>
      <c r="V1515" s="36"/>
      <c r="W1515" s="36"/>
      <c r="EZ1515" s="196"/>
      <c r="FA1515" s="196"/>
      <c r="FB1515" s="196"/>
      <c r="FC1515" s="196"/>
      <c r="FD1515" s="196"/>
    </row>
    <row r="1516" spans="2:160">
      <c r="B1516" s="99">
        <f t="shared" si="139"/>
        <v>0</v>
      </c>
      <c r="C1516" s="99" t="str">
        <f t="shared" si="140"/>
        <v/>
      </c>
      <c r="D1516" s="99" t="str">
        <f t="shared" si="141"/>
        <v/>
      </c>
      <c r="E1516" s="99" t="str">
        <f t="shared" si="142"/>
        <v/>
      </c>
      <c r="F1516" s="99" t="str">
        <f t="shared" si="143"/>
        <v/>
      </c>
      <c r="G1516" s="99" t="str">
        <f t="shared" si="144"/>
        <v/>
      </c>
      <c r="H1516" s="200" t="str">
        <f ca="1">IF(AND(M1516&gt;0,M1516&lt;=STATS!$C$22),1,"")</f>
        <v/>
      </c>
      <c r="J1516" s="34">
        <v>1515</v>
      </c>
      <c r="R1516" s="17"/>
      <c r="S1516" s="17"/>
      <c r="T1516" s="36"/>
      <c r="U1516" s="36"/>
      <c r="V1516" s="36"/>
      <c r="W1516" s="36"/>
      <c r="EZ1516" s="196"/>
      <c r="FA1516" s="196"/>
      <c r="FB1516" s="196"/>
      <c r="FC1516" s="196"/>
      <c r="FD1516" s="196"/>
    </row>
    <row r="1517" spans="2:160">
      <c r="B1517" s="99">
        <f t="shared" si="139"/>
        <v>0</v>
      </c>
      <c r="C1517" s="99" t="str">
        <f t="shared" si="140"/>
        <v/>
      </c>
      <c r="D1517" s="99" t="str">
        <f t="shared" si="141"/>
        <v/>
      </c>
      <c r="E1517" s="99" t="str">
        <f t="shared" si="142"/>
        <v/>
      </c>
      <c r="F1517" s="99" t="str">
        <f t="shared" si="143"/>
        <v/>
      </c>
      <c r="G1517" s="99" t="str">
        <f t="shared" si="144"/>
        <v/>
      </c>
      <c r="H1517" s="200" t="str">
        <f ca="1">IF(AND(M1517&gt;0,M1517&lt;=STATS!$C$22),1,"")</f>
        <v/>
      </c>
      <c r="J1517" s="34">
        <v>1516</v>
      </c>
      <c r="R1517" s="17"/>
      <c r="S1517" s="17"/>
      <c r="T1517" s="36"/>
      <c r="U1517" s="36"/>
      <c r="V1517" s="36"/>
      <c r="W1517" s="36"/>
      <c r="EZ1517" s="196"/>
      <c r="FA1517" s="196"/>
      <c r="FB1517" s="196"/>
      <c r="FC1517" s="196"/>
      <c r="FD1517" s="196"/>
    </row>
    <row r="1518" spans="2:160">
      <c r="B1518" s="99">
        <f t="shared" si="139"/>
        <v>0</v>
      </c>
      <c r="C1518" s="99" t="str">
        <f t="shared" si="140"/>
        <v/>
      </c>
      <c r="D1518" s="99" t="str">
        <f t="shared" si="141"/>
        <v/>
      </c>
      <c r="E1518" s="99" t="str">
        <f t="shared" si="142"/>
        <v/>
      </c>
      <c r="F1518" s="99" t="str">
        <f t="shared" si="143"/>
        <v/>
      </c>
      <c r="G1518" s="99" t="str">
        <f t="shared" si="144"/>
        <v/>
      </c>
      <c r="H1518" s="200" t="str">
        <f ca="1">IF(AND(M1518&gt;0,M1518&lt;=STATS!$C$22),1,"")</f>
        <v/>
      </c>
      <c r="J1518" s="34">
        <v>1517</v>
      </c>
      <c r="R1518" s="17"/>
      <c r="S1518" s="17"/>
      <c r="T1518" s="36"/>
      <c r="U1518" s="36"/>
      <c r="V1518" s="36"/>
      <c r="W1518" s="36"/>
      <c r="EZ1518" s="196"/>
      <c r="FA1518" s="196"/>
      <c r="FB1518" s="196"/>
      <c r="FC1518" s="196"/>
      <c r="FD1518" s="196"/>
    </row>
    <row r="1519" spans="2:160">
      <c r="B1519" s="99">
        <f t="shared" si="139"/>
        <v>0</v>
      </c>
      <c r="C1519" s="99" t="str">
        <f t="shared" si="140"/>
        <v/>
      </c>
      <c r="D1519" s="99" t="str">
        <f t="shared" si="141"/>
        <v/>
      </c>
      <c r="E1519" s="99" t="str">
        <f t="shared" si="142"/>
        <v/>
      </c>
      <c r="F1519" s="99" t="str">
        <f t="shared" si="143"/>
        <v/>
      </c>
      <c r="G1519" s="99" t="str">
        <f t="shared" si="144"/>
        <v/>
      </c>
      <c r="H1519" s="200" t="str">
        <f ca="1">IF(AND(M1519&gt;0,M1519&lt;=STATS!$C$22),1,"")</f>
        <v/>
      </c>
      <c r="J1519" s="34">
        <v>1518</v>
      </c>
      <c r="R1519" s="17"/>
      <c r="S1519" s="17"/>
      <c r="T1519" s="36"/>
      <c r="U1519" s="36"/>
      <c r="V1519" s="36"/>
      <c r="W1519" s="36"/>
      <c r="EZ1519" s="196"/>
      <c r="FA1519" s="196"/>
      <c r="FB1519" s="196"/>
      <c r="FC1519" s="196"/>
      <c r="FD1519" s="196"/>
    </row>
    <row r="1520" spans="2:160">
      <c r="B1520" s="99">
        <f t="shared" si="139"/>
        <v>0</v>
      </c>
      <c r="C1520" s="99" t="str">
        <f t="shared" si="140"/>
        <v/>
      </c>
      <c r="D1520" s="99" t="str">
        <f t="shared" si="141"/>
        <v/>
      </c>
      <c r="E1520" s="99" t="str">
        <f t="shared" si="142"/>
        <v/>
      </c>
      <c r="F1520" s="99" t="str">
        <f t="shared" si="143"/>
        <v/>
      </c>
      <c r="G1520" s="99" t="str">
        <f t="shared" si="144"/>
        <v/>
      </c>
      <c r="H1520" s="200" t="str">
        <f ca="1">IF(AND(M1520&gt;0,M1520&lt;=STATS!$C$22),1,"")</f>
        <v/>
      </c>
      <c r="J1520" s="34">
        <v>1519</v>
      </c>
      <c r="R1520" s="17"/>
      <c r="S1520" s="17"/>
      <c r="T1520" s="36"/>
      <c r="U1520" s="36"/>
      <c r="V1520" s="36"/>
      <c r="W1520" s="36"/>
      <c r="EZ1520" s="196"/>
      <c r="FA1520" s="196"/>
      <c r="FB1520" s="196"/>
      <c r="FC1520" s="196"/>
      <c r="FD1520" s="196"/>
    </row>
    <row r="1521" spans="2:160">
      <c r="B1521" s="99">
        <f t="shared" si="139"/>
        <v>0</v>
      </c>
      <c r="C1521" s="99" t="str">
        <f t="shared" si="140"/>
        <v/>
      </c>
      <c r="D1521" s="99" t="str">
        <f t="shared" si="141"/>
        <v/>
      </c>
      <c r="E1521" s="99" t="str">
        <f t="shared" si="142"/>
        <v/>
      </c>
      <c r="F1521" s="99" t="str">
        <f t="shared" si="143"/>
        <v/>
      </c>
      <c r="G1521" s="99" t="str">
        <f t="shared" si="144"/>
        <v/>
      </c>
      <c r="H1521" s="200" t="str">
        <f ca="1">IF(AND(M1521&gt;0,M1521&lt;=STATS!$C$22),1,"")</f>
        <v/>
      </c>
      <c r="J1521" s="34">
        <v>1520</v>
      </c>
      <c r="R1521" s="17"/>
      <c r="S1521" s="17"/>
      <c r="T1521" s="36"/>
      <c r="U1521" s="36"/>
      <c r="V1521" s="36"/>
      <c r="W1521" s="36"/>
      <c r="EZ1521" s="196"/>
      <c r="FA1521" s="196"/>
      <c r="FB1521" s="196"/>
      <c r="FC1521" s="196"/>
      <c r="FD1521" s="196"/>
    </row>
    <row r="1522" spans="2:160">
      <c r="B1522" s="99">
        <f t="shared" si="139"/>
        <v>0</v>
      </c>
      <c r="C1522" s="99" t="str">
        <f t="shared" si="140"/>
        <v/>
      </c>
      <c r="D1522" s="99" t="str">
        <f t="shared" si="141"/>
        <v/>
      </c>
      <c r="E1522" s="99" t="str">
        <f t="shared" si="142"/>
        <v/>
      </c>
      <c r="F1522" s="99" t="str">
        <f t="shared" si="143"/>
        <v/>
      </c>
      <c r="G1522" s="99" t="str">
        <f t="shared" si="144"/>
        <v/>
      </c>
      <c r="H1522" s="200" t="str">
        <f ca="1">IF(AND(M1522&gt;0,M1522&lt;=STATS!$C$22),1,"")</f>
        <v/>
      </c>
      <c r="J1522" s="34">
        <v>1521</v>
      </c>
      <c r="R1522" s="17"/>
      <c r="S1522" s="17"/>
      <c r="T1522" s="36"/>
      <c r="U1522" s="36"/>
      <c r="V1522" s="36"/>
      <c r="W1522" s="36"/>
      <c r="EZ1522" s="196"/>
      <c r="FA1522" s="196"/>
      <c r="FB1522" s="196"/>
      <c r="FC1522" s="196"/>
      <c r="FD1522" s="196"/>
    </row>
    <row r="1523" spans="2:160">
      <c r="B1523" s="99">
        <f t="shared" si="139"/>
        <v>0</v>
      </c>
      <c r="C1523" s="99" t="str">
        <f t="shared" si="140"/>
        <v/>
      </c>
      <c r="D1523" s="99" t="str">
        <f t="shared" si="141"/>
        <v/>
      </c>
      <c r="E1523" s="99" t="str">
        <f t="shared" si="142"/>
        <v/>
      </c>
      <c r="F1523" s="99" t="str">
        <f t="shared" si="143"/>
        <v/>
      </c>
      <c r="G1523" s="99" t="str">
        <f t="shared" si="144"/>
        <v/>
      </c>
      <c r="H1523" s="200" t="str">
        <f ca="1">IF(AND(M1523&gt;0,M1523&lt;=STATS!$C$22),1,"")</f>
        <v/>
      </c>
      <c r="J1523" s="34">
        <v>1522</v>
      </c>
      <c r="R1523" s="17"/>
      <c r="S1523" s="17"/>
      <c r="T1523" s="36"/>
      <c r="U1523" s="36"/>
      <c r="V1523" s="36"/>
      <c r="W1523" s="36"/>
      <c r="EZ1523" s="196"/>
      <c r="FA1523" s="196"/>
      <c r="FB1523" s="196"/>
      <c r="FC1523" s="196"/>
      <c r="FD1523" s="196"/>
    </row>
    <row r="1524" spans="2:160">
      <c r="B1524" s="99">
        <f t="shared" si="139"/>
        <v>0</v>
      </c>
      <c r="C1524" s="99" t="str">
        <f t="shared" si="140"/>
        <v/>
      </c>
      <c r="D1524" s="99" t="str">
        <f t="shared" si="141"/>
        <v/>
      </c>
      <c r="E1524" s="99" t="str">
        <f t="shared" si="142"/>
        <v/>
      </c>
      <c r="F1524" s="99" t="str">
        <f t="shared" si="143"/>
        <v/>
      </c>
      <c r="G1524" s="99" t="str">
        <f t="shared" si="144"/>
        <v/>
      </c>
      <c r="H1524" s="200" t="str">
        <f ca="1">IF(AND(M1524&gt;0,M1524&lt;=STATS!$C$22),1,"")</f>
        <v/>
      </c>
      <c r="J1524" s="34">
        <v>1523</v>
      </c>
      <c r="R1524" s="17"/>
      <c r="S1524" s="17"/>
      <c r="T1524" s="36"/>
      <c r="U1524" s="36"/>
      <c r="V1524" s="36"/>
      <c r="W1524" s="36"/>
      <c r="EZ1524" s="196"/>
      <c r="FA1524" s="196"/>
      <c r="FB1524" s="196"/>
      <c r="FC1524" s="196"/>
      <c r="FD1524" s="196"/>
    </row>
    <row r="1525" spans="2:160">
      <c r="B1525" s="99">
        <f t="shared" si="139"/>
        <v>0</v>
      </c>
      <c r="C1525" s="99" t="str">
        <f t="shared" si="140"/>
        <v/>
      </c>
      <c r="D1525" s="99" t="str">
        <f t="shared" si="141"/>
        <v/>
      </c>
      <c r="E1525" s="99" t="str">
        <f t="shared" si="142"/>
        <v/>
      </c>
      <c r="F1525" s="99" t="str">
        <f t="shared" si="143"/>
        <v/>
      </c>
      <c r="G1525" s="99" t="str">
        <f t="shared" si="144"/>
        <v/>
      </c>
      <c r="H1525" s="200" t="str">
        <f ca="1">IF(AND(M1525&gt;0,M1525&lt;=STATS!$C$22),1,"")</f>
        <v/>
      </c>
      <c r="J1525" s="34">
        <v>1524</v>
      </c>
      <c r="R1525" s="17"/>
      <c r="S1525" s="17"/>
      <c r="T1525" s="36"/>
      <c r="U1525" s="36"/>
      <c r="V1525" s="36"/>
      <c r="W1525" s="36"/>
      <c r="EZ1525" s="196"/>
      <c r="FA1525" s="196"/>
      <c r="FB1525" s="196"/>
      <c r="FC1525" s="196"/>
      <c r="FD1525" s="196"/>
    </row>
    <row r="1526" spans="2:160">
      <c r="B1526" s="99">
        <f t="shared" si="139"/>
        <v>0</v>
      </c>
      <c r="C1526" s="99" t="str">
        <f t="shared" si="140"/>
        <v/>
      </c>
      <c r="D1526" s="99" t="str">
        <f t="shared" si="141"/>
        <v/>
      </c>
      <c r="E1526" s="99" t="str">
        <f t="shared" si="142"/>
        <v/>
      </c>
      <c r="F1526" s="99" t="str">
        <f t="shared" si="143"/>
        <v/>
      </c>
      <c r="G1526" s="99" t="str">
        <f t="shared" si="144"/>
        <v/>
      </c>
      <c r="H1526" s="200" t="str">
        <f ca="1">IF(AND(M1526&gt;0,M1526&lt;=STATS!$C$22),1,"")</f>
        <v/>
      </c>
      <c r="J1526" s="34">
        <v>1525</v>
      </c>
      <c r="R1526" s="17"/>
      <c r="S1526" s="17"/>
      <c r="T1526" s="36"/>
      <c r="U1526" s="36"/>
      <c r="V1526" s="36"/>
      <c r="W1526" s="36"/>
      <c r="EZ1526" s="196"/>
      <c r="FA1526" s="196"/>
      <c r="FB1526" s="196"/>
      <c r="FC1526" s="196"/>
      <c r="FD1526" s="196"/>
    </row>
    <row r="1527" spans="2:160">
      <c r="B1527" s="99">
        <f t="shared" si="139"/>
        <v>0</v>
      </c>
      <c r="C1527" s="99" t="str">
        <f t="shared" si="140"/>
        <v/>
      </c>
      <c r="D1527" s="99" t="str">
        <f t="shared" si="141"/>
        <v/>
      </c>
      <c r="E1527" s="99" t="str">
        <f t="shared" si="142"/>
        <v/>
      </c>
      <c r="F1527" s="99" t="str">
        <f t="shared" si="143"/>
        <v/>
      </c>
      <c r="G1527" s="99" t="str">
        <f t="shared" si="144"/>
        <v/>
      </c>
      <c r="H1527" s="200" t="str">
        <f ca="1">IF(AND(M1527&gt;0,M1527&lt;=STATS!$C$22),1,"")</f>
        <v/>
      </c>
      <c r="J1527" s="34">
        <v>1526</v>
      </c>
      <c r="R1527" s="17"/>
      <c r="S1527" s="17"/>
      <c r="T1527" s="36"/>
      <c r="U1527" s="36"/>
      <c r="V1527" s="36"/>
      <c r="W1527" s="36"/>
      <c r="EZ1527" s="196"/>
      <c r="FA1527" s="196"/>
      <c r="FB1527" s="196"/>
      <c r="FC1527" s="196"/>
      <c r="FD1527" s="196"/>
    </row>
    <row r="1528" spans="2:160">
      <c r="B1528" s="99">
        <f t="shared" si="139"/>
        <v>0</v>
      </c>
      <c r="C1528" s="99" t="str">
        <f t="shared" si="140"/>
        <v/>
      </c>
      <c r="D1528" s="99" t="str">
        <f t="shared" si="141"/>
        <v/>
      </c>
      <c r="E1528" s="99" t="str">
        <f t="shared" si="142"/>
        <v/>
      </c>
      <c r="F1528" s="99" t="str">
        <f t="shared" si="143"/>
        <v/>
      </c>
      <c r="G1528" s="99" t="str">
        <f t="shared" si="144"/>
        <v/>
      </c>
      <c r="H1528" s="200" t="str">
        <f ca="1">IF(AND(M1528&gt;0,M1528&lt;=STATS!$C$22),1,"")</f>
        <v/>
      </c>
      <c r="J1528" s="34">
        <v>1527</v>
      </c>
      <c r="R1528" s="17"/>
      <c r="S1528" s="17"/>
      <c r="T1528" s="36"/>
      <c r="U1528" s="36"/>
      <c r="V1528" s="36"/>
      <c r="W1528" s="36"/>
      <c r="EZ1528" s="196"/>
      <c r="FA1528" s="196"/>
      <c r="FB1528" s="196"/>
      <c r="FC1528" s="196"/>
      <c r="FD1528" s="196"/>
    </row>
    <row r="1529" spans="2:160">
      <c r="B1529" s="99">
        <f t="shared" si="139"/>
        <v>0</v>
      </c>
      <c r="C1529" s="99" t="str">
        <f t="shared" si="140"/>
        <v/>
      </c>
      <c r="D1529" s="99" t="str">
        <f t="shared" si="141"/>
        <v/>
      </c>
      <c r="E1529" s="99" t="str">
        <f t="shared" si="142"/>
        <v/>
      </c>
      <c r="F1529" s="99" t="str">
        <f t="shared" si="143"/>
        <v/>
      </c>
      <c r="G1529" s="99" t="str">
        <f t="shared" si="144"/>
        <v/>
      </c>
      <c r="H1529" s="200" t="str">
        <f ca="1">IF(AND(M1529&gt;0,M1529&lt;=STATS!$C$22),1,"")</f>
        <v/>
      </c>
      <c r="J1529" s="34">
        <v>1528</v>
      </c>
      <c r="R1529" s="17"/>
      <c r="S1529" s="17"/>
      <c r="T1529" s="36"/>
      <c r="U1529" s="36"/>
      <c r="V1529" s="36"/>
      <c r="W1529" s="36"/>
      <c r="EZ1529" s="196"/>
      <c r="FA1529" s="196"/>
      <c r="FB1529" s="196"/>
      <c r="FC1529" s="196"/>
      <c r="FD1529" s="196"/>
    </row>
    <row r="1530" spans="2:160">
      <c r="B1530" s="99">
        <f t="shared" si="139"/>
        <v>0</v>
      </c>
      <c r="C1530" s="99" t="str">
        <f t="shared" si="140"/>
        <v/>
      </c>
      <c r="D1530" s="99" t="str">
        <f t="shared" si="141"/>
        <v/>
      </c>
      <c r="E1530" s="99" t="str">
        <f t="shared" si="142"/>
        <v/>
      </c>
      <c r="F1530" s="99" t="str">
        <f t="shared" si="143"/>
        <v/>
      </c>
      <c r="G1530" s="99" t="str">
        <f t="shared" si="144"/>
        <v/>
      </c>
      <c r="H1530" s="200" t="str">
        <f ca="1">IF(AND(M1530&gt;0,M1530&lt;=STATS!$C$22),1,"")</f>
        <v/>
      </c>
      <c r="J1530" s="34">
        <v>1529</v>
      </c>
      <c r="R1530" s="17"/>
      <c r="S1530" s="17"/>
      <c r="T1530" s="36"/>
      <c r="U1530" s="36"/>
      <c r="V1530" s="36"/>
      <c r="W1530" s="36"/>
      <c r="EZ1530" s="196"/>
      <c r="FA1530" s="196"/>
      <c r="FB1530" s="196"/>
      <c r="FC1530" s="196"/>
      <c r="FD1530" s="196"/>
    </row>
    <row r="1531" spans="2:160">
      <c r="B1531" s="99">
        <f t="shared" si="139"/>
        <v>0</v>
      </c>
      <c r="C1531" s="99" t="str">
        <f t="shared" si="140"/>
        <v/>
      </c>
      <c r="D1531" s="99" t="str">
        <f t="shared" si="141"/>
        <v/>
      </c>
      <c r="E1531" s="99" t="str">
        <f t="shared" si="142"/>
        <v/>
      </c>
      <c r="F1531" s="99" t="str">
        <f t="shared" si="143"/>
        <v/>
      </c>
      <c r="G1531" s="99" t="str">
        <f t="shared" si="144"/>
        <v/>
      </c>
      <c r="H1531" s="200" t="str">
        <f ca="1">IF(AND(M1531&gt;0,M1531&lt;=STATS!$C$22),1,"")</f>
        <v/>
      </c>
      <c r="J1531" s="34">
        <v>1530</v>
      </c>
      <c r="R1531" s="17"/>
      <c r="S1531" s="17"/>
      <c r="T1531" s="36"/>
      <c r="U1531" s="36"/>
      <c r="V1531" s="36"/>
      <c r="W1531" s="36"/>
      <c r="EZ1531" s="196"/>
      <c r="FA1531" s="196"/>
      <c r="FB1531" s="196"/>
      <c r="FC1531" s="196"/>
      <c r="FD1531" s="196"/>
    </row>
    <row r="1532" spans="2:160">
      <c r="B1532" s="99">
        <f t="shared" si="139"/>
        <v>0</v>
      </c>
      <c r="C1532" s="99" t="str">
        <f t="shared" si="140"/>
        <v/>
      </c>
      <c r="D1532" s="99" t="str">
        <f t="shared" si="141"/>
        <v/>
      </c>
      <c r="E1532" s="99" t="str">
        <f t="shared" si="142"/>
        <v/>
      </c>
      <c r="F1532" s="99" t="str">
        <f t="shared" si="143"/>
        <v/>
      </c>
      <c r="G1532" s="99" t="str">
        <f t="shared" si="144"/>
        <v/>
      </c>
      <c r="H1532" s="200" t="str">
        <f ca="1">IF(AND(M1532&gt;0,M1532&lt;=STATS!$C$22),1,"")</f>
        <v/>
      </c>
      <c r="J1532" s="34">
        <v>1531</v>
      </c>
      <c r="R1532" s="17"/>
      <c r="S1532" s="17"/>
      <c r="T1532" s="36"/>
      <c r="U1532" s="36"/>
      <c r="V1532" s="36"/>
      <c r="W1532" s="36"/>
      <c r="EZ1532" s="196"/>
      <c r="FA1532" s="196"/>
      <c r="FB1532" s="196"/>
      <c r="FC1532" s="196"/>
      <c r="FD1532" s="196"/>
    </row>
    <row r="1533" spans="2:160">
      <c r="B1533" s="99">
        <f t="shared" si="139"/>
        <v>0</v>
      </c>
      <c r="C1533" s="99" t="str">
        <f t="shared" si="140"/>
        <v/>
      </c>
      <c r="D1533" s="99" t="str">
        <f t="shared" si="141"/>
        <v/>
      </c>
      <c r="E1533" s="99" t="str">
        <f t="shared" si="142"/>
        <v/>
      </c>
      <c r="F1533" s="99" t="str">
        <f t="shared" si="143"/>
        <v/>
      </c>
      <c r="G1533" s="99" t="str">
        <f t="shared" si="144"/>
        <v/>
      </c>
      <c r="H1533" s="200" t="str">
        <f ca="1">IF(AND(M1533&gt;0,M1533&lt;=STATS!$C$22),1,"")</f>
        <v/>
      </c>
      <c r="J1533" s="34">
        <v>1532</v>
      </c>
      <c r="R1533" s="17"/>
      <c r="S1533" s="17"/>
      <c r="T1533" s="36"/>
      <c r="U1533" s="36"/>
      <c r="V1533" s="36"/>
      <c r="W1533" s="36"/>
      <c r="EZ1533" s="196"/>
      <c r="FA1533" s="196"/>
      <c r="FB1533" s="196"/>
      <c r="FC1533" s="196"/>
      <c r="FD1533" s="196"/>
    </row>
    <row r="1534" spans="2:160">
      <c r="B1534" s="99">
        <f t="shared" si="139"/>
        <v>0</v>
      </c>
      <c r="C1534" s="99" t="str">
        <f t="shared" si="140"/>
        <v/>
      </c>
      <c r="D1534" s="99" t="str">
        <f t="shared" si="141"/>
        <v/>
      </c>
      <c r="E1534" s="99" t="str">
        <f t="shared" si="142"/>
        <v/>
      </c>
      <c r="F1534" s="99" t="str">
        <f t="shared" si="143"/>
        <v/>
      </c>
      <c r="G1534" s="99" t="str">
        <f t="shared" si="144"/>
        <v/>
      </c>
      <c r="H1534" s="200" t="str">
        <f ca="1">IF(AND(M1534&gt;0,M1534&lt;=STATS!$C$22),1,"")</f>
        <v/>
      </c>
      <c r="J1534" s="34">
        <v>1533</v>
      </c>
      <c r="R1534" s="17"/>
      <c r="S1534" s="17"/>
      <c r="T1534" s="36"/>
      <c r="U1534" s="36"/>
      <c r="V1534" s="36"/>
      <c r="W1534" s="36"/>
      <c r="EZ1534" s="196"/>
      <c r="FA1534" s="196"/>
      <c r="FB1534" s="196"/>
      <c r="FC1534" s="196"/>
      <c r="FD1534" s="196"/>
    </row>
    <row r="1535" spans="2:160">
      <c r="B1535" s="99">
        <f t="shared" si="139"/>
        <v>0</v>
      </c>
      <c r="C1535" s="99" t="str">
        <f t="shared" si="140"/>
        <v/>
      </c>
      <c r="D1535" s="99" t="str">
        <f t="shared" si="141"/>
        <v/>
      </c>
      <c r="E1535" s="99" t="str">
        <f t="shared" si="142"/>
        <v/>
      </c>
      <c r="F1535" s="99" t="str">
        <f t="shared" si="143"/>
        <v/>
      </c>
      <c r="G1535" s="99" t="str">
        <f t="shared" si="144"/>
        <v/>
      </c>
      <c r="H1535" s="200" t="str">
        <f ca="1">IF(AND(M1535&gt;0,M1535&lt;=STATS!$C$22),1,"")</f>
        <v/>
      </c>
      <c r="J1535" s="34">
        <v>1534</v>
      </c>
      <c r="R1535" s="17"/>
      <c r="S1535" s="17"/>
      <c r="T1535" s="36"/>
      <c r="U1535" s="36"/>
      <c r="V1535" s="36"/>
      <c r="W1535" s="36"/>
      <c r="EZ1535" s="196"/>
      <c r="FA1535" s="196"/>
      <c r="FB1535" s="196"/>
      <c r="FC1535" s="196"/>
      <c r="FD1535" s="196"/>
    </row>
    <row r="1536" spans="2:160">
      <c r="B1536" s="99">
        <f t="shared" si="139"/>
        <v>0</v>
      </c>
      <c r="C1536" s="99" t="str">
        <f t="shared" si="140"/>
        <v/>
      </c>
      <c r="D1536" s="99" t="str">
        <f t="shared" si="141"/>
        <v/>
      </c>
      <c r="E1536" s="99" t="str">
        <f t="shared" si="142"/>
        <v/>
      </c>
      <c r="F1536" s="99" t="str">
        <f t="shared" si="143"/>
        <v/>
      </c>
      <c r="G1536" s="99" t="str">
        <f t="shared" si="144"/>
        <v/>
      </c>
      <c r="H1536" s="200" t="str">
        <f ca="1">IF(AND(M1536&gt;0,M1536&lt;=STATS!$C$22),1,"")</f>
        <v/>
      </c>
      <c r="J1536" s="34">
        <v>1535</v>
      </c>
      <c r="R1536" s="17"/>
      <c r="S1536" s="17"/>
      <c r="T1536" s="36"/>
      <c r="U1536" s="36"/>
      <c r="V1536" s="36"/>
      <c r="W1536" s="36"/>
      <c r="EZ1536" s="196"/>
      <c r="FA1536" s="196"/>
      <c r="FB1536" s="196"/>
      <c r="FC1536" s="196"/>
      <c r="FD1536" s="196"/>
    </row>
    <row r="1537" spans="2:160">
      <c r="B1537" s="99">
        <f t="shared" si="139"/>
        <v>0</v>
      </c>
      <c r="C1537" s="99" t="str">
        <f t="shared" si="140"/>
        <v/>
      </c>
      <c r="D1537" s="99" t="str">
        <f t="shared" si="141"/>
        <v/>
      </c>
      <c r="E1537" s="99" t="str">
        <f t="shared" si="142"/>
        <v/>
      </c>
      <c r="F1537" s="99" t="str">
        <f t="shared" si="143"/>
        <v/>
      </c>
      <c r="G1537" s="99" t="str">
        <f t="shared" si="144"/>
        <v/>
      </c>
      <c r="H1537" s="200" t="str">
        <f ca="1">IF(AND(M1537&gt;0,M1537&lt;=STATS!$C$22),1,"")</f>
        <v/>
      </c>
      <c r="J1537" s="34">
        <v>1536</v>
      </c>
      <c r="R1537" s="17"/>
      <c r="S1537" s="17"/>
      <c r="T1537" s="36"/>
      <c r="U1537" s="36"/>
      <c r="V1537" s="36"/>
      <c r="W1537" s="36"/>
      <c r="EZ1537" s="196"/>
      <c r="FA1537" s="196"/>
      <c r="FB1537" s="196"/>
      <c r="FC1537" s="196"/>
      <c r="FD1537" s="196"/>
    </row>
    <row r="1538" spans="2:160">
      <c r="B1538" s="99">
        <f t="shared" ref="B1538:B1601" si="145">COUNT(R1538:EY1538,FE1538:FM1538)</f>
        <v>0</v>
      </c>
      <c r="C1538" s="99" t="str">
        <f t="shared" ref="C1538:C1601" si="146">IF(COUNT(R1538:EY1538,FE1538:FM1538)&gt;0,COUNT(R1538:EY1538,FE1538:FM1538),"")</f>
        <v/>
      </c>
      <c r="D1538" s="99" t="str">
        <f t="shared" ref="D1538:D1601" si="147">IF(COUNT(T1538:BJ1538,BL1538:BT1538,BV1538:CB1538,CD1538:EY1538,FE1538:FM1538)&gt;0,COUNT(T1538:BJ1538,BL1538:BT1538,BV1538:CB1538,CD1538:EY1538,FE1538:FM1538),"")</f>
        <v/>
      </c>
      <c r="E1538" s="99" t="str">
        <f t="shared" ref="E1538:E1601" si="148">IF(H1538=1,COUNT(R1538:EY1538,FE1538:FM1538),"")</f>
        <v/>
      </c>
      <c r="F1538" s="99" t="str">
        <f t="shared" ref="F1538:F1601" si="149">IF(H1538=1,COUNT(T1538:BJ1538,BL1538:BT1538,BV1538:CB1538,CD1538:EY1538,FE1538:FM1538),"")</f>
        <v/>
      </c>
      <c r="G1538" s="99" t="str">
        <f t="shared" si="144"/>
        <v/>
      </c>
      <c r="H1538" s="200" t="str">
        <f ca="1">IF(AND(M1538&gt;0,M1538&lt;=STATS!$C$22),1,"")</f>
        <v/>
      </c>
      <c r="J1538" s="34">
        <v>1537</v>
      </c>
      <c r="R1538" s="17"/>
      <c r="S1538" s="17"/>
      <c r="T1538" s="36"/>
      <c r="U1538" s="36"/>
      <c r="V1538" s="36"/>
      <c r="W1538" s="36"/>
      <c r="EZ1538" s="196"/>
      <c r="FA1538" s="196"/>
      <c r="FB1538" s="196"/>
      <c r="FC1538" s="196"/>
      <c r="FD1538" s="196"/>
    </row>
    <row r="1539" spans="2:160">
      <c r="B1539" s="99">
        <f t="shared" si="145"/>
        <v>0</v>
      </c>
      <c r="C1539" s="99" t="str">
        <f t="shared" si="146"/>
        <v/>
      </c>
      <c r="D1539" s="99" t="str">
        <f t="shared" si="147"/>
        <v/>
      </c>
      <c r="E1539" s="99" t="str">
        <f t="shared" si="148"/>
        <v/>
      </c>
      <c r="F1539" s="99" t="str">
        <f t="shared" si="149"/>
        <v/>
      </c>
      <c r="G1539" s="99" t="str">
        <f t="shared" si="144"/>
        <v/>
      </c>
      <c r="H1539" s="200" t="str">
        <f ca="1">IF(AND(M1539&gt;0,M1539&lt;=STATS!$C$22),1,"")</f>
        <v/>
      </c>
      <c r="J1539" s="34">
        <v>1538</v>
      </c>
      <c r="R1539" s="17"/>
      <c r="S1539" s="17"/>
      <c r="T1539" s="36"/>
      <c r="U1539" s="36"/>
      <c r="V1539" s="36"/>
      <c r="W1539" s="36"/>
      <c r="EZ1539" s="196"/>
      <c r="FA1539" s="196"/>
      <c r="FB1539" s="196"/>
      <c r="FC1539" s="196"/>
      <c r="FD1539" s="196"/>
    </row>
    <row r="1540" spans="2:160">
      <c r="B1540" s="99">
        <f t="shared" si="145"/>
        <v>0</v>
      </c>
      <c r="C1540" s="99" t="str">
        <f t="shared" si="146"/>
        <v/>
      </c>
      <c r="D1540" s="99" t="str">
        <f t="shared" si="147"/>
        <v/>
      </c>
      <c r="E1540" s="99" t="str">
        <f t="shared" si="148"/>
        <v/>
      </c>
      <c r="F1540" s="99" t="str">
        <f t="shared" si="149"/>
        <v/>
      </c>
      <c r="G1540" s="99" t="str">
        <f t="shared" si="144"/>
        <v/>
      </c>
      <c r="H1540" s="200" t="str">
        <f ca="1">IF(AND(M1540&gt;0,M1540&lt;=STATS!$C$22),1,"")</f>
        <v/>
      </c>
      <c r="J1540" s="34">
        <v>1539</v>
      </c>
      <c r="R1540" s="17"/>
      <c r="S1540" s="17"/>
      <c r="T1540" s="36"/>
      <c r="U1540" s="36"/>
      <c r="V1540" s="36"/>
      <c r="W1540" s="36"/>
      <c r="EZ1540" s="196"/>
      <c r="FA1540" s="196"/>
      <c r="FB1540" s="196"/>
      <c r="FC1540" s="196"/>
      <c r="FD1540" s="196"/>
    </row>
    <row r="1541" spans="2:160">
      <c r="B1541" s="99">
        <f t="shared" si="145"/>
        <v>0</v>
      </c>
      <c r="C1541" s="99" t="str">
        <f t="shared" si="146"/>
        <v/>
      </c>
      <c r="D1541" s="99" t="str">
        <f t="shared" si="147"/>
        <v/>
      </c>
      <c r="E1541" s="99" t="str">
        <f t="shared" si="148"/>
        <v/>
      </c>
      <c r="F1541" s="99" t="str">
        <f t="shared" si="149"/>
        <v/>
      </c>
      <c r="G1541" s="99" t="str">
        <f t="shared" si="144"/>
        <v/>
      </c>
      <c r="H1541" s="200" t="str">
        <f ca="1">IF(AND(M1541&gt;0,M1541&lt;=STATS!$C$22),1,"")</f>
        <v/>
      </c>
      <c r="J1541" s="34">
        <v>1540</v>
      </c>
      <c r="R1541" s="17"/>
      <c r="S1541" s="17"/>
      <c r="T1541" s="36"/>
      <c r="U1541" s="36"/>
      <c r="V1541" s="36"/>
      <c r="W1541" s="36"/>
      <c r="EZ1541" s="196"/>
      <c r="FA1541" s="196"/>
      <c r="FB1541" s="196"/>
      <c r="FC1541" s="196"/>
      <c r="FD1541" s="196"/>
    </row>
    <row r="1542" spans="2:160">
      <c r="B1542" s="99">
        <f t="shared" si="145"/>
        <v>0</v>
      </c>
      <c r="C1542" s="99" t="str">
        <f t="shared" si="146"/>
        <v/>
      </c>
      <c r="D1542" s="99" t="str">
        <f t="shared" si="147"/>
        <v/>
      </c>
      <c r="E1542" s="99" t="str">
        <f t="shared" si="148"/>
        <v/>
      </c>
      <c r="F1542" s="99" t="str">
        <f t="shared" si="149"/>
        <v/>
      </c>
      <c r="G1542" s="99" t="str">
        <f t="shared" si="144"/>
        <v/>
      </c>
      <c r="H1542" s="200" t="str">
        <f ca="1">IF(AND(M1542&gt;0,M1542&lt;=STATS!$C$22),1,"")</f>
        <v/>
      </c>
      <c r="J1542" s="34">
        <v>1541</v>
      </c>
      <c r="R1542" s="17"/>
      <c r="S1542" s="17"/>
      <c r="T1542" s="36"/>
      <c r="U1542" s="36"/>
      <c r="V1542" s="36"/>
      <c r="W1542" s="36"/>
      <c r="EZ1542" s="196"/>
      <c r="FA1542" s="196"/>
      <c r="FB1542" s="196"/>
      <c r="FC1542" s="196"/>
      <c r="FD1542" s="196"/>
    </row>
    <row r="1543" spans="2:160">
      <c r="B1543" s="99">
        <f t="shared" si="145"/>
        <v>0</v>
      </c>
      <c r="C1543" s="99" t="str">
        <f t="shared" si="146"/>
        <v/>
      </c>
      <c r="D1543" s="99" t="str">
        <f t="shared" si="147"/>
        <v/>
      </c>
      <c r="E1543" s="99" t="str">
        <f t="shared" si="148"/>
        <v/>
      </c>
      <c r="F1543" s="99" t="str">
        <f t="shared" si="149"/>
        <v/>
      </c>
      <c r="G1543" s="99" t="str">
        <f t="shared" si="144"/>
        <v/>
      </c>
      <c r="H1543" s="200" t="str">
        <f ca="1">IF(AND(M1543&gt;0,M1543&lt;=STATS!$C$22),1,"")</f>
        <v/>
      </c>
      <c r="J1543" s="34">
        <v>1542</v>
      </c>
      <c r="R1543" s="17"/>
      <c r="S1543" s="17"/>
      <c r="T1543" s="36"/>
      <c r="U1543" s="36"/>
      <c r="V1543" s="36"/>
      <c r="W1543" s="36"/>
      <c r="EZ1543" s="196"/>
      <c r="FA1543" s="196"/>
      <c r="FB1543" s="196"/>
      <c r="FC1543" s="196"/>
      <c r="FD1543" s="196"/>
    </row>
    <row r="1544" spans="2:160">
      <c r="B1544" s="99">
        <f t="shared" si="145"/>
        <v>0</v>
      </c>
      <c r="C1544" s="99" t="str">
        <f t="shared" si="146"/>
        <v/>
      </c>
      <c r="D1544" s="99" t="str">
        <f t="shared" si="147"/>
        <v/>
      </c>
      <c r="E1544" s="99" t="str">
        <f t="shared" si="148"/>
        <v/>
      </c>
      <c r="F1544" s="99" t="str">
        <f t="shared" si="149"/>
        <v/>
      </c>
      <c r="G1544" s="99" t="str">
        <f t="shared" si="144"/>
        <v/>
      </c>
      <c r="H1544" s="200" t="str">
        <f ca="1">IF(AND(M1544&gt;0,M1544&lt;=STATS!$C$22),1,"")</f>
        <v/>
      </c>
      <c r="J1544" s="34">
        <v>1543</v>
      </c>
      <c r="R1544" s="17"/>
      <c r="S1544" s="17"/>
      <c r="T1544" s="36"/>
      <c r="U1544" s="36"/>
      <c r="V1544" s="36"/>
      <c r="W1544" s="36"/>
      <c r="EZ1544" s="196"/>
      <c r="FA1544" s="196"/>
      <c r="FB1544" s="196"/>
      <c r="FC1544" s="196"/>
      <c r="FD1544" s="196"/>
    </row>
    <row r="1545" spans="2:160">
      <c r="B1545" s="99">
        <f t="shared" si="145"/>
        <v>0</v>
      </c>
      <c r="C1545" s="99" t="str">
        <f t="shared" si="146"/>
        <v/>
      </c>
      <c r="D1545" s="99" t="str">
        <f t="shared" si="147"/>
        <v/>
      </c>
      <c r="E1545" s="99" t="str">
        <f t="shared" si="148"/>
        <v/>
      </c>
      <c r="F1545" s="99" t="str">
        <f t="shared" si="149"/>
        <v/>
      </c>
      <c r="G1545" s="99" t="str">
        <f t="shared" si="144"/>
        <v/>
      </c>
      <c r="H1545" s="200" t="str">
        <f ca="1">IF(AND(M1545&gt;0,M1545&lt;=STATS!$C$22),1,"")</f>
        <v/>
      </c>
      <c r="J1545" s="34">
        <v>1544</v>
      </c>
      <c r="R1545" s="17"/>
      <c r="S1545" s="17"/>
      <c r="T1545" s="36"/>
      <c r="U1545" s="36"/>
      <c r="V1545" s="36"/>
      <c r="W1545" s="36"/>
      <c r="EZ1545" s="196"/>
      <c r="FA1545" s="196"/>
      <c r="FB1545" s="196"/>
      <c r="FC1545" s="196"/>
      <c r="FD1545" s="196"/>
    </row>
    <row r="1546" spans="2:160">
      <c r="B1546" s="99">
        <f t="shared" si="145"/>
        <v>0</v>
      </c>
      <c r="C1546" s="99" t="str">
        <f t="shared" si="146"/>
        <v/>
      </c>
      <c r="D1546" s="99" t="str">
        <f t="shared" si="147"/>
        <v/>
      </c>
      <c r="E1546" s="99" t="str">
        <f t="shared" si="148"/>
        <v/>
      </c>
      <c r="F1546" s="99" t="str">
        <f t="shared" si="149"/>
        <v/>
      </c>
      <c r="G1546" s="99" t="str">
        <f t="shared" si="144"/>
        <v/>
      </c>
      <c r="H1546" s="200" t="str">
        <f ca="1">IF(AND(M1546&gt;0,M1546&lt;=STATS!$C$22),1,"")</f>
        <v/>
      </c>
      <c r="J1546" s="34">
        <v>1545</v>
      </c>
      <c r="R1546" s="17"/>
      <c r="S1546" s="17"/>
      <c r="T1546" s="36"/>
      <c r="U1546" s="36"/>
      <c r="V1546" s="36"/>
      <c r="W1546" s="36"/>
      <c r="EZ1546" s="196"/>
      <c r="FA1546" s="196"/>
      <c r="FB1546" s="196"/>
      <c r="FC1546" s="196"/>
      <c r="FD1546" s="196"/>
    </row>
    <row r="1547" spans="2:160">
      <c r="B1547" s="99">
        <f t="shared" si="145"/>
        <v>0</v>
      </c>
      <c r="C1547" s="99" t="str">
        <f t="shared" si="146"/>
        <v/>
      </c>
      <c r="D1547" s="99" t="str">
        <f t="shared" si="147"/>
        <v/>
      </c>
      <c r="E1547" s="99" t="str">
        <f t="shared" si="148"/>
        <v/>
      </c>
      <c r="F1547" s="99" t="str">
        <f t="shared" si="149"/>
        <v/>
      </c>
      <c r="G1547" s="99" t="str">
        <f t="shared" si="144"/>
        <v/>
      </c>
      <c r="H1547" s="200" t="str">
        <f ca="1">IF(AND(M1547&gt;0,M1547&lt;=STATS!$C$22),1,"")</f>
        <v/>
      </c>
      <c r="J1547" s="34">
        <v>1546</v>
      </c>
      <c r="R1547" s="17"/>
      <c r="S1547" s="17"/>
      <c r="T1547" s="36"/>
      <c r="U1547" s="36"/>
      <c r="V1547" s="36"/>
      <c r="W1547" s="36"/>
      <c r="EZ1547" s="196"/>
      <c r="FA1547" s="196"/>
      <c r="FB1547" s="196"/>
      <c r="FC1547" s="196"/>
      <c r="FD1547" s="196"/>
    </row>
    <row r="1548" spans="2:160">
      <c r="B1548" s="99">
        <f t="shared" si="145"/>
        <v>0</v>
      </c>
      <c r="C1548" s="99" t="str">
        <f t="shared" si="146"/>
        <v/>
      </c>
      <c r="D1548" s="99" t="str">
        <f t="shared" si="147"/>
        <v/>
      </c>
      <c r="E1548" s="99" t="str">
        <f t="shared" si="148"/>
        <v/>
      </c>
      <c r="F1548" s="99" t="str">
        <f t="shared" si="149"/>
        <v/>
      </c>
      <c r="G1548" s="99" t="str">
        <f t="shared" si="144"/>
        <v/>
      </c>
      <c r="H1548" s="200" t="str">
        <f ca="1">IF(AND(M1548&gt;0,M1548&lt;=STATS!$C$22),1,"")</f>
        <v/>
      </c>
      <c r="J1548" s="34">
        <v>1547</v>
      </c>
      <c r="R1548" s="17"/>
      <c r="S1548" s="17"/>
      <c r="T1548" s="36"/>
      <c r="U1548" s="36"/>
      <c r="V1548" s="36"/>
      <c r="W1548" s="36"/>
      <c r="EZ1548" s="196"/>
      <c r="FA1548" s="196"/>
      <c r="FB1548" s="196"/>
      <c r="FC1548" s="196"/>
      <c r="FD1548" s="196"/>
    </row>
    <row r="1549" spans="2:160">
      <c r="B1549" s="99">
        <f t="shared" si="145"/>
        <v>0</v>
      </c>
      <c r="C1549" s="99" t="str">
        <f t="shared" si="146"/>
        <v/>
      </c>
      <c r="D1549" s="99" t="str">
        <f t="shared" si="147"/>
        <v/>
      </c>
      <c r="E1549" s="99" t="str">
        <f t="shared" si="148"/>
        <v/>
      </c>
      <c r="F1549" s="99" t="str">
        <f t="shared" si="149"/>
        <v/>
      </c>
      <c r="G1549" s="99" t="str">
        <f t="shared" si="144"/>
        <v/>
      </c>
      <c r="H1549" s="200" t="str">
        <f ca="1">IF(AND(M1549&gt;0,M1549&lt;=STATS!$C$22),1,"")</f>
        <v/>
      </c>
      <c r="J1549" s="34">
        <v>1548</v>
      </c>
      <c r="R1549" s="17"/>
      <c r="S1549" s="17"/>
      <c r="T1549" s="36"/>
      <c r="U1549" s="36"/>
      <c r="V1549" s="36"/>
      <c r="W1549" s="36"/>
      <c r="EZ1549" s="196"/>
      <c r="FA1549" s="196"/>
      <c r="FB1549" s="196"/>
      <c r="FC1549" s="196"/>
      <c r="FD1549" s="196"/>
    </row>
    <row r="1550" spans="2:160">
      <c r="B1550" s="99">
        <f t="shared" si="145"/>
        <v>0</v>
      </c>
      <c r="C1550" s="99" t="str">
        <f t="shared" si="146"/>
        <v/>
      </c>
      <c r="D1550" s="99" t="str">
        <f t="shared" si="147"/>
        <v/>
      </c>
      <c r="E1550" s="99" t="str">
        <f t="shared" si="148"/>
        <v/>
      </c>
      <c r="F1550" s="99" t="str">
        <f t="shared" si="149"/>
        <v/>
      </c>
      <c r="G1550" s="99" t="str">
        <f t="shared" si="144"/>
        <v/>
      </c>
      <c r="H1550" s="200" t="str">
        <f ca="1">IF(AND(M1550&gt;0,M1550&lt;=STATS!$C$22),1,"")</f>
        <v/>
      </c>
      <c r="J1550" s="34">
        <v>1549</v>
      </c>
      <c r="R1550" s="17"/>
      <c r="S1550" s="17"/>
      <c r="T1550" s="36"/>
      <c r="U1550" s="36"/>
      <c r="V1550" s="36"/>
      <c r="W1550" s="36"/>
      <c r="EZ1550" s="196"/>
      <c r="FA1550" s="196"/>
      <c r="FB1550" s="196"/>
      <c r="FC1550" s="196"/>
      <c r="FD1550" s="196"/>
    </row>
    <row r="1551" spans="2:160">
      <c r="B1551" s="99">
        <f t="shared" si="145"/>
        <v>0</v>
      </c>
      <c r="C1551" s="99" t="str">
        <f t="shared" si="146"/>
        <v/>
      </c>
      <c r="D1551" s="99" t="str">
        <f t="shared" si="147"/>
        <v/>
      </c>
      <c r="E1551" s="99" t="str">
        <f t="shared" si="148"/>
        <v/>
      </c>
      <c r="F1551" s="99" t="str">
        <f t="shared" si="149"/>
        <v/>
      </c>
      <c r="G1551" s="99" t="str">
        <f t="shared" si="144"/>
        <v/>
      </c>
      <c r="H1551" s="200" t="str">
        <f ca="1">IF(AND(M1551&gt;0,M1551&lt;=STATS!$C$22),1,"")</f>
        <v/>
      </c>
      <c r="J1551" s="34">
        <v>1550</v>
      </c>
      <c r="R1551" s="17"/>
      <c r="S1551" s="17"/>
      <c r="T1551" s="36"/>
      <c r="U1551" s="36"/>
      <c r="V1551" s="36"/>
      <c r="W1551" s="36"/>
      <c r="EZ1551" s="196"/>
      <c r="FA1551" s="196"/>
      <c r="FB1551" s="196"/>
      <c r="FC1551" s="196"/>
      <c r="FD1551" s="196"/>
    </row>
    <row r="1552" spans="2:160">
      <c r="B1552" s="99">
        <f t="shared" si="145"/>
        <v>0</v>
      </c>
      <c r="C1552" s="99" t="str">
        <f t="shared" si="146"/>
        <v/>
      </c>
      <c r="D1552" s="99" t="str">
        <f t="shared" si="147"/>
        <v/>
      </c>
      <c r="E1552" s="99" t="str">
        <f t="shared" si="148"/>
        <v/>
      </c>
      <c r="F1552" s="99" t="str">
        <f t="shared" si="149"/>
        <v/>
      </c>
      <c r="G1552" s="99" t="str">
        <f t="shared" si="144"/>
        <v/>
      </c>
      <c r="H1552" s="200" t="str">
        <f ca="1">IF(AND(M1552&gt;0,M1552&lt;=STATS!$C$22),1,"")</f>
        <v/>
      </c>
      <c r="J1552" s="34">
        <v>1551</v>
      </c>
      <c r="R1552" s="17"/>
      <c r="S1552" s="17"/>
      <c r="T1552" s="36"/>
      <c r="U1552" s="36"/>
      <c r="V1552" s="36"/>
      <c r="W1552" s="36"/>
      <c r="EZ1552" s="196"/>
      <c r="FA1552" s="196"/>
      <c r="FB1552" s="196"/>
      <c r="FC1552" s="196"/>
      <c r="FD1552" s="196"/>
    </row>
    <row r="1553" spans="2:160">
      <c r="B1553" s="99">
        <f t="shared" si="145"/>
        <v>0</v>
      </c>
      <c r="C1553" s="99" t="str">
        <f t="shared" si="146"/>
        <v/>
      </c>
      <c r="D1553" s="99" t="str">
        <f t="shared" si="147"/>
        <v/>
      </c>
      <c r="E1553" s="99" t="str">
        <f t="shared" si="148"/>
        <v/>
      </c>
      <c r="F1553" s="99" t="str">
        <f t="shared" si="149"/>
        <v/>
      </c>
      <c r="G1553" s="99" t="str">
        <f t="shared" si="144"/>
        <v/>
      </c>
      <c r="H1553" s="200" t="str">
        <f ca="1">IF(AND(M1553&gt;0,M1553&lt;=STATS!$C$22),1,"")</f>
        <v/>
      </c>
      <c r="J1553" s="34">
        <v>1552</v>
      </c>
      <c r="R1553" s="17"/>
      <c r="S1553" s="17"/>
      <c r="T1553" s="36"/>
      <c r="U1553" s="36"/>
      <c r="V1553" s="36"/>
      <c r="W1553" s="36"/>
      <c r="EZ1553" s="196"/>
      <c r="FA1553" s="196"/>
      <c r="FB1553" s="196"/>
      <c r="FC1553" s="196"/>
      <c r="FD1553" s="196"/>
    </row>
    <row r="1554" spans="2:160">
      <c r="B1554" s="99">
        <f t="shared" si="145"/>
        <v>0</v>
      </c>
      <c r="C1554" s="99" t="str">
        <f t="shared" si="146"/>
        <v/>
      </c>
      <c r="D1554" s="99" t="str">
        <f t="shared" si="147"/>
        <v/>
      </c>
      <c r="E1554" s="99" t="str">
        <f t="shared" si="148"/>
        <v/>
      </c>
      <c r="F1554" s="99" t="str">
        <f t="shared" si="149"/>
        <v/>
      </c>
      <c r="G1554" s="99" t="str">
        <f t="shared" si="144"/>
        <v/>
      </c>
      <c r="H1554" s="200" t="str">
        <f ca="1">IF(AND(M1554&gt;0,M1554&lt;=STATS!$C$22),1,"")</f>
        <v/>
      </c>
      <c r="J1554" s="34">
        <v>1553</v>
      </c>
      <c r="R1554" s="17"/>
      <c r="S1554" s="17"/>
      <c r="T1554" s="36"/>
      <c r="U1554" s="36"/>
      <c r="V1554" s="36"/>
      <c r="W1554" s="36"/>
      <c r="EZ1554" s="196"/>
      <c r="FA1554" s="196"/>
      <c r="FB1554" s="196"/>
      <c r="FC1554" s="196"/>
      <c r="FD1554" s="196"/>
    </row>
    <row r="1555" spans="2:160">
      <c r="B1555" s="99">
        <f t="shared" si="145"/>
        <v>0</v>
      </c>
      <c r="C1555" s="99" t="str">
        <f t="shared" si="146"/>
        <v/>
      </c>
      <c r="D1555" s="99" t="str">
        <f t="shared" si="147"/>
        <v/>
      </c>
      <c r="E1555" s="99" t="str">
        <f t="shared" si="148"/>
        <v/>
      </c>
      <c r="F1555" s="99" t="str">
        <f t="shared" si="149"/>
        <v/>
      </c>
      <c r="G1555" s="99" t="str">
        <f t="shared" si="144"/>
        <v/>
      </c>
      <c r="H1555" s="200" t="str">
        <f ca="1">IF(AND(M1555&gt;0,M1555&lt;=STATS!$C$22),1,"")</f>
        <v/>
      </c>
      <c r="J1555" s="34">
        <v>1554</v>
      </c>
      <c r="R1555" s="17"/>
      <c r="S1555" s="17"/>
      <c r="T1555" s="36"/>
      <c r="U1555" s="36"/>
      <c r="V1555" s="36"/>
      <c r="W1555" s="36"/>
      <c r="EZ1555" s="196"/>
      <c r="FA1555" s="196"/>
      <c r="FB1555" s="196"/>
      <c r="FC1555" s="196"/>
      <c r="FD1555" s="196"/>
    </row>
    <row r="1556" spans="2:160">
      <c r="B1556" s="99">
        <f t="shared" si="145"/>
        <v>0</v>
      </c>
      <c r="C1556" s="99" t="str">
        <f t="shared" si="146"/>
        <v/>
      </c>
      <c r="D1556" s="99" t="str">
        <f t="shared" si="147"/>
        <v/>
      </c>
      <c r="E1556" s="99" t="str">
        <f t="shared" si="148"/>
        <v/>
      </c>
      <c r="F1556" s="99" t="str">
        <f t="shared" si="149"/>
        <v/>
      </c>
      <c r="G1556" s="99" t="str">
        <f t="shared" si="144"/>
        <v/>
      </c>
      <c r="H1556" s="200" t="str">
        <f ca="1">IF(AND(M1556&gt;0,M1556&lt;=STATS!$C$22),1,"")</f>
        <v/>
      </c>
      <c r="J1556" s="34">
        <v>1555</v>
      </c>
      <c r="R1556" s="17"/>
      <c r="S1556" s="17"/>
      <c r="T1556" s="36"/>
      <c r="U1556" s="36"/>
      <c r="V1556" s="36"/>
      <c r="W1556" s="36"/>
      <c r="EZ1556" s="196"/>
      <c r="FA1556" s="196"/>
      <c r="FB1556" s="196"/>
      <c r="FC1556" s="196"/>
      <c r="FD1556" s="196"/>
    </row>
    <row r="1557" spans="2:160">
      <c r="B1557" s="99">
        <f t="shared" si="145"/>
        <v>0</v>
      </c>
      <c r="C1557" s="99" t="str">
        <f t="shared" si="146"/>
        <v/>
      </c>
      <c r="D1557" s="99" t="str">
        <f t="shared" si="147"/>
        <v/>
      </c>
      <c r="E1557" s="99" t="str">
        <f t="shared" si="148"/>
        <v/>
      </c>
      <c r="F1557" s="99" t="str">
        <f t="shared" si="149"/>
        <v/>
      </c>
      <c r="G1557" s="99" t="str">
        <f t="shared" si="144"/>
        <v/>
      </c>
      <c r="H1557" s="200" t="str">
        <f ca="1">IF(AND(M1557&gt;0,M1557&lt;=STATS!$C$22),1,"")</f>
        <v/>
      </c>
      <c r="J1557" s="34">
        <v>1556</v>
      </c>
      <c r="R1557" s="17"/>
      <c r="S1557" s="17"/>
      <c r="T1557" s="36"/>
      <c r="U1557" s="36"/>
      <c r="V1557" s="36"/>
      <c r="W1557" s="36"/>
      <c r="EZ1557" s="196"/>
      <c r="FA1557" s="196"/>
      <c r="FB1557" s="196"/>
      <c r="FC1557" s="196"/>
      <c r="FD1557" s="196"/>
    </row>
    <row r="1558" spans="2:160">
      <c r="B1558" s="99">
        <f t="shared" si="145"/>
        <v>0</v>
      </c>
      <c r="C1558" s="99" t="str">
        <f t="shared" si="146"/>
        <v/>
      </c>
      <c r="D1558" s="99" t="str">
        <f t="shared" si="147"/>
        <v/>
      </c>
      <c r="E1558" s="99" t="str">
        <f t="shared" si="148"/>
        <v/>
      </c>
      <c r="F1558" s="99" t="str">
        <f t="shared" si="149"/>
        <v/>
      </c>
      <c r="G1558" s="99" t="str">
        <f t="shared" si="144"/>
        <v/>
      </c>
      <c r="H1558" s="200" t="str">
        <f ca="1">IF(AND(M1558&gt;0,M1558&lt;=STATS!$C$22),1,"")</f>
        <v/>
      </c>
      <c r="J1558" s="34">
        <v>1557</v>
      </c>
      <c r="R1558" s="17"/>
      <c r="S1558" s="17"/>
      <c r="T1558" s="36"/>
      <c r="U1558" s="36"/>
      <c r="V1558" s="36"/>
      <c r="W1558" s="36"/>
      <c r="EZ1558" s="196"/>
      <c r="FA1558" s="196"/>
      <c r="FB1558" s="196"/>
      <c r="FC1558" s="196"/>
      <c r="FD1558" s="196"/>
    </row>
    <row r="1559" spans="2:160">
      <c r="B1559" s="99">
        <f t="shared" si="145"/>
        <v>0</v>
      </c>
      <c r="C1559" s="99" t="str">
        <f t="shared" si="146"/>
        <v/>
      </c>
      <c r="D1559" s="99" t="str">
        <f t="shared" si="147"/>
        <v/>
      </c>
      <c r="E1559" s="99" t="str">
        <f t="shared" si="148"/>
        <v/>
      </c>
      <c r="F1559" s="99" t="str">
        <f t="shared" si="149"/>
        <v/>
      </c>
      <c r="G1559" s="99" t="str">
        <f t="shared" si="144"/>
        <v/>
      </c>
      <c r="H1559" s="200" t="str">
        <f ca="1">IF(AND(M1559&gt;0,M1559&lt;=STATS!$C$22),1,"")</f>
        <v/>
      </c>
      <c r="J1559" s="34">
        <v>1558</v>
      </c>
      <c r="R1559" s="17"/>
      <c r="S1559" s="17"/>
      <c r="T1559" s="36"/>
      <c r="U1559" s="36"/>
      <c r="V1559" s="36"/>
      <c r="W1559" s="36"/>
      <c r="EZ1559" s="196"/>
      <c r="FA1559" s="196"/>
      <c r="FB1559" s="196"/>
      <c r="FC1559" s="196"/>
      <c r="FD1559" s="196"/>
    </row>
    <row r="1560" spans="2:160">
      <c r="B1560" s="99">
        <f t="shared" si="145"/>
        <v>0</v>
      </c>
      <c r="C1560" s="99" t="str">
        <f t="shared" si="146"/>
        <v/>
      </c>
      <c r="D1560" s="99" t="str">
        <f t="shared" si="147"/>
        <v/>
      </c>
      <c r="E1560" s="99" t="str">
        <f t="shared" si="148"/>
        <v/>
      </c>
      <c r="F1560" s="99" t="str">
        <f t="shared" si="149"/>
        <v/>
      </c>
      <c r="G1560" s="99" t="str">
        <f t="shared" si="144"/>
        <v/>
      </c>
      <c r="H1560" s="200" t="str">
        <f ca="1">IF(AND(M1560&gt;0,M1560&lt;=STATS!$C$22),1,"")</f>
        <v/>
      </c>
      <c r="J1560" s="34">
        <v>1559</v>
      </c>
      <c r="R1560" s="17"/>
      <c r="S1560" s="17"/>
      <c r="T1560" s="36"/>
      <c r="U1560" s="36"/>
      <c r="V1560" s="36"/>
      <c r="W1560" s="36"/>
      <c r="EZ1560" s="196"/>
      <c r="FA1560" s="196"/>
      <c r="FB1560" s="196"/>
      <c r="FC1560" s="196"/>
      <c r="FD1560" s="196"/>
    </row>
    <row r="1561" spans="2:160">
      <c r="B1561" s="99">
        <f t="shared" si="145"/>
        <v>0</v>
      </c>
      <c r="C1561" s="99" t="str">
        <f t="shared" si="146"/>
        <v/>
      </c>
      <c r="D1561" s="99" t="str">
        <f t="shared" si="147"/>
        <v/>
      </c>
      <c r="E1561" s="99" t="str">
        <f t="shared" si="148"/>
        <v/>
      </c>
      <c r="F1561" s="99" t="str">
        <f t="shared" si="149"/>
        <v/>
      </c>
      <c r="G1561" s="99" t="str">
        <f t="shared" si="144"/>
        <v/>
      </c>
      <c r="H1561" s="200" t="str">
        <f ca="1">IF(AND(M1561&gt;0,M1561&lt;=STATS!$C$22),1,"")</f>
        <v/>
      </c>
      <c r="J1561" s="34">
        <v>1560</v>
      </c>
      <c r="R1561" s="17"/>
      <c r="S1561" s="17"/>
      <c r="T1561" s="36"/>
      <c r="U1561" s="36"/>
      <c r="V1561" s="36"/>
      <c r="W1561" s="36"/>
      <c r="EZ1561" s="196"/>
      <c r="FA1561" s="196"/>
      <c r="FB1561" s="196"/>
      <c r="FC1561" s="196"/>
      <c r="FD1561" s="196"/>
    </row>
    <row r="1562" spans="2:160">
      <c r="B1562" s="99">
        <f t="shared" si="145"/>
        <v>0</v>
      </c>
      <c r="C1562" s="99" t="str">
        <f t="shared" si="146"/>
        <v/>
      </c>
      <c r="D1562" s="99" t="str">
        <f t="shared" si="147"/>
        <v/>
      </c>
      <c r="E1562" s="99" t="str">
        <f t="shared" si="148"/>
        <v/>
      </c>
      <c r="F1562" s="99" t="str">
        <f t="shared" si="149"/>
        <v/>
      </c>
      <c r="G1562" s="99" t="str">
        <f t="shared" ref="G1562:G1625" si="150">IF($B1562&gt;=1,$M1562,"")</f>
        <v/>
      </c>
      <c r="H1562" s="200" t="str">
        <f ca="1">IF(AND(M1562&gt;0,M1562&lt;=STATS!$C$22),1,"")</f>
        <v/>
      </c>
      <c r="J1562" s="34">
        <v>1561</v>
      </c>
      <c r="R1562" s="17"/>
      <c r="S1562" s="17"/>
      <c r="T1562" s="36"/>
      <c r="U1562" s="36"/>
      <c r="V1562" s="36"/>
      <c r="W1562" s="36"/>
      <c r="EZ1562" s="196"/>
      <c r="FA1562" s="196"/>
      <c r="FB1562" s="196"/>
      <c r="FC1562" s="196"/>
      <c r="FD1562" s="196"/>
    </row>
    <row r="1563" spans="2:160">
      <c r="B1563" s="99">
        <f t="shared" si="145"/>
        <v>0</v>
      </c>
      <c r="C1563" s="99" t="str">
        <f t="shared" si="146"/>
        <v/>
      </c>
      <c r="D1563" s="99" t="str">
        <f t="shared" si="147"/>
        <v/>
      </c>
      <c r="E1563" s="99" t="str">
        <f t="shared" si="148"/>
        <v/>
      </c>
      <c r="F1563" s="99" t="str">
        <f t="shared" si="149"/>
        <v/>
      </c>
      <c r="G1563" s="99" t="str">
        <f t="shared" si="150"/>
        <v/>
      </c>
      <c r="H1563" s="200" t="str">
        <f ca="1">IF(AND(M1563&gt;0,M1563&lt;=STATS!$C$22),1,"")</f>
        <v/>
      </c>
      <c r="J1563" s="34">
        <v>1562</v>
      </c>
      <c r="R1563" s="17"/>
      <c r="S1563" s="17"/>
      <c r="T1563" s="36"/>
      <c r="U1563" s="36"/>
      <c r="V1563" s="36"/>
      <c r="W1563" s="36"/>
      <c r="EZ1563" s="196"/>
      <c r="FA1563" s="196"/>
      <c r="FB1563" s="196"/>
      <c r="FC1563" s="196"/>
      <c r="FD1563" s="196"/>
    </row>
    <row r="1564" spans="2:160">
      <c r="B1564" s="99">
        <f t="shared" si="145"/>
        <v>0</v>
      </c>
      <c r="C1564" s="99" t="str">
        <f t="shared" si="146"/>
        <v/>
      </c>
      <c r="D1564" s="99" t="str">
        <f t="shared" si="147"/>
        <v/>
      </c>
      <c r="E1564" s="99" t="str">
        <f t="shared" si="148"/>
        <v/>
      </c>
      <c r="F1564" s="99" t="str">
        <f t="shared" si="149"/>
        <v/>
      </c>
      <c r="G1564" s="99" t="str">
        <f t="shared" si="150"/>
        <v/>
      </c>
      <c r="H1564" s="200" t="str">
        <f ca="1">IF(AND(M1564&gt;0,M1564&lt;=STATS!$C$22),1,"")</f>
        <v/>
      </c>
      <c r="J1564" s="34">
        <v>1563</v>
      </c>
      <c r="R1564" s="17"/>
      <c r="S1564" s="17"/>
      <c r="T1564" s="36"/>
      <c r="U1564" s="36"/>
      <c r="V1564" s="36"/>
      <c r="W1564" s="36"/>
      <c r="EZ1564" s="196"/>
      <c r="FA1564" s="196"/>
      <c r="FB1564" s="196"/>
      <c r="FC1564" s="196"/>
      <c r="FD1564" s="196"/>
    </row>
    <row r="1565" spans="2:160">
      <c r="B1565" s="99">
        <f t="shared" si="145"/>
        <v>0</v>
      </c>
      <c r="C1565" s="99" t="str">
        <f t="shared" si="146"/>
        <v/>
      </c>
      <c r="D1565" s="99" t="str">
        <f t="shared" si="147"/>
        <v/>
      </c>
      <c r="E1565" s="99" t="str">
        <f t="shared" si="148"/>
        <v/>
      </c>
      <c r="F1565" s="99" t="str">
        <f t="shared" si="149"/>
        <v/>
      </c>
      <c r="G1565" s="99" t="str">
        <f t="shared" si="150"/>
        <v/>
      </c>
      <c r="H1565" s="200" t="str">
        <f ca="1">IF(AND(M1565&gt;0,M1565&lt;=STATS!$C$22),1,"")</f>
        <v/>
      </c>
      <c r="J1565" s="34">
        <v>1564</v>
      </c>
      <c r="R1565" s="17"/>
      <c r="S1565" s="17"/>
      <c r="T1565" s="36"/>
      <c r="U1565" s="36"/>
      <c r="V1565" s="36"/>
      <c r="W1565" s="36"/>
      <c r="EZ1565" s="196"/>
      <c r="FA1565" s="196"/>
      <c r="FB1565" s="196"/>
      <c r="FC1565" s="196"/>
      <c r="FD1565" s="196"/>
    </row>
    <row r="1566" spans="2:160">
      <c r="B1566" s="99">
        <f t="shared" si="145"/>
        <v>0</v>
      </c>
      <c r="C1566" s="99" t="str">
        <f t="shared" si="146"/>
        <v/>
      </c>
      <c r="D1566" s="99" t="str">
        <f t="shared" si="147"/>
        <v/>
      </c>
      <c r="E1566" s="99" t="str">
        <f t="shared" si="148"/>
        <v/>
      </c>
      <c r="F1566" s="99" t="str">
        <f t="shared" si="149"/>
        <v/>
      </c>
      <c r="G1566" s="99" t="str">
        <f t="shared" si="150"/>
        <v/>
      </c>
      <c r="H1566" s="200" t="str">
        <f ca="1">IF(AND(M1566&gt;0,M1566&lt;=STATS!$C$22),1,"")</f>
        <v/>
      </c>
      <c r="J1566" s="34">
        <v>1565</v>
      </c>
      <c r="R1566" s="17"/>
      <c r="S1566" s="17"/>
      <c r="T1566" s="36"/>
      <c r="U1566" s="36"/>
      <c r="V1566" s="36"/>
      <c r="W1566" s="36"/>
      <c r="EZ1566" s="196"/>
      <c r="FA1566" s="196"/>
      <c r="FB1566" s="196"/>
      <c r="FC1566" s="196"/>
      <c r="FD1566" s="196"/>
    </row>
    <row r="1567" spans="2:160">
      <c r="B1567" s="99">
        <f t="shared" si="145"/>
        <v>0</v>
      </c>
      <c r="C1567" s="99" t="str">
        <f t="shared" si="146"/>
        <v/>
      </c>
      <c r="D1567" s="99" t="str">
        <f t="shared" si="147"/>
        <v/>
      </c>
      <c r="E1567" s="99" t="str">
        <f t="shared" si="148"/>
        <v/>
      </c>
      <c r="F1567" s="99" t="str">
        <f t="shared" si="149"/>
        <v/>
      </c>
      <c r="G1567" s="99" t="str">
        <f t="shared" si="150"/>
        <v/>
      </c>
      <c r="H1567" s="200" t="str">
        <f ca="1">IF(AND(M1567&gt;0,M1567&lt;=STATS!$C$22),1,"")</f>
        <v/>
      </c>
      <c r="J1567" s="34">
        <v>1566</v>
      </c>
      <c r="R1567" s="17"/>
      <c r="S1567" s="17"/>
      <c r="T1567" s="36"/>
      <c r="U1567" s="36"/>
      <c r="V1567" s="36"/>
      <c r="W1567" s="36"/>
      <c r="EZ1567" s="196"/>
      <c r="FA1567" s="196"/>
      <c r="FB1567" s="196"/>
      <c r="FC1567" s="196"/>
      <c r="FD1567" s="196"/>
    </row>
    <row r="1568" spans="2:160">
      <c r="B1568" s="99">
        <f t="shared" si="145"/>
        <v>0</v>
      </c>
      <c r="C1568" s="99" t="str">
        <f t="shared" si="146"/>
        <v/>
      </c>
      <c r="D1568" s="99" t="str">
        <f t="shared" si="147"/>
        <v/>
      </c>
      <c r="E1568" s="99" t="str">
        <f t="shared" si="148"/>
        <v/>
      </c>
      <c r="F1568" s="99" t="str">
        <f t="shared" si="149"/>
        <v/>
      </c>
      <c r="G1568" s="99" t="str">
        <f t="shared" si="150"/>
        <v/>
      </c>
      <c r="H1568" s="200" t="str">
        <f ca="1">IF(AND(M1568&gt;0,M1568&lt;=STATS!$C$22),1,"")</f>
        <v/>
      </c>
      <c r="J1568" s="34">
        <v>1567</v>
      </c>
      <c r="R1568" s="17"/>
      <c r="S1568" s="17"/>
      <c r="T1568" s="36"/>
      <c r="U1568" s="36"/>
      <c r="V1568" s="36"/>
      <c r="W1568" s="36"/>
      <c r="EZ1568" s="196"/>
      <c r="FA1568" s="196"/>
      <c r="FB1568" s="196"/>
      <c r="FC1568" s="196"/>
      <c r="FD1568" s="196"/>
    </row>
    <row r="1569" spans="2:160">
      <c r="B1569" s="99">
        <f t="shared" si="145"/>
        <v>0</v>
      </c>
      <c r="C1569" s="99" t="str">
        <f t="shared" si="146"/>
        <v/>
      </c>
      <c r="D1569" s="99" t="str">
        <f t="shared" si="147"/>
        <v/>
      </c>
      <c r="E1569" s="99" t="str">
        <f t="shared" si="148"/>
        <v/>
      </c>
      <c r="F1569" s="99" t="str">
        <f t="shared" si="149"/>
        <v/>
      </c>
      <c r="G1569" s="99" t="str">
        <f t="shared" si="150"/>
        <v/>
      </c>
      <c r="H1569" s="200" t="str">
        <f ca="1">IF(AND(M1569&gt;0,M1569&lt;=STATS!$C$22),1,"")</f>
        <v/>
      </c>
      <c r="J1569" s="34">
        <v>1568</v>
      </c>
      <c r="R1569" s="17"/>
      <c r="S1569" s="17"/>
      <c r="T1569" s="36"/>
      <c r="U1569" s="36"/>
      <c r="V1569" s="36"/>
      <c r="W1569" s="36"/>
      <c r="EZ1569" s="196"/>
      <c r="FA1569" s="196"/>
      <c r="FB1569" s="196"/>
      <c r="FC1569" s="196"/>
      <c r="FD1569" s="196"/>
    </row>
    <row r="1570" spans="2:160">
      <c r="B1570" s="99">
        <f t="shared" si="145"/>
        <v>0</v>
      </c>
      <c r="C1570" s="99" t="str">
        <f t="shared" si="146"/>
        <v/>
      </c>
      <c r="D1570" s="99" t="str">
        <f t="shared" si="147"/>
        <v/>
      </c>
      <c r="E1570" s="99" t="str">
        <f t="shared" si="148"/>
        <v/>
      </c>
      <c r="F1570" s="99" t="str">
        <f t="shared" si="149"/>
        <v/>
      </c>
      <c r="G1570" s="99" t="str">
        <f t="shared" si="150"/>
        <v/>
      </c>
      <c r="H1570" s="200" t="str">
        <f ca="1">IF(AND(M1570&gt;0,M1570&lt;=STATS!$C$22),1,"")</f>
        <v/>
      </c>
      <c r="J1570" s="34">
        <v>1569</v>
      </c>
      <c r="R1570" s="17"/>
      <c r="S1570" s="17"/>
      <c r="T1570" s="36"/>
      <c r="U1570" s="36"/>
      <c r="V1570" s="36"/>
      <c r="W1570" s="36"/>
      <c r="EZ1570" s="196"/>
      <c r="FA1570" s="196"/>
      <c r="FB1570" s="196"/>
      <c r="FC1570" s="196"/>
      <c r="FD1570" s="196"/>
    </row>
    <row r="1571" spans="2:160">
      <c r="B1571" s="99">
        <f t="shared" si="145"/>
        <v>0</v>
      </c>
      <c r="C1571" s="99" t="str">
        <f t="shared" si="146"/>
        <v/>
      </c>
      <c r="D1571" s="99" t="str">
        <f t="shared" si="147"/>
        <v/>
      </c>
      <c r="E1571" s="99" t="str">
        <f t="shared" si="148"/>
        <v/>
      </c>
      <c r="F1571" s="99" t="str">
        <f t="shared" si="149"/>
        <v/>
      </c>
      <c r="G1571" s="99" t="str">
        <f t="shared" si="150"/>
        <v/>
      </c>
      <c r="H1571" s="200" t="str">
        <f ca="1">IF(AND(M1571&gt;0,M1571&lt;=STATS!$C$22),1,"")</f>
        <v/>
      </c>
      <c r="J1571" s="34">
        <v>1570</v>
      </c>
      <c r="R1571" s="17"/>
      <c r="S1571" s="17"/>
      <c r="T1571" s="36"/>
      <c r="U1571" s="36"/>
      <c r="V1571" s="36"/>
      <c r="W1571" s="36"/>
      <c r="EZ1571" s="196"/>
      <c r="FA1571" s="196"/>
      <c r="FB1571" s="196"/>
      <c r="FC1571" s="196"/>
      <c r="FD1571" s="196"/>
    </row>
    <row r="1572" spans="2:160">
      <c r="B1572" s="99">
        <f t="shared" si="145"/>
        <v>0</v>
      </c>
      <c r="C1572" s="99" t="str">
        <f t="shared" si="146"/>
        <v/>
      </c>
      <c r="D1572" s="99" t="str">
        <f t="shared" si="147"/>
        <v/>
      </c>
      <c r="E1572" s="99" t="str">
        <f t="shared" si="148"/>
        <v/>
      </c>
      <c r="F1572" s="99" t="str">
        <f t="shared" si="149"/>
        <v/>
      </c>
      <c r="G1572" s="99" t="str">
        <f t="shared" si="150"/>
        <v/>
      </c>
      <c r="H1572" s="200" t="str">
        <f ca="1">IF(AND(M1572&gt;0,M1572&lt;=STATS!$C$22),1,"")</f>
        <v/>
      </c>
      <c r="J1572" s="34">
        <v>1571</v>
      </c>
      <c r="R1572" s="17"/>
      <c r="S1572" s="17"/>
      <c r="T1572" s="36"/>
      <c r="U1572" s="36"/>
      <c r="V1572" s="36"/>
      <c r="W1572" s="36"/>
      <c r="EZ1572" s="196"/>
      <c r="FA1572" s="196"/>
      <c r="FB1572" s="196"/>
      <c r="FC1572" s="196"/>
      <c r="FD1572" s="196"/>
    </row>
    <row r="1573" spans="2:160">
      <c r="B1573" s="99">
        <f t="shared" si="145"/>
        <v>0</v>
      </c>
      <c r="C1573" s="99" t="str">
        <f t="shared" si="146"/>
        <v/>
      </c>
      <c r="D1573" s="99" t="str">
        <f t="shared" si="147"/>
        <v/>
      </c>
      <c r="E1573" s="99" t="str">
        <f t="shared" si="148"/>
        <v/>
      </c>
      <c r="F1573" s="99" t="str">
        <f t="shared" si="149"/>
        <v/>
      </c>
      <c r="G1573" s="99" t="str">
        <f t="shared" si="150"/>
        <v/>
      </c>
      <c r="H1573" s="200" t="str">
        <f ca="1">IF(AND(M1573&gt;0,M1573&lt;=STATS!$C$22),1,"")</f>
        <v/>
      </c>
      <c r="J1573" s="34">
        <v>1572</v>
      </c>
      <c r="R1573" s="17"/>
      <c r="S1573" s="17"/>
      <c r="T1573" s="36"/>
      <c r="U1573" s="36"/>
      <c r="V1573" s="36"/>
      <c r="W1573" s="36"/>
      <c r="EZ1573" s="196"/>
      <c r="FA1573" s="196"/>
      <c r="FB1573" s="196"/>
      <c r="FC1573" s="196"/>
      <c r="FD1573" s="196"/>
    </row>
    <row r="1574" spans="2:160">
      <c r="B1574" s="99">
        <f t="shared" si="145"/>
        <v>0</v>
      </c>
      <c r="C1574" s="99" t="str">
        <f t="shared" si="146"/>
        <v/>
      </c>
      <c r="D1574" s="99" t="str">
        <f t="shared" si="147"/>
        <v/>
      </c>
      <c r="E1574" s="99" t="str">
        <f t="shared" si="148"/>
        <v/>
      </c>
      <c r="F1574" s="99" t="str">
        <f t="shared" si="149"/>
        <v/>
      </c>
      <c r="G1574" s="99" t="str">
        <f t="shared" si="150"/>
        <v/>
      </c>
      <c r="H1574" s="200" t="str">
        <f ca="1">IF(AND(M1574&gt;0,M1574&lt;=STATS!$C$22),1,"")</f>
        <v/>
      </c>
      <c r="J1574" s="34">
        <v>1573</v>
      </c>
      <c r="R1574" s="17"/>
      <c r="S1574" s="17"/>
      <c r="T1574" s="36"/>
      <c r="U1574" s="36"/>
      <c r="V1574" s="36"/>
      <c r="W1574" s="36"/>
      <c r="EZ1574" s="196"/>
      <c r="FA1574" s="196"/>
      <c r="FB1574" s="196"/>
      <c r="FC1574" s="196"/>
      <c r="FD1574" s="196"/>
    </row>
    <row r="1575" spans="2:160">
      <c r="B1575" s="99">
        <f t="shared" si="145"/>
        <v>0</v>
      </c>
      <c r="C1575" s="99" t="str">
        <f t="shared" si="146"/>
        <v/>
      </c>
      <c r="D1575" s="99" t="str">
        <f t="shared" si="147"/>
        <v/>
      </c>
      <c r="E1575" s="99" t="str">
        <f t="shared" si="148"/>
        <v/>
      </c>
      <c r="F1575" s="99" t="str">
        <f t="shared" si="149"/>
        <v/>
      </c>
      <c r="G1575" s="99" t="str">
        <f t="shared" si="150"/>
        <v/>
      </c>
      <c r="H1575" s="200" t="str">
        <f ca="1">IF(AND(M1575&gt;0,M1575&lt;=STATS!$C$22),1,"")</f>
        <v/>
      </c>
      <c r="J1575" s="34">
        <v>1574</v>
      </c>
      <c r="R1575" s="17"/>
      <c r="S1575" s="17"/>
      <c r="T1575" s="36"/>
      <c r="U1575" s="36"/>
      <c r="V1575" s="36"/>
      <c r="W1575" s="36"/>
      <c r="EZ1575" s="196"/>
      <c r="FA1575" s="196"/>
      <c r="FB1575" s="196"/>
      <c r="FC1575" s="196"/>
      <c r="FD1575" s="196"/>
    </row>
    <row r="1576" spans="2:160">
      <c r="B1576" s="99">
        <f t="shared" si="145"/>
        <v>0</v>
      </c>
      <c r="C1576" s="99" t="str">
        <f t="shared" si="146"/>
        <v/>
      </c>
      <c r="D1576" s="99" t="str">
        <f t="shared" si="147"/>
        <v/>
      </c>
      <c r="E1576" s="99" t="str">
        <f t="shared" si="148"/>
        <v/>
      </c>
      <c r="F1576" s="99" t="str">
        <f t="shared" si="149"/>
        <v/>
      </c>
      <c r="G1576" s="99" t="str">
        <f t="shared" si="150"/>
        <v/>
      </c>
      <c r="H1576" s="200" t="str">
        <f ca="1">IF(AND(M1576&gt;0,M1576&lt;=STATS!$C$22),1,"")</f>
        <v/>
      </c>
      <c r="J1576" s="34">
        <v>1575</v>
      </c>
      <c r="R1576" s="17"/>
      <c r="S1576" s="17"/>
      <c r="T1576" s="36"/>
      <c r="U1576" s="36"/>
      <c r="V1576" s="36"/>
      <c r="W1576" s="36"/>
      <c r="EZ1576" s="196"/>
      <c r="FA1576" s="196"/>
      <c r="FB1576" s="196"/>
      <c r="FC1576" s="196"/>
      <c r="FD1576" s="196"/>
    </row>
    <row r="1577" spans="2:160">
      <c r="B1577" s="99">
        <f t="shared" si="145"/>
        <v>0</v>
      </c>
      <c r="C1577" s="99" t="str">
        <f t="shared" si="146"/>
        <v/>
      </c>
      <c r="D1577" s="99" t="str">
        <f t="shared" si="147"/>
        <v/>
      </c>
      <c r="E1577" s="99" t="str">
        <f t="shared" si="148"/>
        <v/>
      </c>
      <c r="F1577" s="99" t="str">
        <f t="shared" si="149"/>
        <v/>
      </c>
      <c r="G1577" s="99" t="str">
        <f t="shared" si="150"/>
        <v/>
      </c>
      <c r="H1577" s="200" t="str">
        <f ca="1">IF(AND(M1577&gt;0,M1577&lt;=STATS!$C$22),1,"")</f>
        <v/>
      </c>
      <c r="J1577" s="34">
        <v>1576</v>
      </c>
      <c r="R1577" s="17"/>
      <c r="S1577" s="17"/>
      <c r="T1577" s="36"/>
      <c r="U1577" s="36"/>
      <c r="V1577" s="36"/>
      <c r="W1577" s="36"/>
      <c r="EZ1577" s="196"/>
      <c r="FA1577" s="196"/>
      <c r="FB1577" s="196"/>
      <c r="FC1577" s="196"/>
      <c r="FD1577" s="196"/>
    </row>
    <row r="1578" spans="2:160">
      <c r="B1578" s="99">
        <f t="shared" si="145"/>
        <v>0</v>
      </c>
      <c r="C1578" s="99" t="str">
        <f t="shared" si="146"/>
        <v/>
      </c>
      <c r="D1578" s="99" t="str">
        <f t="shared" si="147"/>
        <v/>
      </c>
      <c r="E1578" s="99" t="str">
        <f t="shared" si="148"/>
        <v/>
      </c>
      <c r="F1578" s="99" t="str">
        <f t="shared" si="149"/>
        <v/>
      </c>
      <c r="G1578" s="99" t="str">
        <f t="shared" si="150"/>
        <v/>
      </c>
      <c r="H1578" s="200" t="str">
        <f ca="1">IF(AND(M1578&gt;0,M1578&lt;=STATS!$C$22),1,"")</f>
        <v/>
      </c>
      <c r="J1578" s="34">
        <v>1577</v>
      </c>
      <c r="R1578" s="17"/>
      <c r="S1578" s="17"/>
      <c r="T1578" s="36"/>
      <c r="U1578" s="36"/>
      <c r="V1578" s="36"/>
      <c r="W1578" s="36"/>
      <c r="EZ1578" s="196"/>
      <c r="FA1578" s="196"/>
      <c r="FB1578" s="196"/>
      <c r="FC1578" s="196"/>
      <c r="FD1578" s="196"/>
    </row>
    <row r="1579" spans="2:160">
      <c r="B1579" s="99">
        <f t="shared" si="145"/>
        <v>0</v>
      </c>
      <c r="C1579" s="99" t="str">
        <f t="shared" si="146"/>
        <v/>
      </c>
      <c r="D1579" s="99" t="str">
        <f t="shared" si="147"/>
        <v/>
      </c>
      <c r="E1579" s="99" t="str">
        <f t="shared" si="148"/>
        <v/>
      </c>
      <c r="F1579" s="99" t="str">
        <f t="shared" si="149"/>
        <v/>
      </c>
      <c r="G1579" s="99" t="str">
        <f t="shared" si="150"/>
        <v/>
      </c>
      <c r="H1579" s="200" t="str">
        <f ca="1">IF(AND(M1579&gt;0,M1579&lt;=STATS!$C$22),1,"")</f>
        <v/>
      </c>
      <c r="J1579" s="34">
        <v>1578</v>
      </c>
      <c r="R1579" s="17"/>
      <c r="S1579" s="17"/>
      <c r="T1579" s="36"/>
      <c r="U1579" s="36"/>
      <c r="V1579" s="36"/>
      <c r="W1579" s="36"/>
      <c r="EZ1579" s="196"/>
      <c r="FA1579" s="196"/>
      <c r="FB1579" s="196"/>
      <c r="FC1579" s="196"/>
      <c r="FD1579" s="196"/>
    </row>
    <row r="1580" spans="2:160">
      <c r="B1580" s="99">
        <f t="shared" si="145"/>
        <v>0</v>
      </c>
      <c r="C1580" s="99" t="str">
        <f t="shared" si="146"/>
        <v/>
      </c>
      <c r="D1580" s="99" t="str">
        <f t="shared" si="147"/>
        <v/>
      </c>
      <c r="E1580" s="99" t="str">
        <f t="shared" si="148"/>
        <v/>
      </c>
      <c r="F1580" s="99" t="str">
        <f t="shared" si="149"/>
        <v/>
      </c>
      <c r="G1580" s="99" t="str">
        <f t="shared" si="150"/>
        <v/>
      </c>
      <c r="H1580" s="200" t="str">
        <f ca="1">IF(AND(M1580&gt;0,M1580&lt;=STATS!$C$22),1,"")</f>
        <v/>
      </c>
      <c r="J1580" s="34">
        <v>1579</v>
      </c>
      <c r="R1580" s="17"/>
      <c r="S1580" s="17"/>
      <c r="T1580" s="36"/>
      <c r="U1580" s="36"/>
      <c r="V1580" s="36"/>
      <c r="W1580" s="36"/>
      <c r="EZ1580" s="196"/>
      <c r="FA1580" s="196"/>
      <c r="FB1580" s="196"/>
      <c r="FC1580" s="196"/>
      <c r="FD1580" s="196"/>
    </row>
    <row r="1581" spans="2:160">
      <c r="B1581" s="99">
        <f t="shared" si="145"/>
        <v>0</v>
      </c>
      <c r="C1581" s="99" t="str">
        <f t="shared" si="146"/>
        <v/>
      </c>
      <c r="D1581" s="99" t="str">
        <f t="shared" si="147"/>
        <v/>
      </c>
      <c r="E1581" s="99" t="str">
        <f t="shared" si="148"/>
        <v/>
      </c>
      <c r="F1581" s="99" t="str">
        <f t="shared" si="149"/>
        <v/>
      </c>
      <c r="G1581" s="99" t="str">
        <f t="shared" si="150"/>
        <v/>
      </c>
      <c r="H1581" s="200" t="str">
        <f ca="1">IF(AND(M1581&gt;0,M1581&lt;=STATS!$C$22),1,"")</f>
        <v/>
      </c>
      <c r="J1581" s="34">
        <v>1580</v>
      </c>
      <c r="R1581" s="17"/>
      <c r="S1581" s="17"/>
      <c r="T1581" s="36"/>
      <c r="U1581" s="36"/>
      <c r="V1581" s="36"/>
      <c r="W1581" s="36"/>
      <c r="EZ1581" s="196"/>
      <c r="FA1581" s="196"/>
      <c r="FB1581" s="196"/>
      <c r="FC1581" s="196"/>
      <c r="FD1581" s="196"/>
    </row>
    <row r="1582" spans="2:160">
      <c r="B1582" s="99">
        <f t="shared" si="145"/>
        <v>0</v>
      </c>
      <c r="C1582" s="99" t="str">
        <f t="shared" si="146"/>
        <v/>
      </c>
      <c r="D1582" s="99" t="str">
        <f t="shared" si="147"/>
        <v/>
      </c>
      <c r="E1582" s="99" t="str">
        <f t="shared" si="148"/>
        <v/>
      </c>
      <c r="F1582" s="99" t="str">
        <f t="shared" si="149"/>
        <v/>
      </c>
      <c r="G1582" s="99" t="str">
        <f t="shared" si="150"/>
        <v/>
      </c>
      <c r="H1582" s="200" t="str">
        <f ca="1">IF(AND(M1582&gt;0,M1582&lt;=STATS!$C$22),1,"")</f>
        <v/>
      </c>
      <c r="J1582" s="34">
        <v>1581</v>
      </c>
      <c r="R1582" s="17"/>
      <c r="S1582" s="17"/>
      <c r="T1582" s="36"/>
      <c r="U1582" s="36"/>
      <c r="V1582" s="36"/>
      <c r="W1582" s="36"/>
      <c r="EZ1582" s="196"/>
      <c r="FA1582" s="196"/>
      <c r="FB1582" s="196"/>
      <c r="FC1582" s="196"/>
      <c r="FD1582" s="196"/>
    </row>
    <row r="1583" spans="2:160">
      <c r="B1583" s="99">
        <f t="shared" si="145"/>
        <v>0</v>
      </c>
      <c r="C1583" s="99" t="str">
        <f t="shared" si="146"/>
        <v/>
      </c>
      <c r="D1583" s="99" t="str">
        <f t="shared" si="147"/>
        <v/>
      </c>
      <c r="E1583" s="99" t="str">
        <f t="shared" si="148"/>
        <v/>
      </c>
      <c r="F1583" s="99" t="str">
        <f t="shared" si="149"/>
        <v/>
      </c>
      <c r="G1583" s="99" t="str">
        <f t="shared" si="150"/>
        <v/>
      </c>
      <c r="H1583" s="200" t="str">
        <f ca="1">IF(AND(M1583&gt;0,M1583&lt;=STATS!$C$22),1,"")</f>
        <v/>
      </c>
      <c r="J1583" s="34">
        <v>1582</v>
      </c>
      <c r="R1583" s="17"/>
      <c r="S1583" s="17"/>
      <c r="T1583" s="36"/>
      <c r="U1583" s="36"/>
      <c r="V1583" s="36"/>
      <c r="W1583" s="36"/>
      <c r="EZ1583" s="196"/>
      <c r="FA1583" s="196"/>
      <c r="FB1583" s="196"/>
      <c r="FC1583" s="196"/>
      <c r="FD1583" s="196"/>
    </row>
    <row r="1584" spans="2:160">
      <c r="B1584" s="99">
        <f t="shared" si="145"/>
        <v>0</v>
      </c>
      <c r="C1584" s="99" t="str">
        <f t="shared" si="146"/>
        <v/>
      </c>
      <c r="D1584" s="99" t="str">
        <f t="shared" si="147"/>
        <v/>
      </c>
      <c r="E1584" s="99" t="str">
        <f t="shared" si="148"/>
        <v/>
      </c>
      <c r="F1584" s="99" t="str">
        <f t="shared" si="149"/>
        <v/>
      </c>
      <c r="G1584" s="99" t="str">
        <f t="shared" si="150"/>
        <v/>
      </c>
      <c r="H1584" s="200" t="str">
        <f ca="1">IF(AND(M1584&gt;0,M1584&lt;=STATS!$C$22),1,"")</f>
        <v/>
      </c>
      <c r="J1584" s="34">
        <v>1583</v>
      </c>
      <c r="R1584" s="17"/>
      <c r="S1584" s="17"/>
      <c r="T1584" s="36"/>
      <c r="U1584" s="36"/>
      <c r="V1584" s="36"/>
      <c r="W1584" s="36"/>
      <c r="EZ1584" s="196"/>
      <c r="FA1584" s="196"/>
      <c r="FB1584" s="196"/>
      <c r="FC1584" s="196"/>
      <c r="FD1584" s="196"/>
    </row>
    <row r="1585" spans="2:160">
      <c r="B1585" s="99">
        <f t="shared" si="145"/>
        <v>0</v>
      </c>
      <c r="C1585" s="99" t="str">
        <f t="shared" si="146"/>
        <v/>
      </c>
      <c r="D1585" s="99" t="str">
        <f t="shared" si="147"/>
        <v/>
      </c>
      <c r="E1585" s="99" t="str">
        <f t="shared" si="148"/>
        <v/>
      </c>
      <c r="F1585" s="99" t="str">
        <f t="shared" si="149"/>
        <v/>
      </c>
      <c r="G1585" s="99" t="str">
        <f t="shared" si="150"/>
        <v/>
      </c>
      <c r="H1585" s="200" t="str">
        <f ca="1">IF(AND(M1585&gt;0,M1585&lt;=STATS!$C$22),1,"")</f>
        <v/>
      </c>
      <c r="J1585" s="34">
        <v>1584</v>
      </c>
      <c r="R1585" s="17"/>
      <c r="S1585" s="17"/>
      <c r="T1585" s="36"/>
      <c r="U1585" s="36"/>
      <c r="V1585" s="36"/>
      <c r="W1585" s="36"/>
      <c r="EZ1585" s="196"/>
      <c r="FA1585" s="196"/>
      <c r="FB1585" s="196"/>
      <c r="FC1585" s="196"/>
      <c r="FD1585" s="196"/>
    </row>
    <row r="1586" spans="2:160">
      <c r="B1586" s="99">
        <f t="shared" si="145"/>
        <v>0</v>
      </c>
      <c r="C1586" s="99" t="str">
        <f t="shared" si="146"/>
        <v/>
      </c>
      <c r="D1586" s="99" t="str">
        <f t="shared" si="147"/>
        <v/>
      </c>
      <c r="E1586" s="99" t="str">
        <f t="shared" si="148"/>
        <v/>
      </c>
      <c r="F1586" s="99" t="str">
        <f t="shared" si="149"/>
        <v/>
      </c>
      <c r="G1586" s="99" t="str">
        <f t="shared" si="150"/>
        <v/>
      </c>
      <c r="H1586" s="200" t="str">
        <f ca="1">IF(AND(M1586&gt;0,M1586&lt;=STATS!$C$22),1,"")</f>
        <v/>
      </c>
      <c r="J1586" s="34">
        <v>1585</v>
      </c>
      <c r="R1586" s="17"/>
      <c r="S1586" s="17"/>
      <c r="T1586" s="36"/>
      <c r="U1586" s="36"/>
      <c r="V1586" s="36"/>
      <c r="W1586" s="36"/>
      <c r="EZ1586" s="196"/>
      <c r="FA1586" s="196"/>
      <c r="FB1586" s="196"/>
      <c r="FC1586" s="196"/>
      <c r="FD1586" s="196"/>
    </row>
    <row r="1587" spans="2:160">
      <c r="B1587" s="99">
        <f t="shared" si="145"/>
        <v>0</v>
      </c>
      <c r="C1587" s="99" t="str">
        <f t="shared" si="146"/>
        <v/>
      </c>
      <c r="D1587" s="99" t="str">
        <f t="shared" si="147"/>
        <v/>
      </c>
      <c r="E1587" s="99" t="str">
        <f t="shared" si="148"/>
        <v/>
      </c>
      <c r="F1587" s="99" t="str">
        <f t="shared" si="149"/>
        <v/>
      </c>
      <c r="G1587" s="99" t="str">
        <f t="shared" si="150"/>
        <v/>
      </c>
      <c r="H1587" s="200" t="str">
        <f ca="1">IF(AND(M1587&gt;0,M1587&lt;=STATS!$C$22),1,"")</f>
        <v/>
      </c>
      <c r="J1587" s="34">
        <v>1586</v>
      </c>
      <c r="R1587" s="17"/>
      <c r="S1587" s="17"/>
      <c r="T1587" s="36"/>
      <c r="U1587" s="36"/>
      <c r="V1587" s="36"/>
      <c r="W1587" s="36"/>
      <c r="EZ1587" s="196"/>
      <c r="FA1587" s="196"/>
      <c r="FB1587" s="196"/>
      <c r="FC1587" s="196"/>
      <c r="FD1587" s="196"/>
    </row>
    <row r="1588" spans="2:160">
      <c r="B1588" s="99">
        <f t="shared" si="145"/>
        <v>0</v>
      </c>
      <c r="C1588" s="99" t="str">
        <f t="shared" si="146"/>
        <v/>
      </c>
      <c r="D1588" s="99" t="str">
        <f t="shared" si="147"/>
        <v/>
      </c>
      <c r="E1588" s="99" t="str">
        <f t="shared" si="148"/>
        <v/>
      </c>
      <c r="F1588" s="99" t="str">
        <f t="shared" si="149"/>
        <v/>
      </c>
      <c r="G1588" s="99" t="str">
        <f t="shared" si="150"/>
        <v/>
      </c>
      <c r="H1588" s="200" t="str">
        <f ca="1">IF(AND(M1588&gt;0,M1588&lt;=STATS!$C$22),1,"")</f>
        <v/>
      </c>
      <c r="J1588" s="34">
        <v>1587</v>
      </c>
      <c r="R1588" s="17"/>
      <c r="S1588" s="17"/>
      <c r="T1588" s="36"/>
      <c r="U1588" s="36"/>
      <c r="V1588" s="36"/>
      <c r="W1588" s="36"/>
      <c r="EZ1588" s="196"/>
      <c r="FA1588" s="196"/>
      <c r="FB1588" s="196"/>
      <c r="FC1588" s="196"/>
      <c r="FD1588" s="196"/>
    </row>
    <row r="1589" spans="2:160">
      <c r="B1589" s="99">
        <f t="shared" si="145"/>
        <v>0</v>
      </c>
      <c r="C1589" s="99" t="str">
        <f t="shared" si="146"/>
        <v/>
      </c>
      <c r="D1589" s="99" t="str">
        <f t="shared" si="147"/>
        <v/>
      </c>
      <c r="E1589" s="99" t="str">
        <f t="shared" si="148"/>
        <v/>
      </c>
      <c r="F1589" s="99" t="str">
        <f t="shared" si="149"/>
        <v/>
      </c>
      <c r="G1589" s="99" t="str">
        <f t="shared" si="150"/>
        <v/>
      </c>
      <c r="H1589" s="200" t="str">
        <f ca="1">IF(AND(M1589&gt;0,M1589&lt;=STATS!$C$22),1,"")</f>
        <v/>
      </c>
      <c r="J1589" s="34">
        <v>1588</v>
      </c>
      <c r="R1589" s="17"/>
      <c r="S1589" s="17"/>
      <c r="T1589" s="36"/>
      <c r="U1589" s="36"/>
      <c r="V1589" s="36"/>
      <c r="W1589" s="36"/>
      <c r="EZ1589" s="196"/>
      <c r="FA1589" s="196"/>
      <c r="FB1589" s="196"/>
      <c r="FC1589" s="196"/>
      <c r="FD1589" s="196"/>
    </row>
    <row r="1590" spans="2:160">
      <c r="B1590" s="99">
        <f t="shared" si="145"/>
        <v>0</v>
      </c>
      <c r="C1590" s="99" t="str">
        <f t="shared" si="146"/>
        <v/>
      </c>
      <c r="D1590" s="99" t="str">
        <f t="shared" si="147"/>
        <v/>
      </c>
      <c r="E1590" s="99" t="str">
        <f t="shared" si="148"/>
        <v/>
      </c>
      <c r="F1590" s="99" t="str">
        <f t="shared" si="149"/>
        <v/>
      </c>
      <c r="G1590" s="99" t="str">
        <f t="shared" si="150"/>
        <v/>
      </c>
      <c r="H1590" s="200" t="str">
        <f ca="1">IF(AND(M1590&gt;0,M1590&lt;=STATS!$C$22),1,"")</f>
        <v/>
      </c>
      <c r="J1590" s="34">
        <v>1589</v>
      </c>
      <c r="R1590" s="17"/>
      <c r="S1590" s="17"/>
      <c r="T1590" s="36"/>
      <c r="U1590" s="36"/>
      <c r="V1590" s="36"/>
      <c r="W1590" s="36"/>
      <c r="EZ1590" s="196"/>
      <c r="FA1590" s="196"/>
      <c r="FB1590" s="196"/>
      <c r="FC1590" s="196"/>
      <c r="FD1590" s="196"/>
    </row>
    <row r="1591" spans="2:160">
      <c r="B1591" s="99">
        <f t="shared" si="145"/>
        <v>0</v>
      </c>
      <c r="C1591" s="99" t="str">
        <f t="shared" si="146"/>
        <v/>
      </c>
      <c r="D1591" s="99" t="str">
        <f t="shared" si="147"/>
        <v/>
      </c>
      <c r="E1591" s="99" t="str">
        <f t="shared" si="148"/>
        <v/>
      </c>
      <c r="F1591" s="99" t="str">
        <f t="shared" si="149"/>
        <v/>
      </c>
      <c r="G1591" s="99" t="str">
        <f t="shared" si="150"/>
        <v/>
      </c>
      <c r="H1591" s="200" t="str">
        <f ca="1">IF(AND(M1591&gt;0,M1591&lt;=STATS!$C$22),1,"")</f>
        <v/>
      </c>
      <c r="J1591" s="34">
        <v>1590</v>
      </c>
      <c r="R1591" s="17"/>
      <c r="S1591" s="17"/>
      <c r="T1591" s="36"/>
      <c r="U1591" s="36"/>
      <c r="V1591" s="36"/>
      <c r="W1591" s="36"/>
      <c r="EZ1591" s="196"/>
      <c r="FA1591" s="196"/>
      <c r="FB1591" s="196"/>
      <c r="FC1591" s="196"/>
      <c r="FD1591" s="196"/>
    </row>
    <row r="1592" spans="2:160">
      <c r="B1592" s="99">
        <f t="shared" si="145"/>
        <v>0</v>
      </c>
      <c r="C1592" s="99" t="str">
        <f t="shared" si="146"/>
        <v/>
      </c>
      <c r="D1592" s="99" t="str">
        <f t="shared" si="147"/>
        <v/>
      </c>
      <c r="E1592" s="99" t="str">
        <f t="shared" si="148"/>
        <v/>
      </c>
      <c r="F1592" s="99" t="str">
        <f t="shared" si="149"/>
        <v/>
      </c>
      <c r="G1592" s="99" t="str">
        <f t="shared" si="150"/>
        <v/>
      </c>
      <c r="H1592" s="200" t="str">
        <f ca="1">IF(AND(M1592&gt;0,M1592&lt;=STATS!$C$22),1,"")</f>
        <v/>
      </c>
      <c r="J1592" s="34">
        <v>1591</v>
      </c>
      <c r="R1592" s="17"/>
      <c r="S1592" s="17"/>
      <c r="T1592" s="36"/>
      <c r="U1592" s="36"/>
      <c r="V1592" s="36"/>
      <c r="W1592" s="36"/>
      <c r="EZ1592" s="196"/>
      <c r="FA1592" s="196"/>
      <c r="FB1592" s="196"/>
      <c r="FC1592" s="196"/>
      <c r="FD1592" s="196"/>
    </row>
    <row r="1593" spans="2:160">
      <c r="B1593" s="99">
        <f t="shared" si="145"/>
        <v>0</v>
      </c>
      <c r="C1593" s="99" t="str">
        <f t="shared" si="146"/>
        <v/>
      </c>
      <c r="D1593" s="99" t="str">
        <f t="shared" si="147"/>
        <v/>
      </c>
      <c r="E1593" s="99" t="str">
        <f t="shared" si="148"/>
        <v/>
      </c>
      <c r="F1593" s="99" t="str">
        <f t="shared" si="149"/>
        <v/>
      </c>
      <c r="G1593" s="99" t="str">
        <f t="shared" si="150"/>
        <v/>
      </c>
      <c r="H1593" s="200" t="str">
        <f ca="1">IF(AND(M1593&gt;0,M1593&lt;=STATS!$C$22),1,"")</f>
        <v/>
      </c>
      <c r="J1593" s="34">
        <v>1592</v>
      </c>
      <c r="R1593" s="17"/>
      <c r="S1593" s="17"/>
      <c r="T1593" s="36"/>
      <c r="U1593" s="36"/>
      <c r="V1593" s="36"/>
      <c r="W1593" s="36"/>
      <c r="EZ1593" s="196"/>
      <c r="FA1593" s="196"/>
      <c r="FB1593" s="196"/>
      <c r="FC1593" s="196"/>
      <c r="FD1593" s="196"/>
    </row>
    <row r="1594" spans="2:160">
      <c r="B1594" s="99">
        <f t="shared" si="145"/>
        <v>0</v>
      </c>
      <c r="C1594" s="99" t="str">
        <f t="shared" si="146"/>
        <v/>
      </c>
      <c r="D1594" s="99" t="str">
        <f t="shared" si="147"/>
        <v/>
      </c>
      <c r="E1594" s="99" t="str">
        <f t="shared" si="148"/>
        <v/>
      </c>
      <c r="F1594" s="99" t="str">
        <f t="shared" si="149"/>
        <v/>
      </c>
      <c r="G1594" s="99" t="str">
        <f t="shared" si="150"/>
        <v/>
      </c>
      <c r="H1594" s="200" t="str">
        <f ca="1">IF(AND(M1594&gt;0,M1594&lt;=STATS!$C$22),1,"")</f>
        <v/>
      </c>
      <c r="J1594" s="34">
        <v>1593</v>
      </c>
      <c r="R1594" s="17"/>
      <c r="S1594" s="17"/>
      <c r="T1594" s="36"/>
      <c r="U1594" s="36"/>
      <c r="V1594" s="36"/>
      <c r="W1594" s="36"/>
      <c r="EZ1594" s="196"/>
      <c r="FA1594" s="196"/>
      <c r="FB1594" s="196"/>
      <c r="FC1594" s="196"/>
      <c r="FD1594" s="196"/>
    </row>
    <row r="1595" spans="2:160">
      <c r="B1595" s="99">
        <f t="shared" si="145"/>
        <v>0</v>
      </c>
      <c r="C1595" s="99" t="str">
        <f t="shared" si="146"/>
        <v/>
      </c>
      <c r="D1595" s="99" t="str">
        <f t="shared" si="147"/>
        <v/>
      </c>
      <c r="E1595" s="99" t="str">
        <f t="shared" si="148"/>
        <v/>
      </c>
      <c r="F1595" s="99" t="str">
        <f t="shared" si="149"/>
        <v/>
      </c>
      <c r="G1595" s="99" t="str">
        <f t="shared" si="150"/>
        <v/>
      </c>
      <c r="H1595" s="200" t="str">
        <f ca="1">IF(AND(M1595&gt;0,M1595&lt;=STATS!$C$22),1,"")</f>
        <v/>
      </c>
      <c r="J1595" s="34">
        <v>1594</v>
      </c>
      <c r="R1595" s="17"/>
      <c r="S1595" s="17"/>
      <c r="T1595" s="36"/>
      <c r="U1595" s="36"/>
      <c r="V1595" s="36"/>
      <c r="W1595" s="36"/>
      <c r="EZ1595" s="196"/>
      <c r="FA1595" s="196"/>
      <c r="FB1595" s="196"/>
      <c r="FC1595" s="196"/>
      <c r="FD1595" s="196"/>
    </row>
    <row r="1596" spans="2:160">
      <c r="B1596" s="99">
        <f t="shared" si="145"/>
        <v>0</v>
      </c>
      <c r="C1596" s="99" t="str">
        <f t="shared" si="146"/>
        <v/>
      </c>
      <c r="D1596" s="99" t="str">
        <f t="shared" si="147"/>
        <v/>
      </c>
      <c r="E1596" s="99" t="str">
        <f t="shared" si="148"/>
        <v/>
      </c>
      <c r="F1596" s="99" t="str">
        <f t="shared" si="149"/>
        <v/>
      </c>
      <c r="G1596" s="99" t="str">
        <f t="shared" si="150"/>
        <v/>
      </c>
      <c r="H1596" s="200" t="str">
        <f ca="1">IF(AND(M1596&gt;0,M1596&lt;=STATS!$C$22),1,"")</f>
        <v/>
      </c>
      <c r="J1596" s="34">
        <v>1595</v>
      </c>
      <c r="R1596" s="17"/>
      <c r="S1596" s="17"/>
      <c r="T1596" s="36"/>
      <c r="U1596" s="36"/>
      <c r="V1596" s="36"/>
      <c r="W1596" s="36"/>
      <c r="EZ1596" s="196"/>
      <c r="FA1596" s="196"/>
      <c r="FB1596" s="196"/>
      <c r="FC1596" s="196"/>
      <c r="FD1596" s="196"/>
    </row>
    <row r="1597" spans="2:160">
      <c r="B1597" s="99">
        <f t="shared" si="145"/>
        <v>0</v>
      </c>
      <c r="C1597" s="99" t="str">
        <f t="shared" si="146"/>
        <v/>
      </c>
      <c r="D1597" s="99" t="str">
        <f t="shared" si="147"/>
        <v/>
      </c>
      <c r="E1597" s="99" t="str">
        <f t="shared" si="148"/>
        <v/>
      </c>
      <c r="F1597" s="99" t="str">
        <f t="shared" si="149"/>
        <v/>
      </c>
      <c r="G1597" s="99" t="str">
        <f t="shared" si="150"/>
        <v/>
      </c>
      <c r="H1597" s="200" t="str">
        <f ca="1">IF(AND(M1597&gt;0,M1597&lt;=STATS!$C$22),1,"")</f>
        <v/>
      </c>
      <c r="J1597" s="34">
        <v>1596</v>
      </c>
      <c r="R1597" s="17"/>
      <c r="S1597" s="17"/>
      <c r="T1597" s="36"/>
      <c r="U1597" s="36"/>
      <c r="V1597" s="36"/>
      <c r="W1597" s="36"/>
      <c r="EZ1597" s="196"/>
      <c r="FA1597" s="196"/>
      <c r="FB1597" s="196"/>
      <c r="FC1597" s="196"/>
      <c r="FD1597" s="196"/>
    </row>
    <row r="1598" spans="2:160">
      <c r="B1598" s="99">
        <f t="shared" si="145"/>
        <v>0</v>
      </c>
      <c r="C1598" s="99" t="str">
        <f t="shared" si="146"/>
        <v/>
      </c>
      <c r="D1598" s="99" t="str">
        <f t="shared" si="147"/>
        <v/>
      </c>
      <c r="E1598" s="99" t="str">
        <f t="shared" si="148"/>
        <v/>
      </c>
      <c r="F1598" s="99" t="str">
        <f t="shared" si="149"/>
        <v/>
      </c>
      <c r="G1598" s="99" t="str">
        <f t="shared" si="150"/>
        <v/>
      </c>
      <c r="H1598" s="200" t="str">
        <f ca="1">IF(AND(M1598&gt;0,M1598&lt;=STATS!$C$22),1,"")</f>
        <v/>
      </c>
      <c r="J1598" s="34">
        <v>1597</v>
      </c>
      <c r="R1598" s="17"/>
      <c r="S1598" s="17"/>
      <c r="T1598" s="36"/>
      <c r="U1598" s="36"/>
      <c r="V1598" s="36"/>
      <c r="W1598" s="36"/>
      <c r="EZ1598" s="196"/>
      <c r="FA1598" s="196"/>
      <c r="FB1598" s="196"/>
      <c r="FC1598" s="196"/>
      <c r="FD1598" s="196"/>
    </row>
    <row r="1599" spans="2:160">
      <c r="B1599" s="99">
        <f t="shared" si="145"/>
        <v>0</v>
      </c>
      <c r="C1599" s="99" t="str">
        <f t="shared" si="146"/>
        <v/>
      </c>
      <c r="D1599" s="99" t="str">
        <f t="shared" si="147"/>
        <v/>
      </c>
      <c r="E1599" s="99" t="str">
        <f t="shared" si="148"/>
        <v/>
      </c>
      <c r="F1599" s="99" t="str">
        <f t="shared" si="149"/>
        <v/>
      </c>
      <c r="G1599" s="99" t="str">
        <f t="shared" si="150"/>
        <v/>
      </c>
      <c r="H1599" s="200" t="str">
        <f ca="1">IF(AND(M1599&gt;0,M1599&lt;=STATS!$C$22),1,"")</f>
        <v/>
      </c>
      <c r="J1599" s="34">
        <v>1598</v>
      </c>
      <c r="R1599" s="17"/>
      <c r="S1599" s="17"/>
      <c r="T1599" s="36"/>
      <c r="U1599" s="36"/>
      <c r="V1599" s="36"/>
      <c r="W1599" s="36"/>
      <c r="EZ1599" s="196"/>
      <c r="FA1599" s="196"/>
      <c r="FB1599" s="196"/>
      <c r="FC1599" s="196"/>
      <c r="FD1599" s="196"/>
    </row>
    <row r="1600" spans="2:160">
      <c r="B1600" s="99">
        <f t="shared" si="145"/>
        <v>0</v>
      </c>
      <c r="C1600" s="99" t="str">
        <f t="shared" si="146"/>
        <v/>
      </c>
      <c r="D1600" s="99" t="str">
        <f t="shared" si="147"/>
        <v/>
      </c>
      <c r="E1600" s="99" t="str">
        <f t="shared" si="148"/>
        <v/>
      </c>
      <c r="F1600" s="99" t="str">
        <f t="shared" si="149"/>
        <v/>
      </c>
      <c r="G1600" s="99" t="str">
        <f t="shared" si="150"/>
        <v/>
      </c>
      <c r="H1600" s="200" t="str">
        <f ca="1">IF(AND(M1600&gt;0,M1600&lt;=STATS!$C$22),1,"")</f>
        <v/>
      </c>
      <c r="J1600" s="34">
        <v>1599</v>
      </c>
      <c r="R1600" s="17"/>
      <c r="S1600" s="17"/>
      <c r="T1600" s="36"/>
      <c r="U1600" s="36"/>
      <c r="V1600" s="36"/>
      <c r="W1600" s="36"/>
      <c r="EZ1600" s="196"/>
      <c r="FA1600" s="196"/>
      <c r="FB1600" s="196"/>
      <c r="FC1600" s="196"/>
      <c r="FD1600" s="196"/>
    </row>
    <row r="1601" spans="2:160">
      <c r="B1601" s="99">
        <f t="shared" si="145"/>
        <v>0</v>
      </c>
      <c r="C1601" s="99" t="str">
        <f t="shared" si="146"/>
        <v/>
      </c>
      <c r="D1601" s="99" t="str">
        <f t="shared" si="147"/>
        <v/>
      </c>
      <c r="E1601" s="99" t="str">
        <f t="shared" si="148"/>
        <v/>
      </c>
      <c r="F1601" s="99" t="str">
        <f t="shared" si="149"/>
        <v/>
      </c>
      <c r="G1601" s="99" t="str">
        <f t="shared" si="150"/>
        <v/>
      </c>
      <c r="H1601" s="200" t="str">
        <f ca="1">IF(AND(M1601&gt;0,M1601&lt;=STATS!$C$22),1,"")</f>
        <v/>
      </c>
      <c r="J1601" s="34">
        <v>1600</v>
      </c>
      <c r="R1601" s="17"/>
      <c r="S1601" s="17"/>
      <c r="T1601" s="36"/>
      <c r="U1601" s="36"/>
      <c r="V1601" s="36"/>
      <c r="W1601" s="36"/>
      <c r="EZ1601" s="196"/>
      <c r="FA1601" s="196"/>
      <c r="FB1601" s="196"/>
      <c r="FC1601" s="196"/>
      <c r="FD1601" s="196"/>
    </row>
    <row r="1602" spans="2:160">
      <c r="B1602" s="99">
        <f t="shared" ref="B1602:B1665" si="151">COUNT(R1602:EY1602,FE1602:FM1602)</f>
        <v>0</v>
      </c>
      <c r="C1602" s="99" t="str">
        <f t="shared" ref="C1602:C1665" si="152">IF(COUNT(R1602:EY1602,FE1602:FM1602)&gt;0,COUNT(R1602:EY1602,FE1602:FM1602),"")</f>
        <v/>
      </c>
      <c r="D1602" s="99" t="str">
        <f t="shared" ref="D1602:D1665" si="153">IF(COUNT(T1602:BJ1602,BL1602:BT1602,BV1602:CB1602,CD1602:EY1602,FE1602:FM1602)&gt;0,COUNT(T1602:BJ1602,BL1602:BT1602,BV1602:CB1602,CD1602:EY1602,FE1602:FM1602),"")</f>
        <v/>
      </c>
      <c r="E1602" s="99" t="str">
        <f t="shared" ref="E1602:E1665" si="154">IF(H1602=1,COUNT(R1602:EY1602,FE1602:FM1602),"")</f>
        <v/>
      </c>
      <c r="F1602" s="99" t="str">
        <f t="shared" ref="F1602:F1665" si="155">IF(H1602=1,COUNT(T1602:BJ1602,BL1602:BT1602,BV1602:CB1602,CD1602:EY1602,FE1602:FM1602),"")</f>
        <v/>
      </c>
      <c r="G1602" s="99" t="str">
        <f t="shared" si="150"/>
        <v/>
      </c>
      <c r="H1602" s="200" t="str">
        <f ca="1">IF(AND(M1602&gt;0,M1602&lt;=STATS!$C$22),1,"")</f>
        <v/>
      </c>
      <c r="J1602" s="34">
        <v>1601</v>
      </c>
      <c r="R1602" s="17"/>
      <c r="S1602" s="17"/>
      <c r="T1602" s="36"/>
      <c r="U1602" s="36"/>
      <c r="V1602" s="36"/>
      <c r="W1602" s="36"/>
      <c r="EZ1602" s="196"/>
      <c r="FA1602" s="196"/>
      <c r="FB1602" s="196"/>
      <c r="FC1602" s="196"/>
      <c r="FD1602" s="196"/>
    </row>
    <row r="1603" spans="2:160">
      <c r="B1603" s="99">
        <f t="shared" si="151"/>
        <v>0</v>
      </c>
      <c r="C1603" s="99" t="str">
        <f t="shared" si="152"/>
        <v/>
      </c>
      <c r="D1603" s="99" t="str">
        <f t="shared" si="153"/>
        <v/>
      </c>
      <c r="E1603" s="99" t="str">
        <f t="shared" si="154"/>
        <v/>
      </c>
      <c r="F1603" s="99" t="str">
        <f t="shared" si="155"/>
        <v/>
      </c>
      <c r="G1603" s="99" t="str">
        <f t="shared" si="150"/>
        <v/>
      </c>
      <c r="H1603" s="200" t="str">
        <f ca="1">IF(AND(M1603&gt;0,M1603&lt;=STATS!$C$22),1,"")</f>
        <v/>
      </c>
      <c r="J1603" s="34">
        <v>1602</v>
      </c>
      <c r="R1603" s="17"/>
      <c r="S1603" s="17"/>
      <c r="T1603" s="36"/>
      <c r="U1603" s="36"/>
      <c r="V1603" s="36"/>
      <c r="W1603" s="36"/>
      <c r="EZ1603" s="196"/>
      <c r="FA1603" s="196"/>
      <c r="FB1603" s="196"/>
      <c r="FC1603" s="196"/>
      <c r="FD1603" s="196"/>
    </row>
    <row r="1604" spans="2:160">
      <c r="B1604" s="99">
        <f t="shared" si="151"/>
        <v>0</v>
      </c>
      <c r="C1604" s="99" t="str">
        <f t="shared" si="152"/>
        <v/>
      </c>
      <c r="D1604" s="99" t="str">
        <f t="shared" si="153"/>
        <v/>
      </c>
      <c r="E1604" s="99" t="str">
        <f t="shared" si="154"/>
        <v/>
      </c>
      <c r="F1604" s="99" t="str">
        <f t="shared" si="155"/>
        <v/>
      </c>
      <c r="G1604" s="99" t="str">
        <f t="shared" si="150"/>
        <v/>
      </c>
      <c r="H1604" s="200" t="str">
        <f ca="1">IF(AND(M1604&gt;0,M1604&lt;=STATS!$C$22),1,"")</f>
        <v/>
      </c>
      <c r="J1604" s="34">
        <v>1603</v>
      </c>
      <c r="R1604" s="17"/>
      <c r="S1604" s="17"/>
      <c r="T1604" s="36"/>
      <c r="U1604" s="36"/>
      <c r="V1604" s="36"/>
      <c r="W1604" s="36"/>
      <c r="EZ1604" s="196"/>
      <c r="FA1604" s="196"/>
      <c r="FB1604" s="196"/>
      <c r="FC1604" s="196"/>
      <c r="FD1604" s="196"/>
    </row>
    <row r="1605" spans="2:160">
      <c r="B1605" s="99">
        <f t="shared" si="151"/>
        <v>0</v>
      </c>
      <c r="C1605" s="99" t="str">
        <f t="shared" si="152"/>
        <v/>
      </c>
      <c r="D1605" s="99" t="str">
        <f t="shared" si="153"/>
        <v/>
      </c>
      <c r="E1605" s="99" t="str">
        <f t="shared" si="154"/>
        <v/>
      </c>
      <c r="F1605" s="99" t="str">
        <f t="shared" si="155"/>
        <v/>
      </c>
      <c r="G1605" s="99" t="str">
        <f t="shared" si="150"/>
        <v/>
      </c>
      <c r="H1605" s="200" t="str">
        <f ca="1">IF(AND(M1605&gt;0,M1605&lt;=STATS!$C$22),1,"")</f>
        <v/>
      </c>
      <c r="J1605" s="34">
        <v>1604</v>
      </c>
      <c r="R1605" s="17"/>
      <c r="S1605" s="17"/>
      <c r="T1605" s="36"/>
      <c r="U1605" s="36"/>
      <c r="V1605" s="36"/>
      <c r="W1605" s="36"/>
      <c r="EZ1605" s="196"/>
      <c r="FA1605" s="196"/>
      <c r="FB1605" s="196"/>
      <c r="FC1605" s="196"/>
      <c r="FD1605" s="196"/>
    </row>
    <row r="1606" spans="2:160">
      <c r="B1606" s="99">
        <f t="shared" si="151"/>
        <v>0</v>
      </c>
      <c r="C1606" s="99" t="str">
        <f t="shared" si="152"/>
        <v/>
      </c>
      <c r="D1606" s="99" t="str">
        <f t="shared" si="153"/>
        <v/>
      </c>
      <c r="E1606" s="99" t="str">
        <f t="shared" si="154"/>
        <v/>
      </c>
      <c r="F1606" s="99" t="str">
        <f t="shared" si="155"/>
        <v/>
      </c>
      <c r="G1606" s="99" t="str">
        <f t="shared" si="150"/>
        <v/>
      </c>
      <c r="H1606" s="200" t="str">
        <f ca="1">IF(AND(M1606&gt;0,M1606&lt;=STATS!$C$22),1,"")</f>
        <v/>
      </c>
      <c r="J1606" s="34">
        <v>1605</v>
      </c>
      <c r="R1606" s="17"/>
      <c r="S1606" s="17"/>
      <c r="T1606" s="36"/>
      <c r="U1606" s="36"/>
      <c r="V1606" s="36"/>
      <c r="W1606" s="36"/>
      <c r="EZ1606" s="196"/>
      <c r="FA1606" s="196"/>
      <c r="FB1606" s="196"/>
      <c r="FC1606" s="196"/>
      <c r="FD1606" s="196"/>
    </row>
    <row r="1607" spans="2:160">
      <c r="B1607" s="99">
        <f t="shared" si="151"/>
        <v>0</v>
      </c>
      <c r="C1607" s="99" t="str">
        <f t="shared" si="152"/>
        <v/>
      </c>
      <c r="D1607" s="99" t="str">
        <f t="shared" si="153"/>
        <v/>
      </c>
      <c r="E1607" s="99" t="str">
        <f t="shared" si="154"/>
        <v/>
      </c>
      <c r="F1607" s="99" t="str">
        <f t="shared" si="155"/>
        <v/>
      </c>
      <c r="G1607" s="99" t="str">
        <f t="shared" si="150"/>
        <v/>
      </c>
      <c r="H1607" s="200" t="str">
        <f ca="1">IF(AND(M1607&gt;0,M1607&lt;=STATS!$C$22),1,"")</f>
        <v/>
      </c>
      <c r="J1607" s="34">
        <v>1606</v>
      </c>
      <c r="R1607" s="17"/>
      <c r="S1607" s="17"/>
      <c r="T1607" s="36"/>
      <c r="U1607" s="36"/>
      <c r="V1607" s="36"/>
      <c r="W1607" s="36"/>
      <c r="EZ1607" s="196"/>
      <c r="FA1607" s="196"/>
      <c r="FB1607" s="196"/>
      <c r="FC1607" s="196"/>
      <c r="FD1607" s="196"/>
    </row>
    <row r="1608" spans="2:160">
      <c r="B1608" s="99">
        <f t="shared" si="151"/>
        <v>0</v>
      </c>
      <c r="C1608" s="99" t="str">
        <f t="shared" si="152"/>
        <v/>
      </c>
      <c r="D1608" s="99" t="str">
        <f t="shared" si="153"/>
        <v/>
      </c>
      <c r="E1608" s="99" t="str">
        <f t="shared" si="154"/>
        <v/>
      </c>
      <c r="F1608" s="99" t="str">
        <f t="shared" si="155"/>
        <v/>
      </c>
      <c r="G1608" s="99" t="str">
        <f t="shared" si="150"/>
        <v/>
      </c>
      <c r="H1608" s="200" t="str">
        <f ca="1">IF(AND(M1608&gt;0,M1608&lt;=STATS!$C$22),1,"")</f>
        <v/>
      </c>
      <c r="J1608" s="34">
        <v>1607</v>
      </c>
      <c r="R1608" s="17"/>
      <c r="S1608" s="17"/>
      <c r="T1608" s="36"/>
      <c r="U1608" s="36"/>
      <c r="V1608" s="36"/>
      <c r="W1608" s="36"/>
      <c r="EZ1608" s="196"/>
      <c r="FA1608" s="196"/>
      <c r="FB1608" s="196"/>
      <c r="FC1608" s="196"/>
      <c r="FD1608" s="196"/>
    </row>
    <row r="1609" spans="2:160">
      <c r="B1609" s="99">
        <f t="shared" si="151"/>
        <v>0</v>
      </c>
      <c r="C1609" s="99" t="str">
        <f t="shared" si="152"/>
        <v/>
      </c>
      <c r="D1609" s="99" t="str">
        <f t="shared" si="153"/>
        <v/>
      </c>
      <c r="E1609" s="99" t="str">
        <f t="shared" si="154"/>
        <v/>
      </c>
      <c r="F1609" s="99" t="str">
        <f t="shared" si="155"/>
        <v/>
      </c>
      <c r="G1609" s="99" t="str">
        <f t="shared" si="150"/>
        <v/>
      </c>
      <c r="H1609" s="200" t="str">
        <f ca="1">IF(AND(M1609&gt;0,M1609&lt;=STATS!$C$22),1,"")</f>
        <v/>
      </c>
      <c r="J1609" s="34">
        <v>1608</v>
      </c>
      <c r="R1609" s="17"/>
      <c r="S1609" s="17"/>
      <c r="T1609" s="36"/>
      <c r="U1609" s="36"/>
      <c r="V1609" s="36"/>
      <c r="W1609" s="36"/>
      <c r="EZ1609" s="196"/>
      <c r="FA1609" s="196"/>
      <c r="FB1609" s="196"/>
      <c r="FC1609" s="196"/>
      <c r="FD1609" s="196"/>
    </row>
    <row r="1610" spans="2:160">
      <c r="B1610" s="99">
        <f t="shared" si="151"/>
        <v>0</v>
      </c>
      <c r="C1610" s="99" t="str">
        <f t="shared" si="152"/>
        <v/>
      </c>
      <c r="D1610" s="99" t="str">
        <f t="shared" si="153"/>
        <v/>
      </c>
      <c r="E1610" s="99" t="str">
        <f t="shared" si="154"/>
        <v/>
      </c>
      <c r="F1610" s="99" t="str">
        <f t="shared" si="155"/>
        <v/>
      </c>
      <c r="G1610" s="99" t="str">
        <f t="shared" si="150"/>
        <v/>
      </c>
      <c r="H1610" s="200" t="str">
        <f ca="1">IF(AND(M1610&gt;0,M1610&lt;=STATS!$C$22),1,"")</f>
        <v/>
      </c>
      <c r="J1610" s="34">
        <v>1609</v>
      </c>
      <c r="R1610" s="17"/>
      <c r="S1610" s="17"/>
      <c r="T1610" s="36"/>
      <c r="U1610" s="36"/>
      <c r="V1610" s="36"/>
      <c r="W1610" s="36"/>
      <c r="EZ1610" s="196"/>
      <c r="FA1610" s="196"/>
      <c r="FB1610" s="196"/>
      <c r="FC1610" s="196"/>
      <c r="FD1610" s="196"/>
    </row>
    <row r="1611" spans="2:160">
      <c r="B1611" s="99">
        <f t="shared" si="151"/>
        <v>0</v>
      </c>
      <c r="C1611" s="99" t="str">
        <f t="shared" si="152"/>
        <v/>
      </c>
      <c r="D1611" s="99" t="str">
        <f t="shared" si="153"/>
        <v/>
      </c>
      <c r="E1611" s="99" t="str">
        <f t="shared" si="154"/>
        <v/>
      </c>
      <c r="F1611" s="99" t="str">
        <f t="shared" si="155"/>
        <v/>
      </c>
      <c r="G1611" s="99" t="str">
        <f t="shared" si="150"/>
        <v/>
      </c>
      <c r="H1611" s="200" t="str">
        <f ca="1">IF(AND(M1611&gt;0,M1611&lt;=STATS!$C$22),1,"")</f>
        <v/>
      </c>
      <c r="J1611" s="34">
        <v>1610</v>
      </c>
      <c r="R1611" s="17"/>
      <c r="S1611" s="17"/>
      <c r="T1611" s="36"/>
      <c r="U1611" s="36"/>
      <c r="V1611" s="36"/>
      <c r="W1611" s="36"/>
      <c r="EZ1611" s="196"/>
      <c r="FA1611" s="196"/>
      <c r="FB1611" s="196"/>
      <c r="FC1611" s="196"/>
      <c r="FD1611" s="196"/>
    </row>
    <row r="1612" spans="2:160">
      <c r="B1612" s="99">
        <f t="shared" si="151"/>
        <v>0</v>
      </c>
      <c r="C1612" s="99" t="str">
        <f t="shared" si="152"/>
        <v/>
      </c>
      <c r="D1612" s="99" t="str">
        <f t="shared" si="153"/>
        <v/>
      </c>
      <c r="E1612" s="99" t="str">
        <f t="shared" si="154"/>
        <v/>
      </c>
      <c r="F1612" s="99" t="str">
        <f t="shared" si="155"/>
        <v/>
      </c>
      <c r="G1612" s="99" t="str">
        <f t="shared" si="150"/>
        <v/>
      </c>
      <c r="H1612" s="200" t="str">
        <f ca="1">IF(AND(M1612&gt;0,M1612&lt;=STATS!$C$22),1,"")</f>
        <v/>
      </c>
      <c r="J1612" s="34">
        <v>1611</v>
      </c>
      <c r="R1612" s="17"/>
      <c r="S1612" s="17"/>
      <c r="T1612" s="36"/>
      <c r="U1612" s="36"/>
      <c r="V1612" s="36"/>
      <c r="W1612" s="36"/>
      <c r="EZ1612" s="196"/>
      <c r="FA1612" s="196"/>
      <c r="FB1612" s="196"/>
      <c r="FC1612" s="196"/>
      <c r="FD1612" s="196"/>
    </row>
    <row r="1613" spans="2:160">
      <c r="B1613" s="99">
        <f t="shared" si="151"/>
        <v>0</v>
      </c>
      <c r="C1613" s="99" t="str">
        <f t="shared" si="152"/>
        <v/>
      </c>
      <c r="D1613" s="99" t="str">
        <f t="shared" si="153"/>
        <v/>
      </c>
      <c r="E1613" s="99" t="str">
        <f t="shared" si="154"/>
        <v/>
      </c>
      <c r="F1613" s="99" t="str">
        <f t="shared" si="155"/>
        <v/>
      </c>
      <c r="G1613" s="99" t="str">
        <f t="shared" si="150"/>
        <v/>
      </c>
      <c r="H1613" s="200" t="str">
        <f ca="1">IF(AND(M1613&gt;0,M1613&lt;=STATS!$C$22),1,"")</f>
        <v/>
      </c>
      <c r="J1613" s="34">
        <v>1612</v>
      </c>
      <c r="R1613" s="17"/>
      <c r="S1613" s="17"/>
      <c r="T1613" s="36"/>
      <c r="U1613" s="36"/>
      <c r="V1613" s="36"/>
      <c r="W1613" s="36"/>
      <c r="EZ1613" s="196"/>
      <c r="FA1613" s="196"/>
      <c r="FB1613" s="196"/>
      <c r="FC1613" s="196"/>
      <c r="FD1613" s="196"/>
    </row>
    <row r="1614" spans="2:160">
      <c r="B1614" s="99">
        <f t="shared" si="151"/>
        <v>0</v>
      </c>
      <c r="C1614" s="99" t="str">
        <f t="shared" si="152"/>
        <v/>
      </c>
      <c r="D1614" s="99" t="str">
        <f t="shared" si="153"/>
        <v/>
      </c>
      <c r="E1614" s="99" t="str">
        <f t="shared" si="154"/>
        <v/>
      </c>
      <c r="F1614" s="99" t="str">
        <f t="shared" si="155"/>
        <v/>
      </c>
      <c r="G1614" s="99" t="str">
        <f t="shared" si="150"/>
        <v/>
      </c>
      <c r="H1614" s="200" t="str">
        <f ca="1">IF(AND(M1614&gt;0,M1614&lt;=STATS!$C$22),1,"")</f>
        <v/>
      </c>
      <c r="J1614" s="34">
        <v>1613</v>
      </c>
      <c r="R1614" s="17"/>
      <c r="S1614" s="17"/>
      <c r="T1614" s="36"/>
      <c r="U1614" s="36"/>
      <c r="V1614" s="36"/>
      <c r="W1614" s="36"/>
      <c r="EZ1614" s="196"/>
      <c r="FA1614" s="196"/>
      <c r="FB1614" s="196"/>
      <c r="FC1614" s="196"/>
      <c r="FD1614" s="196"/>
    </row>
    <row r="1615" spans="2:160">
      <c r="B1615" s="99">
        <f t="shared" si="151"/>
        <v>0</v>
      </c>
      <c r="C1615" s="99" t="str">
        <f t="shared" si="152"/>
        <v/>
      </c>
      <c r="D1615" s="99" t="str">
        <f t="shared" si="153"/>
        <v/>
      </c>
      <c r="E1615" s="99" t="str">
        <f t="shared" si="154"/>
        <v/>
      </c>
      <c r="F1615" s="99" t="str">
        <f t="shared" si="155"/>
        <v/>
      </c>
      <c r="G1615" s="99" t="str">
        <f t="shared" si="150"/>
        <v/>
      </c>
      <c r="H1615" s="200" t="str">
        <f ca="1">IF(AND(M1615&gt;0,M1615&lt;=STATS!$C$22),1,"")</f>
        <v/>
      </c>
      <c r="J1615" s="34">
        <v>1614</v>
      </c>
      <c r="R1615" s="17"/>
      <c r="S1615" s="17"/>
      <c r="T1615" s="36"/>
      <c r="U1615" s="36"/>
      <c r="V1615" s="36"/>
      <c r="W1615" s="36"/>
      <c r="EZ1615" s="196"/>
      <c r="FA1615" s="196"/>
      <c r="FB1615" s="196"/>
      <c r="FC1615" s="196"/>
      <c r="FD1615" s="196"/>
    </row>
    <row r="1616" spans="2:160">
      <c r="B1616" s="99">
        <f t="shared" si="151"/>
        <v>0</v>
      </c>
      <c r="C1616" s="99" t="str">
        <f t="shared" si="152"/>
        <v/>
      </c>
      <c r="D1616" s="99" t="str">
        <f t="shared" si="153"/>
        <v/>
      </c>
      <c r="E1616" s="99" t="str">
        <f t="shared" si="154"/>
        <v/>
      </c>
      <c r="F1616" s="99" t="str">
        <f t="shared" si="155"/>
        <v/>
      </c>
      <c r="G1616" s="99" t="str">
        <f t="shared" si="150"/>
        <v/>
      </c>
      <c r="H1616" s="200" t="str">
        <f ca="1">IF(AND(M1616&gt;0,M1616&lt;=STATS!$C$22),1,"")</f>
        <v/>
      </c>
      <c r="J1616" s="34">
        <v>1615</v>
      </c>
      <c r="R1616" s="17"/>
      <c r="S1616" s="17"/>
      <c r="T1616" s="36"/>
      <c r="U1616" s="36"/>
      <c r="V1616" s="36"/>
      <c r="W1616" s="36"/>
      <c r="EZ1616" s="196"/>
      <c r="FA1616" s="196"/>
      <c r="FB1616" s="196"/>
      <c r="FC1616" s="196"/>
      <c r="FD1616" s="196"/>
    </row>
    <row r="1617" spans="2:160">
      <c r="B1617" s="99">
        <f t="shared" si="151"/>
        <v>0</v>
      </c>
      <c r="C1617" s="99" t="str">
        <f t="shared" si="152"/>
        <v/>
      </c>
      <c r="D1617" s="99" t="str">
        <f t="shared" si="153"/>
        <v/>
      </c>
      <c r="E1617" s="99" t="str">
        <f t="shared" si="154"/>
        <v/>
      </c>
      <c r="F1617" s="99" t="str">
        <f t="shared" si="155"/>
        <v/>
      </c>
      <c r="G1617" s="99" t="str">
        <f t="shared" si="150"/>
        <v/>
      </c>
      <c r="H1617" s="200" t="str">
        <f ca="1">IF(AND(M1617&gt;0,M1617&lt;=STATS!$C$22),1,"")</f>
        <v/>
      </c>
      <c r="J1617" s="34">
        <v>1616</v>
      </c>
      <c r="R1617" s="17"/>
      <c r="S1617" s="17"/>
      <c r="T1617" s="36"/>
      <c r="U1617" s="36"/>
      <c r="V1617" s="36"/>
      <c r="W1617" s="36"/>
      <c r="EZ1617" s="196"/>
      <c r="FA1617" s="196"/>
      <c r="FB1617" s="196"/>
      <c r="FC1617" s="196"/>
      <c r="FD1617" s="196"/>
    </row>
    <row r="1618" spans="2:160">
      <c r="B1618" s="99">
        <f t="shared" si="151"/>
        <v>0</v>
      </c>
      <c r="C1618" s="99" t="str">
        <f t="shared" si="152"/>
        <v/>
      </c>
      <c r="D1618" s="99" t="str">
        <f t="shared" si="153"/>
        <v/>
      </c>
      <c r="E1618" s="99" t="str">
        <f t="shared" si="154"/>
        <v/>
      </c>
      <c r="F1618" s="99" t="str">
        <f t="shared" si="155"/>
        <v/>
      </c>
      <c r="G1618" s="99" t="str">
        <f t="shared" si="150"/>
        <v/>
      </c>
      <c r="H1618" s="200" t="str">
        <f ca="1">IF(AND(M1618&gt;0,M1618&lt;=STATS!$C$22),1,"")</f>
        <v/>
      </c>
      <c r="J1618" s="34">
        <v>1617</v>
      </c>
      <c r="R1618" s="17"/>
      <c r="S1618" s="17"/>
      <c r="T1618" s="36"/>
      <c r="U1618" s="36"/>
      <c r="V1618" s="36"/>
      <c r="W1618" s="36"/>
      <c r="EZ1618" s="196"/>
      <c r="FA1618" s="196"/>
      <c r="FB1618" s="196"/>
      <c r="FC1618" s="196"/>
      <c r="FD1618" s="196"/>
    </row>
    <row r="1619" spans="2:160">
      <c r="B1619" s="99">
        <f t="shared" si="151"/>
        <v>0</v>
      </c>
      <c r="C1619" s="99" t="str">
        <f t="shared" si="152"/>
        <v/>
      </c>
      <c r="D1619" s="99" t="str">
        <f t="shared" si="153"/>
        <v/>
      </c>
      <c r="E1619" s="99" t="str">
        <f t="shared" si="154"/>
        <v/>
      </c>
      <c r="F1619" s="99" t="str">
        <f t="shared" si="155"/>
        <v/>
      </c>
      <c r="G1619" s="99" t="str">
        <f t="shared" si="150"/>
        <v/>
      </c>
      <c r="H1619" s="200" t="str">
        <f ca="1">IF(AND(M1619&gt;0,M1619&lt;=STATS!$C$22),1,"")</f>
        <v/>
      </c>
      <c r="J1619" s="34">
        <v>1618</v>
      </c>
      <c r="R1619" s="17"/>
      <c r="S1619" s="17"/>
      <c r="T1619" s="36"/>
      <c r="U1619" s="36"/>
      <c r="V1619" s="36"/>
      <c r="W1619" s="36"/>
      <c r="EZ1619" s="196"/>
      <c r="FA1619" s="196"/>
      <c r="FB1619" s="196"/>
      <c r="FC1619" s="196"/>
      <c r="FD1619" s="196"/>
    </row>
    <row r="1620" spans="2:160">
      <c r="B1620" s="99">
        <f t="shared" si="151"/>
        <v>0</v>
      </c>
      <c r="C1620" s="99" t="str">
        <f t="shared" si="152"/>
        <v/>
      </c>
      <c r="D1620" s="99" t="str">
        <f t="shared" si="153"/>
        <v/>
      </c>
      <c r="E1620" s="99" t="str">
        <f t="shared" si="154"/>
        <v/>
      </c>
      <c r="F1620" s="99" t="str">
        <f t="shared" si="155"/>
        <v/>
      </c>
      <c r="G1620" s="99" t="str">
        <f t="shared" si="150"/>
        <v/>
      </c>
      <c r="H1620" s="200" t="str">
        <f ca="1">IF(AND(M1620&gt;0,M1620&lt;=STATS!$C$22),1,"")</f>
        <v/>
      </c>
      <c r="J1620" s="34">
        <v>1619</v>
      </c>
      <c r="R1620" s="17"/>
      <c r="S1620" s="17"/>
      <c r="T1620" s="36"/>
      <c r="U1620" s="36"/>
      <c r="V1620" s="36"/>
      <c r="W1620" s="36"/>
      <c r="EZ1620" s="196"/>
      <c r="FA1620" s="196"/>
      <c r="FB1620" s="196"/>
      <c r="FC1620" s="196"/>
      <c r="FD1620" s="196"/>
    </row>
    <row r="1621" spans="2:160">
      <c r="B1621" s="99">
        <f t="shared" si="151"/>
        <v>0</v>
      </c>
      <c r="C1621" s="99" t="str">
        <f t="shared" si="152"/>
        <v/>
      </c>
      <c r="D1621" s="99" t="str">
        <f t="shared" si="153"/>
        <v/>
      </c>
      <c r="E1621" s="99" t="str">
        <f t="shared" si="154"/>
        <v/>
      </c>
      <c r="F1621" s="99" t="str">
        <f t="shared" si="155"/>
        <v/>
      </c>
      <c r="G1621" s="99" t="str">
        <f t="shared" si="150"/>
        <v/>
      </c>
      <c r="H1621" s="200" t="str">
        <f ca="1">IF(AND(M1621&gt;0,M1621&lt;=STATS!$C$22),1,"")</f>
        <v/>
      </c>
      <c r="J1621" s="34">
        <v>1620</v>
      </c>
      <c r="R1621" s="17"/>
      <c r="S1621" s="17"/>
      <c r="T1621" s="36"/>
      <c r="U1621" s="36"/>
      <c r="V1621" s="36"/>
      <c r="W1621" s="36"/>
      <c r="EZ1621" s="196"/>
      <c r="FA1621" s="196"/>
      <c r="FB1621" s="196"/>
      <c r="FC1621" s="196"/>
      <c r="FD1621" s="196"/>
    </row>
    <row r="1622" spans="2:160">
      <c r="B1622" s="99">
        <f t="shared" si="151"/>
        <v>0</v>
      </c>
      <c r="C1622" s="99" t="str">
        <f t="shared" si="152"/>
        <v/>
      </c>
      <c r="D1622" s="99" t="str">
        <f t="shared" si="153"/>
        <v/>
      </c>
      <c r="E1622" s="99" t="str">
        <f t="shared" si="154"/>
        <v/>
      </c>
      <c r="F1622" s="99" t="str">
        <f t="shared" si="155"/>
        <v/>
      </c>
      <c r="G1622" s="99" t="str">
        <f t="shared" si="150"/>
        <v/>
      </c>
      <c r="H1622" s="200" t="str">
        <f ca="1">IF(AND(M1622&gt;0,M1622&lt;=STATS!$C$22),1,"")</f>
        <v/>
      </c>
      <c r="J1622" s="34">
        <v>1621</v>
      </c>
      <c r="R1622" s="17"/>
      <c r="S1622" s="17"/>
      <c r="T1622" s="36"/>
      <c r="U1622" s="36"/>
      <c r="V1622" s="36"/>
      <c r="W1622" s="36"/>
      <c r="EZ1622" s="196"/>
      <c r="FA1622" s="196"/>
      <c r="FB1622" s="196"/>
      <c r="FC1622" s="196"/>
      <c r="FD1622" s="196"/>
    </row>
    <row r="1623" spans="2:160">
      <c r="B1623" s="99">
        <f t="shared" si="151"/>
        <v>0</v>
      </c>
      <c r="C1623" s="99" t="str">
        <f t="shared" si="152"/>
        <v/>
      </c>
      <c r="D1623" s="99" t="str">
        <f t="shared" si="153"/>
        <v/>
      </c>
      <c r="E1623" s="99" t="str">
        <f t="shared" si="154"/>
        <v/>
      </c>
      <c r="F1623" s="99" t="str">
        <f t="shared" si="155"/>
        <v/>
      </c>
      <c r="G1623" s="99" t="str">
        <f t="shared" si="150"/>
        <v/>
      </c>
      <c r="H1623" s="200" t="str">
        <f ca="1">IF(AND(M1623&gt;0,M1623&lt;=STATS!$C$22),1,"")</f>
        <v/>
      </c>
      <c r="J1623" s="34">
        <v>1622</v>
      </c>
      <c r="R1623" s="17"/>
      <c r="S1623" s="17"/>
      <c r="T1623" s="36"/>
      <c r="U1623" s="36"/>
      <c r="V1623" s="36"/>
      <c r="W1623" s="36"/>
      <c r="EZ1623" s="196"/>
      <c r="FA1623" s="196"/>
      <c r="FB1623" s="196"/>
      <c r="FC1623" s="196"/>
      <c r="FD1623" s="196"/>
    </row>
    <row r="1624" spans="2:160">
      <c r="B1624" s="99">
        <f t="shared" si="151"/>
        <v>0</v>
      </c>
      <c r="C1624" s="99" t="str">
        <f t="shared" si="152"/>
        <v/>
      </c>
      <c r="D1624" s="99" t="str">
        <f t="shared" si="153"/>
        <v/>
      </c>
      <c r="E1624" s="99" t="str">
        <f t="shared" si="154"/>
        <v/>
      </c>
      <c r="F1624" s="99" t="str">
        <f t="shared" si="155"/>
        <v/>
      </c>
      <c r="G1624" s="99" t="str">
        <f t="shared" si="150"/>
        <v/>
      </c>
      <c r="H1624" s="200" t="str">
        <f ca="1">IF(AND(M1624&gt;0,M1624&lt;=STATS!$C$22),1,"")</f>
        <v/>
      </c>
      <c r="J1624" s="34">
        <v>1623</v>
      </c>
      <c r="R1624" s="17"/>
      <c r="S1624" s="17"/>
      <c r="T1624" s="36"/>
      <c r="U1624" s="36"/>
      <c r="V1624" s="36"/>
      <c r="W1624" s="36"/>
      <c r="EZ1624" s="196"/>
      <c r="FA1624" s="196"/>
      <c r="FB1624" s="196"/>
      <c r="FC1624" s="196"/>
      <c r="FD1624" s="196"/>
    </row>
    <row r="1625" spans="2:160">
      <c r="B1625" s="99">
        <f t="shared" si="151"/>
        <v>0</v>
      </c>
      <c r="C1625" s="99" t="str">
        <f t="shared" si="152"/>
        <v/>
      </c>
      <c r="D1625" s="99" t="str">
        <f t="shared" si="153"/>
        <v/>
      </c>
      <c r="E1625" s="99" t="str">
        <f t="shared" si="154"/>
        <v/>
      </c>
      <c r="F1625" s="99" t="str">
        <f t="shared" si="155"/>
        <v/>
      </c>
      <c r="G1625" s="99" t="str">
        <f t="shared" si="150"/>
        <v/>
      </c>
      <c r="H1625" s="200" t="str">
        <f ca="1">IF(AND(M1625&gt;0,M1625&lt;=STATS!$C$22),1,"")</f>
        <v/>
      </c>
      <c r="J1625" s="34">
        <v>1624</v>
      </c>
      <c r="R1625" s="17"/>
      <c r="S1625" s="17"/>
      <c r="T1625" s="36"/>
      <c r="U1625" s="36"/>
      <c r="V1625" s="36"/>
      <c r="W1625" s="36"/>
      <c r="EZ1625" s="196"/>
      <c r="FA1625" s="196"/>
      <c r="FB1625" s="196"/>
      <c r="FC1625" s="196"/>
      <c r="FD1625" s="196"/>
    </row>
    <row r="1626" spans="2:160">
      <c r="B1626" s="99">
        <f t="shared" si="151"/>
        <v>0</v>
      </c>
      <c r="C1626" s="99" t="str">
        <f t="shared" si="152"/>
        <v/>
      </c>
      <c r="D1626" s="99" t="str">
        <f t="shared" si="153"/>
        <v/>
      </c>
      <c r="E1626" s="99" t="str">
        <f t="shared" si="154"/>
        <v/>
      </c>
      <c r="F1626" s="99" t="str">
        <f t="shared" si="155"/>
        <v/>
      </c>
      <c r="G1626" s="99" t="str">
        <f t="shared" ref="G1626:G1689" si="156">IF($B1626&gt;=1,$M1626,"")</f>
        <v/>
      </c>
      <c r="H1626" s="200" t="str">
        <f ca="1">IF(AND(M1626&gt;0,M1626&lt;=STATS!$C$22),1,"")</f>
        <v/>
      </c>
      <c r="J1626" s="34">
        <v>1625</v>
      </c>
      <c r="R1626" s="17"/>
      <c r="S1626" s="17"/>
      <c r="T1626" s="36"/>
      <c r="U1626" s="36"/>
      <c r="V1626" s="36"/>
      <c r="W1626" s="36"/>
      <c r="EZ1626" s="196"/>
      <c r="FA1626" s="196"/>
      <c r="FB1626" s="196"/>
      <c r="FC1626" s="196"/>
      <c r="FD1626" s="196"/>
    </row>
    <row r="1627" spans="2:160">
      <c r="B1627" s="99">
        <f t="shared" si="151"/>
        <v>0</v>
      </c>
      <c r="C1627" s="99" t="str">
        <f t="shared" si="152"/>
        <v/>
      </c>
      <c r="D1627" s="99" t="str">
        <f t="shared" si="153"/>
        <v/>
      </c>
      <c r="E1627" s="99" t="str">
        <f t="shared" si="154"/>
        <v/>
      </c>
      <c r="F1627" s="99" t="str">
        <f t="shared" si="155"/>
        <v/>
      </c>
      <c r="G1627" s="99" t="str">
        <f t="shared" si="156"/>
        <v/>
      </c>
      <c r="H1627" s="200" t="str">
        <f ca="1">IF(AND(M1627&gt;0,M1627&lt;=STATS!$C$22),1,"")</f>
        <v/>
      </c>
      <c r="J1627" s="34">
        <v>1626</v>
      </c>
      <c r="R1627" s="17"/>
      <c r="S1627" s="17"/>
      <c r="T1627" s="36"/>
      <c r="U1627" s="36"/>
      <c r="V1627" s="36"/>
      <c r="W1627" s="36"/>
      <c r="EZ1627" s="196"/>
      <c r="FA1627" s="196"/>
      <c r="FB1627" s="196"/>
      <c r="FC1627" s="196"/>
      <c r="FD1627" s="196"/>
    </row>
    <row r="1628" spans="2:160">
      <c r="B1628" s="99">
        <f t="shared" si="151"/>
        <v>0</v>
      </c>
      <c r="C1628" s="99" t="str">
        <f t="shared" si="152"/>
        <v/>
      </c>
      <c r="D1628" s="99" t="str">
        <f t="shared" si="153"/>
        <v/>
      </c>
      <c r="E1628" s="99" t="str">
        <f t="shared" si="154"/>
        <v/>
      </c>
      <c r="F1628" s="99" t="str">
        <f t="shared" si="155"/>
        <v/>
      </c>
      <c r="G1628" s="99" t="str">
        <f t="shared" si="156"/>
        <v/>
      </c>
      <c r="H1628" s="200" t="str">
        <f ca="1">IF(AND(M1628&gt;0,M1628&lt;=STATS!$C$22),1,"")</f>
        <v/>
      </c>
      <c r="J1628" s="34">
        <v>1627</v>
      </c>
      <c r="R1628" s="17"/>
      <c r="S1628" s="17"/>
      <c r="T1628" s="36"/>
      <c r="U1628" s="36"/>
      <c r="V1628" s="36"/>
      <c r="W1628" s="36"/>
      <c r="EZ1628" s="196"/>
      <c r="FA1628" s="196"/>
      <c r="FB1628" s="196"/>
      <c r="FC1628" s="196"/>
      <c r="FD1628" s="196"/>
    </row>
    <row r="1629" spans="2:160">
      <c r="B1629" s="99">
        <f t="shared" si="151"/>
        <v>0</v>
      </c>
      <c r="C1629" s="99" t="str">
        <f t="shared" si="152"/>
        <v/>
      </c>
      <c r="D1629" s="99" t="str">
        <f t="shared" si="153"/>
        <v/>
      </c>
      <c r="E1629" s="99" t="str">
        <f t="shared" si="154"/>
        <v/>
      </c>
      <c r="F1629" s="99" t="str">
        <f t="shared" si="155"/>
        <v/>
      </c>
      <c r="G1629" s="99" t="str">
        <f t="shared" si="156"/>
        <v/>
      </c>
      <c r="H1629" s="200" t="str">
        <f ca="1">IF(AND(M1629&gt;0,M1629&lt;=STATS!$C$22),1,"")</f>
        <v/>
      </c>
      <c r="J1629" s="34">
        <v>1628</v>
      </c>
      <c r="R1629" s="17"/>
      <c r="S1629" s="17"/>
      <c r="T1629" s="36"/>
      <c r="U1629" s="36"/>
      <c r="V1629" s="36"/>
      <c r="W1629" s="36"/>
      <c r="EZ1629" s="196"/>
      <c r="FA1629" s="196"/>
      <c r="FB1629" s="196"/>
      <c r="FC1629" s="196"/>
      <c r="FD1629" s="196"/>
    </row>
    <row r="1630" spans="2:160">
      <c r="B1630" s="99">
        <f t="shared" si="151"/>
        <v>0</v>
      </c>
      <c r="C1630" s="99" t="str">
        <f t="shared" si="152"/>
        <v/>
      </c>
      <c r="D1630" s="99" t="str">
        <f t="shared" si="153"/>
        <v/>
      </c>
      <c r="E1630" s="99" t="str">
        <f t="shared" si="154"/>
        <v/>
      </c>
      <c r="F1630" s="99" t="str">
        <f t="shared" si="155"/>
        <v/>
      </c>
      <c r="G1630" s="99" t="str">
        <f t="shared" si="156"/>
        <v/>
      </c>
      <c r="H1630" s="200" t="str">
        <f ca="1">IF(AND(M1630&gt;0,M1630&lt;=STATS!$C$22),1,"")</f>
        <v/>
      </c>
      <c r="J1630" s="34">
        <v>1629</v>
      </c>
      <c r="R1630" s="17"/>
      <c r="S1630" s="17"/>
      <c r="T1630" s="36"/>
      <c r="U1630" s="36"/>
      <c r="V1630" s="36"/>
      <c r="W1630" s="36"/>
      <c r="EZ1630" s="196"/>
      <c r="FA1630" s="196"/>
      <c r="FB1630" s="196"/>
      <c r="FC1630" s="196"/>
      <c r="FD1630" s="196"/>
    </row>
    <row r="1631" spans="2:160">
      <c r="B1631" s="99">
        <f t="shared" si="151"/>
        <v>0</v>
      </c>
      <c r="C1631" s="99" t="str">
        <f t="shared" si="152"/>
        <v/>
      </c>
      <c r="D1631" s="99" t="str">
        <f t="shared" si="153"/>
        <v/>
      </c>
      <c r="E1631" s="99" t="str">
        <f t="shared" si="154"/>
        <v/>
      </c>
      <c r="F1631" s="99" t="str">
        <f t="shared" si="155"/>
        <v/>
      </c>
      <c r="G1631" s="99" t="str">
        <f t="shared" si="156"/>
        <v/>
      </c>
      <c r="H1631" s="200" t="str">
        <f ca="1">IF(AND(M1631&gt;0,M1631&lt;=STATS!$C$22),1,"")</f>
        <v/>
      </c>
      <c r="J1631" s="34">
        <v>1630</v>
      </c>
      <c r="R1631" s="17"/>
      <c r="S1631" s="17"/>
      <c r="T1631" s="36"/>
      <c r="U1631" s="36"/>
      <c r="V1631" s="36"/>
      <c r="W1631" s="36"/>
      <c r="EZ1631" s="196"/>
      <c r="FA1631" s="196"/>
      <c r="FB1631" s="196"/>
      <c r="FC1631" s="196"/>
      <c r="FD1631" s="196"/>
    </row>
    <row r="1632" spans="2:160">
      <c r="B1632" s="99">
        <f t="shared" si="151"/>
        <v>0</v>
      </c>
      <c r="C1632" s="99" t="str">
        <f t="shared" si="152"/>
        <v/>
      </c>
      <c r="D1632" s="99" t="str">
        <f t="shared" si="153"/>
        <v/>
      </c>
      <c r="E1632" s="99" t="str">
        <f t="shared" si="154"/>
        <v/>
      </c>
      <c r="F1632" s="99" t="str">
        <f t="shared" si="155"/>
        <v/>
      </c>
      <c r="G1632" s="99" t="str">
        <f t="shared" si="156"/>
        <v/>
      </c>
      <c r="H1632" s="200" t="str">
        <f ca="1">IF(AND(M1632&gt;0,M1632&lt;=STATS!$C$22),1,"")</f>
        <v/>
      </c>
      <c r="J1632" s="34">
        <v>1631</v>
      </c>
      <c r="R1632" s="17"/>
      <c r="S1632" s="17"/>
      <c r="T1632" s="36"/>
      <c r="U1632" s="36"/>
      <c r="V1632" s="36"/>
      <c r="W1632" s="36"/>
      <c r="EZ1632" s="196"/>
      <c r="FA1632" s="196"/>
      <c r="FB1632" s="196"/>
      <c r="FC1632" s="196"/>
      <c r="FD1632" s="196"/>
    </row>
    <row r="1633" spans="2:160">
      <c r="B1633" s="99">
        <f t="shared" si="151"/>
        <v>0</v>
      </c>
      <c r="C1633" s="99" t="str">
        <f t="shared" si="152"/>
        <v/>
      </c>
      <c r="D1633" s="99" t="str">
        <f t="shared" si="153"/>
        <v/>
      </c>
      <c r="E1633" s="99" t="str">
        <f t="shared" si="154"/>
        <v/>
      </c>
      <c r="F1633" s="99" t="str">
        <f t="shared" si="155"/>
        <v/>
      </c>
      <c r="G1633" s="99" t="str">
        <f t="shared" si="156"/>
        <v/>
      </c>
      <c r="H1633" s="200" t="str">
        <f ca="1">IF(AND(M1633&gt;0,M1633&lt;=STATS!$C$22),1,"")</f>
        <v/>
      </c>
      <c r="J1633" s="34">
        <v>1632</v>
      </c>
      <c r="R1633" s="17"/>
      <c r="S1633" s="17"/>
      <c r="T1633" s="36"/>
      <c r="U1633" s="36"/>
      <c r="V1633" s="36"/>
      <c r="W1633" s="36"/>
      <c r="EZ1633" s="196"/>
      <c r="FA1633" s="196"/>
      <c r="FB1633" s="196"/>
      <c r="FC1633" s="196"/>
      <c r="FD1633" s="196"/>
    </row>
    <row r="1634" spans="2:160">
      <c r="B1634" s="99">
        <f t="shared" si="151"/>
        <v>0</v>
      </c>
      <c r="C1634" s="99" t="str">
        <f t="shared" si="152"/>
        <v/>
      </c>
      <c r="D1634" s="99" t="str">
        <f t="shared" si="153"/>
        <v/>
      </c>
      <c r="E1634" s="99" t="str">
        <f t="shared" si="154"/>
        <v/>
      </c>
      <c r="F1634" s="99" t="str">
        <f t="shared" si="155"/>
        <v/>
      </c>
      <c r="G1634" s="99" t="str">
        <f t="shared" si="156"/>
        <v/>
      </c>
      <c r="H1634" s="200" t="str">
        <f ca="1">IF(AND(M1634&gt;0,M1634&lt;=STATS!$C$22),1,"")</f>
        <v/>
      </c>
      <c r="J1634" s="34">
        <v>1633</v>
      </c>
      <c r="R1634" s="17"/>
      <c r="S1634" s="17"/>
      <c r="T1634" s="36"/>
      <c r="U1634" s="36"/>
      <c r="V1634" s="36"/>
      <c r="W1634" s="36"/>
      <c r="EZ1634" s="196"/>
      <c r="FA1634" s="196"/>
      <c r="FB1634" s="196"/>
      <c r="FC1634" s="196"/>
      <c r="FD1634" s="196"/>
    </row>
    <row r="1635" spans="2:160">
      <c r="B1635" s="99">
        <f t="shared" si="151"/>
        <v>0</v>
      </c>
      <c r="C1635" s="99" t="str">
        <f t="shared" si="152"/>
        <v/>
      </c>
      <c r="D1635" s="99" t="str">
        <f t="shared" si="153"/>
        <v/>
      </c>
      <c r="E1635" s="99" t="str">
        <f t="shared" si="154"/>
        <v/>
      </c>
      <c r="F1635" s="99" t="str">
        <f t="shared" si="155"/>
        <v/>
      </c>
      <c r="G1635" s="99" t="str">
        <f t="shared" si="156"/>
        <v/>
      </c>
      <c r="H1635" s="200" t="str">
        <f ca="1">IF(AND(M1635&gt;0,M1635&lt;=STATS!$C$22),1,"")</f>
        <v/>
      </c>
      <c r="J1635" s="34">
        <v>1634</v>
      </c>
      <c r="R1635" s="17"/>
      <c r="S1635" s="17"/>
      <c r="T1635" s="36"/>
      <c r="U1635" s="36"/>
      <c r="V1635" s="36"/>
      <c r="W1635" s="36"/>
      <c r="EZ1635" s="196"/>
      <c r="FA1635" s="196"/>
      <c r="FB1635" s="196"/>
      <c r="FC1635" s="196"/>
      <c r="FD1635" s="196"/>
    </row>
    <row r="1636" spans="2:160">
      <c r="B1636" s="99">
        <f t="shared" si="151"/>
        <v>0</v>
      </c>
      <c r="C1636" s="99" t="str">
        <f t="shared" si="152"/>
        <v/>
      </c>
      <c r="D1636" s="99" t="str">
        <f t="shared" si="153"/>
        <v/>
      </c>
      <c r="E1636" s="99" t="str">
        <f t="shared" si="154"/>
        <v/>
      </c>
      <c r="F1636" s="99" t="str">
        <f t="shared" si="155"/>
        <v/>
      </c>
      <c r="G1636" s="99" t="str">
        <f t="shared" si="156"/>
        <v/>
      </c>
      <c r="H1636" s="200" t="str">
        <f ca="1">IF(AND(M1636&gt;0,M1636&lt;=STATS!$C$22),1,"")</f>
        <v/>
      </c>
      <c r="J1636" s="34">
        <v>1635</v>
      </c>
      <c r="R1636" s="17"/>
      <c r="S1636" s="17"/>
      <c r="T1636" s="36"/>
      <c r="U1636" s="36"/>
      <c r="V1636" s="36"/>
      <c r="W1636" s="36"/>
      <c r="EZ1636" s="196"/>
      <c r="FA1636" s="196"/>
      <c r="FB1636" s="196"/>
      <c r="FC1636" s="196"/>
      <c r="FD1636" s="196"/>
    </row>
    <row r="1637" spans="2:160">
      <c r="B1637" s="99">
        <f t="shared" si="151"/>
        <v>0</v>
      </c>
      <c r="C1637" s="99" t="str">
        <f t="shared" si="152"/>
        <v/>
      </c>
      <c r="D1637" s="99" t="str">
        <f t="shared" si="153"/>
        <v/>
      </c>
      <c r="E1637" s="99" t="str">
        <f t="shared" si="154"/>
        <v/>
      </c>
      <c r="F1637" s="99" t="str">
        <f t="shared" si="155"/>
        <v/>
      </c>
      <c r="G1637" s="99" t="str">
        <f t="shared" si="156"/>
        <v/>
      </c>
      <c r="H1637" s="200" t="str">
        <f ca="1">IF(AND(M1637&gt;0,M1637&lt;=STATS!$C$22),1,"")</f>
        <v/>
      </c>
      <c r="J1637" s="34">
        <v>1636</v>
      </c>
      <c r="R1637" s="17"/>
      <c r="S1637" s="17"/>
      <c r="T1637" s="36"/>
      <c r="U1637" s="36"/>
      <c r="V1637" s="36"/>
      <c r="W1637" s="36"/>
      <c r="EZ1637" s="196"/>
      <c r="FA1637" s="196"/>
      <c r="FB1637" s="196"/>
      <c r="FC1637" s="196"/>
      <c r="FD1637" s="196"/>
    </row>
    <row r="1638" spans="2:160">
      <c r="B1638" s="99">
        <f t="shared" si="151"/>
        <v>0</v>
      </c>
      <c r="C1638" s="99" t="str">
        <f t="shared" si="152"/>
        <v/>
      </c>
      <c r="D1638" s="99" t="str">
        <f t="shared" si="153"/>
        <v/>
      </c>
      <c r="E1638" s="99" t="str">
        <f t="shared" si="154"/>
        <v/>
      </c>
      <c r="F1638" s="99" t="str">
        <f t="shared" si="155"/>
        <v/>
      </c>
      <c r="G1638" s="99" t="str">
        <f t="shared" si="156"/>
        <v/>
      </c>
      <c r="H1638" s="200" t="str">
        <f ca="1">IF(AND(M1638&gt;0,M1638&lt;=STATS!$C$22),1,"")</f>
        <v/>
      </c>
      <c r="J1638" s="34">
        <v>1637</v>
      </c>
      <c r="R1638" s="17"/>
      <c r="S1638" s="17"/>
      <c r="T1638" s="36"/>
      <c r="U1638" s="36"/>
      <c r="V1638" s="36"/>
      <c r="W1638" s="36"/>
      <c r="EZ1638" s="196"/>
      <c r="FA1638" s="196"/>
      <c r="FB1638" s="196"/>
      <c r="FC1638" s="196"/>
      <c r="FD1638" s="196"/>
    </row>
    <row r="1639" spans="2:160">
      <c r="B1639" s="99">
        <f t="shared" si="151"/>
        <v>0</v>
      </c>
      <c r="C1639" s="99" t="str">
        <f t="shared" si="152"/>
        <v/>
      </c>
      <c r="D1639" s="99" t="str">
        <f t="shared" si="153"/>
        <v/>
      </c>
      <c r="E1639" s="99" t="str">
        <f t="shared" si="154"/>
        <v/>
      </c>
      <c r="F1639" s="99" t="str">
        <f t="shared" si="155"/>
        <v/>
      </c>
      <c r="G1639" s="99" t="str">
        <f t="shared" si="156"/>
        <v/>
      </c>
      <c r="H1639" s="200" t="str">
        <f ca="1">IF(AND(M1639&gt;0,M1639&lt;=STATS!$C$22),1,"")</f>
        <v/>
      </c>
      <c r="J1639" s="34">
        <v>1638</v>
      </c>
      <c r="R1639" s="17"/>
      <c r="S1639" s="17"/>
      <c r="T1639" s="36"/>
      <c r="U1639" s="36"/>
      <c r="V1639" s="36"/>
      <c r="W1639" s="36"/>
      <c r="EZ1639" s="196"/>
      <c r="FA1639" s="196"/>
      <c r="FB1639" s="196"/>
      <c r="FC1639" s="196"/>
      <c r="FD1639" s="196"/>
    </row>
    <row r="1640" spans="2:160">
      <c r="B1640" s="99">
        <f t="shared" si="151"/>
        <v>0</v>
      </c>
      <c r="C1640" s="99" t="str">
        <f t="shared" si="152"/>
        <v/>
      </c>
      <c r="D1640" s="99" t="str">
        <f t="shared" si="153"/>
        <v/>
      </c>
      <c r="E1640" s="99" t="str">
        <f t="shared" si="154"/>
        <v/>
      </c>
      <c r="F1640" s="99" t="str">
        <f t="shared" si="155"/>
        <v/>
      </c>
      <c r="G1640" s="99" t="str">
        <f t="shared" si="156"/>
        <v/>
      </c>
      <c r="H1640" s="200" t="str">
        <f ca="1">IF(AND(M1640&gt;0,M1640&lt;=STATS!$C$22),1,"")</f>
        <v/>
      </c>
      <c r="J1640" s="34">
        <v>1639</v>
      </c>
      <c r="R1640" s="17"/>
      <c r="S1640" s="17"/>
      <c r="T1640" s="36"/>
      <c r="U1640" s="36"/>
      <c r="V1640" s="36"/>
      <c r="W1640" s="36"/>
      <c r="EZ1640" s="196"/>
      <c r="FA1640" s="196"/>
      <c r="FB1640" s="196"/>
      <c r="FC1640" s="196"/>
      <c r="FD1640" s="196"/>
    </row>
    <row r="1641" spans="2:160">
      <c r="B1641" s="99">
        <f t="shared" si="151"/>
        <v>0</v>
      </c>
      <c r="C1641" s="99" t="str">
        <f t="shared" si="152"/>
        <v/>
      </c>
      <c r="D1641" s="99" t="str">
        <f t="shared" si="153"/>
        <v/>
      </c>
      <c r="E1641" s="99" t="str">
        <f t="shared" si="154"/>
        <v/>
      </c>
      <c r="F1641" s="99" t="str">
        <f t="shared" si="155"/>
        <v/>
      </c>
      <c r="G1641" s="99" t="str">
        <f t="shared" si="156"/>
        <v/>
      </c>
      <c r="H1641" s="200" t="str">
        <f ca="1">IF(AND(M1641&gt;0,M1641&lt;=STATS!$C$22),1,"")</f>
        <v/>
      </c>
      <c r="J1641" s="34">
        <v>1640</v>
      </c>
      <c r="R1641" s="17"/>
      <c r="S1641" s="17"/>
      <c r="T1641" s="36"/>
      <c r="U1641" s="36"/>
      <c r="V1641" s="36"/>
      <c r="W1641" s="36"/>
      <c r="EZ1641" s="196"/>
      <c r="FA1641" s="196"/>
      <c r="FB1641" s="196"/>
      <c r="FC1641" s="196"/>
      <c r="FD1641" s="196"/>
    </row>
    <row r="1642" spans="2:160">
      <c r="B1642" s="99">
        <f t="shared" si="151"/>
        <v>0</v>
      </c>
      <c r="C1642" s="99" t="str">
        <f t="shared" si="152"/>
        <v/>
      </c>
      <c r="D1642" s="99" t="str">
        <f t="shared" si="153"/>
        <v/>
      </c>
      <c r="E1642" s="99" t="str">
        <f t="shared" si="154"/>
        <v/>
      </c>
      <c r="F1642" s="99" t="str">
        <f t="shared" si="155"/>
        <v/>
      </c>
      <c r="G1642" s="99" t="str">
        <f t="shared" si="156"/>
        <v/>
      </c>
      <c r="H1642" s="200" t="str">
        <f ca="1">IF(AND(M1642&gt;0,M1642&lt;=STATS!$C$22),1,"")</f>
        <v/>
      </c>
      <c r="J1642" s="34">
        <v>1641</v>
      </c>
      <c r="R1642" s="17"/>
      <c r="S1642" s="17"/>
      <c r="T1642" s="36"/>
      <c r="U1642" s="36"/>
      <c r="V1642" s="36"/>
      <c r="W1642" s="36"/>
      <c r="EZ1642" s="196"/>
      <c r="FA1642" s="196"/>
      <c r="FB1642" s="196"/>
      <c r="FC1642" s="196"/>
      <c r="FD1642" s="196"/>
    </row>
    <row r="1643" spans="2:160">
      <c r="B1643" s="99">
        <f t="shared" si="151"/>
        <v>0</v>
      </c>
      <c r="C1643" s="99" t="str">
        <f t="shared" si="152"/>
        <v/>
      </c>
      <c r="D1643" s="99" t="str">
        <f t="shared" si="153"/>
        <v/>
      </c>
      <c r="E1643" s="99" t="str">
        <f t="shared" si="154"/>
        <v/>
      </c>
      <c r="F1643" s="99" t="str">
        <f t="shared" si="155"/>
        <v/>
      </c>
      <c r="G1643" s="99" t="str">
        <f t="shared" si="156"/>
        <v/>
      </c>
      <c r="H1643" s="200" t="str">
        <f ca="1">IF(AND(M1643&gt;0,M1643&lt;=STATS!$C$22),1,"")</f>
        <v/>
      </c>
      <c r="J1643" s="34">
        <v>1642</v>
      </c>
      <c r="R1643" s="17"/>
      <c r="S1643" s="17"/>
      <c r="T1643" s="36"/>
      <c r="U1643" s="36"/>
      <c r="V1643" s="36"/>
      <c r="W1643" s="36"/>
      <c r="EZ1643" s="196"/>
      <c r="FA1643" s="196"/>
      <c r="FB1643" s="196"/>
      <c r="FC1643" s="196"/>
      <c r="FD1643" s="196"/>
    </row>
    <row r="1644" spans="2:160">
      <c r="B1644" s="99">
        <f t="shared" si="151"/>
        <v>0</v>
      </c>
      <c r="C1644" s="99" t="str">
        <f t="shared" si="152"/>
        <v/>
      </c>
      <c r="D1644" s="99" t="str">
        <f t="shared" si="153"/>
        <v/>
      </c>
      <c r="E1644" s="99" t="str">
        <f t="shared" si="154"/>
        <v/>
      </c>
      <c r="F1644" s="99" t="str">
        <f t="shared" si="155"/>
        <v/>
      </c>
      <c r="G1644" s="99" t="str">
        <f t="shared" si="156"/>
        <v/>
      </c>
      <c r="H1644" s="200" t="str">
        <f ca="1">IF(AND(M1644&gt;0,M1644&lt;=STATS!$C$22),1,"")</f>
        <v/>
      </c>
      <c r="J1644" s="34">
        <v>1643</v>
      </c>
      <c r="R1644" s="17"/>
      <c r="S1644" s="17"/>
      <c r="T1644" s="36"/>
      <c r="U1644" s="36"/>
      <c r="V1644" s="36"/>
      <c r="W1644" s="36"/>
      <c r="EZ1644" s="196"/>
      <c r="FA1644" s="196"/>
      <c r="FB1644" s="196"/>
      <c r="FC1644" s="196"/>
      <c r="FD1644" s="196"/>
    </row>
    <row r="1645" spans="2:160">
      <c r="B1645" s="99">
        <f t="shared" si="151"/>
        <v>0</v>
      </c>
      <c r="C1645" s="99" t="str">
        <f t="shared" si="152"/>
        <v/>
      </c>
      <c r="D1645" s="99" t="str">
        <f t="shared" si="153"/>
        <v/>
      </c>
      <c r="E1645" s="99" t="str">
        <f t="shared" si="154"/>
        <v/>
      </c>
      <c r="F1645" s="99" t="str">
        <f t="shared" si="155"/>
        <v/>
      </c>
      <c r="G1645" s="99" t="str">
        <f t="shared" si="156"/>
        <v/>
      </c>
      <c r="H1645" s="200" t="str">
        <f ca="1">IF(AND(M1645&gt;0,M1645&lt;=STATS!$C$22),1,"")</f>
        <v/>
      </c>
      <c r="J1645" s="34">
        <v>1644</v>
      </c>
      <c r="R1645" s="17"/>
      <c r="S1645" s="17"/>
      <c r="T1645" s="36"/>
      <c r="U1645" s="36"/>
      <c r="V1645" s="36"/>
      <c r="W1645" s="36"/>
      <c r="EZ1645" s="196"/>
      <c r="FA1645" s="196"/>
      <c r="FB1645" s="196"/>
      <c r="FC1645" s="196"/>
      <c r="FD1645" s="196"/>
    </row>
    <row r="1646" spans="2:160">
      <c r="B1646" s="99">
        <f t="shared" si="151"/>
        <v>0</v>
      </c>
      <c r="C1646" s="99" t="str">
        <f t="shared" si="152"/>
        <v/>
      </c>
      <c r="D1646" s="99" t="str">
        <f t="shared" si="153"/>
        <v/>
      </c>
      <c r="E1646" s="99" t="str">
        <f t="shared" si="154"/>
        <v/>
      </c>
      <c r="F1646" s="99" t="str">
        <f t="shared" si="155"/>
        <v/>
      </c>
      <c r="G1646" s="99" t="str">
        <f t="shared" si="156"/>
        <v/>
      </c>
      <c r="H1646" s="200" t="str">
        <f ca="1">IF(AND(M1646&gt;0,M1646&lt;=STATS!$C$22),1,"")</f>
        <v/>
      </c>
      <c r="J1646" s="34">
        <v>1645</v>
      </c>
      <c r="R1646" s="17"/>
      <c r="S1646" s="17"/>
      <c r="T1646" s="36"/>
      <c r="U1646" s="36"/>
      <c r="V1646" s="36"/>
      <c r="W1646" s="36"/>
      <c r="EZ1646" s="196"/>
      <c r="FA1646" s="196"/>
      <c r="FB1646" s="196"/>
      <c r="FC1646" s="196"/>
      <c r="FD1646" s="196"/>
    </row>
    <row r="1647" spans="2:160">
      <c r="B1647" s="99">
        <f t="shared" si="151"/>
        <v>0</v>
      </c>
      <c r="C1647" s="99" t="str">
        <f t="shared" si="152"/>
        <v/>
      </c>
      <c r="D1647" s="99" t="str">
        <f t="shared" si="153"/>
        <v/>
      </c>
      <c r="E1647" s="99" t="str">
        <f t="shared" si="154"/>
        <v/>
      </c>
      <c r="F1647" s="99" t="str">
        <f t="shared" si="155"/>
        <v/>
      </c>
      <c r="G1647" s="99" t="str">
        <f t="shared" si="156"/>
        <v/>
      </c>
      <c r="H1647" s="200" t="str">
        <f ca="1">IF(AND(M1647&gt;0,M1647&lt;=STATS!$C$22),1,"")</f>
        <v/>
      </c>
      <c r="J1647" s="34">
        <v>1646</v>
      </c>
      <c r="R1647" s="17"/>
      <c r="S1647" s="17"/>
      <c r="T1647" s="36"/>
      <c r="U1647" s="36"/>
      <c r="V1647" s="36"/>
      <c r="W1647" s="36"/>
      <c r="EZ1647" s="196"/>
      <c r="FA1647" s="196"/>
      <c r="FB1647" s="196"/>
      <c r="FC1647" s="196"/>
      <c r="FD1647" s="196"/>
    </row>
    <row r="1648" spans="2:160">
      <c r="B1648" s="99">
        <f t="shared" si="151"/>
        <v>0</v>
      </c>
      <c r="C1648" s="99" t="str">
        <f t="shared" si="152"/>
        <v/>
      </c>
      <c r="D1648" s="99" t="str">
        <f t="shared" si="153"/>
        <v/>
      </c>
      <c r="E1648" s="99" t="str">
        <f t="shared" si="154"/>
        <v/>
      </c>
      <c r="F1648" s="99" t="str">
        <f t="shared" si="155"/>
        <v/>
      </c>
      <c r="G1648" s="99" t="str">
        <f t="shared" si="156"/>
        <v/>
      </c>
      <c r="H1648" s="200" t="str">
        <f ca="1">IF(AND(M1648&gt;0,M1648&lt;=STATS!$C$22),1,"")</f>
        <v/>
      </c>
      <c r="J1648" s="34">
        <v>1647</v>
      </c>
      <c r="R1648" s="17"/>
      <c r="S1648" s="17"/>
      <c r="T1648" s="36"/>
      <c r="U1648" s="36"/>
      <c r="V1648" s="36"/>
      <c r="W1648" s="36"/>
      <c r="EZ1648" s="196"/>
      <c r="FA1648" s="196"/>
      <c r="FB1648" s="196"/>
      <c r="FC1648" s="196"/>
      <c r="FD1648" s="196"/>
    </row>
    <row r="1649" spans="2:160">
      <c r="B1649" s="99">
        <f t="shared" si="151"/>
        <v>0</v>
      </c>
      <c r="C1649" s="99" t="str">
        <f t="shared" si="152"/>
        <v/>
      </c>
      <c r="D1649" s="99" t="str">
        <f t="shared" si="153"/>
        <v/>
      </c>
      <c r="E1649" s="99" t="str">
        <f t="shared" si="154"/>
        <v/>
      </c>
      <c r="F1649" s="99" t="str">
        <f t="shared" si="155"/>
        <v/>
      </c>
      <c r="G1649" s="99" t="str">
        <f t="shared" si="156"/>
        <v/>
      </c>
      <c r="H1649" s="200" t="str">
        <f ca="1">IF(AND(M1649&gt;0,M1649&lt;=STATS!$C$22),1,"")</f>
        <v/>
      </c>
      <c r="J1649" s="34">
        <v>1648</v>
      </c>
      <c r="R1649" s="17"/>
      <c r="S1649" s="17"/>
      <c r="T1649" s="36"/>
      <c r="U1649" s="36"/>
      <c r="V1649" s="36"/>
      <c r="W1649" s="36"/>
      <c r="EZ1649" s="196"/>
      <c r="FA1649" s="196"/>
      <c r="FB1649" s="196"/>
      <c r="FC1649" s="196"/>
      <c r="FD1649" s="196"/>
    </row>
    <row r="1650" spans="2:160">
      <c r="B1650" s="99">
        <f t="shared" si="151"/>
        <v>0</v>
      </c>
      <c r="C1650" s="99" t="str">
        <f t="shared" si="152"/>
        <v/>
      </c>
      <c r="D1650" s="99" t="str">
        <f t="shared" si="153"/>
        <v/>
      </c>
      <c r="E1650" s="99" t="str">
        <f t="shared" si="154"/>
        <v/>
      </c>
      <c r="F1650" s="99" t="str">
        <f t="shared" si="155"/>
        <v/>
      </c>
      <c r="G1650" s="99" t="str">
        <f t="shared" si="156"/>
        <v/>
      </c>
      <c r="H1650" s="200" t="str">
        <f ca="1">IF(AND(M1650&gt;0,M1650&lt;=STATS!$C$22),1,"")</f>
        <v/>
      </c>
      <c r="J1650" s="34">
        <v>1649</v>
      </c>
      <c r="R1650" s="17"/>
      <c r="S1650" s="17"/>
      <c r="T1650" s="36"/>
      <c r="U1650" s="36"/>
      <c r="V1650" s="36"/>
      <c r="W1650" s="36"/>
      <c r="EZ1650" s="196"/>
      <c r="FA1650" s="196"/>
      <c r="FB1650" s="196"/>
      <c r="FC1650" s="196"/>
      <c r="FD1650" s="196"/>
    </row>
    <row r="1651" spans="2:160">
      <c r="B1651" s="99">
        <f t="shared" si="151"/>
        <v>0</v>
      </c>
      <c r="C1651" s="99" t="str">
        <f t="shared" si="152"/>
        <v/>
      </c>
      <c r="D1651" s="99" t="str">
        <f t="shared" si="153"/>
        <v/>
      </c>
      <c r="E1651" s="99" t="str">
        <f t="shared" si="154"/>
        <v/>
      </c>
      <c r="F1651" s="99" t="str">
        <f t="shared" si="155"/>
        <v/>
      </c>
      <c r="G1651" s="99" t="str">
        <f t="shared" si="156"/>
        <v/>
      </c>
      <c r="H1651" s="200" t="str">
        <f ca="1">IF(AND(M1651&gt;0,M1651&lt;=STATS!$C$22),1,"")</f>
        <v/>
      </c>
      <c r="J1651" s="34">
        <v>1650</v>
      </c>
      <c r="R1651" s="17"/>
      <c r="S1651" s="17"/>
      <c r="T1651" s="36"/>
      <c r="U1651" s="36"/>
      <c r="V1651" s="36"/>
      <c r="W1651" s="36"/>
      <c r="EZ1651" s="196"/>
      <c r="FA1651" s="196"/>
      <c r="FB1651" s="196"/>
      <c r="FC1651" s="196"/>
      <c r="FD1651" s="196"/>
    </row>
    <row r="1652" spans="2:160">
      <c r="B1652" s="99">
        <f t="shared" si="151"/>
        <v>0</v>
      </c>
      <c r="C1652" s="99" t="str">
        <f t="shared" si="152"/>
        <v/>
      </c>
      <c r="D1652" s="99" t="str">
        <f t="shared" si="153"/>
        <v/>
      </c>
      <c r="E1652" s="99" t="str">
        <f t="shared" si="154"/>
        <v/>
      </c>
      <c r="F1652" s="99" t="str">
        <f t="shared" si="155"/>
        <v/>
      </c>
      <c r="G1652" s="99" t="str">
        <f t="shared" si="156"/>
        <v/>
      </c>
      <c r="H1652" s="200" t="str">
        <f ca="1">IF(AND(M1652&gt;0,M1652&lt;=STATS!$C$22),1,"")</f>
        <v/>
      </c>
      <c r="J1652" s="34">
        <v>1651</v>
      </c>
      <c r="R1652" s="17"/>
      <c r="S1652" s="17"/>
      <c r="T1652" s="36"/>
      <c r="U1652" s="36"/>
      <c r="V1652" s="36"/>
      <c r="W1652" s="36"/>
      <c r="EZ1652" s="196"/>
      <c r="FA1652" s="196"/>
      <c r="FB1652" s="196"/>
      <c r="FC1652" s="196"/>
      <c r="FD1652" s="196"/>
    </row>
    <row r="1653" spans="2:160">
      <c r="B1653" s="99">
        <f t="shared" si="151"/>
        <v>0</v>
      </c>
      <c r="C1653" s="99" t="str">
        <f t="shared" si="152"/>
        <v/>
      </c>
      <c r="D1653" s="99" t="str">
        <f t="shared" si="153"/>
        <v/>
      </c>
      <c r="E1653" s="99" t="str">
        <f t="shared" si="154"/>
        <v/>
      </c>
      <c r="F1653" s="99" t="str">
        <f t="shared" si="155"/>
        <v/>
      </c>
      <c r="G1653" s="99" t="str">
        <f t="shared" si="156"/>
        <v/>
      </c>
      <c r="H1653" s="200" t="str">
        <f ca="1">IF(AND(M1653&gt;0,M1653&lt;=STATS!$C$22),1,"")</f>
        <v/>
      </c>
      <c r="J1653" s="34">
        <v>1652</v>
      </c>
      <c r="R1653" s="17"/>
      <c r="S1653" s="17"/>
      <c r="T1653" s="36"/>
      <c r="U1653" s="36"/>
      <c r="V1653" s="36"/>
      <c r="W1653" s="36"/>
      <c r="EZ1653" s="196"/>
      <c r="FA1653" s="196"/>
      <c r="FB1653" s="196"/>
      <c r="FC1653" s="196"/>
      <c r="FD1653" s="196"/>
    </row>
    <row r="1654" spans="2:160">
      <c r="B1654" s="99">
        <f t="shared" si="151"/>
        <v>0</v>
      </c>
      <c r="C1654" s="99" t="str">
        <f t="shared" si="152"/>
        <v/>
      </c>
      <c r="D1654" s="99" t="str">
        <f t="shared" si="153"/>
        <v/>
      </c>
      <c r="E1654" s="99" t="str">
        <f t="shared" si="154"/>
        <v/>
      </c>
      <c r="F1654" s="99" t="str">
        <f t="shared" si="155"/>
        <v/>
      </c>
      <c r="G1654" s="99" t="str">
        <f t="shared" si="156"/>
        <v/>
      </c>
      <c r="H1654" s="200" t="str">
        <f ca="1">IF(AND(M1654&gt;0,M1654&lt;=STATS!$C$22),1,"")</f>
        <v/>
      </c>
      <c r="J1654" s="34">
        <v>1653</v>
      </c>
      <c r="R1654" s="17"/>
      <c r="S1654" s="17"/>
      <c r="T1654" s="36"/>
      <c r="U1654" s="36"/>
      <c r="V1654" s="36"/>
      <c r="W1654" s="36"/>
      <c r="EZ1654" s="196"/>
      <c r="FA1654" s="196"/>
      <c r="FB1654" s="196"/>
      <c r="FC1654" s="196"/>
      <c r="FD1654" s="196"/>
    </row>
    <row r="1655" spans="2:160">
      <c r="B1655" s="99">
        <f t="shared" si="151"/>
        <v>0</v>
      </c>
      <c r="C1655" s="99" t="str">
        <f t="shared" si="152"/>
        <v/>
      </c>
      <c r="D1655" s="99" t="str">
        <f t="shared" si="153"/>
        <v/>
      </c>
      <c r="E1655" s="99" t="str">
        <f t="shared" si="154"/>
        <v/>
      </c>
      <c r="F1655" s="99" t="str">
        <f t="shared" si="155"/>
        <v/>
      </c>
      <c r="G1655" s="99" t="str">
        <f t="shared" si="156"/>
        <v/>
      </c>
      <c r="H1655" s="200" t="str">
        <f ca="1">IF(AND(M1655&gt;0,M1655&lt;=STATS!$C$22),1,"")</f>
        <v/>
      </c>
      <c r="J1655" s="34">
        <v>1654</v>
      </c>
      <c r="R1655" s="17"/>
      <c r="S1655" s="17"/>
      <c r="T1655" s="36"/>
      <c r="U1655" s="36"/>
      <c r="V1655" s="36"/>
      <c r="W1655" s="36"/>
      <c r="EZ1655" s="196"/>
      <c r="FA1655" s="196"/>
      <c r="FB1655" s="196"/>
      <c r="FC1655" s="196"/>
      <c r="FD1655" s="196"/>
    </row>
    <row r="1656" spans="2:160">
      <c r="B1656" s="99">
        <f t="shared" si="151"/>
        <v>0</v>
      </c>
      <c r="C1656" s="99" t="str">
        <f t="shared" si="152"/>
        <v/>
      </c>
      <c r="D1656" s="99" t="str">
        <f t="shared" si="153"/>
        <v/>
      </c>
      <c r="E1656" s="99" t="str">
        <f t="shared" si="154"/>
        <v/>
      </c>
      <c r="F1656" s="99" t="str">
        <f t="shared" si="155"/>
        <v/>
      </c>
      <c r="G1656" s="99" t="str">
        <f t="shared" si="156"/>
        <v/>
      </c>
      <c r="H1656" s="200" t="str">
        <f ca="1">IF(AND(M1656&gt;0,M1656&lt;=STATS!$C$22),1,"")</f>
        <v/>
      </c>
      <c r="J1656" s="34">
        <v>1655</v>
      </c>
      <c r="R1656" s="17"/>
      <c r="S1656" s="17"/>
      <c r="T1656" s="36"/>
      <c r="U1656" s="36"/>
      <c r="V1656" s="36"/>
      <c r="W1656" s="36"/>
      <c r="EZ1656" s="196"/>
      <c r="FA1656" s="196"/>
      <c r="FB1656" s="196"/>
      <c r="FC1656" s="196"/>
      <c r="FD1656" s="196"/>
    </row>
    <row r="1657" spans="2:160">
      <c r="B1657" s="99">
        <f t="shared" si="151"/>
        <v>0</v>
      </c>
      <c r="C1657" s="99" t="str">
        <f t="shared" si="152"/>
        <v/>
      </c>
      <c r="D1657" s="99" t="str">
        <f t="shared" si="153"/>
        <v/>
      </c>
      <c r="E1657" s="99" t="str">
        <f t="shared" si="154"/>
        <v/>
      </c>
      <c r="F1657" s="99" t="str">
        <f t="shared" si="155"/>
        <v/>
      </c>
      <c r="G1657" s="99" t="str">
        <f t="shared" si="156"/>
        <v/>
      </c>
      <c r="H1657" s="200" t="str">
        <f ca="1">IF(AND(M1657&gt;0,M1657&lt;=STATS!$C$22),1,"")</f>
        <v/>
      </c>
      <c r="J1657" s="34">
        <v>1656</v>
      </c>
      <c r="R1657" s="17"/>
      <c r="S1657" s="17"/>
      <c r="T1657" s="36"/>
      <c r="U1657" s="36"/>
      <c r="V1657" s="36"/>
      <c r="W1657" s="36"/>
      <c r="EZ1657" s="196"/>
      <c r="FA1657" s="196"/>
      <c r="FB1657" s="196"/>
      <c r="FC1657" s="196"/>
      <c r="FD1657" s="196"/>
    </row>
    <row r="1658" spans="2:160">
      <c r="B1658" s="99">
        <f t="shared" si="151"/>
        <v>0</v>
      </c>
      <c r="C1658" s="99" t="str">
        <f t="shared" si="152"/>
        <v/>
      </c>
      <c r="D1658" s="99" t="str">
        <f t="shared" si="153"/>
        <v/>
      </c>
      <c r="E1658" s="99" t="str">
        <f t="shared" si="154"/>
        <v/>
      </c>
      <c r="F1658" s="99" t="str">
        <f t="shared" si="155"/>
        <v/>
      </c>
      <c r="G1658" s="99" t="str">
        <f t="shared" si="156"/>
        <v/>
      </c>
      <c r="H1658" s="200" t="str">
        <f ca="1">IF(AND(M1658&gt;0,M1658&lt;=STATS!$C$22),1,"")</f>
        <v/>
      </c>
      <c r="J1658" s="34">
        <v>1657</v>
      </c>
      <c r="R1658" s="17"/>
      <c r="S1658" s="17"/>
      <c r="T1658" s="36"/>
      <c r="U1658" s="36"/>
      <c r="V1658" s="36"/>
      <c r="W1658" s="36"/>
      <c r="EZ1658" s="196"/>
      <c r="FA1658" s="196"/>
      <c r="FB1658" s="196"/>
      <c r="FC1658" s="196"/>
      <c r="FD1658" s="196"/>
    </row>
    <row r="1659" spans="2:160">
      <c r="B1659" s="99">
        <f t="shared" si="151"/>
        <v>0</v>
      </c>
      <c r="C1659" s="99" t="str">
        <f t="shared" si="152"/>
        <v/>
      </c>
      <c r="D1659" s="99" t="str">
        <f t="shared" si="153"/>
        <v/>
      </c>
      <c r="E1659" s="99" t="str">
        <f t="shared" si="154"/>
        <v/>
      </c>
      <c r="F1659" s="99" t="str">
        <f t="shared" si="155"/>
        <v/>
      </c>
      <c r="G1659" s="99" t="str">
        <f t="shared" si="156"/>
        <v/>
      </c>
      <c r="H1659" s="200" t="str">
        <f ca="1">IF(AND(M1659&gt;0,M1659&lt;=STATS!$C$22),1,"")</f>
        <v/>
      </c>
      <c r="J1659" s="34">
        <v>1658</v>
      </c>
      <c r="R1659" s="17"/>
      <c r="S1659" s="17"/>
      <c r="T1659" s="36"/>
      <c r="U1659" s="36"/>
      <c r="V1659" s="36"/>
      <c r="W1659" s="36"/>
      <c r="EZ1659" s="196"/>
      <c r="FA1659" s="196"/>
      <c r="FB1659" s="196"/>
      <c r="FC1659" s="196"/>
      <c r="FD1659" s="196"/>
    </row>
    <row r="1660" spans="2:160">
      <c r="B1660" s="99">
        <f t="shared" si="151"/>
        <v>0</v>
      </c>
      <c r="C1660" s="99" t="str">
        <f t="shared" si="152"/>
        <v/>
      </c>
      <c r="D1660" s="99" t="str">
        <f t="shared" si="153"/>
        <v/>
      </c>
      <c r="E1660" s="99" t="str">
        <f t="shared" si="154"/>
        <v/>
      </c>
      <c r="F1660" s="99" t="str">
        <f t="shared" si="155"/>
        <v/>
      </c>
      <c r="G1660" s="99" t="str">
        <f t="shared" si="156"/>
        <v/>
      </c>
      <c r="H1660" s="200" t="str">
        <f ca="1">IF(AND(M1660&gt;0,M1660&lt;=STATS!$C$22),1,"")</f>
        <v/>
      </c>
      <c r="J1660" s="34">
        <v>1659</v>
      </c>
      <c r="R1660" s="17"/>
      <c r="S1660" s="17"/>
      <c r="T1660" s="36"/>
      <c r="U1660" s="36"/>
      <c r="V1660" s="36"/>
      <c r="W1660" s="36"/>
      <c r="EZ1660" s="196"/>
      <c r="FA1660" s="196"/>
      <c r="FB1660" s="196"/>
      <c r="FC1660" s="196"/>
      <c r="FD1660" s="196"/>
    </row>
    <row r="1661" spans="2:160">
      <c r="B1661" s="99">
        <f t="shared" si="151"/>
        <v>0</v>
      </c>
      <c r="C1661" s="99" t="str">
        <f t="shared" si="152"/>
        <v/>
      </c>
      <c r="D1661" s="99" t="str">
        <f t="shared" si="153"/>
        <v/>
      </c>
      <c r="E1661" s="99" t="str">
        <f t="shared" si="154"/>
        <v/>
      </c>
      <c r="F1661" s="99" t="str">
        <f t="shared" si="155"/>
        <v/>
      </c>
      <c r="G1661" s="99" t="str">
        <f t="shared" si="156"/>
        <v/>
      </c>
      <c r="H1661" s="200" t="str">
        <f ca="1">IF(AND(M1661&gt;0,M1661&lt;=STATS!$C$22),1,"")</f>
        <v/>
      </c>
      <c r="J1661" s="34">
        <v>1660</v>
      </c>
      <c r="R1661" s="17"/>
      <c r="S1661" s="17"/>
      <c r="T1661" s="36"/>
      <c r="U1661" s="36"/>
      <c r="V1661" s="36"/>
      <c r="W1661" s="36"/>
      <c r="EZ1661" s="196"/>
      <c r="FA1661" s="196"/>
      <c r="FB1661" s="196"/>
      <c r="FC1661" s="196"/>
      <c r="FD1661" s="196"/>
    </row>
    <row r="1662" spans="2:160">
      <c r="B1662" s="99">
        <f t="shared" si="151"/>
        <v>0</v>
      </c>
      <c r="C1662" s="99" t="str">
        <f t="shared" si="152"/>
        <v/>
      </c>
      <c r="D1662" s="99" t="str">
        <f t="shared" si="153"/>
        <v/>
      </c>
      <c r="E1662" s="99" t="str">
        <f t="shared" si="154"/>
        <v/>
      </c>
      <c r="F1662" s="99" t="str">
        <f t="shared" si="155"/>
        <v/>
      </c>
      <c r="G1662" s="99" t="str">
        <f t="shared" si="156"/>
        <v/>
      </c>
      <c r="H1662" s="200" t="str">
        <f ca="1">IF(AND(M1662&gt;0,M1662&lt;=STATS!$C$22),1,"")</f>
        <v/>
      </c>
      <c r="J1662" s="34">
        <v>1661</v>
      </c>
      <c r="R1662" s="17"/>
      <c r="S1662" s="17"/>
      <c r="T1662" s="36"/>
      <c r="U1662" s="36"/>
      <c r="V1662" s="36"/>
      <c r="W1662" s="36"/>
      <c r="EZ1662" s="196"/>
      <c r="FA1662" s="196"/>
      <c r="FB1662" s="196"/>
      <c r="FC1662" s="196"/>
      <c r="FD1662" s="196"/>
    </row>
    <row r="1663" spans="2:160">
      <c r="B1663" s="99">
        <f t="shared" si="151"/>
        <v>0</v>
      </c>
      <c r="C1663" s="99" t="str">
        <f t="shared" si="152"/>
        <v/>
      </c>
      <c r="D1663" s="99" t="str">
        <f t="shared" si="153"/>
        <v/>
      </c>
      <c r="E1663" s="99" t="str">
        <f t="shared" si="154"/>
        <v/>
      </c>
      <c r="F1663" s="99" t="str">
        <f t="shared" si="155"/>
        <v/>
      </c>
      <c r="G1663" s="99" t="str">
        <f t="shared" si="156"/>
        <v/>
      </c>
      <c r="H1663" s="200" t="str">
        <f ca="1">IF(AND(M1663&gt;0,M1663&lt;=STATS!$C$22),1,"")</f>
        <v/>
      </c>
      <c r="J1663" s="34">
        <v>1662</v>
      </c>
      <c r="R1663" s="17"/>
      <c r="S1663" s="17"/>
      <c r="T1663" s="36"/>
      <c r="U1663" s="36"/>
      <c r="V1663" s="36"/>
      <c r="W1663" s="36"/>
      <c r="EZ1663" s="196"/>
      <c r="FA1663" s="196"/>
      <c r="FB1663" s="196"/>
      <c r="FC1663" s="196"/>
      <c r="FD1663" s="196"/>
    </row>
    <row r="1664" spans="2:160">
      <c r="B1664" s="99">
        <f t="shared" si="151"/>
        <v>0</v>
      </c>
      <c r="C1664" s="99" t="str">
        <f t="shared" si="152"/>
        <v/>
      </c>
      <c r="D1664" s="99" t="str">
        <f t="shared" si="153"/>
        <v/>
      </c>
      <c r="E1664" s="99" t="str">
        <f t="shared" si="154"/>
        <v/>
      </c>
      <c r="F1664" s="99" t="str">
        <f t="shared" si="155"/>
        <v/>
      </c>
      <c r="G1664" s="99" t="str">
        <f t="shared" si="156"/>
        <v/>
      </c>
      <c r="H1664" s="200" t="str">
        <f ca="1">IF(AND(M1664&gt;0,M1664&lt;=STATS!$C$22),1,"")</f>
        <v/>
      </c>
      <c r="J1664" s="34">
        <v>1663</v>
      </c>
      <c r="R1664" s="17"/>
      <c r="S1664" s="17"/>
      <c r="T1664" s="36"/>
      <c r="U1664" s="36"/>
      <c r="V1664" s="36"/>
      <c r="W1664" s="36"/>
      <c r="EZ1664" s="196"/>
      <c r="FA1664" s="196"/>
      <c r="FB1664" s="196"/>
      <c r="FC1664" s="196"/>
      <c r="FD1664" s="196"/>
    </row>
    <row r="1665" spans="2:160">
      <c r="B1665" s="99">
        <f t="shared" si="151"/>
        <v>0</v>
      </c>
      <c r="C1665" s="99" t="str">
        <f t="shared" si="152"/>
        <v/>
      </c>
      <c r="D1665" s="99" t="str">
        <f t="shared" si="153"/>
        <v/>
      </c>
      <c r="E1665" s="99" t="str">
        <f t="shared" si="154"/>
        <v/>
      </c>
      <c r="F1665" s="99" t="str">
        <f t="shared" si="155"/>
        <v/>
      </c>
      <c r="G1665" s="99" t="str">
        <f t="shared" si="156"/>
        <v/>
      </c>
      <c r="H1665" s="200" t="str">
        <f ca="1">IF(AND(M1665&gt;0,M1665&lt;=STATS!$C$22),1,"")</f>
        <v/>
      </c>
      <c r="J1665" s="34">
        <v>1664</v>
      </c>
      <c r="R1665" s="17"/>
      <c r="S1665" s="17"/>
      <c r="T1665" s="36"/>
      <c r="U1665" s="36"/>
      <c r="V1665" s="36"/>
      <c r="W1665" s="36"/>
      <c r="EZ1665" s="196"/>
      <c r="FA1665" s="196"/>
      <c r="FB1665" s="196"/>
      <c r="FC1665" s="196"/>
      <c r="FD1665" s="196"/>
    </row>
    <row r="1666" spans="2:160">
      <c r="B1666" s="99">
        <f t="shared" ref="B1666:B1729" si="157">COUNT(R1666:EY1666,FE1666:FM1666)</f>
        <v>0</v>
      </c>
      <c r="C1666" s="99" t="str">
        <f t="shared" ref="C1666:C1729" si="158">IF(COUNT(R1666:EY1666,FE1666:FM1666)&gt;0,COUNT(R1666:EY1666,FE1666:FM1666),"")</f>
        <v/>
      </c>
      <c r="D1666" s="99" t="str">
        <f t="shared" ref="D1666:D1729" si="159">IF(COUNT(T1666:BJ1666,BL1666:BT1666,BV1666:CB1666,CD1666:EY1666,FE1666:FM1666)&gt;0,COUNT(T1666:BJ1666,BL1666:BT1666,BV1666:CB1666,CD1666:EY1666,FE1666:FM1666),"")</f>
        <v/>
      </c>
      <c r="E1666" s="99" t="str">
        <f t="shared" ref="E1666:E1729" si="160">IF(H1666=1,COUNT(R1666:EY1666,FE1666:FM1666),"")</f>
        <v/>
      </c>
      <c r="F1666" s="99" t="str">
        <f t="shared" ref="F1666:F1729" si="161">IF(H1666=1,COUNT(T1666:BJ1666,BL1666:BT1666,BV1666:CB1666,CD1666:EY1666,FE1666:FM1666),"")</f>
        <v/>
      </c>
      <c r="G1666" s="99" t="str">
        <f t="shared" si="156"/>
        <v/>
      </c>
      <c r="H1666" s="200" t="str">
        <f ca="1">IF(AND(M1666&gt;0,M1666&lt;=STATS!$C$22),1,"")</f>
        <v/>
      </c>
      <c r="J1666" s="34">
        <v>1665</v>
      </c>
      <c r="R1666" s="17"/>
      <c r="S1666" s="17"/>
      <c r="T1666" s="36"/>
      <c r="U1666" s="36"/>
      <c r="V1666" s="36"/>
      <c r="W1666" s="36"/>
      <c r="EZ1666" s="196"/>
      <c r="FA1666" s="196"/>
      <c r="FB1666" s="196"/>
      <c r="FC1666" s="196"/>
      <c r="FD1666" s="196"/>
    </row>
    <row r="1667" spans="2:160">
      <c r="B1667" s="99">
        <f t="shared" si="157"/>
        <v>0</v>
      </c>
      <c r="C1667" s="99" t="str">
        <f t="shared" si="158"/>
        <v/>
      </c>
      <c r="D1667" s="99" t="str">
        <f t="shared" si="159"/>
        <v/>
      </c>
      <c r="E1667" s="99" t="str">
        <f t="shared" si="160"/>
        <v/>
      </c>
      <c r="F1667" s="99" t="str">
        <f t="shared" si="161"/>
        <v/>
      </c>
      <c r="G1667" s="99" t="str">
        <f t="shared" si="156"/>
        <v/>
      </c>
      <c r="H1667" s="200" t="str">
        <f ca="1">IF(AND(M1667&gt;0,M1667&lt;=STATS!$C$22),1,"")</f>
        <v/>
      </c>
      <c r="J1667" s="34">
        <v>1666</v>
      </c>
      <c r="R1667" s="17"/>
      <c r="S1667" s="17"/>
      <c r="T1667" s="36"/>
      <c r="U1667" s="36"/>
      <c r="V1667" s="36"/>
      <c r="W1667" s="36"/>
      <c r="EZ1667" s="196"/>
      <c r="FA1667" s="196"/>
      <c r="FB1667" s="196"/>
      <c r="FC1667" s="196"/>
      <c r="FD1667" s="196"/>
    </row>
    <row r="1668" spans="2:160">
      <c r="B1668" s="99">
        <f t="shared" si="157"/>
        <v>0</v>
      </c>
      <c r="C1668" s="99" t="str">
        <f t="shared" si="158"/>
        <v/>
      </c>
      <c r="D1668" s="99" t="str">
        <f t="shared" si="159"/>
        <v/>
      </c>
      <c r="E1668" s="99" t="str">
        <f t="shared" si="160"/>
        <v/>
      </c>
      <c r="F1668" s="99" t="str">
        <f t="shared" si="161"/>
        <v/>
      </c>
      <c r="G1668" s="99" t="str">
        <f t="shared" si="156"/>
        <v/>
      </c>
      <c r="H1668" s="200" t="str">
        <f ca="1">IF(AND(M1668&gt;0,M1668&lt;=STATS!$C$22),1,"")</f>
        <v/>
      </c>
      <c r="J1668" s="34">
        <v>1667</v>
      </c>
      <c r="R1668" s="17"/>
      <c r="S1668" s="17"/>
      <c r="T1668" s="36"/>
      <c r="U1668" s="36"/>
      <c r="V1668" s="36"/>
      <c r="W1668" s="36"/>
      <c r="EZ1668" s="196"/>
      <c r="FA1668" s="196"/>
      <c r="FB1668" s="196"/>
      <c r="FC1668" s="196"/>
      <c r="FD1668" s="196"/>
    </row>
    <row r="1669" spans="2:160">
      <c r="B1669" s="99">
        <f t="shared" si="157"/>
        <v>0</v>
      </c>
      <c r="C1669" s="99" t="str">
        <f t="shared" si="158"/>
        <v/>
      </c>
      <c r="D1669" s="99" t="str">
        <f t="shared" si="159"/>
        <v/>
      </c>
      <c r="E1669" s="99" t="str">
        <f t="shared" si="160"/>
        <v/>
      </c>
      <c r="F1669" s="99" t="str">
        <f t="shared" si="161"/>
        <v/>
      </c>
      <c r="G1669" s="99" t="str">
        <f t="shared" si="156"/>
        <v/>
      </c>
      <c r="H1669" s="200" t="str">
        <f ca="1">IF(AND(M1669&gt;0,M1669&lt;=STATS!$C$22),1,"")</f>
        <v/>
      </c>
      <c r="J1669" s="34">
        <v>1668</v>
      </c>
      <c r="R1669" s="17"/>
      <c r="S1669" s="17"/>
      <c r="T1669" s="36"/>
      <c r="U1669" s="36"/>
      <c r="V1669" s="36"/>
      <c r="W1669" s="36"/>
      <c r="EZ1669" s="196"/>
      <c r="FA1669" s="196"/>
      <c r="FB1669" s="196"/>
      <c r="FC1669" s="196"/>
      <c r="FD1669" s="196"/>
    </row>
    <row r="1670" spans="2:160">
      <c r="B1670" s="99">
        <f t="shared" si="157"/>
        <v>0</v>
      </c>
      <c r="C1670" s="99" t="str">
        <f t="shared" si="158"/>
        <v/>
      </c>
      <c r="D1670" s="99" t="str">
        <f t="shared" si="159"/>
        <v/>
      </c>
      <c r="E1670" s="99" t="str">
        <f t="shared" si="160"/>
        <v/>
      </c>
      <c r="F1670" s="99" t="str">
        <f t="shared" si="161"/>
        <v/>
      </c>
      <c r="G1670" s="99" t="str">
        <f t="shared" si="156"/>
        <v/>
      </c>
      <c r="H1670" s="200" t="str">
        <f ca="1">IF(AND(M1670&gt;0,M1670&lt;=STATS!$C$22),1,"")</f>
        <v/>
      </c>
      <c r="J1670" s="34">
        <v>1669</v>
      </c>
      <c r="R1670" s="17"/>
      <c r="S1670" s="17"/>
      <c r="T1670" s="36"/>
      <c r="U1670" s="36"/>
      <c r="V1670" s="36"/>
      <c r="W1670" s="36"/>
      <c r="EZ1670" s="196"/>
      <c r="FA1670" s="196"/>
      <c r="FB1670" s="196"/>
      <c r="FC1670" s="196"/>
      <c r="FD1670" s="196"/>
    </row>
    <row r="1671" spans="2:160">
      <c r="B1671" s="99">
        <f t="shared" si="157"/>
        <v>0</v>
      </c>
      <c r="C1671" s="99" t="str">
        <f t="shared" si="158"/>
        <v/>
      </c>
      <c r="D1671" s="99" t="str">
        <f t="shared" si="159"/>
        <v/>
      </c>
      <c r="E1671" s="99" t="str">
        <f t="shared" si="160"/>
        <v/>
      </c>
      <c r="F1671" s="99" t="str">
        <f t="shared" si="161"/>
        <v/>
      </c>
      <c r="G1671" s="99" t="str">
        <f t="shared" si="156"/>
        <v/>
      </c>
      <c r="H1671" s="200" t="str">
        <f ca="1">IF(AND(M1671&gt;0,M1671&lt;=STATS!$C$22),1,"")</f>
        <v/>
      </c>
      <c r="J1671" s="34">
        <v>1670</v>
      </c>
      <c r="R1671" s="17"/>
      <c r="S1671" s="17"/>
      <c r="T1671" s="36"/>
      <c r="U1671" s="36"/>
      <c r="V1671" s="36"/>
      <c r="W1671" s="36"/>
      <c r="EZ1671" s="196"/>
      <c r="FA1671" s="196"/>
      <c r="FB1671" s="196"/>
      <c r="FC1671" s="196"/>
      <c r="FD1671" s="196"/>
    </row>
    <row r="1672" spans="2:160">
      <c r="B1672" s="99">
        <f t="shared" si="157"/>
        <v>0</v>
      </c>
      <c r="C1672" s="99" t="str">
        <f t="shared" si="158"/>
        <v/>
      </c>
      <c r="D1672" s="99" t="str">
        <f t="shared" si="159"/>
        <v/>
      </c>
      <c r="E1672" s="99" t="str">
        <f t="shared" si="160"/>
        <v/>
      </c>
      <c r="F1672" s="99" t="str">
        <f t="shared" si="161"/>
        <v/>
      </c>
      <c r="G1672" s="99" t="str">
        <f t="shared" si="156"/>
        <v/>
      </c>
      <c r="H1672" s="200" t="str">
        <f ca="1">IF(AND(M1672&gt;0,M1672&lt;=STATS!$C$22),1,"")</f>
        <v/>
      </c>
      <c r="J1672" s="34">
        <v>1671</v>
      </c>
      <c r="R1672" s="17"/>
      <c r="S1672" s="17"/>
      <c r="T1672" s="36"/>
      <c r="U1672" s="36"/>
      <c r="V1672" s="36"/>
      <c r="W1672" s="36"/>
      <c r="EZ1672" s="196"/>
      <c r="FA1672" s="196"/>
      <c r="FB1672" s="196"/>
      <c r="FC1672" s="196"/>
      <c r="FD1672" s="196"/>
    </row>
    <row r="1673" spans="2:160">
      <c r="B1673" s="99">
        <f t="shared" si="157"/>
        <v>0</v>
      </c>
      <c r="C1673" s="99" t="str">
        <f t="shared" si="158"/>
        <v/>
      </c>
      <c r="D1673" s="99" t="str">
        <f t="shared" si="159"/>
        <v/>
      </c>
      <c r="E1673" s="99" t="str">
        <f t="shared" si="160"/>
        <v/>
      </c>
      <c r="F1673" s="99" t="str">
        <f t="shared" si="161"/>
        <v/>
      </c>
      <c r="G1673" s="99" t="str">
        <f t="shared" si="156"/>
        <v/>
      </c>
      <c r="H1673" s="200" t="str">
        <f ca="1">IF(AND(M1673&gt;0,M1673&lt;=STATS!$C$22),1,"")</f>
        <v/>
      </c>
      <c r="J1673" s="34">
        <v>1672</v>
      </c>
      <c r="R1673" s="17"/>
      <c r="S1673" s="17"/>
      <c r="T1673" s="36"/>
      <c r="U1673" s="36"/>
      <c r="V1673" s="36"/>
      <c r="W1673" s="36"/>
      <c r="EZ1673" s="196"/>
      <c r="FA1673" s="196"/>
      <c r="FB1673" s="196"/>
      <c r="FC1673" s="196"/>
      <c r="FD1673" s="196"/>
    </row>
    <row r="1674" spans="2:160">
      <c r="B1674" s="99">
        <f t="shared" si="157"/>
        <v>0</v>
      </c>
      <c r="C1674" s="99" t="str">
        <f t="shared" si="158"/>
        <v/>
      </c>
      <c r="D1674" s="99" t="str">
        <f t="shared" si="159"/>
        <v/>
      </c>
      <c r="E1674" s="99" t="str">
        <f t="shared" si="160"/>
        <v/>
      </c>
      <c r="F1674" s="99" t="str">
        <f t="shared" si="161"/>
        <v/>
      </c>
      <c r="G1674" s="99" t="str">
        <f t="shared" si="156"/>
        <v/>
      </c>
      <c r="H1674" s="200" t="str">
        <f ca="1">IF(AND(M1674&gt;0,M1674&lt;=STATS!$C$22),1,"")</f>
        <v/>
      </c>
      <c r="J1674" s="34">
        <v>1673</v>
      </c>
      <c r="R1674" s="17"/>
      <c r="S1674" s="17"/>
      <c r="T1674" s="36"/>
      <c r="U1674" s="36"/>
      <c r="V1674" s="36"/>
      <c r="W1674" s="36"/>
      <c r="EZ1674" s="196"/>
      <c r="FA1674" s="196"/>
      <c r="FB1674" s="196"/>
      <c r="FC1674" s="196"/>
      <c r="FD1674" s="196"/>
    </row>
    <row r="1675" spans="2:160">
      <c r="B1675" s="99">
        <f t="shared" si="157"/>
        <v>0</v>
      </c>
      <c r="C1675" s="99" t="str">
        <f t="shared" si="158"/>
        <v/>
      </c>
      <c r="D1675" s="99" t="str">
        <f t="shared" si="159"/>
        <v/>
      </c>
      <c r="E1675" s="99" t="str">
        <f t="shared" si="160"/>
        <v/>
      </c>
      <c r="F1675" s="99" t="str">
        <f t="shared" si="161"/>
        <v/>
      </c>
      <c r="G1675" s="99" t="str">
        <f t="shared" si="156"/>
        <v/>
      </c>
      <c r="H1675" s="200" t="str">
        <f ca="1">IF(AND(M1675&gt;0,M1675&lt;=STATS!$C$22),1,"")</f>
        <v/>
      </c>
      <c r="J1675" s="34">
        <v>1674</v>
      </c>
      <c r="R1675" s="17"/>
      <c r="S1675" s="17"/>
      <c r="T1675" s="36"/>
      <c r="U1675" s="36"/>
      <c r="V1675" s="36"/>
      <c r="W1675" s="36"/>
      <c r="EZ1675" s="196"/>
      <c r="FA1675" s="196"/>
      <c r="FB1675" s="196"/>
      <c r="FC1675" s="196"/>
      <c r="FD1675" s="196"/>
    </row>
    <row r="1676" spans="2:160">
      <c r="B1676" s="99">
        <f t="shared" si="157"/>
        <v>0</v>
      </c>
      <c r="C1676" s="99" t="str">
        <f t="shared" si="158"/>
        <v/>
      </c>
      <c r="D1676" s="99" t="str">
        <f t="shared" si="159"/>
        <v/>
      </c>
      <c r="E1676" s="99" t="str">
        <f t="shared" si="160"/>
        <v/>
      </c>
      <c r="F1676" s="99" t="str">
        <f t="shared" si="161"/>
        <v/>
      </c>
      <c r="G1676" s="99" t="str">
        <f t="shared" si="156"/>
        <v/>
      </c>
      <c r="H1676" s="200" t="str">
        <f ca="1">IF(AND(M1676&gt;0,M1676&lt;=STATS!$C$22),1,"")</f>
        <v/>
      </c>
      <c r="J1676" s="34">
        <v>1675</v>
      </c>
      <c r="R1676" s="17"/>
      <c r="S1676" s="17"/>
      <c r="T1676" s="36"/>
      <c r="U1676" s="36"/>
      <c r="V1676" s="36"/>
      <c r="W1676" s="36"/>
      <c r="EZ1676" s="196"/>
      <c r="FA1676" s="196"/>
      <c r="FB1676" s="196"/>
      <c r="FC1676" s="196"/>
      <c r="FD1676" s="196"/>
    </row>
    <row r="1677" spans="2:160">
      <c r="B1677" s="99">
        <f t="shared" si="157"/>
        <v>0</v>
      </c>
      <c r="C1677" s="99" t="str">
        <f t="shared" si="158"/>
        <v/>
      </c>
      <c r="D1677" s="99" t="str">
        <f t="shared" si="159"/>
        <v/>
      </c>
      <c r="E1677" s="99" t="str">
        <f t="shared" si="160"/>
        <v/>
      </c>
      <c r="F1677" s="99" t="str">
        <f t="shared" si="161"/>
        <v/>
      </c>
      <c r="G1677" s="99" t="str">
        <f t="shared" si="156"/>
        <v/>
      </c>
      <c r="H1677" s="200" t="str">
        <f ca="1">IF(AND(M1677&gt;0,M1677&lt;=STATS!$C$22),1,"")</f>
        <v/>
      </c>
      <c r="J1677" s="34">
        <v>1676</v>
      </c>
      <c r="R1677" s="17"/>
      <c r="S1677" s="17"/>
      <c r="T1677" s="36"/>
      <c r="U1677" s="36"/>
      <c r="V1677" s="36"/>
      <c r="W1677" s="36"/>
      <c r="EZ1677" s="196"/>
      <c r="FA1677" s="196"/>
      <c r="FB1677" s="196"/>
      <c r="FC1677" s="196"/>
      <c r="FD1677" s="196"/>
    </row>
    <row r="1678" spans="2:160">
      <c r="B1678" s="99">
        <f t="shared" si="157"/>
        <v>0</v>
      </c>
      <c r="C1678" s="99" t="str">
        <f t="shared" si="158"/>
        <v/>
      </c>
      <c r="D1678" s="99" t="str">
        <f t="shared" si="159"/>
        <v/>
      </c>
      <c r="E1678" s="99" t="str">
        <f t="shared" si="160"/>
        <v/>
      </c>
      <c r="F1678" s="99" t="str">
        <f t="shared" si="161"/>
        <v/>
      </c>
      <c r="G1678" s="99" t="str">
        <f t="shared" si="156"/>
        <v/>
      </c>
      <c r="H1678" s="200" t="str">
        <f ca="1">IF(AND(M1678&gt;0,M1678&lt;=STATS!$C$22),1,"")</f>
        <v/>
      </c>
      <c r="J1678" s="34">
        <v>1677</v>
      </c>
      <c r="R1678" s="17"/>
      <c r="S1678" s="17"/>
      <c r="T1678" s="36"/>
      <c r="U1678" s="36"/>
      <c r="V1678" s="36"/>
      <c r="W1678" s="36"/>
      <c r="EZ1678" s="196"/>
      <c r="FA1678" s="196"/>
      <c r="FB1678" s="196"/>
      <c r="FC1678" s="196"/>
      <c r="FD1678" s="196"/>
    </row>
    <row r="1679" spans="2:160">
      <c r="B1679" s="99">
        <f t="shared" si="157"/>
        <v>0</v>
      </c>
      <c r="C1679" s="99" t="str">
        <f t="shared" si="158"/>
        <v/>
      </c>
      <c r="D1679" s="99" t="str">
        <f t="shared" si="159"/>
        <v/>
      </c>
      <c r="E1679" s="99" t="str">
        <f t="shared" si="160"/>
        <v/>
      </c>
      <c r="F1679" s="99" t="str">
        <f t="shared" si="161"/>
        <v/>
      </c>
      <c r="G1679" s="99" t="str">
        <f t="shared" si="156"/>
        <v/>
      </c>
      <c r="H1679" s="200" t="str">
        <f ca="1">IF(AND(M1679&gt;0,M1679&lt;=STATS!$C$22),1,"")</f>
        <v/>
      </c>
      <c r="J1679" s="34">
        <v>1678</v>
      </c>
      <c r="R1679" s="17"/>
      <c r="S1679" s="17"/>
      <c r="T1679" s="36"/>
      <c r="U1679" s="36"/>
      <c r="V1679" s="36"/>
      <c r="W1679" s="36"/>
      <c r="EZ1679" s="196"/>
      <c r="FA1679" s="196"/>
      <c r="FB1679" s="196"/>
      <c r="FC1679" s="196"/>
      <c r="FD1679" s="196"/>
    </row>
    <row r="1680" spans="2:160">
      <c r="B1680" s="99">
        <f t="shared" si="157"/>
        <v>0</v>
      </c>
      <c r="C1680" s="99" t="str">
        <f t="shared" si="158"/>
        <v/>
      </c>
      <c r="D1680" s="99" t="str">
        <f t="shared" si="159"/>
        <v/>
      </c>
      <c r="E1680" s="99" t="str">
        <f t="shared" si="160"/>
        <v/>
      </c>
      <c r="F1680" s="99" t="str">
        <f t="shared" si="161"/>
        <v/>
      </c>
      <c r="G1680" s="99" t="str">
        <f t="shared" si="156"/>
        <v/>
      </c>
      <c r="H1680" s="200" t="str">
        <f ca="1">IF(AND(M1680&gt;0,M1680&lt;=STATS!$C$22),1,"")</f>
        <v/>
      </c>
      <c r="J1680" s="34">
        <v>1679</v>
      </c>
      <c r="R1680" s="17"/>
      <c r="S1680" s="17"/>
      <c r="T1680" s="36"/>
      <c r="U1680" s="36"/>
      <c r="V1680" s="36"/>
      <c r="W1680" s="36"/>
      <c r="EZ1680" s="196"/>
      <c r="FA1680" s="196"/>
      <c r="FB1680" s="196"/>
      <c r="FC1680" s="196"/>
      <c r="FD1680" s="196"/>
    </row>
    <row r="1681" spans="2:160">
      <c r="B1681" s="99">
        <f t="shared" si="157"/>
        <v>0</v>
      </c>
      <c r="C1681" s="99" t="str">
        <f t="shared" si="158"/>
        <v/>
      </c>
      <c r="D1681" s="99" t="str">
        <f t="shared" si="159"/>
        <v/>
      </c>
      <c r="E1681" s="99" t="str">
        <f t="shared" si="160"/>
        <v/>
      </c>
      <c r="F1681" s="99" t="str">
        <f t="shared" si="161"/>
        <v/>
      </c>
      <c r="G1681" s="99" t="str">
        <f t="shared" si="156"/>
        <v/>
      </c>
      <c r="H1681" s="200" t="str">
        <f ca="1">IF(AND(M1681&gt;0,M1681&lt;=STATS!$C$22),1,"")</f>
        <v/>
      </c>
      <c r="J1681" s="34">
        <v>1680</v>
      </c>
      <c r="R1681" s="17"/>
      <c r="S1681" s="17"/>
      <c r="T1681" s="36"/>
      <c r="U1681" s="36"/>
      <c r="V1681" s="36"/>
      <c r="W1681" s="36"/>
      <c r="EZ1681" s="196"/>
      <c r="FA1681" s="196"/>
      <c r="FB1681" s="196"/>
      <c r="FC1681" s="196"/>
      <c r="FD1681" s="196"/>
    </row>
    <row r="1682" spans="2:160">
      <c r="B1682" s="99">
        <f t="shared" si="157"/>
        <v>0</v>
      </c>
      <c r="C1682" s="99" t="str">
        <f t="shared" si="158"/>
        <v/>
      </c>
      <c r="D1682" s="99" t="str">
        <f t="shared" si="159"/>
        <v/>
      </c>
      <c r="E1682" s="99" t="str">
        <f t="shared" si="160"/>
        <v/>
      </c>
      <c r="F1682" s="99" t="str">
        <f t="shared" si="161"/>
        <v/>
      </c>
      <c r="G1682" s="99" t="str">
        <f t="shared" si="156"/>
        <v/>
      </c>
      <c r="H1682" s="200" t="str">
        <f ca="1">IF(AND(M1682&gt;0,M1682&lt;=STATS!$C$22),1,"")</f>
        <v/>
      </c>
      <c r="J1682" s="34">
        <v>1681</v>
      </c>
      <c r="R1682" s="17"/>
      <c r="S1682" s="17"/>
      <c r="T1682" s="36"/>
      <c r="U1682" s="36"/>
      <c r="V1682" s="36"/>
      <c r="W1682" s="36"/>
      <c r="EZ1682" s="196"/>
      <c r="FA1682" s="196"/>
      <c r="FB1682" s="196"/>
      <c r="FC1682" s="196"/>
      <c r="FD1682" s="196"/>
    </row>
    <row r="1683" spans="2:160">
      <c r="B1683" s="99">
        <f t="shared" si="157"/>
        <v>0</v>
      </c>
      <c r="C1683" s="99" t="str">
        <f t="shared" si="158"/>
        <v/>
      </c>
      <c r="D1683" s="99" t="str">
        <f t="shared" si="159"/>
        <v/>
      </c>
      <c r="E1683" s="99" t="str">
        <f t="shared" si="160"/>
        <v/>
      </c>
      <c r="F1683" s="99" t="str">
        <f t="shared" si="161"/>
        <v/>
      </c>
      <c r="G1683" s="99" t="str">
        <f t="shared" si="156"/>
        <v/>
      </c>
      <c r="H1683" s="200" t="str">
        <f ca="1">IF(AND(M1683&gt;0,M1683&lt;=STATS!$C$22),1,"")</f>
        <v/>
      </c>
      <c r="J1683" s="34">
        <v>1682</v>
      </c>
      <c r="R1683" s="17"/>
      <c r="S1683" s="17"/>
      <c r="T1683" s="36"/>
      <c r="U1683" s="36"/>
      <c r="V1683" s="36"/>
      <c r="W1683" s="36"/>
      <c r="EZ1683" s="196"/>
      <c r="FA1683" s="196"/>
      <c r="FB1683" s="196"/>
      <c r="FC1683" s="196"/>
      <c r="FD1683" s="196"/>
    </row>
    <row r="1684" spans="2:160">
      <c r="B1684" s="99">
        <f t="shared" si="157"/>
        <v>0</v>
      </c>
      <c r="C1684" s="99" t="str">
        <f t="shared" si="158"/>
        <v/>
      </c>
      <c r="D1684" s="99" t="str">
        <f t="shared" si="159"/>
        <v/>
      </c>
      <c r="E1684" s="99" t="str">
        <f t="shared" si="160"/>
        <v/>
      </c>
      <c r="F1684" s="99" t="str">
        <f t="shared" si="161"/>
        <v/>
      </c>
      <c r="G1684" s="99" t="str">
        <f t="shared" si="156"/>
        <v/>
      </c>
      <c r="H1684" s="200" t="str">
        <f ca="1">IF(AND(M1684&gt;0,M1684&lt;=STATS!$C$22),1,"")</f>
        <v/>
      </c>
      <c r="J1684" s="34">
        <v>1683</v>
      </c>
      <c r="R1684" s="17"/>
      <c r="S1684" s="17"/>
      <c r="T1684" s="36"/>
      <c r="U1684" s="36"/>
      <c r="V1684" s="36"/>
      <c r="W1684" s="36"/>
      <c r="EZ1684" s="196"/>
      <c r="FA1684" s="196"/>
      <c r="FB1684" s="196"/>
      <c r="FC1684" s="196"/>
      <c r="FD1684" s="196"/>
    </row>
    <row r="1685" spans="2:160">
      <c r="B1685" s="99">
        <f t="shared" si="157"/>
        <v>0</v>
      </c>
      <c r="C1685" s="99" t="str">
        <f t="shared" si="158"/>
        <v/>
      </c>
      <c r="D1685" s="99" t="str">
        <f t="shared" si="159"/>
        <v/>
      </c>
      <c r="E1685" s="99" t="str">
        <f t="shared" si="160"/>
        <v/>
      </c>
      <c r="F1685" s="99" t="str">
        <f t="shared" si="161"/>
        <v/>
      </c>
      <c r="G1685" s="99" t="str">
        <f t="shared" si="156"/>
        <v/>
      </c>
      <c r="H1685" s="200" t="str">
        <f ca="1">IF(AND(M1685&gt;0,M1685&lt;=STATS!$C$22),1,"")</f>
        <v/>
      </c>
      <c r="J1685" s="34">
        <v>1684</v>
      </c>
      <c r="R1685" s="17"/>
      <c r="S1685" s="17"/>
      <c r="T1685" s="36"/>
      <c r="U1685" s="36"/>
      <c r="V1685" s="36"/>
      <c r="W1685" s="36"/>
      <c r="EZ1685" s="196"/>
      <c r="FA1685" s="196"/>
      <c r="FB1685" s="196"/>
      <c r="FC1685" s="196"/>
      <c r="FD1685" s="196"/>
    </row>
    <row r="1686" spans="2:160">
      <c r="B1686" s="99">
        <f t="shared" si="157"/>
        <v>0</v>
      </c>
      <c r="C1686" s="99" t="str">
        <f t="shared" si="158"/>
        <v/>
      </c>
      <c r="D1686" s="99" t="str">
        <f t="shared" si="159"/>
        <v/>
      </c>
      <c r="E1686" s="99" t="str">
        <f t="shared" si="160"/>
        <v/>
      </c>
      <c r="F1686" s="99" t="str">
        <f t="shared" si="161"/>
        <v/>
      </c>
      <c r="G1686" s="99" t="str">
        <f t="shared" si="156"/>
        <v/>
      </c>
      <c r="H1686" s="200" t="str">
        <f ca="1">IF(AND(M1686&gt;0,M1686&lt;=STATS!$C$22),1,"")</f>
        <v/>
      </c>
      <c r="J1686" s="34">
        <v>1685</v>
      </c>
      <c r="R1686" s="17"/>
      <c r="S1686" s="17"/>
      <c r="T1686" s="36"/>
      <c r="U1686" s="36"/>
      <c r="V1686" s="36"/>
      <c r="W1686" s="36"/>
      <c r="EZ1686" s="196"/>
      <c r="FA1686" s="196"/>
      <c r="FB1686" s="196"/>
      <c r="FC1686" s="196"/>
      <c r="FD1686" s="196"/>
    </row>
    <row r="1687" spans="2:160">
      <c r="B1687" s="99">
        <f t="shared" si="157"/>
        <v>0</v>
      </c>
      <c r="C1687" s="99" t="str">
        <f t="shared" si="158"/>
        <v/>
      </c>
      <c r="D1687" s="99" t="str">
        <f t="shared" si="159"/>
        <v/>
      </c>
      <c r="E1687" s="99" t="str">
        <f t="shared" si="160"/>
        <v/>
      </c>
      <c r="F1687" s="99" t="str">
        <f t="shared" si="161"/>
        <v/>
      </c>
      <c r="G1687" s="99" t="str">
        <f t="shared" si="156"/>
        <v/>
      </c>
      <c r="H1687" s="200" t="str">
        <f ca="1">IF(AND(M1687&gt;0,M1687&lt;=STATS!$C$22),1,"")</f>
        <v/>
      </c>
      <c r="J1687" s="34">
        <v>1686</v>
      </c>
      <c r="R1687" s="17"/>
      <c r="S1687" s="17"/>
      <c r="T1687" s="36"/>
      <c r="U1687" s="36"/>
      <c r="V1687" s="36"/>
      <c r="W1687" s="36"/>
      <c r="EZ1687" s="196"/>
      <c r="FA1687" s="196"/>
      <c r="FB1687" s="196"/>
      <c r="FC1687" s="196"/>
      <c r="FD1687" s="196"/>
    </row>
    <row r="1688" spans="2:160">
      <c r="B1688" s="99">
        <f t="shared" si="157"/>
        <v>0</v>
      </c>
      <c r="C1688" s="99" t="str">
        <f t="shared" si="158"/>
        <v/>
      </c>
      <c r="D1688" s="99" t="str">
        <f t="shared" si="159"/>
        <v/>
      </c>
      <c r="E1688" s="99" t="str">
        <f t="shared" si="160"/>
        <v/>
      </c>
      <c r="F1688" s="99" t="str">
        <f t="shared" si="161"/>
        <v/>
      </c>
      <c r="G1688" s="99" t="str">
        <f t="shared" si="156"/>
        <v/>
      </c>
      <c r="H1688" s="200" t="str">
        <f ca="1">IF(AND(M1688&gt;0,M1688&lt;=STATS!$C$22),1,"")</f>
        <v/>
      </c>
      <c r="J1688" s="34">
        <v>1687</v>
      </c>
      <c r="R1688" s="17"/>
      <c r="S1688" s="17"/>
      <c r="T1688" s="36"/>
      <c r="U1688" s="36"/>
      <c r="V1688" s="36"/>
      <c r="W1688" s="36"/>
      <c r="EZ1688" s="196"/>
      <c r="FA1688" s="196"/>
      <c r="FB1688" s="196"/>
      <c r="FC1688" s="196"/>
      <c r="FD1688" s="196"/>
    </row>
    <row r="1689" spans="2:160">
      <c r="B1689" s="99">
        <f t="shared" si="157"/>
        <v>0</v>
      </c>
      <c r="C1689" s="99" t="str">
        <f t="shared" si="158"/>
        <v/>
      </c>
      <c r="D1689" s="99" t="str">
        <f t="shared" si="159"/>
        <v/>
      </c>
      <c r="E1689" s="99" t="str">
        <f t="shared" si="160"/>
        <v/>
      </c>
      <c r="F1689" s="99" t="str">
        <f t="shared" si="161"/>
        <v/>
      </c>
      <c r="G1689" s="99" t="str">
        <f t="shared" si="156"/>
        <v/>
      </c>
      <c r="H1689" s="200" t="str">
        <f ca="1">IF(AND(M1689&gt;0,M1689&lt;=STATS!$C$22),1,"")</f>
        <v/>
      </c>
      <c r="J1689" s="34">
        <v>1688</v>
      </c>
      <c r="R1689" s="17"/>
      <c r="S1689" s="17"/>
      <c r="T1689" s="36"/>
      <c r="U1689" s="36"/>
      <c r="V1689" s="36"/>
      <c r="W1689" s="36"/>
      <c r="EZ1689" s="196"/>
      <c r="FA1689" s="196"/>
      <c r="FB1689" s="196"/>
      <c r="FC1689" s="196"/>
      <c r="FD1689" s="196"/>
    </row>
    <row r="1690" spans="2:160">
      <c r="B1690" s="99">
        <f t="shared" si="157"/>
        <v>0</v>
      </c>
      <c r="C1690" s="99" t="str">
        <f t="shared" si="158"/>
        <v/>
      </c>
      <c r="D1690" s="99" t="str">
        <f t="shared" si="159"/>
        <v/>
      </c>
      <c r="E1690" s="99" t="str">
        <f t="shared" si="160"/>
        <v/>
      </c>
      <c r="F1690" s="99" t="str">
        <f t="shared" si="161"/>
        <v/>
      </c>
      <c r="G1690" s="99" t="str">
        <f t="shared" ref="G1690:G1753" si="162">IF($B1690&gt;=1,$M1690,"")</f>
        <v/>
      </c>
      <c r="H1690" s="200" t="str">
        <f ca="1">IF(AND(M1690&gt;0,M1690&lt;=STATS!$C$22),1,"")</f>
        <v/>
      </c>
      <c r="J1690" s="34">
        <v>1689</v>
      </c>
      <c r="R1690" s="17"/>
      <c r="S1690" s="17"/>
      <c r="T1690" s="36"/>
      <c r="U1690" s="36"/>
      <c r="V1690" s="36"/>
      <c r="W1690" s="36"/>
      <c r="EZ1690" s="196"/>
      <c r="FA1690" s="196"/>
      <c r="FB1690" s="196"/>
      <c r="FC1690" s="196"/>
      <c r="FD1690" s="196"/>
    </row>
    <row r="1691" spans="2:160">
      <c r="B1691" s="99">
        <f t="shared" si="157"/>
        <v>0</v>
      </c>
      <c r="C1691" s="99" t="str">
        <f t="shared" si="158"/>
        <v/>
      </c>
      <c r="D1691" s="99" t="str">
        <f t="shared" si="159"/>
        <v/>
      </c>
      <c r="E1691" s="99" t="str">
        <f t="shared" si="160"/>
        <v/>
      </c>
      <c r="F1691" s="99" t="str">
        <f t="shared" si="161"/>
        <v/>
      </c>
      <c r="G1691" s="99" t="str">
        <f t="shared" si="162"/>
        <v/>
      </c>
      <c r="H1691" s="200" t="str">
        <f ca="1">IF(AND(M1691&gt;0,M1691&lt;=STATS!$C$22),1,"")</f>
        <v/>
      </c>
      <c r="J1691" s="34">
        <v>1690</v>
      </c>
      <c r="R1691" s="17"/>
      <c r="S1691" s="17"/>
      <c r="T1691" s="36"/>
      <c r="U1691" s="36"/>
      <c r="V1691" s="36"/>
      <c r="W1691" s="36"/>
      <c r="EZ1691" s="196"/>
      <c r="FA1691" s="196"/>
      <c r="FB1691" s="196"/>
      <c r="FC1691" s="196"/>
      <c r="FD1691" s="196"/>
    </row>
    <row r="1692" spans="2:160">
      <c r="B1692" s="99">
        <f t="shared" si="157"/>
        <v>0</v>
      </c>
      <c r="C1692" s="99" t="str">
        <f t="shared" si="158"/>
        <v/>
      </c>
      <c r="D1692" s="99" t="str">
        <f t="shared" si="159"/>
        <v/>
      </c>
      <c r="E1692" s="99" t="str">
        <f t="shared" si="160"/>
        <v/>
      </c>
      <c r="F1692" s="99" t="str">
        <f t="shared" si="161"/>
        <v/>
      </c>
      <c r="G1692" s="99" t="str">
        <f t="shared" si="162"/>
        <v/>
      </c>
      <c r="H1692" s="200" t="str">
        <f ca="1">IF(AND(M1692&gt;0,M1692&lt;=STATS!$C$22),1,"")</f>
        <v/>
      </c>
      <c r="J1692" s="34">
        <v>1691</v>
      </c>
      <c r="R1692" s="17"/>
      <c r="S1692" s="17"/>
      <c r="T1692" s="36"/>
      <c r="U1692" s="36"/>
      <c r="V1692" s="36"/>
      <c r="W1692" s="36"/>
      <c r="EZ1692" s="196"/>
      <c r="FA1692" s="196"/>
      <c r="FB1692" s="196"/>
      <c r="FC1692" s="196"/>
      <c r="FD1692" s="196"/>
    </row>
    <row r="1693" spans="2:160">
      <c r="B1693" s="99">
        <f t="shared" si="157"/>
        <v>0</v>
      </c>
      <c r="C1693" s="99" t="str">
        <f t="shared" si="158"/>
        <v/>
      </c>
      <c r="D1693" s="99" t="str">
        <f t="shared" si="159"/>
        <v/>
      </c>
      <c r="E1693" s="99" t="str">
        <f t="shared" si="160"/>
        <v/>
      </c>
      <c r="F1693" s="99" t="str">
        <f t="shared" si="161"/>
        <v/>
      </c>
      <c r="G1693" s="99" t="str">
        <f t="shared" si="162"/>
        <v/>
      </c>
      <c r="H1693" s="200" t="str">
        <f ca="1">IF(AND(M1693&gt;0,M1693&lt;=STATS!$C$22),1,"")</f>
        <v/>
      </c>
      <c r="J1693" s="34">
        <v>1692</v>
      </c>
      <c r="R1693" s="17"/>
      <c r="S1693" s="17"/>
      <c r="T1693" s="36"/>
      <c r="U1693" s="36"/>
      <c r="V1693" s="36"/>
      <c r="W1693" s="36"/>
      <c r="EZ1693" s="196"/>
      <c r="FA1693" s="196"/>
      <c r="FB1693" s="196"/>
      <c r="FC1693" s="196"/>
      <c r="FD1693" s="196"/>
    </row>
    <row r="1694" spans="2:160">
      <c r="B1694" s="99">
        <f t="shared" si="157"/>
        <v>0</v>
      </c>
      <c r="C1694" s="99" t="str">
        <f t="shared" si="158"/>
        <v/>
      </c>
      <c r="D1694" s="99" t="str">
        <f t="shared" si="159"/>
        <v/>
      </c>
      <c r="E1694" s="99" t="str">
        <f t="shared" si="160"/>
        <v/>
      </c>
      <c r="F1694" s="99" t="str">
        <f t="shared" si="161"/>
        <v/>
      </c>
      <c r="G1694" s="99" t="str">
        <f t="shared" si="162"/>
        <v/>
      </c>
      <c r="H1694" s="200" t="str">
        <f ca="1">IF(AND(M1694&gt;0,M1694&lt;=STATS!$C$22),1,"")</f>
        <v/>
      </c>
      <c r="J1694" s="34">
        <v>1693</v>
      </c>
      <c r="R1694" s="17"/>
      <c r="S1694" s="17"/>
      <c r="T1694" s="36"/>
      <c r="U1694" s="36"/>
      <c r="V1694" s="36"/>
      <c r="W1694" s="36"/>
      <c r="EZ1694" s="196"/>
      <c r="FA1694" s="196"/>
      <c r="FB1694" s="196"/>
      <c r="FC1694" s="196"/>
      <c r="FD1694" s="196"/>
    </row>
    <row r="1695" spans="2:160">
      <c r="B1695" s="99">
        <f t="shared" si="157"/>
        <v>0</v>
      </c>
      <c r="C1695" s="99" t="str">
        <f t="shared" si="158"/>
        <v/>
      </c>
      <c r="D1695" s="99" t="str">
        <f t="shared" si="159"/>
        <v/>
      </c>
      <c r="E1695" s="99" t="str">
        <f t="shared" si="160"/>
        <v/>
      </c>
      <c r="F1695" s="99" t="str">
        <f t="shared" si="161"/>
        <v/>
      </c>
      <c r="G1695" s="99" t="str">
        <f t="shared" si="162"/>
        <v/>
      </c>
      <c r="H1695" s="200" t="str">
        <f ca="1">IF(AND(M1695&gt;0,M1695&lt;=STATS!$C$22),1,"")</f>
        <v/>
      </c>
      <c r="J1695" s="34">
        <v>1694</v>
      </c>
      <c r="R1695" s="17"/>
      <c r="S1695" s="17"/>
      <c r="T1695" s="36"/>
      <c r="U1695" s="36"/>
      <c r="V1695" s="36"/>
      <c r="W1695" s="36"/>
      <c r="EZ1695" s="196"/>
      <c r="FA1695" s="196"/>
      <c r="FB1695" s="196"/>
      <c r="FC1695" s="196"/>
      <c r="FD1695" s="196"/>
    </row>
    <row r="1696" spans="2:160">
      <c r="B1696" s="99">
        <f t="shared" si="157"/>
        <v>0</v>
      </c>
      <c r="C1696" s="99" t="str">
        <f t="shared" si="158"/>
        <v/>
      </c>
      <c r="D1696" s="99" t="str">
        <f t="shared" si="159"/>
        <v/>
      </c>
      <c r="E1696" s="99" t="str">
        <f t="shared" si="160"/>
        <v/>
      </c>
      <c r="F1696" s="99" t="str">
        <f t="shared" si="161"/>
        <v/>
      </c>
      <c r="G1696" s="99" t="str">
        <f t="shared" si="162"/>
        <v/>
      </c>
      <c r="H1696" s="200" t="str">
        <f ca="1">IF(AND(M1696&gt;0,M1696&lt;=STATS!$C$22),1,"")</f>
        <v/>
      </c>
      <c r="J1696" s="34">
        <v>1695</v>
      </c>
      <c r="R1696" s="17"/>
      <c r="S1696" s="17"/>
      <c r="T1696" s="36"/>
      <c r="U1696" s="36"/>
      <c r="V1696" s="36"/>
      <c r="W1696" s="36"/>
      <c r="EZ1696" s="196"/>
      <c r="FA1696" s="196"/>
      <c r="FB1696" s="196"/>
      <c r="FC1696" s="196"/>
      <c r="FD1696" s="196"/>
    </row>
    <row r="1697" spans="2:160">
      <c r="B1697" s="99">
        <f t="shared" si="157"/>
        <v>0</v>
      </c>
      <c r="C1697" s="99" t="str">
        <f t="shared" si="158"/>
        <v/>
      </c>
      <c r="D1697" s="99" t="str">
        <f t="shared" si="159"/>
        <v/>
      </c>
      <c r="E1697" s="99" t="str">
        <f t="shared" si="160"/>
        <v/>
      </c>
      <c r="F1697" s="99" t="str">
        <f t="shared" si="161"/>
        <v/>
      </c>
      <c r="G1697" s="99" t="str">
        <f t="shared" si="162"/>
        <v/>
      </c>
      <c r="H1697" s="200" t="str">
        <f ca="1">IF(AND(M1697&gt;0,M1697&lt;=STATS!$C$22),1,"")</f>
        <v/>
      </c>
      <c r="J1697" s="34">
        <v>1696</v>
      </c>
      <c r="R1697" s="17"/>
      <c r="S1697" s="17"/>
      <c r="T1697" s="36"/>
      <c r="U1697" s="36"/>
      <c r="V1697" s="36"/>
      <c r="W1697" s="36"/>
      <c r="EZ1697" s="196"/>
      <c r="FA1697" s="196"/>
      <c r="FB1697" s="196"/>
      <c r="FC1697" s="196"/>
      <c r="FD1697" s="196"/>
    </row>
    <row r="1698" spans="2:160">
      <c r="B1698" s="99">
        <f t="shared" si="157"/>
        <v>0</v>
      </c>
      <c r="C1698" s="99" t="str">
        <f t="shared" si="158"/>
        <v/>
      </c>
      <c r="D1698" s="99" t="str">
        <f t="shared" si="159"/>
        <v/>
      </c>
      <c r="E1698" s="99" t="str">
        <f t="shared" si="160"/>
        <v/>
      </c>
      <c r="F1698" s="99" t="str">
        <f t="shared" si="161"/>
        <v/>
      </c>
      <c r="G1698" s="99" t="str">
        <f t="shared" si="162"/>
        <v/>
      </c>
      <c r="H1698" s="200" t="str">
        <f ca="1">IF(AND(M1698&gt;0,M1698&lt;=STATS!$C$22),1,"")</f>
        <v/>
      </c>
      <c r="J1698" s="34">
        <v>1697</v>
      </c>
      <c r="R1698" s="17"/>
      <c r="S1698" s="17"/>
      <c r="T1698" s="36"/>
      <c r="U1698" s="36"/>
      <c r="V1698" s="36"/>
      <c r="W1698" s="36"/>
      <c r="EZ1698" s="196"/>
      <c r="FA1698" s="196"/>
      <c r="FB1698" s="196"/>
      <c r="FC1698" s="196"/>
      <c r="FD1698" s="196"/>
    </row>
    <row r="1699" spans="2:160">
      <c r="B1699" s="99">
        <f t="shared" si="157"/>
        <v>0</v>
      </c>
      <c r="C1699" s="99" t="str">
        <f t="shared" si="158"/>
        <v/>
      </c>
      <c r="D1699" s="99" t="str">
        <f t="shared" si="159"/>
        <v/>
      </c>
      <c r="E1699" s="99" t="str">
        <f t="shared" si="160"/>
        <v/>
      </c>
      <c r="F1699" s="99" t="str">
        <f t="shared" si="161"/>
        <v/>
      </c>
      <c r="G1699" s="99" t="str">
        <f t="shared" si="162"/>
        <v/>
      </c>
      <c r="H1699" s="200" t="str">
        <f ca="1">IF(AND(M1699&gt;0,M1699&lt;=STATS!$C$22),1,"")</f>
        <v/>
      </c>
      <c r="J1699" s="34">
        <v>1698</v>
      </c>
      <c r="R1699" s="17"/>
      <c r="S1699" s="17"/>
      <c r="T1699" s="36"/>
      <c r="U1699" s="36"/>
      <c r="V1699" s="36"/>
      <c r="W1699" s="36"/>
      <c r="EZ1699" s="196"/>
      <c r="FA1699" s="196"/>
      <c r="FB1699" s="196"/>
      <c r="FC1699" s="196"/>
      <c r="FD1699" s="196"/>
    </row>
    <row r="1700" spans="2:160">
      <c r="B1700" s="99">
        <f t="shared" si="157"/>
        <v>0</v>
      </c>
      <c r="C1700" s="99" t="str">
        <f t="shared" si="158"/>
        <v/>
      </c>
      <c r="D1700" s="99" t="str">
        <f t="shared" si="159"/>
        <v/>
      </c>
      <c r="E1700" s="99" t="str">
        <f t="shared" si="160"/>
        <v/>
      </c>
      <c r="F1700" s="99" t="str">
        <f t="shared" si="161"/>
        <v/>
      </c>
      <c r="G1700" s="99" t="str">
        <f t="shared" si="162"/>
        <v/>
      </c>
      <c r="H1700" s="200" t="str">
        <f ca="1">IF(AND(M1700&gt;0,M1700&lt;=STATS!$C$22),1,"")</f>
        <v/>
      </c>
      <c r="J1700" s="34">
        <v>1699</v>
      </c>
      <c r="R1700" s="17"/>
      <c r="S1700" s="17"/>
      <c r="T1700" s="36"/>
      <c r="U1700" s="36"/>
      <c r="V1700" s="36"/>
      <c r="W1700" s="36"/>
      <c r="EZ1700" s="196"/>
      <c r="FA1700" s="196"/>
      <c r="FB1700" s="196"/>
      <c r="FC1700" s="196"/>
      <c r="FD1700" s="196"/>
    </row>
    <row r="1701" spans="2:160">
      <c r="B1701" s="99">
        <f t="shared" si="157"/>
        <v>0</v>
      </c>
      <c r="C1701" s="99" t="str">
        <f t="shared" si="158"/>
        <v/>
      </c>
      <c r="D1701" s="99" t="str">
        <f t="shared" si="159"/>
        <v/>
      </c>
      <c r="E1701" s="99" t="str">
        <f t="shared" si="160"/>
        <v/>
      </c>
      <c r="F1701" s="99" t="str">
        <f t="shared" si="161"/>
        <v/>
      </c>
      <c r="G1701" s="99" t="str">
        <f t="shared" si="162"/>
        <v/>
      </c>
      <c r="H1701" s="200" t="str">
        <f ca="1">IF(AND(M1701&gt;0,M1701&lt;=STATS!$C$22),1,"")</f>
        <v/>
      </c>
      <c r="J1701" s="34">
        <v>1700</v>
      </c>
      <c r="R1701" s="17"/>
      <c r="S1701" s="17"/>
      <c r="T1701" s="36"/>
      <c r="U1701" s="36"/>
      <c r="V1701" s="36"/>
      <c r="W1701" s="36"/>
      <c r="EZ1701" s="196"/>
      <c r="FA1701" s="196"/>
      <c r="FB1701" s="196"/>
      <c r="FC1701" s="196"/>
      <c r="FD1701" s="196"/>
    </row>
    <row r="1702" spans="2:160">
      <c r="B1702" s="99">
        <f t="shared" si="157"/>
        <v>0</v>
      </c>
      <c r="C1702" s="99" t="str">
        <f t="shared" si="158"/>
        <v/>
      </c>
      <c r="D1702" s="99" t="str">
        <f t="shared" si="159"/>
        <v/>
      </c>
      <c r="E1702" s="99" t="str">
        <f t="shared" si="160"/>
        <v/>
      </c>
      <c r="F1702" s="99" t="str">
        <f t="shared" si="161"/>
        <v/>
      </c>
      <c r="G1702" s="99" t="str">
        <f t="shared" si="162"/>
        <v/>
      </c>
      <c r="H1702" s="200" t="str">
        <f ca="1">IF(AND(M1702&gt;0,M1702&lt;=STATS!$C$22),1,"")</f>
        <v/>
      </c>
      <c r="J1702" s="34">
        <v>1701</v>
      </c>
      <c r="R1702" s="17"/>
      <c r="S1702" s="17"/>
      <c r="T1702" s="36"/>
      <c r="U1702" s="36"/>
      <c r="V1702" s="36"/>
      <c r="W1702" s="36"/>
      <c r="EZ1702" s="196"/>
      <c r="FA1702" s="196"/>
      <c r="FB1702" s="196"/>
      <c r="FC1702" s="196"/>
      <c r="FD1702" s="196"/>
    </row>
    <row r="1703" spans="2:160">
      <c r="B1703" s="99">
        <f t="shared" si="157"/>
        <v>0</v>
      </c>
      <c r="C1703" s="99" t="str">
        <f t="shared" si="158"/>
        <v/>
      </c>
      <c r="D1703" s="99" t="str">
        <f t="shared" si="159"/>
        <v/>
      </c>
      <c r="E1703" s="99" t="str">
        <f t="shared" si="160"/>
        <v/>
      </c>
      <c r="F1703" s="99" t="str">
        <f t="shared" si="161"/>
        <v/>
      </c>
      <c r="G1703" s="99" t="str">
        <f t="shared" si="162"/>
        <v/>
      </c>
      <c r="H1703" s="200" t="str">
        <f ca="1">IF(AND(M1703&gt;0,M1703&lt;=STATS!$C$22),1,"")</f>
        <v/>
      </c>
      <c r="J1703" s="34">
        <v>1702</v>
      </c>
      <c r="R1703" s="17"/>
      <c r="S1703" s="17"/>
      <c r="T1703" s="36"/>
      <c r="U1703" s="36"/>
      <c r="V1703" s="36"/>
      <c r="W1703" s="36"/>
      <c r="EZ1703" s="196"/>
      <c r="FA1703" s="196"/>
      <c r="FB1703" s="196"/>
      <c r="FC1703" s="196"/>
      <c r="FD1703" s="196"/>
    </row>
    <row r="1704" spans="2:160">
      <c r="B1704" s="99">
        <f t="shared" si="157"/>
        <v>0</v>
      </c>
      <c r="C1704" s="99" t="str">
        <f t="shared" si="158"/>
        <v/>
      </c>
      <c r="D1704" s="99" t="str">
        <f t="shared" si="159"/>
        <v/>
      </c>
      <c r="E1704" s="99" t="str">
        <f t="shared" si="160"/>
        <v/>
      </c>
      <c r="F1704" s="99" t="str">
        <f t="shared" si="161"/>
        <v/>
      </c>
      <c r="G1704" s="99" t="str">
        <f t="shared" si="162"/>
        <v/>
      </c>
      <c r="H1704" s="200" t="str">
        <f ca="1">IF(AND(M1704&gt;0,M1704&lt;=STATS!$C$22),1,"")</f>
        <v/>
      </c>
      <c r="J1704" s="34">
        <v>1703</v>
      </c>
      <c r="R1704" s="17"/>
      <c r="S1704" s="17"/>
      <c r="T1704" s="36"/>
      <c r="U1704" s="36"/>
      <c r="V1704" s="36"/>
      <c r="W1704" s="36"/>
      <c r="EZ1704" s="196"/>
      <c r="FA1704" s="196"/>
      <c r="FB1704" s="196"/>
      <c r="FC1704" s="196"/>
      <c r="FD1704" s="196"/>
    </row>
    <row r="1705" spans="2:160">
      <c r="B1705" s="99">
        <f t="shared" si="157"/>
        <v>0</v>
      </c>
      <c r="C1705" s="99" t="str">
        <f t="shared" si="158"/>
        <v/>
      </c>
      <c r="D1705" s="99" t="str">
        <f t="shared" si="159"/>
        <v/>
      </c>
      <c r="E1705" s="99" t="str">
        <f t="shared" si="160"/>
        <v/>
      </c>
      <c r="F1705" s="99" t="str">
        <f t="shared" si="161"/>
        <v/>
      </c>
      <c r="G1705" s="99" t="str">
        <f t="shared" si="162"/>
        <v/>
      </c>
      <c r="H1705" s="200" t="str">
        <f ca="1">IF(AND(M1705&gt;0,M1705&lt;=STATS!$C$22),1,"")</f>
        <v/>
      </c>
      <c r="J1705" s="34">
        <v>1704</v>
      </c>
      <c r="R1705" s="17"/>
      <c r="S1705" s="17"/>
      <c r="T1705" s="36"/>
      <c r="U1705" s="36"/>
      <c r="V1705" s="36"/>
      <c r="W1705" s="36"/>
      <c r="EZ1705" s="196"/>
      <c r="FA1705" s="196"/>
      <c r="FB1705" s="196"/>
      <c r="FC1705" s="196"/>
      <c r="FD1705" s="196"/>
    </row>
    <row r="1706" spans="2:160">
      <c r="B1706" s="99">
        <f t="shared" si="157"/>
        <v>0</v>
      </c>
      <c r="C1706" s="99" t="str">
        <f t="shared" si="158"/>
        <v/>
      </c>
      <c r="D1706" s="99" t="str">
        <f t="shared" si="159"/>
        <v/>
      </c>
      <c r="E1706" s="99" t="str">
        <f t="shared" si="160"/>
        <v/>
      </c>
      <c r="F1706" s="99" t="str">
        <f t="shared" si="161"/>
        <v/>
      </c>
      <c r="G1706" s="99" t="str">
        <f t="shared" si="162"/>
        <v/>
      </c>
      <c r="H1706" s="200" t="str">
        <f ca="1">IF(AND(M1706&gt;0,M1706&lt;=STATS!$C$22),1,"")</f>
        <v/>
      </c>
      <c r="J1706" s="34">
        <v>1705</v>
      </c>
      <c r="R1706" s="17"/>
      <c r="S1706" s="17"/>
      <c r="T1706" s="36"/>
      <c r="U1706" s="36"/>
      <c r="V1706" s="36"/>
      <c r="W1706" s="36"/>
      <c r="EZ1706" s="196"/>
      <c r="FA1706" s="196"/>
      <c r="FB1706" s="196"/>
      <c r="FC1706" s="196"/>
      <c r="FD1706" s="196"/>
    </row>
    <row r="1707" spans="2:160">
      <c r="B1707" s="99">
        <f t="shared" si="157"/>
        <v>0</v>
      </c>
      <c r="C1707" s="99" t="str">
        <f t="shared" si="158"/>
        <v/>
      </c>
      <c r="D1707" s="99" t="str">
        <f t="shared" si="159"/>
        <v/>
      </c>
      <c r="E1707" s="99" t="str">
        <f t="shared" si="160"/>
        <v/>
      </c>
      <c r="F1707" s="99" t="str">
        <f t="shared" si="161"/>
        <v/>
      </c>
      <c r="G1707" s="99" t="str">
        <f t="shared" si="162"/>
        <v/>
      </c>
      <c r="H1707" s="200" t="str">
        <f ca="1">IF(AND(M1707&gt;0,M1707&lt;=STATS!$C$22),1,"")</f>
        <v/>
      </c>
      <c r="J1707" s="34">
        <v>1706</v>
      </c>
      <c r="R1707" s="17"/>
      <c r="S1707" s="17"/>
      <c r="T1707" s="36"/>
      <c r="U1707" s="36"/>
      <c r="V1707" s="36"/>
      <c r="W1707" s="36"/>
      <c r="EZ1707" s="196"/>
      <c r="FA1707" s="196"/>
      <c r="FB1707" s="196"/>
      <c r="FC1707" s="196"/>
      <c r="FD1707" s="196"/>
    </row>
    <row r="1708" spans="2:160">
      <c r="B1708" s="99">
        <f t="shared" si="157"/>
        <v>0</v>
      </c>
      <c r="C1708" s="99" t="str">
        <f t="shared" si="158"/>
        <v/>
      </c>
      <c r="D1708" s="99" t="str">
        <f t="shared" si="159"/>
        <v/>
      </c>
      <c r="E1708" s="99" t="str">
        <f t="shared" si="160"/>
        <v/>
      </c>
      <c r="F1708" s="99" t="str">
        <f t="shared" si="161"/>
        <v/>
      </c>
      <c r="G1708" s="99" t="str">
        <f t="shared" si="162"/>
        <v/>
      </c>
      <c r="H1708" s="200" t="str">
        <f ca="1">IF(AND(M1708&gt;0,M1708&lt;=STATS!$C$22),1,"")</f>
        <v/>
      </c>
      <c r="J1708" s="34">
        <v>1707</v>
      </c>
      <c r="R1708" s="17"/>
      <c r="S1708" s="17"/>
      <c r="T1708" s="36"/>
      <c r="U1708" s="36"/>
      <c r="V1708" s="36"/>
      <c r="W1708" s="36"/>
      <c r="EZ1708" s="196"/>
      <c r="FA1708" s="196"/>
      <c r="FB1708" s="196"/>
      <c r="FC1708" s="196"/>
      <c r="FD1708" s="196"/>
    </row>
    <row r="1709" spans="2:160">
      <c r="B1709" s="99">
        <f t="shared" si="157"/>
        <v>0</v>
      </c>
      <c r="C1709" s="99" t="str">
        <f t="shared" si="158"/>
        <v/>
      </c>
      <c r="D1709" s="99" t="str">
        <f t="shared" si="159"/>
        <v/>
      </c>
      <c r="E1709" s="99" t="str">
        <f t="shared" si="160"/>
        <v/>
      </c>
      <c r="F1709" s="99" t="str">
        <f t="shared" si="161"/>
        <v/>
      </c>
      <c r="G1709" s="99" t="str">
        <f t="shared" si="162"/>
        <v/>
      </c>
      <c r="H1709" s="200" t="str">
        <f ca="1">IF(AND(M1709&gt;0,M1709&lt;=STATS!$C$22),1,"")</f>
        <v/>
      </c>
      <c r="J1709" s="34">
        <v>1708</v>
      </c>
      <c r="R1709" s="17"/>
      <c r="S1709" s="17"/>
      <c r="T1709" s="36"/>
      <c r="U1709" s="36"/>
      <c r="V1709" s="36"/>
      <c r="W1709" s="36"/>
      <c r="EZ1709" s="196"/>
      <c r="FA1709" s="196"/>
      <c r="FB1709" s="196"/>
      <c r="FC1709" s="196"/>
      <c r="FD1709" s="196"/>
    </row>
    <row r="1710" spans="2:160">
      <c r="B1710" s="99">
        <f t="shared" si="157"/>
        <v>0</v>
      </c>
      <c r="C1710" s="99" t="str">
        <f t="shared" si="158"/>
        <v/>
      </c>
      <c r="D1710" s="99" t="str">
        <f t="shared" si="159"/>
        <v/>
      </c>
      <c r="E1710" s="99" t="str">
        <f t="shared" si="160"/>
        <v/>
      </c>
      <c r="F1710" s="99" t="str">
        <f t="shared" si="161"/>
        <v/>
      </c>
      <c r="G1710" s="99" t="str">
        <f t="shared" si="162"/>
        <v/>
      </c>
      <c r="H1710" s="200" t="str">
        <f ca="1">IF(AND(M1710&gt;0,M1710&lt;=STATS!$C$22),1,"")</f>
        <v/>
      </c>
      <c r="J1710" s="34">
        <v>1709</v>
      </c>
      <c r="R1710" s="17"/>
      <c r="S1710" s="17"/>
      <c r="T1710" s="36"/>
      <c r="U1710" s="36"/>
      <c r="V1710" s="36"/>
      <c r="W1710" s="36"/>
      <c r="EZ1710" s="196"/>
      <c r="FA1710" s="196"/>
      <c r="FB1710" s="196"/>
      <c r="FC1710" s="196"/>
      <c r="FD1710" s="196"/>
    </row>
    <row r="1711" spans="2:160">
      <c r="B1711" s="99">
        <f t="shared" si="157"/>
        <v>0</v>
      </c>
      <c r="C1711" s="99" t="str">
        <f t="shared" si="158"/>
        <v/>
      </c>
      <c r="D1711" s="99" t="str">
        <f t="shared" si="159"/>
        <v/>
      </c>
      <c r="E1711" s="99" t="str">
        <f t="shared" si="160"/>
        <v/>
      </c>
      <c r="F1711" s="99" t="str">
        <f t="shared" si="161"/>
        <v/>
      </c>
      <c r="G1711" s="99" t="str">
        <f t="shared" si="162"/>
        <v/>
      </c>
      <c r="H1711" s="200" t="str">
        <f ca="1">IF(AND(M1711&gt;0,M1711&lt;=STATS!$C$22),1,"")</f>
        <v/>
      </c>
      <c r="J1711" s="34">
        <v>1710</v>
      </c>
      <c r="R1711" s="17"/>
      <c r="S1711" s="17"/>
      <c r="T1711" s="36"/>
      <c r="U1711" s="36"/>
      <c r="V1711" s="36"/>
      <c r="W1711" s="36"/>
      <c r="EZ1711" s="196"/>
      <c r="FA1711" s="196"/>
      <c r="FB1711" s="196"/>
      <c r="FC1711" s="196"/>
      <c r="FD1711" s="196"/>
    </row>
    <row r="1712" spans="2:160">
      <c r="B1712" s="99">
        <f t="shared" si="157"/>
        <v>0</v>
      </c>
      <c r="C1712" s="99" t="str">
        <f t="shared" si="158"/>
        <v/>
      </c>
      <c r="D1712" s="99" t="str">
        <f t="shared" si="159"/>
        <v/>
      </c>
      <c r="E1712" s="99" t="str">
        <f t="shared" si="160"/>
        <v/>
      </c>
      <c r="F1712" s="99" t="str">
        <f t="shared" si="161"/>
        <v/>
      </c>
      <c r="G1712" s="99" t="str">
        <f t="shared" si="162"/>
        <v/>
      </c>
      <c r="H1712" s="200" t="str">
        <f ca="1">IF(AND(M1712&gt;0,M1712&lt;=STATS!$C$22),1,"")</f>
        <v/>
      </c>
      <c r="J1712" s="34">
        <v>1711</v>
      </c>
      <c r="R1712" s="17"/>
      <c r="S1712" s="17"/>
      <c r="T1712" s="36"/>
      <c r="U1712" s="36"/>
      <c r="V1712" s="36"/>
      <c r="W1712" s="36"/>
      <c r="EZ1712" s="196"/>
      <c r="FA1712" s="196"/>
      <c r="FB1712" s="196"/>
      <c r="FC1712" s="196"/>
      <c r="FD1712" s="196"/>
    </row>
    <row r="1713" spans="2:160">
      <c r="B1713" s="99">
        <f t="shared" si="157"/>
        <v>0</v>
      </c>
      <c r="C1713" s="99" t="str">
        <f t="shared" si="158"/>
        <v/>
      </c>
      <c r="D1713" s="99" t="str">
        <f t="shared" si="159"/>
        <v/>
      </c>
      <c r="E1713" s="99" t="str">
        <f t="shared" si="160"/>
        <v/>
      </c>
      <c r="F1713" s="99" t="str">
        <f t="shared" si="161"/>
        <v/>
      </c>
      <c r="G1713" s="99" t="str">
        <f t="shared" si="162"/>
        <v/>
      </c>
      <c r="H1713" s="200" t="str">
        <f ca="1">IF(AND(M1713&gt;0,M1713&lt;=STATS!$C$22),1,"")</f>
        <v/>
      </c>
      <c r="J1713" s="34">
        <v>1712</v>
      </c>
      <c r="R1713" s="17"/>
      <c r="S1713" s="17"/>
      <c r="T1713" s="36"/>
      <c r="U1713" s="36"/>
      <c r="V1713" s="36"/>
      <c r="W1713" s="36"/>
      <c r="EZ1713" s="196"/>
      <c r="FA1713" s="196"/>
      <c r="FB1713" s="196"/>
      <c r="FC1713" s="196"/>
      <c r="FD1713" s="196"/>
    </row>
    <row r="1714" spans="2:160">
      <c r="B1714" s="99">
        <f t="shared" si="157"/>
        <v>0</v>
      </c>
      <c r="C1714" s="99" t="str">
        <f t="shared" si="158"/>
        <v/>
      </c>
      <c r="D1714" s="99" t="str">
        <f t="shared" si="159"/>
        <v/>
      </c>
      <c r="E1714" s="99" t="str">
        <f t="shared" si="160"/>
        <v/>
      </c>
      <c r="F1714" s="99" t="str">
        <f t="shared" si="161"/>
        <v/>
      </c>
      <c r="G1714" s="99" t="str">
        <f t="shared" si="162"/>
        <v/>
      </c>
      <c r="H1714" s="200" t="str">
        <f ca="1">IF(AND(M1714&gt;0,M1714&lt;=STATS!$C$22),1,"")</f>
        <v/>
      </c>
      <c r="J1714" s="34">
        <v>1713</v>
      </c>
      <c r="R1714" s="17"/>
      <c r="S1714" s="17"/>
      <c r="T1714" s="36"/>
      <c r="U1714" s="36"/>
      <c r="V1714" s="36"/>
      <c r="W1714" s="36"/>
      <c r="EZ1714" s="196"/>
      <c r="FA1714" s="196"/>
      <c r="FB1714" s="196"/>
      <c r="FC1714" s="196"/>
      <c r="FD1714" s="196"/>
    </row>
    <row r="1715" spans="2:160">
      <c r="B1715" s="99">
        <f t="shared" si="157"/>
        <v>0</v>
      </c>
      <c r="C1715" s="99" t="str">
        <f t="shared" si="158"/>
        <v/>
      </c>
      <c r="D1715" s="99" t="str">
        <f t="shared" si="159"/>
        <v/>
      </c>
      <c r="E1715" s="99" t="str">
        <f t="shared" si="160"/>
        <v/>
      </c>
      <c r="F1715" s="99" t="str">
        <f t="shared" si="161"/>
        <v/>
      </c>
      <c r="G1715" s="99" t="str">
        <f t="shared" si="162"/>
        <v/>
      </c>
      <c r="H1715" s="200" t="str">
        <f ca="1">IF(AND(M1715&gt;0,M1715&lt;=STATS!$C$22),1,"")</f>
        <v/>
      </c>
      <c r="J1715" s="34">
        <v>1714</v>
      </c>
      <c r="R1715" s="17"/>
      <c r="S1715" s="17"/>
      <c r="T1715" s="36"/>
      <c r="U1715" s="36"/>
      <c r="V1715" s="36"/>
      <c r="W1715" s="36"/>
      <c r="EZ1715" s="196"/>
      <c r="FA1715" s="196"/>
      <c r="FB1715" s="196"/>
      <c r="FC1715" s="196"/>
      <c r="FD1715" s="196"/>
    </row>
    <row r="1716" spans="2:160">
      <c r="B1716" s="99">
        <f t="shared" si="157"/>
        <v>0</v>
      </c>
      <c r="C1716" s="99" t="str">
        <f t="shared" si="158"/>
        <v/>
      </c>
      <c r="D1716" s="99" t="str">
        <f t="shared" si="159"/>
        <v/>
      </c>
      <c r="E1716" s="99" t="str">
        <f t="shared" si="160"/>
        <v/>
      </c>
      <c r="F1716" s="99" t="str">
        <f t="shared" si="161"/>
        <v/>
      </c>
      <c r="G1716" s="99" t="str">
        <f t="shared" si="162"/>
        <v/>
      </c>
      <c r="H1716" s="200" t="str">
        <f ca="1">IF(AND(M1716&gt;0,M1716&lt;=STATS!$C$22),1,"")</f>
        <v/>
      </c>
      <c r="J1716" s="34">
        <v>1715</v>
      </c>
      <c r="R1716" s="17"/>
      <c r="S1716" s="17"/>
      <c r="T1716" s="36"/>
      <c r="U1716" s="36"/>
      <c r="V1716" s="36"/>
      <c r="W1716" s="36"/>
      <c r="EZ1716" s="196"/>
      <c r="FA1716" s="196"/>
      <c r="FB1716" s="196"/>
      <c r="FC1716" s="196"/>
      <c r="FD1716" s="196"/>
    </row>
    <row r="1717" spans="2:160">
      <c r="B1717" s="99">
        <f t="shared" si="157"/>
        <v>0</v>
      </c>
      <c r="C1717" s="99" t="str">
        <f t="shared" si="158"/>
        <v/>
      </c>
      <c r="D1717" s="99" t="str">
        <f t="shared" si="159"/>
        <v/>
      </c>
      <c r="E1717" s="99" t="str">
        <f t="shared" si="160"/>
        <v/>
      </c>
      <c r="F1717" s="99" t="str">
        <f t="shared" si="161"/>
        <v/>
      </c>
      <c r="G1717" s="99" t="str">
        <f t="shared" si="162"/>
        <v/>
      </c>
      <c r="H1717" s="200" t="str">
        <f ca="1">IF(AND(M1717&gt;0,M1717&lt;=STATS!$C$22),1,"")</f>
        <v/>
      </c>
      <c r="J1717" s="34">
        <v>1716</v>
      </c>
      <c r="R1717" s="17"/>
      <c r="S1717" s="17"/>
      <c r="T1717" s="36"/>
      <c r="U1717" s="36"/>
      <c r="V1717" s="36"/>
      <c r="W1717" s="36"/>
      <c r="EZ1717" s="196"/>
      <c r="FA1717" s="196"/>
      <c r="FB1717" s="196"/>
      <c r="FC1717" s="196"/>
      <c r="FD1717" s="196"/>
    </row>
    <row r="1718" spans="2:160">
      <c r="B1718" s="99">
        <f t="shared" si="157"/>
        <v>0</v>
      </c>
      <c r="C1718" s="99" t="str">
        <f t="shared" si="158"/>
        <v/>
      </c>
      <c r="D1718" s="99" t="str">
        <f t="shared" si="159"/>
        <v/>
      </c>
      <c r="E1718" s="99" t="str">
        <f t="shared" si="160"/>
        <v/>
      </c>
      <c r="F1718" s="99" t="str">
        <f t="shared" si="161"/>
        <v/>
      </c>
      <c r="G1718" s="99" t="str">
        <f t="shared" si="162"/>
        <v/>
      </c>
      <c r="H1718" s="200" t="str">
        <f ca="1">IF(AND(M1718&gt;0,M1718&lt;=STATS!$C$22),1,"")</f>
        <v/>
      </c>
      <c r="J1718" s="34">
        <v>1717</v>
      </c>
      <c r="R1718" s="17"/>
      <c r="S1718" s="17"/>
      <c r="T1718" s="36"/>
      <c r="U1718" s="36"/>
      <c r="V1718" s="36"/>
      <c r="W1718" s="36"/>
      <c r="EZ1718" s="196"/>
      <c r="FA1718" s="196"/>
      <c r="FB1718" s="196"/>
      <c r="FC1718" s="196"/>
      <c r="FD1718" s="196"/>
    </row>
    <row r="1719" spans="2:160">
      <c r="B1719" s="99">
        <f t="shared" si="157"/>
        <v>0</v>
      </c>
      <c r="C1719" s="99" t="str">
        <f t="shared" si="158"/>
        <v/>
      </c>
      <c r="D1719" s="99" t="str">
        <f t="shared" si="159"/>
        <v/>
      </c>
      <c r="E1719" s="99" t="str">
        <f t="shared" si="160"/>
        <v/>
      </c>
      <c r="F1719" s="99" t="str">
        <f t="shared" si="161"/>
        <v/>
      </c>
      <c r="G1719" s="99" t="str">
        <f t="shared" si="162"/>
        <v/>
      </c>
      <c r="H1719" s="200" t="str">
        <f ca="1">IF(AND(M1719&gt;0,M1719&lt;=STATS!$C$22),1,"")</f>
        <v/>
      </c>
      <c r="J1719" s="34">
        <v>1718</v>
      </c>
      <c r="R1719" s="17"/>
      <c r="S1719" s="17"/>
      <c r="T1719" s="36"/>
      <c r="U1719" s="36"/>
      <c r="V1719" s="36"/>
      <c r="W1719" s="36"/>
      <c r="EZ1719" s="196"/>
      <c r="FA1719" s="196"/>
      <c r="FB1719" s="196"/>
      <c r="FC1719" s="196"/>
      <c r="FD1719" s="196"/>
    </row>
    <row r="1720" spans="2:160">
      <c r="B1720" s="99">
        <f t="shared" si="157"/>
        <v>0</v>
      </c>
      <c r="C1720" s="99" t="str">
        <f t="shared" si="158"/>
        <v/>
      </c>
      <c r="D1720" s="99" t="str">
        <f t="shared" si="159"/>
        <v/>
      </c>
      <c r="E1720" s="99" t="str">
        <f t="shared" si="160"/>
        <v/>
      </c>
      <c r="F1720" s="99" t="str">
        <f t="shared" si="161"/>
        <v/>
      </c>
      <c r="G1720" s="99" t="str">
        <f t="shared" si="162"/>
        <v/>
      </c>
      <c r="H1720" s="200" t="str">
        <f ca="1">IF(AND(M1720&gt;0,M1720&lt;=STATS!$C$22),1,"")</f>
        <v/>
      </c>
      <c r="J1720" s="34">
        <v>1719</v>
      </c>
      <c r="R1720" s="17"/>
      <c r="S1720" s="17"/>
      <c r="T1720" s="36"/>
      <c r="U1720" s="36"/>
      <c r="V1720" s="36"/>
      <c r="W1720" s="36"/>
      <c r="EZ1720" s="196"/>
      <c r="FA1720" s="196"/>
      <c r="FB1720" s="196"/>
      <c r="FC1720" s="196"/>
      <c r="FD1720" s="196"/>
    </row>
    <row r="1721" spans="2:160">
      <c r="B1721" s="99">
        <f t="shared" si="157"/>
        <v>0</v>
      </c>
      <c r="C1721" s="99" t="str">
        <f t="shared" si="158"/>
        <v/>
      </c>
      <c r="D1721" s="99" t="str">
        <f t="shared" si="159"/>
        <v/>
      </c>
      <c r="E1721" s="99" t="str">
        <f t="shared" si="160"/>
        <v/>
      </c>
      <c r="F1721" s="99" t="str">
        <f t="shared" si="161"/>
        <v/>
      </c>
      <c r="G1721" s="99" t="str">
        <f t="shared" si="162"/>
        <v/>
      </c>
      <c r="H1721" s="200" t="str">
        <f ca="1">IF(AND(M1721&gt;0,M1721&lt;=STATS!$C$22),1,"")</f>
        <v/>
      </c>
      <c r="J1721" s="34">
        <v>1720</v>
      </c>
      <c r="R1721" s="17"/>
      <c r="S1721" s="17"/>
      <c r="T1721" s="36"/>
      <c r="U1721" s="36"/>
      <c r="V1721" s="36"/>
      <c r="W1721" s="36"/>
      <c r="EZ1721" s="196"/>
      <c r="FA1721" s="196"/>
      <c r="FB1721" s="196"/>
      <c r="FC1721" s="196"/>
      <c r="FD1721" s="196"/>
    </row>
    <row r="1722" spans="2:160">
      <c r="B1722" s="99">
        <f t="shared" si="157"/>
        <v>0</v>
      </c>
      <c r="C1722" s="99" t="str">
        <f t="shared" si="158"/>
        <v/>
      </c>
      <c r="D1722" s="99" t="str">
        <f t="shared" si="159"/>
        <v/>
      </c>
      <c r="E1722" s="99" t="str">
        <f t="shared" si="160"/>
        <v/>
      </c>
      <c r="F1722" s="99" t="str">
        <f t="shared" si="161"/>
        <v/>
      </c>
      <c r="G1722" s="99" t="str">
        <f t="shared" si="162"/>
        <v/>
      </c>
      <c r="H1722" s="200" t="str">
        <f ca="1">IF(AND(M1722&gt;0,M1722&lt;=STATS!$C$22),1,"")</f>
        <v/>
      </c>
      <c r="J1722" s="34">
        <v>1721</v>
      </c>
      <c r="R1722" s="17"/>
      <c r="S1722" s="17"/>
      <c r="T1722" s="36"/>
      <c r="U1722" s="36"/>
      <c r="V1722" s="36"/>
      <c r="W1722" s="36"/>
      <c r="EZ1722" s="196"/>
      <c r="FA1722" s="196"/>
      <c r="FB1722" s="196"/>
      <c r="FC1722" s="196"/>
      <c r="FD1722" s="196"/>
    </row>
    <row r="1723" spans="2:160">
      <c r="B1723" s="99">
        <f t="shared" si="157"/>
        <v>0</v>
      </c>
      <c r="C1723" s="99" t="str">
        <f t="shared" si="158"/>
        <v/>
      </c>
      <c r="D1723" s="99" t="str">
        <f t="shared" si="159"/>
        <v/>
      </c>
      <c r="E1723" s="99" t="str">
        <f t="shared" si="160"/>
        <v/>
      </c>
      <c r="F1723" s="99" t="str">
        <f t="shared" si="161"/>
        <v/>
      </c>
      <c r="G1723" s="99" t="str">
        <f t="shared" si="162"/>
        <v/>
      </c>
      <c r="H1723" s="200" t="str">
        <f ca="1">IF(AND(M1723&gt;0,M1723&lt;=STATS!$C$22),1,"")</f>
        <v/>
      </c>
      <c r="J1723" s="34">
        <v>1722</v>
      </c>
      <c r="R1723" s="17"/>
      <c r="S1723" s="17"/>
      <c r="T1723" s="36"/>
      <c r="U1723" s="36"/>
      <c r="V1723" s="36"/>
      <c r="W1723" s="36"/>
      <c r="EZ1723" s="196"/>
      <c r="FA1723" s="196"/>
      <c r="FB1723" s="196"/>
      <c r="FC1723" s="196"/>
      <c r="FD1723" s="196"/>
    </row>
    <row r="1724" spans="2:160">
      <c r="B1724" s="99">
        <f t="shared" si="157"/>
        <v>0</v>
      </c>
      <c r="C1724" s="99" t="str">
        <f t="shared" si="158"/>
        <v/>
      </c>
      <c r="D1724" s="99" t="str">
        <f t="shared" si="159"/>
        <v/>
      </c>
      <c r="E1724" s="99" t="str">
        <f t="shared" si="160"/>
        <v/>
      </c>
      <c r="F1724" s="99" t="str">
        <f t="shared" si="161"/>
        <v/>
      </c>
      <c r="G1724" s="99" t="str">
        <f t="shared" si="162"/>
        <v/>
      </c>
      <c r="H1724" s="200" t="str">
        <f ca="1">IF(AND(M1724&gt;0,M1724&lt;=STATS!$C$22),1,"")</f>
        <v/>
      </c>
      <c r="J1724" s="34">
        <v>1723</v>
      </c>
      <c r="R1724" s="17"/>
      <c r="S1724" s="17"/>
      <c r="T1724" s="36"/>
      <c r="U1724" s="36"/>
      <c r="V1724" s="36"/>
      <c r="W1724" s="36"/>
      <c r="EZ1724" s="196"/>
      <c r="FA1724" s="196"/>
      <c r="FB1724" s="196"/>
      <c r="FC1724" s="196"/>
      <c r="FD1724" s="196"/>
    </row>
    <row r="1725" spans="2:160">
      <c r="B1725" s="99">
        <f t="shared" si="157"/>
        <v>0</v>
      </c>
      <c r="C1725" s="99" t="str">
        <f t="shared" si="158"/>
        <v/>
      </c>
      <c r="D1725" s="99" t="str">
        <f t="shared" si="159"/>
        <v/>
      </c>
      <c r="E1725" s="99" t="str">
        <f t="shared" si="160"/>
        <v/>
      </c>
      <c r="F1725" s="99" t="str">
        <f t="shared" si="161"/>
        <v/>
      </c>
      <c r="G1725" s="99" t="str">
        <f t="shared" si="162"/>
        <v/>
      </c>
      <c r="H1725" s="200" t="str">
        <f ca="1">IF(AND(M1725&gt;0,M1725&lt;=STATS!$C$22),1,"")</f>
        <v/>
      </c>
      <c r="J1725" s="34">
        <v>1724</v>
      </c>
      <c r="R1725" s="17"/>
      <c r="S1725" s="17"/>
      <c r="T1725" s="36"/>
      <c r="U1725" s="36"/>
      <c r="V1725" s="36"/>
      <c r="W1725" s="36"/>
      <c r="EZ1725" s="196"/>
      <c r="FA1725" s="196"/>
      <c r="FB1725" s="196"/>
      <c r="FC1725" s="196"/>
      <c r="FD1725" s="196"/>
    </row>
    <row r="1726" spans="2:160">
      <c r="B1726" s="99">
        <f t="shared" si="157"/>
        <v>0</v>
      </c>
      <c r="C1726" s="99" t="str">
        <f t="shared" si="158"/>
        <v/>
      </c>
      <c r="D1726" s="99" t="str">
        <f t="shared" si="159"/>
        <v/>
      </c>
      <c r="E1726" s="99" t="str">
        <f t="shared" si="160"/>
        <v/>
      </c>
      <c r="F1726" s="99" t="str">
        <f t="shared" si="161"/>
        <v/>
      </c>
      <c r="G1726" s="99" t="str">
        <f t="shared" si="162"/>
        <v/>
      </c>
      <c r="H1726" s="200" t="str">
        <f ca="1">IF(AND(M1726&gt;0,M1726&lt;=STATS!$C$22),1,"")</f>
        <v/>
      </c>
      <c r="J1726" s="34">
        <v>1725</v>
      </c>
      <c r="R1726" s="17"/>
      <c r="S1726" s="17"/>
      <c r="T1726" s="36"/>
      <c r="U1726" s="36"/>
      <c r="V1726" s="36"/>
      <c r="W1726" s="36"/>
      <c r="EZ1726" s="196"/>
      <c r="FA1726" s="196"/>
      <c r="FB1726" s="196"/>
      <c r="FC1726" s="196"/>
      <c r="FD1726" s="196"/>
    </row>
    <row r="1727" spans="2:160">
      <c r="B1727" s="99">
        <f t="shared" si="157"/>
        <v>0</v>
      </c>
      <c r="C1727" s="99" t="str">
        <f t="shared" si="158"/>
        <v/>
      </c>
      <c r="D1727" s="99" t="str">
        <f t="shared" si="159"/>
        <v/>
      </c>
      <c r="E1727" s="99" t="str">
        <f t="shared" si="160"/>
        <v/>
      </c>
      <c r="F1727" s="99" t="str">
        <f t="shared" si="161"/>
        <v/>
      </c>
      <c r="G1727" s="99" t="str">
        <f t="shared" si="162"/>
        <v/>
      </c>
      <c r="H1727" s="200" t="str">
        <f ca="1">IF(AND(M1727&gt;0,M1727&lt;=STATS!$C$22),1,"")</f>
        <v/>
      </c>
      <c r="J1727" s="34">
        <v>1726</v>
      </c>
      <c r="R1727" s="17"/>
      <c r="S1727" s="17"/>
      <c r="T1727" s="36"/>
      <c r="U1727" s="36"/>
      <c r="V1727" s="36"/>
      <c r="W1727" s="36"/>
      <c r="EZ1727" s="196"/>
      <c r="FA1727" s="196"/>
      <c r="FB1727" s="196"/>
      <c r="FC1727" s="196"/>
      <c r="FD1727" s="196"/>
    </row>
    <row r="1728" spans="2:160">
      <c r="B1728" s="99">
        <f t="shared" si="157"/>
        <v>0</v>
      </c>
      <c r="C1728" s="99" t="str">
        <f t="shared" si="158"/>
        <v/>
      </c>
      <c r="D1728" s="99" t="str">
        <f t="shared" si="159"/>
        <v/>
      </c>
      <c r="E1728" s="99" t="str">
        <f t="shared" si="160"/>
        <v/>
      </c>
      <c r="F1728" s="99" t="str">
        <f t="shared" si="161"/>
        <v/>
      </c>
      <c r="G1728" s="99" t="str">
        <f t="shared" si="162"/>
        <v/>
      </c>
      <c r="H1728" s="200" t="str">
        <f ca="1">IF(AND(M1728&gt;0,M1728&lt;=STATS!$C$22),1,"")</f>
        <v/>
      </c>
      <c r="J1728" s="34">
        <v>1727</v>
      </c>
      <c r="R1728" s="17"/>
      <c r="S1728" s="17"/>
      <c r="T1728" s="36"/>
      <c r="U1728" s="36"/>
      <c r="V1728" s="36"/>
      <c r="W1728" s="36"/>
      <c r="EZ1728" s="196"/>
      <c r="FA1728" s="196"/>
      <c r="FB1728" s="196"/>
      <c r="FC1728" s="196"/>
      <c r="FD1728" s="196"/>
    </row>
    <row r="1729" spans="2:160">
      <c r="B1729" s="99">
        <f t="shared" si="157"/>
        <v>0</v>
      </c>
      <c r="C1729" s="99" t="str">
        <f t="shared" si="158"/>
        <v/>
      </c>
      <c r="D1729" s="99" t="str">
        <f t="shared" si="159"/>
        <v/>
      </c>
      <c r="E1729" s="99" t="str">
        <f t="shared" si="160"/>
        <v/>
      </c>
      <c r="F1729" s="99" t="str">
        <f t="shared" si="161"/>
        <v/>
      </c>
      <c r="G1729" s="99" t="str">
        <f t="shared" si="162"/>
        <v/>
      </c>
      <c r="H1729" s="200" t="str">
        <f ca="1">IF(AND(M1729&gt;0,M1729&lt;=STATS!$C$22),1,"")</f>
        <v/>
      </c>
      <c r="J1729" s="34">
        <v>1728</v>
      </c>
      <c r="R1729" s="17"/>
      <c r="S1729" s="17"/>
      <c r="T1729" s="36"/>
      <c r="U1729" s="36"/>
      <c r="V1729" s="36"/>
      <c r="W1729" s="36"/>
      <c r="EZ1729" s="196"/>
      <c r="FA1729" s="196"/>
      <c r="FB1729" s="196"/>
      <c r="FC1729" s="196"/>
      <c r="FD1729" s="196"/>
    </row>
    <row r="1730" spans="2:160">
      <c r="B1730" s="99">
        <f t="shared" ref="B1730:B1793" si="163">COUNT(R1730:EY1730,FE1730:FM1730)</f>
        <v>0</v>
      </c>
      <c r="C1730" s="99" t="str">
        <f t="shared" ref="C1730:C1793" si="164">IF(COUNT(R1730:EY1730,FE1730:FM1730)&gt;0,COUNT(R1730:EY1730,FE1730:FM1730),"")</f>
        <v/>
      </c>
      <c r="D1730" s="99" t="str">
        <f t="shared" ref="D1730:D1793" si="165">IF(COUNT(T1730:BJ1730,BL1730:BT1730,BV1730:CB1730,CD1730:EY1730,FE1730:FM1730)&gt;0,COUNT(T1730:BJ1730,BL1730:BT1730,BV1730:CB1730,CD1730:EY1730,FE1730:FM1730),"")</f>
        <v/>
      </c>
      <c r="E1730" s="99" t="str">
        <f t="shared" ref="E1730:E1793" si="166">IF(H1730=1,COUNT(R1730:EY1730,FE1730:FM1730),"")</f>
        <v/>
      </c>
      <c r="F1730" s="99" t="str">
        <f t="shared" ref="F1730:F1793" si="167">IF(H1730=1,COUNT(T1730:BJ1730,BL1730:BT1730,BV1730:CB1730,CD1730:EY1730,FE1730:FM1730),"")</f>
        <v/>
      </c>
      <c r="G1730" s="99" t="str">
        <f t="shared" si="162"/>
        <v/>
      </c>
      <c r="H1730" s="200" t="str">
        <f ca="1">IF(AND(M1730&gt;0,M1730&lt;=STATS!$C$22),1,"")</f>
        <v/>
      </c>
      <c r="J1730" s="34">
        <v>1729</v>
      </c>
      <c r="R1730" s="17"/>
      <c r="S1730" s="17"/>
      <c r="T1730" s="36"/>
      <c r="U1730" s="36"/>
      <c r="V1730" s="36"/>
      <c r="W1730" s="36"/>
      <c r="EZ1730" s="196"/>
      <c r="FA1730" s="196"/>
      <c r="FB1730" s="196"/>
      <c r="FC1730" s="196"/>
      <c r="FD1730" s="196"/>
    </row>
    <row r="1731" spans="2:160">
      <c r="B1731" s="99">
        <f t="shared" si="163"/>
        <v>0</v>
      </c>
      <c r="C1731" s="99" t="str">
        <f t="shared" si="164"/>
        <v/>
      </c>
      <c r="D1731" s="99" t="str">
        <f t="shared" si="165"/>
        <v/>
      </c>
      <c r="E1731" s="99" t="str">
        <f t="shared" si="166"/>
        <v/>
      </c>
      <c r="F1731" s="99" t="str">
        <f t="shared" si="167"/>
        <v/>
      </c>
      <c r="G1731" s="99" t="str">
        <f t="shared" si="162"/>
        <v/>
      </c>
      <c r="H1731" s="200" t="str">
        <f ca="1">IF(AND(M1731&gt;0,M1731&lt;=STATS!$C$22),1,"")</f>
        <v/>
      </c>
      <c r="J1731" s="34">
        <v>1730</v>
      </c>
      <c r="R1731" s="17"/>
      <c r="S1731" s="17"/>
      <c r="T1731" s="36"/>
      <c r="U1731" s="36"/>
      <c r="V1731" s="36"/>
      <c r="W1731" s="36"/>
      <c r="EZ1731" s="196"/>
      <c r="FA1731" s="196"/>
      <c r="FB1731" s="196"/>
      <c r="FC1731" s="196"/>
      <c r="FD1731" s="196"/>
    </row>
    <row r="1732" spans="2:160">
      <c r="B1732" s="99">
        <f t="shared" si="163"/>
        <v>0</v>
      </c>
      <c r="C1732" s="99" t="str">
        <f t="shared" si="164"/>
        <v/>
      </c>
      <c r="D1732" s="99" t="str">
        <f t="shared" si="165"/>
        <v/>
      </c>
      <c r="E1732" s="99" t="str">
        <f t="shared" si="166"/>
        <v/>
      </c>
      <c r="F1732" s="99" t="str">
        <f t="shared" si="167"/>
        <v/>
      </c>
      <c r="G1732" s="99" t="str">
        <f t="shared" si="162"/>
        <v/>
      </c>
      <c r="H1732" s="200" t="str">
        <f ca="1">IF(AND(M1732&gt;0,M1732&lt;=STATS!$C$22),1,"")</f>
        <v/>
      </c>
      <c r="J1732" s="34">
        <v>1731</v>
      </c>
      <c r="R1732" s="17"/>
      <c r="S1732" s="17"/>
      <c r="T1732" s="36"/>
      <c r="U1732" s="36"/>
      <c r="V1732" s="36"/>
      <c r="W1732" s="36"/>
      <c r="EZ1732" s="196"/>
      <c r="FA1732" s="196"/>
      <c r="FB1732" s="196"/>
      <c r="FC1732" s="196"/>
      <c r="FD1732" s="196"/>
    </row>
    <row r="1733" spans="2:160">
      <c r="B1733" s="99">
        <f t="shared" si="163"/>
        <v>0</v>
      </c>
      <c r="C1733" s="99" t="str">
        <f t="shared" si="164"/>
        <v/>
      </c>
      <c r="D1733" s="99" t="str">
        <f t="shared" si="165"/>
        <v/>
      </c>
      <c r="E1733" s="99" t="str">
        <f t="shared" si="166"/>
        <v/>
      </c>
      <c r="F1733" s="99" t="str">
        <f t="shared" si="167"/>
        <v/>
      </c>
      <c r="G1733" s="99" t="str">
        <f t="shared" si="162"/>
        <v/>
      </c>
      <c r="H1733" s="200" t="str">
        <f ca="1">IF(AND(M1733&gt;0,M1733&lt;=STATS!$C$22),1,"")</f>
        <v/>
      </c>
      <c r="J1733" s="34">
        <v>1732</v>
      </c>
      <c r="R1733" s="17"/>
      <c r="S1733" s="17"/>
      <c r="T1733" s="36"/>
      <c r="U1733" s="36"/>
      <c r="V1733" s="36"/>
      <c r="W1733" s="36"/>
      <c r="EZ1733" s="196"/>
      <c r="FA1733" s="196"/>
      <c r="FB1733" s="196"/>
      <c r="FC1733" s="196"/>
      <c r="FD1733" s="196"/>
    </row>
    <row r="1734" spans="2:160">
      <c r="B1734" s="99">
        <f t="shared" si="163"/>
        <v>0</v>
      </c>
      <c r="C1734" s="99" t="str">
        <f t="shared" si="164"/>
        <v/>
      </c>
      <c r="D1734" s="99" t="str">
        <f t="shared" si="165"/>
        <v/>
      </c>
      <c r="E1734" s="99" t="str">
        <f t="shared" si="166"/>
        <v/>
      </c>
      <c r="F1734" s="99" t="str">
        <f t="shared" si="167"/>
        <v/>
      </c>
      <c r="G1734" s="99" t="str">
        <f t="shared" si="162"/>
        <v/>
      </c>
      <c r="H1734" s="200" t="str">
        <f ca="1">IF(AND(M1734&gt;0,M1734&lt;=STATS!$C$22),1,"")</f>
        <v/>
      </c>
      <c r="J1734" s="34">
        <v>1733</v>
      </c>
      <c r="R1734" s="17"/>
      <c r="S1734" s="17"/>
      <c r="T1734" s="36"/>
      <c r="U1734" s="36"/>
      <c r="V1734" s="36"/>
      <c r="W1734" s="36"/>
      <c r="EZ1734" s="196"/>
      <c r="FA1734" s="196"/>
      <c r="FB1734" s="196"/>
      <c r="FC1734" s="196"/>
      <c r="FD1734" s="196"/>
    </row>
    <row r="1735" spans="2:160">
      <c r="B1735" s="99">
        <f t="shared" si="163"/>
        <v>0</v>
      </c>
      <c r="C1735" s="99" t="str">
        <f t="shared" si="164"/>
        <v/>
      </c>
      <c r="D1735" s="99" t="str">
        <f t="shared" si="165"/>
        <v/>
      </c>
      <c r="E1735" s="99" t="str">
        <f t="shared" si="166"/>
        <v/>
      </c>
      <c r="F1735" s="99" t="str">
        <f t="shared" si="167"/>
        <v/>
      </c>
      <c r="G1735" s="99" t="str">
        <f t="shared" si="162"/>
        <v/>
      </c>
      <c r="H1735" s="200" t="str">
        <f ca="1">IF(AND(M1735&gt;0,M1735&lt;=STATS!$C$22),1,"")</f>
        <v/>
      </c>
      <c r="J1735" s="34">
        <v>1734</v>
      </c>
      <c r="R1735" s="17"/>
      <c r="S1735" s="17"/>
      <c r="T1735" s="36"/>
      <c r="U1735" s="36"/>
      <c r="V1735" s="36"/>
      <c r="W1735" s="36"/>
      <c r="EZ1735" s="196"/>
      <c r="FA1735" s="196"/>
      <c r="FB1735" s="196"/>
      <c r="FC1735" s="196"/>
      <c r="FD1735" s="196"/>
    </row>
    <row r="1736" spans="2:160">
      <c r="B1736" s="99">
        <f t="shared" si="163"/>
        <v>0</v>
      </c>
      <c r="C1736" s="99" t="str">
        <f t="shared" si="164"/>
        <v/>
      </c>
      <c r="D1736" s="99" t="str">
        <f t="shared" si="165"/>
        <v/>
      </c>
      <c r="E1736" s="99" t="str">
        <f t="shared" si="166"/>
        <v/>
      </c>
      <c r="F1736" s="99" t="str">
        <f t="shared" si="167"/>
        <v/>
      </c>
      <c r="G1736" s="99" t="str">
        <f t="shared" si="162"/>
        <v/>
      </c>
      <c r="H1736" s="200" t="str">
        <f ca="1">IF(AND(M1736&gt;0,M1736&lt;=STATS!$C$22),1,"")</f>
        <v/>
      </c>
      <c r="J1736" s="34">
        <v>1735</v>
      </c>
      <c r="R1736" s="17"/>
      <c r="S1736" s="17"/>
      <c r="T1736" s="36"/>
      <c r="U1736" s="36"/>
      <c r="V1736" s="36"/>
      <c r="W1736" s="36"/>
      <c r="EZ1736" s="196"/>
      <c r="FA1736" s="196"/>
      <c r="FB1736" s="196"/>
      <c r="FC1736" s="196"/>
      <c r="FD1736" s="196"/>
    </row>
    <row r="1737" spans="2:160">
      <c r="B1737" s="99">
        <f t="shared" si="163"/>
        <v>0</v>
      </c>
      <c r="C1737" s="99" t="str">
        <f t="shared" si="164"/>
        <v/>
      </c>
      <c r="D1737" s="99" t="str">
        <f t="shared" si="165"/>
        <v/>
      </c>
      <c r="E1737" s="99" t="str">
        <f t="shared" si="166"/>
        <v/>
      </c>
      <c r="F1737" s="99" t="str">
        <f t="shared" si="167"/>
        <v/>
      </c>
      <c r="G1737" s="99" t="str">
        <f t="shared" si="162"/>
        <v/>
      </c>
      <c r="H1737" s="200" t="str">
        <f ca="1">IF(AND(M1737&gt;0,M1737&lt;=STATS!$C$22),1,"")</f>
        <v/>
      </c>
      <c r="J1737" s="34">
        <v>1736</v>
      </c>
      <c r="R1737" s="17"/>
      <c r="S1737" s="17"/>
      <c r="T1737" s="36"/>
      <c r="U1737" s="36"/>
      <c r="V1737" s="36"/>
      <c r="W1737" s="36"/>
      <c r="EZ1737" s="196"/>
      <c r="FA1737" s="196"/>
      <c r="FB1737" s="196"/>
      <c r="FC1737" s="196"/>
      <c r="FD1737" s="196"/>
    </row>
    <row r="1738" spans="2:160">
      <c r="B1738" s="99">
        <f t="shared" si="163"/>
        <v>0</v>
      </c>
      <c r="C1738" s="99" t="str">
        <f t="shared" si="164"/>
        <v/>
      </c>
      <c r="D1738" s="99" t="str">
        <f t="shared" si="165"/>
        <v/>
      </c>
      <c r="E1738" s="99" t="str">
        <f t="shared" si="166"/>
        <v/>
      </c>
      <c r="F1738" s="99" t="str">
        <f t="shared" si="167"/>
        <v/>
      </c>
      <c r="G1738" s="99" t="str">
        <f t="shared" si="162"/>
        <v/>
      </c>
      <c r="H1738" s="200" t="str">
        <f ca="1">IF(AND(M1738&gt;0,M1738&lt;=STATS!$C$22),1,"")</f>
        <v/>
      </c>
      <c r="J1738" s="34">
        <v>1737</v>
      </c>
      <c r="R1738" s="17"/>
      <c r="S1738" s="17"/>
      <c r="T1738" s="36"/>
      <c r="U1738" s="36"/>
      <c r="V1738" s="36"/>
      <c r="W1738" s="36"/>
      <c r="EZ1738" s="196"/>
      <c r="FA1738" s="196"/>
      <c r="FB1738" s="196"/>
      <c r="FC1738" s="196"/>
      <c r="FD1738" s="196"/>
    </row>
    <row r="1739" spans="2:160">
      <c r="B1739" s="99">
        <f t="shared" si="163"/>
        <v>0</v>
      </c>
      <c r="C1739" s="99" t="str">
        <f t="shared" si="164"/>
        <v/>
      </c>
      <c r="D1739" s="99" t="str">
        <f t="shared" si="165"/>
        <v/>
      </c>
      <c r="E1739" s="99" t="str">
        <f t="shared" si="166"/>
        <v/>
      </c>
      <c r="F1739" s="99" t="str">
        <f t="shared" si="167"/>
        <v/>
      </c>
      <c r="G1739" s="99" t="str">
        <f t="shared" si="162"/>
        <v/>
      </c>
      <c r="H1739" s="200" t="str">
        <f ca="1">IF(AND(M1739&gt;0,M1739&lt;=STATS!$C$22),1,"")</f>
        <v/>
      </c>
      <c r="J1739" s="34">
        <v>1738</v>
      </c>
      <c r="R1739" s="17"/>
      <c r="S1739" s="17"/>
      <c r="T1739" s="36"/>
      <c r="U1739" s="36"/>
      <c r="V1739" s="36"/>
      <c r="W1739" s="36"/>
      <c r="EZ1739" s="196"/>
      <c r="FA1739" s="196"/>
      <c r="FB1739" s="196"/>
      <c r="FC1739" s="196"/>
      <c r="FD1739" s="196"/>
    </row>
    <row r="1740" spans="2:160">
      <c r="B1740" s="99">
        <f t="shared" si="163"/>
        <v>0</v>
      </c>
      <c r="C1740" s="99" t="str">
        <f t="shared" si="164"/>
        <v/>
      </c>
      <c r="D1740" s="99" t="str">
        <f t="shared" si="165"/>
        <v/>
      </c>
      <c r="E1740" s="99" t="str">
        <f t="shared" si="166"/>
        <v/>
      </c>
      <c r="F1740" s="99" t="str">
        <f t="shared" si="167"/>
        <v/>
      </c>
      <c r="G1740" s="99" t="str">
        <f t="shared" si="162"/>
        <v/>
      </c>
      <c r="H1740" s="200" t="str">
        <f ca="1">IF(AND(M1740&gt;0,M1740&lt;=STATS!$C$22),1,"")</f>
        <v/>
      </c>
      <c r="J1740" s="34">
        <v>1739</v>
      </c>
      <c r="R1740" s="17"/>
      <c r="S1740" s="17"/>
      <c r="T1740" s="36"/>
      <c r="U1740" s="36"/>
      <c r="V1740" s="36"/>
      <c r="W1740" s="36"/>
      <c r="EZ1740" s="196"/>
      <c r="FA1740" s="196"/>
      <c r="FB1740" s="196"/>
      <c r="FC1740" s="196"/>
      <c r="FD1740" s="196"/>
    </row>
    <row r="1741" spans="2:160">
      <c r="B1741" s="99">
        <f t="shared" si="163"/>
        <v>0</v>
      </c>
      <c r="C1741" s="99" t="str">
        <f t="shared" si="164"/>
        <v/>
      </c>
      <c r="D1741" s="99" t="str">
        <f t="shared" si="165"/>
        <v/>
      </c>
      <c r="E1741" s="99" t="str">
        <f t="shared" si="166"/>
        <v/>
      </c>
      <c r="F1741" s="99" t="str">
        <f t="shared" si="167"/>
        <v/>
      </c>
      <c r="G1741" s="99" t="str">
        <f t="shared" si="162"/>
        <v/>
      </c>
      <c r="H1741" s="200" t="str">
        <f ca="1">IF(AND(M1741&gt;0,M1741&lt;=STATS!$C$22),1,"")</f>
        <v/>
      </c>
      <c r="J1741" s="34">
        <v>1740</v>
      </c>
      <c r="R1741" s="17"/>
      <c r="S1741" s="17"/>
      <c r="T1741" s="36"/>
      <c r="U1741" s="36"/>
      <c r="V1741" s="36"/>
      <c r="W1741" s="36"/>
      <c r="EZ1741" s="196"/>
      <c r="FA1741" s="196"/>
      <c r="FB1741" s="196"/>
      <c r="FC1741" s="196"/>
      <c r="FD1741" s="196"/>
    </row>
    <row r="1742" spans="2:160">
      <c r="B1742" s="99">
        <f t="shared" si="163"/>
        <v>0</v>
      </c>
      <c r="C1742" s="99" t="str">
        <f t="shared" si="164"/>
        <v/>
      </c>
      <c r="D1742" s="99" t="str">
        <f t="shared" si="165"/>
        <v/>
      </c>
      <c r="E1742" s="99" t="str">
        <f t="shared" si="166"/>
        <v/>
      </c>
      <c r="F1742" s="99" t="str">
        <f t="shared" si="167"/>
        <v/>
      </c>
      <c r="G1742" s="99" t="str">
        <f t="shared" si="162"/>
        <v/>
      </c>
      <c r="H1742" s="200" t="str">
        <f ca="1">IF(AND(M1742&gt;0,M1742&lt;=STATS!$C$22),1,"")</f>
        <v/>
      </c>
      <c r="J1742" s="34">
        <v>1741</v>
      </c>
      <c r="R1742" s="17"/>
      <c r="S1742" s="17"/>
      <c r="T1742" s="36"/>
      <c r="U1742" s="36"/>
      <c r="V1742" s="36"/>
      <c r="W1742" s="36"/>
      <c r="EZ1742" s="196"/>
      <c r="FA1742" s="196"/>
      <c r="FB1742" s="196"/>
      <c r="FC1742" s="196"/>
      <c r="FD1742" s="196"/>
    </row>
    <row r="1743" spans="2:160">
      <c r="B1743" s="99">
        <f t="shared" si="163"/>
        <v>0</v>
      </c>
      <c r="C1743" s="99" t="str">
        <f t="shared" si="164"/>
        <v/>
      </c>
      <c r="D1743" s="99" t="str">
        <f t="shared" si="165"/>
        <v/>
      </c>
      <c r="E1743" s="99" t="str">
        <f t="shared" si="166"/>
        <v/>
      </c>
      <c r="F1743" s="99" t="str">
        <f t="shared" si="167"/>
        <v/>
      </c>
      <c r="G1743" s="99" t="str">
        <f t="shared" si="162"/>
        <v/>
      </c>
      <c r="H1743" s="200" t="str">
        <f ca="1">IF(AND(M1743&gt;0,M1743&lt;=STATS!$C$22),1,"")</f>
        <v/>
      </c>
      <c r="J1743" s="34">
        <v>1742</v>
      </c>
      <c r="R1743" s="17"/>
      <c r="S1743" s="17"/>
      <c r="T1743" s="36"/>
      <c r="U1743" s="36"/>
      <c r="V1743" s="36"/>
      <c r="W1743" s="36"/>
      <c r="EZ1743" s="196"/>
      <c r="FA1743" s="196"/>
      <c r="FB1743" s="196"/>
      <c r="FC1743" s="196"/>
      <c r="FD1743" s="196"/>
    </row>
    <row r="1744" spans="2:160">
      <c r="B1744" s="99">
        <f t="shared" si="163"/>
        <v>0</v>
      </c>
      <c r="C1744" s="99" t="str">
        <f t="shared" si="164"/>
        <v/>
      </c>
      <c r="D1744" s="99" t="str">
        <f t="shared" si="165"/>
        <v/>
      </c>
      <c r="E1744" s="99" t="str">
        <f t="shared" si="166"/>
        <v/>
      </c>
      <c r="F1744" s="99" t="str">
        <f t="shared" si="167"/>
        <v/>
      </c>
      <c r="G1744" s="99" t="str">
        <f t="shared" si="162"/>
        <v/>
      </c>
      <c r="H1744" s="200" t="str">
        <f ca="1">IF(AND(M1744&gt;0,M1744&lt;=STATS!$C$22),1,"")</f>
        <v/>
      </c>
      <c r="J1744" s="34">
        <v>1743</v>
      </c>
      <c r="R1744" s="17"/>
      <c r="S1744" s="17"/>
      <c r="T1744" s="36"/>
      <c r="U1744" s="36"/>
      <c r="V1744" s="36"/>
      <c r="W1744" s="36"/>
      <c r="EZ1744" s="196"/>
      <c r="FA1744" s="196"/>
      <c r="FB1744" s="196"/>
      <c r="FC1744" s="196"/>
      <c r="FD1744" s="196"/>
    </row>
    <row r="1745" spans="2:160">
      <c r="B1745" s="99">
        <f t="shared" si="163"/>
        <v>0</v>
      </c>
      <c r="C1745" s="99" t="str">
        <f t="shared" si="164"/>
        <v/>
      </c>
      <c r="D1745" s="99" t="str">
        <f t="shared" si="165"/>
        <v/>
      </c>
      <c r="E1745" s="99" t="str">
        <f t="shared" si="166"/>
        <v/>
      </c>
      <c r="F1745" s="99" t="str">
        <f t="shared" si="167"/>
        <v/>
      </c>
      <c r="G1745" s="99" t="str">
        <f t="shared" si="162"/>
        <v/>
      </c>
      <c r="H1745" s="200" t="str">
        <f ca="1">IF(AND(M1745&gt;0,M1745&lt;=STATS!$C$22),1,"")</f>
        <v/>
      </c>
      <c r="J1745" s="34">
        <v>1744</v>
      </c>
      <c r="R1745" s="17"/>
      <c r="S1745" s="17"/>
      <c r="T1745" s="36"/>
      <c r="U1745" s="36"/>
      <c r="V1745" s="36"/>
      <c r="W1745" s="36"/>
      <c r="EZ1745" s="196"/>
      <c r="FA1745" s="196"/>
      <c r="FB1745" s="196"/>
      <c r="FC1745" s="196"/>
      <c r="FD1745" s="196"/>
    </row>
    <row r="1746" spans="2:160">
      <c r="B1746" s="99">
        <f t="shared" si="163"/>
        <v>0</v>
      </c>
      <c r="C1746" s="99" t="str">
        <f t="shared" si="164"/>
        <v/>
      </c>
      <c r="D1746" s="99" t="str">
        <f t="shared" si="165"/>
        <v/>
      </c>
      <c r="E1746" s="99" t="str">
        <f t="shared" si="166"/>
        <v/>
      </c>
      <c r="F1746" s="99" t="str">
        <f t="shared" si="167"/>
        <v/>
      </c>
      <c r="G1746" s="99" t="str">
        <f t="shared" si="162"/>
        <v/>
      </c>
      <c r="H1746" s="200" t="str">
        <f ca="1">IF(AND(M1746&gt;0,M1746&lt;=STATS!$C$22),1,"")</f>
        <v/>
      </c>
      <c r="J1746" s="34">
        <v>1745</v>
      </c>
      <c r="R1746" s="17"/>
      <c r="S1746" s="17"/>
      <c r="T1746" s="36"/>
      <c r="U1746" s="36"/>
      <c r="V1746" s="36"/>
      <c r="W1746" s="36"/>
      <c r="EZ1746" s="196"/>
      <c r="FA1746" s="196"/>
      <c r="FB1746" s="196"/>
      <c r="FC1746" s="196"/>
      <c r="FD1746" s="196"/>
    </row>
    <row r="1747" spans="2:160">
      <c r="B1747" s="99">
        <f t="shared" si="163"/>
        <v>0</v>
      </c>
      <c r="C1747" s="99" t="str">
        <f t="shared" si="164"/>
        <v/>
      </c>
      <c r="D1747" s="99" t="str">
        <f t="shared" si="165"/>
        <v/>
      </c>
      <c r="E1747" s="99" t="str">
        <f t="shared" si="166"/>
        <v/>
      </c>
      <c r="F1747" s="99" t="str">
        <f t="shared" si="167"/>
        <v/>
      </c>
      <c r="G1747" s="99" t="str">
        <f t="shared" si="162"/>
        <v/>
      </c>
      <c r="H1747" s="200" t="str">
        <f ca="1">IF(AND(M1747&gt;0,M1747&lt;=STATS!$C$22),1,"")</f>
        <v/>
      </c>
      <c r="J1747" s="34">
        <v>1746</v>
      </c>
      <c r="R1747" s="17"/>
      <c r="S1747" s="17"/>
      <c r="T1747" s="36"/>
      <c r="U1747" s="36"/>
      <c r="V1747" s="36"/>
      <c r="W1747" s="36"/>
      <c r="EZ1747" s="196"/>
      <c r="FA1747" s="196"/>
      <c r="FB1747" s="196"/>
      <c r="FC1747" s="196"/>
      <c r="FD1747" s="196"/>
    </row>
    <row r="1748" spans="2:160">
      <c r="B1748" s="99">
        <f t="shared" si="163"/>
        <v>0</v>
      </c>
      <c r="C1748" s="99" t="str">
        <f t="shared" si="164"/>
        <v/>
      </c>
      <c r="D1748" s="99" t="str">
        <f t="shared" si="165"/>
        <v/>
      </c>
      <c r="E1748" s="99" t="str">
        <f t="shared" si="166"/>
        <v/>
      </c>
      <c r="F1748" s="99" t="str">
        <f t="shared" si="167"/>
        <v/>
      </c>
      <c r="G1748" s="99" t="str">
        <f t="shared" si="162"/>
        <v/>
      </c>
      <c r="H1748" s="200" t="str">
        <f ca="1">IF(AND(M1748&gt;0,M1748&lt;=STATS!$C$22),1,"")</f>
        <v/>
      </c>
      <c r="J1748" s="34">
        <v>1747</v>
      </c>
      <c r="R1748" s="17"/>
      <c r="S1748" s="17"/>
      <c r="T1748" s="36"/>
      <c r="U1748" s="36"/>
      <c r="V1748" s="36"/>
      <c r="W1748" s="36"/>
      <c r="EZ1748" s="196"/>
      <c r="FA1748" s="196"/>
      <c r="FB1748" s="196"/>
      <c r="FC1748" s="196"/>
      <c r="FD1748" s="196"/>
    </row>
    <row r="1749" spans="2:160">
      <c r="B1749" s="99">
        <f t="shared" si="163"/>
        <v>0</v>
      </c>
      <c r="C1749" s="99" t="str">
        <f t="shared" si="164"/>
        <v/>
      </c>
      <c r="D1749" s="99" t="str">
        <f t="shared" si="165"/>
        <v/>
      </c>
      <c r="E1749" s="99" t="str">
        <f t="shared" si="166"/>
        <v/>
      </c>
      <c r="F1749" s="99" t="str">
        <f t="shared" si="167"/>
        <v/>
      </c>
      <c r="G1749" s="99" t="str">
        <f t="shared" si="162"/>
        <v/>
      </c>
      <c r="H1749" s="200" t="str">
        <f ca="1">IF(AND(M1749&gt;0,M1749&lt;=STATS!$C$22),1,"")</f>
        <v/>
      </c>
      <c r="J1749" s="34">
        <v>1748</v>
      </c>
      <c r="R1749" s="17"/>
      <c r="S1749" s="17"/>
      <c r="T1749" s="36"/>
      <c r="U1749" s="36"/>
      <c r="V1749" s="36"/>
      <c r="W1749" s="36"/>
      <c r="EZ1749" s="196"/>
      <c r="FA1749" s="196"/>
      <c r="FB1749" s="196"/>
      <c r="FC1749" s="196"/>
      <c r="FD1749" s="196"/>
    </row>
    <row r="1750" spans="2:160">
      <c r="B1750" s="99">
        <f t="shared" si="163"/>
        <v>0</v>
      </c>
      <c r="C1750" s="99" t="str">
        <f t="shared" si="164"/>
        <v/>
      </c>
      <c r="D1750" s="99" t="str">
        <f t="shared" si="165"/>
        <v/>
      </c>
      <c r="E1750" s="99" t="str">
        <f t="shared" si="166"/>
        <v/>
      </c>
      <c r="F1750" s="99" t="str">
        <f t="shared" si="167"/>
        <v/>
      </c>
      <c r="G1750" s="99" t="str">
        <f t="shared" si="162"/>
        <v/>
      </c>
      <c r="H1750" s="200" t="str">
        <f ca="1">IF(AND(M1750&gt;0,M1750&lt;=STATS!$C$22),1,"")</f>
        <v/>
      </c>
      <c r="J1750" s="34">
        <v>1749</v>
      </c>
      <c r="R1750" s="17"/>
      <c r="S1750" s="17"/>
      <c r="T1750" s="36"/>
      <c r="U1750" s="36"/>
      <c r="V1750" s="36"/>
      <c r="W1750" s="36"/>
      <c r="EZ1750" s="196"/>
      <c r="FA1750" s="196"/>
      <c r="FB1750" s="196"/>
      <c r="FC1750" s="196"/>
      <c r="FD1750" s="196"/>
    </row>
    <row r="1751" spans="2:160">
      <c r="B1751" s="99">
        <f t="shared" si="163"/>
        <v>0</v>
      </c>
      <c r="C1751" s="99" t="str">
        <f t="shared" si="164"/>
        <v/>
      </c>
      <c r="D1751" s="99" t="str">
        <f t="shared" si="165"/>
        <v/>
      </c>
      <c r="E1751" s="99" t="str">
        <f t="shared" si="166"/>
        <v/>
      </c>
      <c r="F1751" s="99" t="str">
        <f t="shared" si="167"/>
        <v/>
      </c>
      <c r="G1751" s="99" t="str">
        <f t="shared" si="162"/>
        <v/>
      </c>
      <c r="H1751" s="200" t="str">
        <f ca="1">IF(AND(M1751&gt;0,M1751&lt;=STATS!$C$22),1,"")</f>
        <v/>
      </c>
      <c r="J1751" s="34">
        <v>1750</v>
      </c>
      <c r="R1751" s="17"/>
      <c r="S1751" s="17"/>
      <c r="T1751" s="36"/>
      <c r="U1751" s="36"/>
      <c r="V1751" s="36"/>
      <c r="W1751" s="36"/>
      <c r="EZ1751" s="196"/>
      <c r="FA1751" s="196"/>
      <c r="FB1751" s="196"/>
      <c r="FC1751" s="196"/>
      <c r="FD1751" s="196"/>
    </row>
    <row r="1752" spans="2:160">
      <c r="B1752" s="99">
        <f t="shared" si="163"/>
        <v>0</v>
      </c>
      <c r="C1752" s="99" t="str">
        <f t="shared" si="164"/>
        <v/>
      </c>
      <c r="D1752" s="99" t="str">
        <f t="shared" si="165"/>
        <v/>
      </c>
      <c r="E1752" s="99" t="str">
        <f t="shared" si="166"/>
        <v/>
      </c>
      <c r="F1752" s="99" t="str">
        <f t="shared" si="167"/>
        <v/>
      </c>
      <c r="G1752" s="99" t="str">
        <f t="shared" si="162"/>
        <v/>
      </c>
      <c r="H1752" s="200" t="str">
        <f ca="1">IF(AND(M1752&gt;0,M1752&lt;=STATS!$C$22),1,"")</f>
        <v/>
      </c>
      <c r="J1752" s="34">
        <v>1751</v>
      </c>
      <c r="R1752" s="17"/>
      <c r="S1752" s="17"/>
      <c r="T1752" s="36"/>
      <c r="U1752" s="36"/>
      <c r="V1752" s="36"/>
      <c r="W1752" s="36"/>
      <c r="EZ1752" s="196"/>
      <c r="FA1752" s="196"/>
      <c r="FB1752" s="196"/>
      <c r="FC1752" s="196"/>
      <c r="FD1752" s="196"/>
    </row>
    <row r="1753" spans="2:160">
      <c r="B1753" s="99">
        <f t="shared" si="163"/>
        <v>0</v>
      </c>
      <c r="C1753" s="99" t="str">
        <f t="shared" si="164"/>
        <v/>
      </c>
      <c r="D1753" s="99" t="str">
        <f t="shared" si="165"/>
        <v/>
      </c>
      <c r="E1753" s="99" t="str">
        <f t="shared" si="166"/>
        <v/>
      </c>
      <c r="F1753" s="99" t="str">
        <f t="shared" si="167"/>
        <v/>
      </c>
      <c r="G1753" s="99" t="str">
        <f t="shared" si="162"/>
        <v/>
      </c>
      <c r="H1753" s="200" t="str">
        <f ca="1">IF(AND(M1753&gt;0,M1753&lt;=STATS!$C$22),1,"")</f>
        <v/>
      </c>
      <c r="J1753" s="34">
        <v>1752</v>
      </c>
      <c r="R1753" s="17"/>
      <c r="S1753" s="17"/>
      <c r="T1753" s="36"/>
      <c r="U1753" s="36"/>
      <c r="V1753" s="36"/>
      <c r="W1753" s="36"/>
      <c r="EZ1753" s="196"/>
      <c r="FA1753" s="196"/>
      <c r="FB1753" s="196"/>
      <c r="FC1753" s="196"/>
      <c r="FD1753" s="196"/>
    </row>
    <row r="1754" spans="2:160">
      <c r="B1754" s="99">
        <f t="shared" si="163"/>
        <v>0</v>
      </c>
      <c r="C1754" s="99" t="str">
        <f t="shared" si="164"/>
        <v/>
      </c>
      <c r="D1754" s="99" t="str">
        <f t="shared" si="165"/>
        <v/>
      </c>
      <c r="E1754" s="99" t="str">
        <f t="shared" si="166"/>
        <v/>
      </c>
      <c r="F1754" s="99" t="str">
        <f t="shared" si="167"/>
        <v/>
      </c>
      <c r="G1754" s="99" t="str">
        <f t="shared" ref="G1754:G1817" si="168">IF($B1754&gt;=1,$M1754,"")</f>
        <v/>
      </c>
      <c r="H1754" s="200" t="str">
        <f ca="1">IF(AND(M1754&gt;0,M1754&lt;=STATS!$C$22),1,"")</f>
        <v/>
      </c>
      <c r="J1754" s="34">
        <v>1753</v>
      </c>
      <c r="R1754" s="17"/>
      <c r="S1754" s="17"/>
      <c r="T1754" s="36"/>
      <c r="U1754" s="36"/>
      <c r="V1754" s="36"/>
      <c r="W1754" s="36"/>
      <c r="EZ1754" s="196"/>
      <c r="FA1754" s="196"/>
      <c r="FB1754" s="196"/>
      <c r="FC1754" s="196"/>
      <c r="FD1754" s="196"/>
    </row>
    <row r="1755" spans="2:160">
      <c r="B1755" s="99">
        <f t="shared" si="163"/>
        <v>0</v>
      </c>
      <c r="C1755" s="99" t="str">
        <f t="shared" si="164"/>
        <v/>
      </c>
      <c r="D1755" s="99" t="str">
        <f t="shared" si="165"/>
        <v/>
      </c>
      <c r="E1755" s="99" t="str">
        <f t="shared" si="166"/>
        <v/>
      </c>
      <c r="F1755" s="99" t="str">
        <f t="shared" si="167"/>
        <v/>
      </c>
      <c r="G1755" s="99" t="str">
        <f t="shared" si="168"/>
        <v/>
      </c>
      <c r="H1755" s="200" t="str">
        <f ca="1">IF(AND(M1755&gt;0,M1755&lt;=STATS!$C$22),1,"")</f>
        <v/>
      </c>
      <c r="J1755" s="34">
        <v>1754</v>
      </c>
      <c r="R1755" s="17"/>
      <c r="S1755" s="17"/>
      <c r="T1755" s="36"/>
      <c r="U1755" s="36"/>
      <c r="V1755" s="36"/>
      <c r="W1755" s="36"/>
      <c r="EZ1755" s="196"/>
      <c r="FA1755" s="196"/>
      <c r="FB1755" s="196"/>
      <c r="FC1755" s="196"/>
      <c r="FD1755" s="196"/>
    </row>
    <row r="1756" spans="2:160">
      <c r="B1756" s="99">
        <f t="shared" si="163"/>
        <v>0</v>
      </c>
      <c r="C1756" s="99" t="str">
        <f t="shared" si="164"/>
        <v/>
      </c>
      <c r="D1756" s="99" t="str">
        <f t="shared" si="165"/>
        <v/>
      </c>
      <c r="E1756" s="99" t="str">
        <f t="shared" si="166"/>
        <v/>
      </c>
      <c r="F1756" s="99" t="str">
        <f t="shared" si="167"/>
        <v/>
      </c>
      <c r="G1756" s="99" t="str">
        <f t="shared" si="168"/>
        <v/>
      </c>
      <c r="H1756" s="200" t="str">
        <f ca="1">IF(AND(M1756&gt;0,M1756&lt;=STATS!$C$22),1,"")</f>
        <v/>
      </c>
      <c r="J1756" s="34">
        <v>1755</v>
      </c>
      <c r="R1756" s="17"/>
      <c r="S1756" s="17"/>
      <c r="T1756" s="36"/>
      <c r="U1756" s="36"/>
      <c r="V1756" s="36"/>
      <c r="W1756" s="36"/>
      <c r="EZ1756" s="196"/>
      <c r="FA1756" s="196"/>
      <c r="FB1756" s="196"/>
      <c r="FC1756" s="196"/>
      <c r="FD1756" s="196"/>
    </row>
    <row r="1757" spans="2:160">
      <c r="B1757" s="99">
        <f t="shared" si="163"/>
        <v>0</v>
      </c>
      <c r="C1757" s="99" t="str">
        <f t="shared" si="164"/>
        <v/>
      </c>
      <c r="D1757" s="99" t="str">
        <f t="shared" si="165"/>
        <v/>
      </c>
      <c r="E1757" s="99" t="str">
        <f t="shared" si="166"/>
        <v/>
      </c>
      <c r="F1757" s="99" t="str">
        <f t="shared" si="167"/>
        <v/>
      </c>
      <c r="G1757" s="99" t="str">
        <f t="shared" si="168"/>
        <v/>
      </c>
      <c r="H1757" s="200" t="str">
        <f ca="1">IF(AND(M1757&gt;0,M1757&lt;=STATS!$C$22),1,"")</f>
        <v/>
      </c>
      <c r="J1757" s="34">
        <v>1756</v>
      </c>
      <c r="R1757" s="17"/>
      <c r="S1757" s="17"/>
      <c r="T1757" s="36"/>
      <c r="U1757" s="36"/>
      <c r="V1757" s="36"/>
      <c r="W1757" s="36"/>
      <c r="EZ1757" s="196"/>
      <c r="FA1757" s="196"/>
      <c r="FB1757" s="196"/>
      <c r="FC1757" s="196"/>
      <c r="FD1757" s="196"/>
    </row>
    <row r="1758" spans="2:160">
      <c r="B1758" s="99">
        <f t="shared" si="163"/>
        <v>0</v>
      </c>
      <c r="C1758" s="99" t="str">
        <f t="shared" si="164"/>
        <v/>
      </c>
      <c r="D1758" s="99" t="str">
        <f t="shared" si="165"/>
        <v/>
      </c>
      <c r="E1758" s="99" t="str">
        <f t="shared" si="166"/>
        <v/>
      </c>
      <c r="F1758" s="99" t="str">
        <f t="shared" si="167"/>
        <v/>
      </c>
      <c r="G1758" s="99" t="str">
        <f t="shared" si="168"/>
        <v/>
      </c>
      <c r="H1758" s="200" t="str">
        <f ca="1">IF(AND(M1758&gt;0,M1758&lt;=STATS!$C$22),1,"")</f>
        <v/>
      </c>
      <c r="J1758" s="34">
        <v>1757</v>
      </c>
      <c r="R1758" s="17"/>
      <c r="S1758" s="17"/>
      <c r="T1758" s="36"/>
      <c r="U1758" s="36"/>
      <c r="V1758" s="36"/>
      <c r="W1758" s="36"/>
      <c r="EZ1758" s="196"/>
      <c r="FA1758" s="196"/>
      <c r="FB1758" s="196"/>
      <c r="FC1758" s="196"/>
      <c r="FD1758" s="196"/>
    </row>
    <row r="1759" spans="2:160">
      <c r="B1759" s="99">
        <f t="shared" si="163"/>
        <v>0</v>
      </c>
      <c r="C1759" s="99" t="str">
        <f t="shared" si="164"/>
        <v/>
      </c>
      <c r="D1759" s="99" t="str">
        <f t="shared" si="165"/>
        <v/>
      </c>
      <c r="E1759" s="99" t="str">
        <f t="shared" si="166"/>
        <v/>
      </c>
      <c r="F1759" s="99" t="str">
        <f t="shared" si="167"/>
        <v/>
      </c>
      <c r="G1759" s="99" t="str">
        <f t="shared" si="168"/>
        <v/>
      </c>
      <c r="H1759" s="200" t="str">
        <f ca="1">IF(AND(M1759&gt;0,M1759&lt;=STATS!$C$22),1,"")</f>
        <v/>
      </c>
      <c r="J1759" s="34">
        <v>1758</v>
      </c>
      <c r="R1759" s="17"/>
      <c r="S1759" s="17"/>
      <c r="T1759" s="36"/>
      <c r="U1759" s="36"/>
      <c r="V1759" s="36"/>
      <c r="W1759" s="36"/>
      <c r="EZ1759" s="196"/>
      <c r="FA1759" s="196"/>
      <c r="FB1759" s="196"/>
      <c r="FC1759" s="196"/>
      <c r="FD1759" s="196"/>
    </row>
    <row r="1760" spans="2:160">
      <c r="B1760" s="99">
        <f t="shared" si="163"/>
        <v>0</v>
      </c>
      <c r="C1760" s="99" t="str">
        <f t="shared" si="164"/>
        <v/>
      </c>
      <c r="D1760" s="99" t="str">
        <f t="shared" si="165"/>
        <v/>
      </c>
      <c r="E1760" s="99" t="str">
        <f t="shared" si="166"/>
        <v/>
      </c>
      <c r="F1760" s="99" t="str">
        <f t="shared" si="167"/>
        <v/>
      </c>
      <c r="G1760" s="99" t="str">
        <f t="shared" si="168"/>
        <v/>
      </c>
      <c r="H1760" s="200" t="str">
        <f ca="1">IF(AND(M1760&gt;0,M1760&lt;=STATS!$C$22),1,"")</f>
        <v/>
      </c>
      <c r="J1760" s="34">
        <v>1759</v>
      </c>
      <c r="R1760" s="17"/>
      <c r="S1760" s="17"/>
      <c r="T1760" s="36"/>
      <c r="U1760" s="36"/>
      <c r="V1760" s="36"/>
      <c r="W1760" s="36"/>
      <c r="EZ1760" s="196"/>
      <c r="FA1760" s="196"/>
      <c r="FB1760" s="196"/>
      <c r="FC1760" s="196"/>
      <c r="FD1760" s="196"/>
    </row>
    <row r="1761" spans="2:160">
      <c r="B1761" s="99">
        <f t="shared" si="163"/>
        <v>0</v>
      </c>
      <c r="C1761" s="99" t="str">
        <f t="shared" si="164"/>
        <v/>
      </c>
      <c r="D1761" s="99" t="str">
        <f t="shared" si="165"/>
        <v/>
      </c>
      <c r="E1761" s="99" t="str">
        <f t="shared" si="166"/>
        <v/>
      </c>
      <c r="F1761" s="99" t="str">
        <f t="shared" si="167"/>
        <v/>
      </c>
      <c r="G1761" s="99" t="str">
        <f t="shared" si="168"/>
        <v/>
      </c>
      <c r="H1761" s="200" t="str">
        <f ca="1">IF(AND(M1761&gt;0,M1761&lt;=STATS!$C$22),1,"")</f>
        <v/>
      </c>
      <c r="J1761" s="34">
        <v>1760</v>
      </c>
      <c r="R1761" s="17"/>
      <c r="S1761" s="17"/>
      <c r="T1761" s="36"/>
      <c r="U1761" s="36"/>
      <c r="V1761" s="36"/>
      <c r="W1761" s="36"/>
      <c r="EZ1761" s="196"/>
      <c r="FA1761" s="196"/>
      <c r="FB1761" s="196"/>
      <c r="FC1761" s="196"/>
      <c r="FD1761" s="196"/>
    </row>
    <row r="1762" spans="2:160">
      <c r="B1762" s="99">
        <f t="shared" si="163"/>
        <v>0</v>
      </c>
      <c r="C1762" s="99" t="str">
        <f t="shared" si="164"/>
        <v/>
      </c>
      <c r="D1762" s="99" t="str">
        <f t="shared" si="165"/>
        <v/>
      </c>
      <c r="E1762" s="99" t="str">
        <f t="shared" si="166"/>
        <v/>
      </c>
      <c r="F1762" s="99" t="str">
        <f t="shared" si="167"/>
        <v/>
      </c>
      <c r="G1762" s="99" t="str">
        <f t="shared" si="168"/>
        <v/>
      </c>
      <c r="H1762" s="200" t="str">
        <f ca="1">IF(AND(M1762&gt;0,M1762&lt;=STATS!$C$22),1,"")</f>
        <v/>
      </c>
      <c r="J1762" s="34">
        <v>1761</v>
      </c>
      <c r="R1762" s="17"/>
      <c r="S1762" s="17"/>
      <c r="T1762" s="36"/>
      <c r="U1762" s="36"/>
      <c r="V1762" s="36"/>
      <c r="W1762" s="36"/>
      <c r="EZ1762" s="196"/>
      <c r="FA1762" s="196"/>
      <c r="FB1762" s="196"/>
      <c r="FC1762" s="196"/>
      <c r="FD1762" s="196"/>
    </row>
    <row r="1763" spans="2:160">
      <c r="B1763" s="99">
        <f t="shared" si="163"/>
        <v>0</v>
      </c>
      <c r="C1763" s="99" t="str">
        <f t="shared" si="164"/>
        <v/>
      </c>
      <c r="D1763" s="99" t="str">
        <f t="shared" si="165"/>
        <v/>
      </c>
      <c r="E1763" s="99" t="str">
        <f t="shared" si="166"/>
        <v/>
      </c>
      <c r="F1763" s="99" t="str">
        <f t="shared" si="167"/>
        <v/>
      </c>
      <c r="G1763" s="99" t="str">
        <f t="shared" si="168"/>
        <v/>
      </c>
      <c r="H1763" s="200" t="str">
        <f ca="1">IF(AND(M1763&gt;0,M1763&lt;=STATS!$C$22),1,"")</f>
        <v/>
      </c>
      <c r="J1763" s="34">
        <v>1762</v>
      </c>
      <c r="R1763" s="17"/>
      <c r="S1763" s="17"/>
      <c r="T1763" s="36"/>
      <c r="U1763" s="36"/>
      <c r="V1763" s="36"/>
      <c r="W1763" s="36"/>
      <c r="EZ1763" s="196"/>
      <c r="FA1763" s="196"/>
      <c r="FB1763" s="196"/>
      <c r="FC1763" s="196"/>
      <c r="FD1763" s="196"/>
    </row>
    <row r="1764" spans="2:160">
      <c r="B1764" s="99">
        <f t="shared" si="163"/>
        <v>0</v>
      </c>
      <c r="C1764" s="99" t="str">
        <f t="shared" si="164"/>
        <v/>
      </c>
      <c r="D1764" s="99" t="str">
        <f t="shared" si="165"/>
        <v/>
      </c>
      <c r="E1764" s="99" t="str">
        <f t="shared" si="166"/>
        <v/>
      </c>
      <c r="F1764" s="99" t="str">
        <f t="shared" si="167"/>
        <v/>
      </c>
      <c r="G1764" s="99" t="str">
        <f t="shared" si="168"/>
        <v/>
      </c>
      <c r="H1764" s="200" t="str">
        <f ca="1">IF(AND(M1764&gt;0,M1764&lt;=STATS!$C$22),1,"")</f>
        <v/>
      </c>
      <c r="J1764" s="34">
        <v>1763</v>
      </c>
      <c r="R1764" s="17"/>
      <c r="S1764" s="17"/>
      <c r="T1764" s="36"/>
      <c r="U1764" s="36"/>
      <c r="V1764" s="36"/>
      <c r="W1764" s="36"/>
      <c r="EZ1764" s="196"/>
      <c r="FA1764" s="196"/>
      <c r="FB1764" s="196"/>
      <c r="FC1764" s="196"/>
      <c r="FD1764" s="196"/>
    </row>
    <row r="1765" spans="2:160">
      <c r="B1765" s="99">
        <f t="shared" si="163"/>
        <v>0</v>
      </c>
      <c r="C1765" s="99" t="str">
        <f t="shared" si="164"/>
        <v/>
      </c>
      <c r="D1765" s="99" t="str">
        <f t="shared" si="165"/>
        <v/>
      </c>
      <c r="E1765" s="99" t="str">
        <f t="shared" si="166"/>
        <v/>
      </c>
      <c r="F1765" s="99" t="str">
        <f t="shared" si="167"/>
        <v/>
      </c>
      <c r="G1765" s="99" t="str">
        <f t="shared" si="168"/>
        <v/>
      </c>
      <c r="H1765" s="200" t="str">
        <f ca="1">IF(AND(M1765&gt;0,M1765&lt;=STATS!$C$22),1,"")</f>
        <v/>
      </c>
      <c r="J1765" s="34">
        <v>1764</v>
      </c>
      <c r="R1765" s="17"/>
      <c r="S1765" s="17"/>
      <c r="T1765" s="36"/>
      <c r="U1765" s="36"/>
      <c r="V1765" s="36"/>
      <c r="W1765" s="36"/>
      <c r="EZ1765" s="196"/>
      <c r="FA1765" s="196"/>
      <c r="FB1765" s="196"/>
      <c r="FC1765" s="196"/>
      <c r="FD1765" s="196"/>
    </row>
    <row r="1766" spans="2:160">
      <c r="B1766" s="99">
        <f t="shared" si="163"/>
        <v>0</v>
      </c>
      <c r="C1766" s="99" t="str">
        <f t="shared" si="164"/>
        <v/>
      </c>
      <c r="D1766" s="99" t="str">
        <f t="shared" si="165"/>
        <v/>
      </c>
      <c r="E1766" s="99" t="str">
        <f t="shared" si="166"/>
        <v/>
      </c>
      <c r="F1766" s="99" t="str">
        <f t="shared" si="167"/>
        <v/>
      </c>
      <c r="G1766" s="99" t="str">
        <f t="shared" si="168"/>
        <v/>
      </c>
      <c r="H1766" s="200" t="str">
        <f ca="1">IF(AND(M1766&gt;0,M1766&lt;=STATS!$C$22),1,"")</f>
        <v/>
      </c>
      <c r="J1766" s="34">
        <v>1765</v>
      </c>
      <c r="R1766" s="17"/>
      <c r="S1766" s="17"/>
      <c r="T1766" s="36"/>
      <c r="U1766" s="36"/>
      <c r="V1766" s="36"/>
      <c r="W1766" s="36"/>
      <c r="EZ1766" s="196"/>
      <c r="FA1766" s="196"/>
      <c r="FB1766" s="196"/>
      <c r="FC1766" s="196"/>
      <c r="FD1766" s="196"/>
    </row>
    <row r="1767" spans="2:160">
      <c r="B1767" s="99">
        <f t="shared" si="163"/>
        <v>0</v>
      </c>
      <c r="C1767" s="99" t="str">
        <f t="shared" si="164"/>
        <v/>
      </c>
      <c r="D1767" s="99" t="str">
        <f t="shared" si="165"/>
        <v/>
      </c>
      <c r="E1767" s="99" t="str">
        <f t="shared" si="166"/>
        <v/>
      </c>
      <c r="F1767" s="99" t="str">
        <f t="shared" si="167"/>
        <v/>
      </c>
      <c r="G1767" s="99" t="str">
        <f t="shared" si="168"/>
        <v/>
      </c>
      <c r="H1767" s="200" t="str">
        <f ca="1">IF(AND(M1767&gt;0,M1767&lt;=STATS!$C$22),1,"")</f>
        <v/>
      </c>
      <c r="J1767" s="34">
        <v>1766</v>
      </c>
      <c r="R1767" s="17"/>
      <c r="S1767" s="17"/>
      <c r="T1767" s="36"/>
      <c r="U1767" s="36"/>
      <c r="V1767" s="36"/>
      <c r="W1767" s="36"/>
      <c r="EZ1767" s="196"/>
      <c r="FA1767" s="196"/>
      <c r="FB1767" s="196"/>
      <c r="FC1767" s="196"/>
      <c r="FD1767" s="196"/>
    </row>
    <row r="1768" spans="2:160">
      <c r="B1768" s="99">
        <f t="shared" si="163"/>
        <v>0</v>
      </c>
      <c r="C1768" s="99" t="str">
        <f t="shared" si="164"/>
        <v/>
      </c>
      <c r="D1768" s="99" t="str">
        <f t="shared" si="165"/>
        <v/>
      </c>
      <c r="E1768" s="99" t="str">
        <f t="shared" si="166"/>
        <v/>
      </c>
      <c r="F1768" s="99" t="str">
        <f t="shared" si="167"/>
        <v/>
      </c>
      <c r="G1768" s="99" t="str">
        <f t="shared" si="168"/>
        <v/>
      </c>
      <c r="H1768" s="200" t="str">
        <f ca="1">IF(AND(M1768&gt;0,M1768&lt;=STATS!$C$22),1,"")</f>
        <v/>
      </c>
      <c r="J1768" s="34">
        <v>1767</v>
      </c>
      <c r="R1768" s="17"/>
      <c r="S1768" s="17"/>
      <c r="T1768" s="36"/>
      <c r="U1768" s="36"/>
      <c r="V1768" s="36"/>
      <c r="W1768" s="36"/>
      <c r="EZ1768" s="196"/>
      <c r="FA1768" s="196"/>
      <c r="FB1768" s="196"/>
      <c r="FC1768" s="196"/>
      <c r="FD1768" s="196"/>
    </row>
    <row r="1769" spans="2:160">
      <c r="B1769" s="99">
        <f t="shared" si="163"/>
        <v>0</v>
      </c>
      <c r="C1769" s="99" t="str">
        <f t="shared" si="164"/>
        <v/>
      </c>
      <c r="D1769" s="99" t="str">
        <f t="shared" si="165"/>
        <v/>
      </c>
      <c r="E1769" s="99" t="str">
        <f t="shared" si="166"/>
        <v/>
      </c>
      <c r="F1769" s="99" t="str">
        <f t="shared" si="167"/>
        <v/>
      </c>
      <c r="G1769" s="99" t="str">
        <f t="shared" si="168"/>
        <v/>
      </c>
      <c r="H1769" s="200" t="str">
        <f ca="1">IF(AND(M1769&gt;0,M1769&lt;=STATS!$C$22),1,"")</f>
        <v/>
      </c>
      <c r="J1769" s="34">
        <v>1768</v>
      </c>
      <c r="R1769" s="17"/>
      <c r="S1769" s="17"/>
      <c r="T1769" s="36"/>
      <c r="U1769" s="36"/>
      <c r="V1769" s="36"/>
      <c r="W1769" s="36"/>
      <c r="EZ1769" s="196"/>
      <c r="FA1769" s="196"/>
      <c r="FB1769" s="196"/>
      <c r="FC1769" s="196"/>
      <c r="FD1769" s="196"/>
    </row>
    <row r="1770" spans="2:160">
      <c r="B1770" s="99">
        <f t="shared" si="163"/>
        <v>0</v>
      </c>
      <c r="C1770" s="99" t="str">
        <f t="shared" si="164"/>
        <v/>
      </c>
      <c r="D1770" s="99" t="str">
        <f t="shared" si="165"/>
        <v/>
      </c>
      <c r="E1770" s="99" t="str">
        <f t="shared" si="166"/>
        <v/>
      </c>
      <c r="F1770" s="99" t="str">
        <f t="shared" si="167"/>
        <v/>
      </c>
      <c r="G1770" s="99" t="str">
        <f t="shared" si="168"/>
        <v/>
      </c>
      <c r="H1770" s="200" t="str">
        <f ca="1">IF(AND(M1770&gt;0,M1770&lt;=STATS!$C$22),1,"")</f>
        <v/>
      </c>
      <c r="J1770" s="34">
        <v>1769</v>
      </c>
      <c r="R1770" s="17"/>
      <c r="S1770" s="17"/>
      <c r="T1770" s="36"/>
      <c r="U1770" s="36"/>
      <c r="V1770" s="36"/>
      <c r="W1770" s="36"/>
      <c r="EZ1770" s="196"/>
      <c r="FA1770" s="196"/>
      <c r="FB1770" s="196"/>
      <c r="FC1770" s="196"/>
      <c r="FD1770" s="196"/>
    </row>
    <row r="1771" spans="2:160">
      <c r="B1771" s="99">
        <f t="shared" si="163"/>
        <v>0</v>
      </c>
      <c r="C1771" s="99" t="str">
        <f t="shared" si="164"/>
        <v/>
      </c>
      <c r="D1771" s="99" t="str">
        <f t="shared" si="165"/>
        <v/>
      </c>
      <c r="E1771" s="99" t="str">
        <f t="shared" si="166"/>
        <v/>
      </c>
      <c r="F1771" s="99" t="str">
        <f t="shared" si="167"/>
        <v/>
      </c>
      <c r="G1771" s="99" t="str">
        <f t="shared" si="168"/>
        <v/>
      </c>
      <c r="H1771" s="200" t="str">
        <f ca="1">IF(AND(M1771&gt;0,M1771&lt;=STATS!$C$22),1,"")</f>
        <v/>
      </c>
      <c r="J1771" s="34">
        <v>1770</v>
      </c>
      <c r="R1771" s="17"/>
      <c r="S1771" s="17"/>
      <c r="T1771" s="36"/>
      <c r="U1771" s="36"/>
      <c r="V1771" s="36"/>
      <c r="W1771" s="36"/>
      <c r="EZ1771" s="196"/>
      <c r="FA1771" s="196"/>
      <c r="FB1771" s="196"/>
      <c r="FC1771" s="196"/>
      <c r="FD1771" s="196"/>
    </row>
    <row r="1772" spans="2:160">
      <c r="B1772" s="99">
        <f t="shared" si="163"/>
        <v>0</v>
      </c>
      <c r="C1772" s="99" t="str">
        <f t="shared" si="164"/>
        <v/>
      </c>
      <c r="D1772" s="99" t="str">
        <f t="shared" si="165"/>
        <v/>
      </c>
      <c r="E1772" s="99" t="str">
        <f t="shared" si="166"/>
        <v/>
      </c>
      <c r="F1772" s="99" t="str">
        <f t="shared" si="167"/>
        <v/>
      </c>
      <c r="G1772" s="99" t="str">
        <f t="shared" si="168"/>
        <v/>
      </c>
      <c r="H1772" s="200" t="str">
        <f ca="1">IF(AND(M1772&gt;0,M1772&lt;=STATS!$C$22),1,"")</f>
        <v/>
      </c>
      <c r="J1772" s="34">
        <v>1771</v>
      </c>
      <c r="R1772" s="17"/>
      <c r="S1772" s="17"/>
      <c r="T1772" s="36"/>
      <c r="U1772" s="36"/>
      <c r="V1772" s="36"/>
      <c r="W1772" s="36"/>
      <c r="EZ1772" s="196"/>
      <c r="FA1772" s="196"/>
      <c r="FB1772" s="196"/>
      <c r="FC1772" s="196"/>
      <c r="FD1772" s="196"/>
    </row>
    <row r="1773" spans="2:160">
      <c r="B1773" s="99">
        <f t="shared" si="163"/>
        <v>0</v>
      </c>
      <c r="C1773" s="99" t="str">
        <f t="shared" si="164"/>
        <v/>
      </c>
      <c r="D1773" s="99" t="str">
        <f t="shared" si="165"/>
        <v/>
      </c>
      <c r="E1773" s="99" t="str">
        <f t="shared" si="166"/>
        <v/>
      </c>
      <c r="F1773" s="99" t="str">
        <f t="shared" si="167"/>
        <v/>
      </c>
      <c r="G1773" s="99" t="str">
        <f t="shared" si="168"/>
        <v/>
      </c>
      <c r="H1773" s="200" t="str">
        <f ca="1">IF(AND(M1773&gt;0,M1773&lt;=STATS!$C$22),1,"")</f>
        <v/>
      </c>
      <c r="J1773" s="34">
        <v>1772</v>
      </c>
      <c r="R1773" s="17"/>
      <c r="S1773" s="17"/>
      <c r="T1773" s="36"/>
      <c r="U1773" s="36"/>
      <c r="V1773" s="36"/>
      <c r="W1773" s="36"/>
      <c r="EZ1773" s="196"/>
      <c r="FA1773" s="196"/>
      <c r="FB1773" s="196"/>
      <c r="FC1773" s="196"/>
      <c r="FD1773" s="196"/>
    </row>
    <row r="1774" spans="2:160">
      <c r="B1774" s="99">
        <f t="shared" si="163"/>
        <v>0</v>
      </c>
      <c r="C1774" s="99" t="str">
        <f t="shared" si="164"/>
        <v/>
      </c>
      <c r="D1774" s="99" t="str">
        <f t="shared" si="165"/>
        <v/>
      </c>
      <c r="E1774" s="99" t="str">
        <f t="shared" si="166"/>
        <v/>
      </c>
      <c r="F1774" s="99" t="str">
        <f t="shared" si="167"/>
        <v/>
      </c>
      <c r="G1774" s="99" t="str">
        <f t="shared" si="168"/>
        <v/>
      </c>
      <c r="H1774" s="200" t="str">
        <f ca="1">IF(AND(M1774&gt;0,M1774&lt;=STATS!$C$22),1,"")</f>
        <v/>
      </c>
      <c r="J1774" s="34">
        <v>1773</v>
      </c>
      <c r="R1774" s="17"/>
      <c r="S1774" s="17"/>
      <c r="T1774" s="36"/>
      <c r="U1774" s="36"/>
      <c r="V1774" s="36"/>
      <c r="W1774" s="36"/>
      <c r="EZ1774" s="196"/>
      <c r="FA1774" s="196"/>
      <c r="FB1774" s="196"/>
      <c r="FC1774" s="196"/>
      <c r="FD1774" s="196"/>
    </row>
    <row r="1775" spans="2:160">
      <c r="B1775" s="99">
        <f t="shared" si="163"/>
        <v>0</v>
      </c>
      <c r="C1775" s="99" t="str">
        <f t="shared" si="164"/>
        <v/>
      </c>
      <c r="D1775" s="99" t="str">
        <f t="shared" si="165"/>
        <v/>
      </c>
      <c r="E1775" s="99" t="str">
        <f t="shared" si="166"/>
        <v/>
      </c>
      <c r="F1775" s="99" t="str">
        <f t="shared" si="167"/>
        <v/>
      </c>
      <c r="G1775" s="99" t="str">
        <f t="shared" si="168"/>
        <v/>
      </c>
      <c r="H1775" s="200" t="str">
        <f ca="1">IF(AND(M1775&gt;0,M1775&lt;=STATS!$C$22),1,"")</f>
        <v/>
      </c>
      <c r="J1775" s="34">
        <v>1774</v>
      </c>
      <c r="R1775" s="17"/>
      <c r="S1775" s="17"/>
      <c r="T1775" s="36"/>
      <c r="U1775" s="36"/>
      <c r="V1775" s="36"/>
      <c r="W1775" s="36"/>
      <c r="EZ1775" s="196"/>
      <c r="FA1775" s="196"/>
      <c r="FB1775" s="196"/>
      <c r="FC1775" s="196"/>
      <c r="FD1775" s="196"/>
    </row>
    <row r="1776" spans="2:160">
      <c r="B1776" s="99">
        <f t="shared" si="163"/>
        <v>0</v>
      </c>
      <c r="C1776" s="99" t="str">
        <f t="shared" si="164"/>
        <v/>
      </c>
      <c r="D1776" s="99" t="str">
        <f t="shared" si="165"/>
        <v/>
      </c>
      <c r="E1776" s="99" t="str">
        <f t="shared" si="166"/>
        <v/>
      </c>
      <c r="F1776" s="99" t="str">
        <f t="shared" si="167"/>
        <v/>
      </c>
      <c r="G1776" s="99" t="str">
        <f t="shared" si="168"/>
        <v/>
      </c>
      <c r="H1776" s="200" t="str">
        <f ca="1">IF(AND(M1776&gt;0,M1776&lt;=STATS!$C$22),1,"")</f>
        <v/>
      </c>
      <c r="J1776" s="34">
        <v>1775</v>
      </c>
      <c r="R1776" s="17"/>
      <c r="S1776" s="17"/>
      <c r="T1776" s="36"/>
      <c r="U1776" s="36"/>
      <c r="V1776" s="36"/>
      <c r="W1776" s="36"/>
      <c r="EZ1776" s="196"/>
      <c r="FA1776" s="196"/>
      <c r="FB1776" s="196"/>
      <c r="FC1776" s="196"/>
      <c r="FD1776" s="196"/>
    </row>
    <row r="1777" spans="2:160">
      <c r="B1777" s="99">
        <f t="shared" si="163"/>
        <v>0</v>
      </c>
      <c r="C1777" s="99" t="str">
        <f t="shared" si="164"/>
        <v/>
      </c>
      <c r="D1777" s="99" t="str">
        <f t="shared" si="165"/>
        <v/>
      </c>
      <c r="E1777" s="99" t="str">
        <f t="shared" si="166"/>
        <v/>
      </c>
      <c r="F1777" s="99" t="str">
        <f t="shared" si="167"/>
        <v/>
      </c>
      <c r="G1777" s="99" t="str">
        <f t="shared" si="168"/>
        <v/>
      </c>
      <c r="H1777" s="200" t="str">
        <f ca="1">IF(AND(M1777&gt;0,M1777&lt;=STATS!$C$22),1,"")</f>
        <v/>
      </c>
      <c r="J1777" s="34">
        <v>1776</v>
      </c>
      <c r="R1777" s="17"/>
      <c r="S1777" s="17"/>
      <c r="T1777" s="36"/>
      <c r="U1777" s="36"/>
      <c r="V1777" s="36"/>
      <c r="W1777" s="36"/>
      <c r="EZ1777" s="196"/>
      <c r="FA1777" s="196"/>
      <c r="FB1777" s="196"/>
      <c r="FC1777" s="196"/>
      <c r="FD1777" s="196"/>
    </row>
    <row r="1778" spans="2:160">
      <c r="B1778" s="99">
        <f t="shared" si="163"/>
        <v>0</v>
      </c>
      <c r="C1778" s="99" t="str">
        <f t="shared" si="164"/>
        <v/>
      </c>
      <c r="D1778" s="99" t="str">
        <f t="shared" si="165"/>
        <v/>
      </c>
      <c r="E1778" s="99" t="str">
        <f t="shared" si="166"/>
        <v/>
      </c>
      <c r="F1778" s="99" t="str">
        <f t="shared" si="167"/>
        <v/>
      </c>
      <c r="G1778" s="99" t="str">
        <f t="shared" si="168"/>
        <v/>
      </c>
      <c r="H1778" s="200" t="str">
        <f ca="1">IF(AND(M1778&gt;0,M1778&lt;=STATS!$C$22),1,"")</f>
        <v/>
      </c>
      <c r="J1778" s="34">
        <v>1777</v>
      </c>
      <c r="R1778" s="17"/>
      <c r="S1778" s="17"/>
      <c r="T1778" s="36"/>
      <c r="U1778" s="36"/>
      <c r="V1778" s="36"/>
      <c r="W1778" s="36"/>
      <c r="EZ1778" s="196"/>
      <c r="FA1778" s="196"/>
      <c r="FB1778" s="196"/>
      <c r="FC1778" s="196"/>
      <c r="FD1778" s="196"/>
    </row>
    <row r="1779" spans="2:160">
      <c r="B1779" s="99">
        <f t="shared" si="163"/>
        <v>0</v>
      </c>
      <c r="C1779" s="99" t="str">
        <f t="shared" si="164"/>
        <v/>
      </c>
      <c r="D1779" s="99" t="str">
        <f t="shared" si="165"/>
        <v/>
      </c>
      <c r="E1779" s="99" t="str">
        <f t="shared" si="166"/>
        <v/>
      </c>
      <c r="F1779" s="99" t="str">
        <f t="shared" si="167"/>
        <v/>
      </c>
      <c r="G1779" s="99" t="str">
        <f t="shared" si="168"/>
        <v/>
      </c>
      <c r="H1779" s="200" t="str">
        <f ca="1">IF(AND(M1779&gt;0,M1779&lt;=STATS!$C$22),1,"")</f>
        <v/>
      </c>
      <c r="J1779" s="34">
        <v>1778</v>
      </c>
      <c r="R1779" s="17"/>
      <c r="S1779" s="17"/>
      <c r="T1779" s="36"/>
      <c r="U1779" s="36"/>
      <c r="V1779" s="36"/>
      <c r="W1779" s="36"/>
      <c r="EZ1779" s="196"/>
      <c r="FA1779" s="196"/>
      <c r="FB1779" s="196"/>
      <c r="FC1779" s="196"/>
      <c r="FD1779" s="196"/>
    </row>
    <row r="1780" spans="2:160">
      <c r="B1780" s="99">
        <f t="shared" si="163"/>
        <v>0</v>
      </c>
      <c r="C1780" s="99" t="str">
        <f t="shared" si="164"/>
        <v/>
      </c>
      <c r="D1780" s="99" t="str">
        <f t="shared" si="165"/>
        <v/>
      </c>
      <c r="E1780" s="99" t="str">
        <f t="shared" si="166"/>
        <v/>
      </c>
      <c r="F1780" s="99" t="str">
        <f t="shared" si="167"/>
        <v/>
      </c>
      <c r="G1780" s="99" t="str">
        <f t="shared" si="168"/>
        <v/>
      </c>
      <c r="H1780" s="200" t="str">
        <f ca="1">IF(AND(M1780&gt;0,M1780&lt;=STATS!$C$22),1,"")</f>
        <v/>
      </c>
      <c r="J1780" s="34">
        <v>1779</v>
      </c>
      <c r="R1780" s="17"/>
      <c r="S1780" s="17"/>
      <c r="T1780" s="36"/>
      <c r="U1780" s="36"/>
      <c r="V1780" s="36"/>
      <c r="W1780" s="36"/>
      <c r="EZ1780" s="196"/>
      <c r="FA1780" s="196"/>
      <c r="FB1780" s="196"/>
      <c r="FC1780" s="196"/>
      <c r="FD1780" s="196"/>
    </row>
    <row r="1781" spans="2:160">
      <c r="B1781" s="99">
        <f t="shared" si="163"/>
        <v>0</v>
      </c>
      <c r="C1781" s="99" t="str">
        <f t="shared" si="164"/>
        <v/>
      </c>
      <c r="D1781" s="99" t="str">
        <f t="shared" si="165"/>
        <v/>
      </c>
      <c r="E1781" s="99" t="str">
        <f t="shared" si="166"/>
        <v/>
      </c>
      <c r="F1781" s="99" t="str">
        <f t="shared" si="167"/>
        <v/>
      </c>
      <c r="G1781" s="99" t="str">
        <f t="shared" si="168"/>
        <v/>
      </c>
      <c r="H1781" s="200" t="str">
        <f ca="1">IF(AND(M1781&gt;0,M1781&lt;=STATS!$C$22),1,"")</f>
        <v/>
      </c>
      <c r="J1781" s="34">
        <v>1780</v>
      </c>
      <c r="R1781" s="17"/>
      <c r="S1781" s="17"/>
      <c r="T1781" s="36"/>
      <c r="U1781" s="36"/>
      <c r="V1781" s="36"/>
      <c r="W1781" s="36"/>
      <c r="EZ1781" s="196"/>
      <c r="FA1781" s="196"/>
      <c r="FB1781" s="196"/>
      <c r="FC1781" s="196"/>
      <c r="FD1781" s="196"/>
    </row>
    <row r="1782" spans="2:160">
      <c r="B1782" s="99">
        <f t="shared" si="163"/>
        <v>0</v>
      </c>
      <c r="C1782" s="99" t="str">
        <f t="shared" si="164"/>
        <v/>
      </c>
      <c r="D1782" s="99" t="str">
        <f t="shared" si="165"/>
        <v/>
      </c>
      <c r="E1782" s="99" t="str">
        <f t="shared" si="166"/>
        <v/>
      </c>
      <c r="F1782" s="99" t="str">
        <f t="shared" si="167"/>
        <v/>
      </c>
      <c r="G1782" s="99" t="str">
        <f t="shared" si="168"/>
        <v/>
      </c>
      <c r="H1782" s="200" t="str">
        <f ca="1">IF(AND(M1782&gt;0,M1782&lt;=STATS!$C$22),1,"")</f>
        <v/>
      </c>
      <c r="J1782" s="34">
        <v>1781</v>
      </c>
      <c r="R1782" s="17"/>
      <c r="S1782" s="17"/>
      <c r="T1782" s="36"/>
      <c r="U1782" s="36"/>
      <c r="V1782" s="36"/>
      <c r="W1782" s="36"/>
      <c r="EZ1782" s="196"/>
      <c r="FA1782" s="196"/>
      <c r="FB1782" s="196"/>
      <c r="FC1782" s="196"/>
      <c r="FD1782" s="196"/>
    </row>
    <row r="1783" spans="2:160">
      <c r="B1783" s="99">
        <f t="shared" si="163"/>
        <v>0</v>
      </c>
      <c r="C1783" s="99" t="str">
        <f t="shared" si="164"/>
        <v/>
      </c>
      <c r="D1783" s="99" t="str">
        <f t="shared" si="165"/>
        <v/>
      </c>
      <c r="E1783" s="99" t="str">
        <f t="shared" si="166"/>
        <v/>
      </c>
      <c r="F1783" s="99" t="str">
        <f t="shared" si="167"/>
        <v/>
      </c>
      <c r="G1783" s="99" t="str">
        <f t="shared" si="168"/>
        <v/>
      </c>
      <c r="H1783" s="200" t="str">
        <f ca="1">IF(AND(M1783&gt;0,M1783&lt;=STATS!$C$22),1,"")</f>
        <v/>
      </c>
      <c r="J1783" s="34">
        <v>1782</v>
      </c>
      <c r="R1783" s="17"/>
      <c r="S1783" s="17"/>
      <c r="T1783" s="36"/>
      <c r="U1783" s="36"/>
      <c r="V1783" s="36"/>
      <c r="W1783" s="36"/>
      <c r="EZ1783" s="196"/>
      <c r="FA1783" s="196"/>
      <c r="FB1783" s="196"/>
      <c r="FC1783" s="196"/>
      <c r="FD1783" s="196"/>
    </row>
    <row r="1784" spans="2:160">
      <c r="B1784" s="99">
        <f t="shared" si="163"/>
        <v>0</v>
      </c>
      <c r="C1784" s="99" t="str">
        <f t="shared" si="164"/>
        <v/>
      </c>
      <c r="D1784" s="99" t="str">
        <f t="shared" si="165"/>
        <v/>
      </c>
      <c r="E1784" s="99" t="str">
        <f t="shared" si="166"/>
        <v/>
      </c>
      <c r="F1784" s="99" t="str">
        <f t="shared" si="167"/>
        <v/>
      </c>
      <c r="G1784" s="99" t="str">
        <f t="shared" si="168"/>
        <v/>
      </c>
      <c r="H1784" s="200" t="str">
        <f ca="1">IF(AND(M1784&gt;0,M1784&lt;=STATS!$C$22),1,"")</f>
        <v/>
      </c>
      <c r="J1784" s="34">
        <v>1783</v>
      </c>
      <c r="R1784" s="17"/>
      <c r="S1784" s="17"/>
      <c r="T1784" s="36"/>
      <c r="U1784" s="36"/>
      <c r="V1784" s="36"/>
      <c r="W1784" s="36"/>
      <c r="EZ1784" s="196"/>
      <c r="FA1784" s="196"/>
      <c r="FB1784" s="196"/>
      <c r="FC1784" s="196"/>
      <c r="FD1784" s="196"/>
    </row>
    <row r="1785" spans="2:160">
      <c r="B1785" s="99">
        <f t="shared" si="163"/>
        <v>0</v>
      </c>
      <c r="C1785" s="99" t="str">
        <f t="shared" si="164"/>
        <v/>
      </c>
      <c r="D1785" s="99" t="str">
        <f t="shared" si="165"/>
        <v/>
      </c>
      <c r="E1785" s="99" t="str">
        <f t="shared" si="166"/>
        <v/>
      </c>
      <c r="F1785" s="99" t="str">
        <f t="shared" si="167"/>
        <v/>
      </c>
      <c r="G1785" s="99" t="str">
        <f t="shared" si="168"/>
        <v/>
      </c>
      <c r="H1785" s="200" t="str">
        <f ca="1">IF(AND(M1785&gt;0,M1785&lt;=STATS!$C$22),1,"")</f>
        <v/>
      </c>
      <c r="J1785" s="34">
        <v>1784</v>
      </c>
      <c r="R1785" s="17"/>
      <c r="S1785" s="17"/>
      <c r="T1785" s="36"/>
      <c r="U1785" s="36"/>
      <c r="V1785" s="36"/>
      <c r="W1785" s="36"/>
      <c r="EZ1785" s="196"/>
      <c r="FA1785" s="196"/>
      <c r="FB1785" s="196"/>
      <c r="FC1785" s="196"/>
      <c r="FD1785" s="196"/>
    </row>
    <row r="1786" spans="2:160">
      <c r="B1786" s="99">
        <f t="shared" si="163"/>
        <v>0</v>
      </c>
      <c r="C1786" s="99" t="str">
        <f t="shared" si="164"/>
        <v/>
      </c>
      <c r="D1786" s="99" t="str">
        <f t="shared" si="165"/>
        <v/>
      </c>
      <c r="E1786" s="99" t="str">
        <f t="shared" si="166"/>
        <v/>
      </c>
      <c r="F1786" s="99" t="str">
        <f t="shared" si="167"/>
        <v/>
      </c>
      <c r="G1786" s="99" t="str">
        <f t="shared" si="168"/>
        <v/>
      </c>
      <c r="H1786" s="200" t="str">
        <f ca="1">IF(AND(M1786&gt;0,M1786&lt;=STATS!$C$22),1,"")</f>
        <v/>
      </c>
      <c r="J1786" s="34">
        <v>1785</v>
      </c>
      <c r="R1786" s="17"/>
      <c r="S1786" s="17"/>
      <c r="T1786" s="36"/>
      <c r="U1786" s="36"/>
      <c r="V1786" s="36"/>
      <c r="W1786" s="36"/>
      <c r="EZ1786" s="196"/>
      <c r="FA1786" s="196"/>
      <c r="FB1786" s="196"/>
      <c r="FC1786" s="196"/>
      <c r="FD1786" s="196"/>
    </row>
    <row r="1787" spans="2:160">
      <c r="B1787" s="99">
        <f t="shared" si="163"/>
        <v>0</v>
      </c>
      <c r="C1787" s="99" t="str">
        <f t="shared" si="164"/>
        <v/>
      </c>
      <c r="D1787" s="99" t="str">
        <f t="shared" si="165"/>
        <v/>
      </c>
      <c r="E1787" s="99" t="str">
        <f t="shared" si="166"/>
        <v/>
      </c>
      <c r="F1787" s="99" t="str">
        <f t="shared" si="167"/>
        <v/>
      </c>
      <c r="G1787" s="99" t="str">
        <f t="shared" si="168"/>
        <v/>
      </c>
      <c r="H1787" s="200" t="str">
        <f ca="1">IF(AND(M1787&gt;0,M1787&lt;=STATS!$C$22),1,"")</f>
        <v/>
      </c>
      <c r="J1787" s="34">
        <v>1786</v>
      </c>
      <c r="R1787" s="17"/>
      <c r="S1787" s="17"/>
      <c r="T1787" s="36"/>
      <c r="U1787" s="36"/>
      <c r="V1787" s="36"/>
      <c r="W1787" s="36"/>
      <c r="EZ1787" s="196"/>
      <c r="FA1787" s="196"/>
      <c r="FB1787" s="196"/>
      <c r="FC1787" s="196"/>
      <c r="FD1787" s="196"/>
    </row>
    <row r="1788" spans="2:160">
      <c r="B1788" s="99">
        <f t="shared" si="163"/>
        <v>0</v>
      </c>
      <c r="C1788" s="99" t="str">
        <f t="shared" si="164"/>
        <v/>
      </c>
      <c r="D1788" s="99" t="str">
        <f t="shared" si="165"/>
        <v/>
      </c>
      <c r="E1788" s="99" t="str">
        <f t="shared" si="166"/>
        <v/>
      </c>
      <c r="F1788" s="99" t="str">
        <f t="shared" si="167"/>
        <v/>
      </c>
      <c r="G1788" s="99" t="str">
        <f t="shared" si="168"/>
        <v/>
      </c>
      <c r="H1788" s="200" t="str">
        <f ca="1">IF(AND(M1788&gt;0,M1788&lt;=STATS!$C$22),1,"")</f>
        <v/>
      </c>
      <c r="J1788" s="34">
        <v>1787</v>
      </c>
      <c r="R1788" s="17"/>
      <c r="S1788" s="17"/>
      <c r="T1788" s="36"/>
      <c r="U1788" s="36"/>
      <c r="V1788" s="36"/>
      <c r="W1788" s="36"/>
      <c r="EZ1788" s="196"/>
      <c r="FA1788" s="196"/>
      <c r="FB1788" s="196"/>
      <c r="FC1788" s="196"/>
      <c r="FD1788" s="196"/>
    </row>
    <row r="1789" spans="2:160">
      <c r="B1789" s="99">
        <f t="shared" si="163"/>
        <v>0</v>
      </c>
      <c r="C1789" s="99" t="str">
        <f t="shared" si="164"/>
        <v/>
      </c>
      <c r="D1789" s="99" t="str">
        <f t="shared" si="165"/>
        <v/>
      </c>
      <c r="E1789" s="99" t="str">
        <f t="shared" si="166"/>
        <v/>
      </c>
      <c r="F1789" s="99" t="str">
        <f t="shared" si="167"/>
        <v/>
      </c>
      <c r="G1789" s="99" t="str">
        <f t="shared" si="168"/>
        <v/>
      </c>
      <c r="H1789" s="200" t="str">
        <f ca="1">IF(AND(M1789&gt;0,M1789&lt;=STATS!$C$22),1,"")</f>
        <v/>
      </c>
      <c r="J1789" s="34">
        <v>1788</v>
      </c>
      <c r="R1789" s="17"/>
      <c r="S1789" s="17"/>
      <c r="T1789" s="36"/>
      <c r="U1789" s="36"/>
      <c r="V1789" s="36"/>
      <c r="W1789" s="36"/>
      <c r="EZ1789" s="196"/>
      <c r="FA1789" s="196"/>
      <c r="FB1789" s="196"/>
      <c r="FC1789" s="196"/>
      <c r="FD1789" s="196"/>
    </row>
    <row r="1790" spans="2:160">
      <c r="B1790" s="99">
        <f t="shared" si="163"/>
        <v>0</v>
      </c>
      <c r="C1790" s="99" t="str">
        <f t="shared" si="164"/>
        <v/>
      </c>
      <c r="D1790" s="99" t="str">
        <f t="shared" si="165"/>
        <v/>
      </c>
      <c r="E1790" s="99" t="str">
        <f t="shared" si="166"/>
        <v/>
      </c>
      <c r="F1790" s="99" t="str">
        <f t="shared" si="167"/>
        <v/>
      </c>
      <c r="G1790" s="99" t="str">
        <f t="shared" si="168"/>
        <v/>
      </c>
      <c r="H1790" s="200" t="str">
        <f ca="1">IF(AND(M1790&gt;0,M1790&lt;=STATS!$C$22),1,"")</f>
        <v/>
      </c>
      <c r="J1790" s="34">
        <v>1789</v>
      </c>
      <c r="R1790" s="17"/>
      <c r="S1790" s="17"/>
      <c r="T1790" s="36"/>
      <c r="U1790" s="36"/>
      <c r="V1790" s="36"/>
      <c r="W1790" s="36"/>
      <c r="EZ1790" s="196"/>
      <c r="FA1790" s="196"/>
      <c r="FB1790" s="196"/>
      <c r="FC1790" s="196"/>
      <c r="FD1790" s="196"/>
    </row>
    <row r="1791" spans="2:160">
      <c r="B1791" s="99">
        <f t="shared" si="163"/>
        <v>0</v>
      </c>
      <c r="C1791" s="99" t="str">
        <f t="shared" si="164"/>
        <v/>
      </c>
      <c r="D1791" s="99" t="str">
        <f t="shared" si="165"/>
        <v/>
      </c>
      <c r="E1791" s="99" t="str">
        <f t="shared" si="166"/>
        <v/>
      </c>
      <c r="F1791" s="99" t="str">
        <f t="shared" si="167"/>
        <v/>
      </c>
      <c r="G1791" s="99" t="str">
        <f t="shared" si="168"/>
        <v/>
      </c>
      <c r="H1791" s="200" t="str">
        <f ca="1">IF(AND(M1791&gt;0,M1791&lt;=STATS!$C$22),1,"")</f>
        <v/>
      </c>
      <c r="J1791" s="34">
        <v>1790</v>
      </c>
      <c r="R1791" s="17"/>
      <c r="S1791" s="17"/>
      <c r="T1791" s="36"/>
      <c r="U1791" s="36"/>
      <c r="V1791" s="36"/>
      <c r="W1791" s="36"/>
      <c r="EZ1791" s="196"/>
      <c r="FA1791" s="196"/>
      <c r="FB1791" s="196"/>
      <c r="FC1791" s="196"/>
      <c r="FD1791" s="196"/>
    </row>
    <row r="1792" spans="2:160">
      <c r="B1792" s="99">
        <f t="shared" si="163"/>
        <v>0</v>
      </c>
      <c r="C1792" s="99" t="str">
        <f t="shared" si="164"/>
        <v/>
      </c>
      <c r="D1792" s="99" t="str">
        <f t="shared" si="165"/>
        <v/>
      </c>
      <c r="E1792" s="99" t="str">
        <f t="shared" si="166"/>
        <v/>
      </c>
      <c r="F1792" s="99" t="str">
        <f t="shared" si="167"/>
        <v/>
      </c>
      <c r="G1792" s="99" t="str">
        <f t="shared" si="168"/>
        <v/>
      </c>
      <c r="H1792" s="200" t="str">
        <f ca="1">IF(AND(M1792&gt;0,M1792&lt;=STATS!$C$22),1,"")</f>
        <v/>
      </c>
      <c r="J1792" s="34">
        <v>1791</v>
      </c>
      <c r="R1792" s="17"/>
      <c r="S1792" s="17"/>
      <c r="T1792" s="36"/>
      <c r="U1792" s="36"/>
      <c r="V1792" s="36"/>
      <c r="W1792" s="36"/>
      <c r="EZ1792" s="196"/>
      <c r="FA1792" s="196"/>
      <c r="FB1792" s="196"/>
      <c r="FC1792" s="196"/>
      <c r="FD1792" s="196"/>
    </row>
    <row r="1793" spans="2:160">
      <c r="B1793" s="99">
        <f t="shared" si="163"/>
        <v>0</v>
      </c>
      <c r="C1793" s="99" t="str">
        <f t="shared" si="164"/>
        <v/>
      </c>
      <c r="D1793" s="99" t="str">
        <f t="shared" si="165"/>
        <v/>
      </c>
      <c r="E1793" s="99" t="str">
        <f t="shared" si="166"/>
        <v/>
      </c>
      <c r="F1793" s="99" t="str">
        <f t="shared" si="167"/>
        <v/>
      </c>
      <c r="G1793" s="99" t="str">
        <f t="shared" si="168"/>
        <v/>
      </c>
      <c r="H1793" s="200" t="str">
        <f ca="1">IF(AND(M1793&gt;0,M1793&lt;=STATS!$C$22),1,"")</f>
        <v/>
      </c>
      <c r="J1793" s="34">
        <v>1792</v>
      </c>
      <c r="R1793" s="17"/>
      <c r="S1793" s="17"/>
      <c r="T1793" s="36"/>
      <c r="U1793" s="36"/>
      <c r="V1793" s="36"/>
      <c r="W1793" s="36"/>
      <c r="EZ1793" s="196"/>
      <c r="FA1793" s="196"/>
      <c r="FB1793" s="196"/>
      <c r="FC1793" s="196"/>
      <c r="FD1793" s="196"/>
    </row>
    <row r="1794" spans="2:160">
      <c r="B1794" s="99">
        <f t="shared" ref="B1794:B1857" si="169">COUNT(R1794:EY1794,FE1794:FM1794)</f>
        <v>0</v>
      </c>
      <c r="C1794" s="99" t="str">
        <f t="shared" ref="C1794:C1857" si="170">IF(COUNT(R1794:EY1794,FE1794:FM1794)&gt;0,COUNT(R1794:EY1794,FE1794:FM1794),"")</f>
        <v/>
      </c>
      <c r="D1794" s="99" t="str">
        <f t="shared" ref="D1794:D1857" si="171">IF(COUNT(T1794:BJ1794,BL1794:BT1794,BV1794:CB1794,CD1794:EY1794,FE1794:FM1794)&gt;0,COUNT(T1794:BJ1794,BL1794:BT1794,BV1794:CB1794,CD1794:EY1794,FE1794:FM1794),"")</f>
        <v/>
      </c>
      <c r="E1794" s="99" t="str">
        <f t="shared" ref="E1794:E1857" si="172">IF(H1794=1,COUNT(R1794:EY1794,FE1794:FM1794),"")</f>
        <v/>
      </c>
      <c r="F1794" s="99" t="str">
        <f t="shared" ref="F1794:F1857" si="173">IF(H1794=1,COUNT(T1794:BJ1794,BL1794:BT1794,BV1794:CB1794,CD1794:EY1794,FE1794:FM1794),"")</f>
        <v/>
      </c>
      <c r="G1794" s="99" t="str">
        <f t="shared" si="168"/>
        <v/>
      </c>
      <c r="H1794" s="200" t="str">
        <f ca="1">IF(AND(M1794&gt;0,M1794&lt;=STATS!$C$22),1,"")</f>
        <v/>
      </c>
      <c r="J1794" s="34">
        <v>1793</v>
      </c>
      <c r="R1794" s="17"/>
      <c r="S1794" s="17"/>
      <c r="T1794" s="36"/>
      <c r="U1794" s="36"/>
      <c r="V1794" s="36"/>
      <c r="W1794" s="36"/>
      <c r="EZ1794" s="196"/>
      <c r="FA1794" s="196"/>
      <c r="FB1794" s="196"/>
      <c r="FC1794" s="196"/>
      <c r="FD1794" s="196"/>
    </row>
    <row r="1795" spans="2:160">
      <c r="B1795" s="99">
        <f t="shared" si="169"/>
        <v>0</v>
      </c>
      <c r="C1795" s="99" t="str">
        <f t="shared" si="170"/>
        <v/>
      </c>
      <c r="D1795" s="99" t="str">
        <f t="shared" si="171"/>
        <v/>
      </c>
      <c r="E1795" s="99" t="str">
        <f t="shared" si="172"/>
        <v/>
      </c>
      <c r="F1795" s="99" t="str">
        <f t="shared" si="173"/>
        <v/>
      </c>
      <c r="G1795" s="99" t="str">
        <f t="shared" si="168"/>
        <v/>
      </c>
      <c r="H1795" s="200" t="str">
        <f ca="1">IF(AND(M1795&gt;0,M1795&lt;=STATS!$C$22),1,"")</f>
        <v/>
      </c>
      <c r="J1795" s="34">
        <v>1794</v>
      </c>
      <c r="R1795" s="17"/>
      <c r="S1795" s="17"/>
      <c r="T1795" s="36"/>
      <c r="U1795" s="36"/>
      <c r="V1795" s="36"/>
      <c r="W1795" s="36"/>
      <c r="EZ1795" s="196"/>
      <c r="FA1795" s="196"/>
      <c r="FB1795" s="196"/>
      <c r="FC1795" s="196"/>
      <c r="FD1795" s="196"/>
    </row>
    <row r="1796" spans="2:160">
      <c r="B1796" s="99">
        <f t="shared" si="169"/>
        <v>0</v>
      </c>
      <c r="C1796" s="99" t="str">
        <f t="shared" si="170"/>
        <v/>
      </c>
      <c r="D1796" s="99" t="str">
        <f t="shared" si="171"/>
        <v/>
      </c>
      <c r="E1796" s="99" t="str">
        <f t="shared" si="172"/>
        <v/>
      </c>
      <c r="F1796" s="99" t="str">
        <f t="shared" si="173"/>
        <v/>
      </c>
      <c r="G1796" s="99" t="str">
        <f t="shared" si="168"/>
        <v/>
      </c>
      <c r="H1796" s="200" t="str">
        <f ca="1">IF(AND(M1796&gt;0,M1796&lt;=STATS!$C$22),1,"")</f>
        <v/>
      </c>
      <c r="J1796" s="34">
        <v>1795</v>
      </c>
      <c r="R1796" s="17"/>
      <c r="S1796" s="17"/>
      <c r="T1796" s="36"/>
      <c r="U1796" s="36"/>
      <c r="V1796" s="36"/>
      <c r="W1796" s="36"/>
      <c r="EZ1796" s="196"/>
      <c r="FA1796" s="196"/>
      <c r="FB1796" s="196"/>
      <c r="FC1796" s="196"/>
      <c r="FD1796" s="196"/>
    </row>
    <row r="1797" spans="2:160">
      <c r="B1797" s="99">
        <f t="shared" si="169"/>
        <v>0</v>
      </c>
      <c r="C1797" s="99" t="str">
        <f t="shared" si="170"/>
        <v/>
      </c>
      <c r="D1797" s="99" t="str">
        <f t="shared" si="171"/>
        <v/>
      </c>
      <c r="E1797" s="99" t="str">
        <f t="shared" si="172"/>
        <v/>
      </c>
      <c r="F1797" s="99" t="str">
        <f t="shared" si="173"/>
        <v/>
      </c>
      <c r="G1797" s="99" t="str">
        <f t="shared" si="168"/>
        <v/>
      </c>
      <c r="H1797" s="200" t="str">
        <f ca="1">IF(AND(M1797&gt;0,M1797&lt;=STATS!$C$22),1,"")</f>
        <v/>
      </c>
      <c r="J1797" s="34">
        <v>1796</v>
      </c>
      <c r="R1797" s="17"/>
      <c r="S1797" s="17"/>
      <c r="T1797" s="36"/>
      <c r="U1797" s="36"/>
      <c r="V1797" s="36"/>
      <c r="W1797" s="36"/>
      <c r="EZ1797" s="196"/>
      <c r="FA1797" s="196"/>
      <c r="FB1797" s="196"/>
      <c r="FC1797" s="196"/>
      <c r="FD1797" s="196"/>
    </row>
    <row r="1798" spans="2:160">
      <c r="B1798" s="99">
        <f t="shared" si="169"/>
        <v>0</v>
      </c>
      <c r="C1798" s="99" t="str">
        <f t="shared" si="170"/>
        <v/>
      </c>
      <c r="D1798" s="99" t="str">
        <f t="shared" si="171"/>
        <v/>
      </c>
      <c r="E1798" s="99" t="str">
        <f t="shared" si="172"/>
        <v/>
      </c>
      <c r="F1798" s="99" t="str">
        <f t="shared" si="173"/>
        <v/>
      </c>
      <c r="G1798" s="99" t="str">
        <f t="shared" si="168"/>
        <v/>
      </c>
      <c r="H1798" s="200" t="str">
        <f ca="1">IF(AND(M1798&gt;0,M1798&lt;=STATS!$C$22),1,"")</f>
        <v/>
      </c>
      <c r="J1798" s="34">
        <v>1797</v>
      </c>
      <c r="R1798" s="17"/>
      <c r="S1798" s="17"/>
      <c r="T1798" s="36"/>
      <c r="U1798" s="36"/>
      <c r="V1798" s="36"/>
      <c r="W1798" s="36"/>
      <c r="EZ1798" s="196"/>
      <c r="FA1798" s="196"/>
      <c r="FB1798" s="196"/>
      <c r="FC1798" s="196"/>
      <c r="FD1798" s="196"/>
    </row>
    <row r="1799" spans="2:160">
      <c r="B1799" s="99">
        <f t="shared" si="169"/>
        <v>0</v>
      </c>
      <c r="C1799" s="99" t="str">
        <f t="shared" si="170"/>
        <v/>
      </c>
      <c r="D1799" s="99" t="str">
        <f t="shared" si="171"/>
        <v/>
      </c>
      <c r="E1799" s="99" t="str">
        <f t="shared" si="172"/>
        <v/>
      </c>
      <c r="F1799" s="99" t="str">
        <f t="shared" si="173"/>
        <v/>
      </c>
      <c r="G1799" s="99" t="str">
        <f t="shared" si="168"/>
        <v/>
      </c>
      <c r="H1799" s="200" t="str">
        <f ca="1">IF(AND(M1799&gt;0,M1799&lt;=STATS!$C$22),1,"")</f>
        <v/>
      </c>
      <c r="J1799" s="34">
        <v>1798</v>
      </c>
      <c r="R1799" s="17"/>
      <c r="S1799" s="17"/>
      <c r="T1799" s="36"/>
      <c r="U1799" s="36"/>
      <c r="V1799" s="36"/>
      <c r="W1799" s="36"/>
      <c r="EZ1799" s="196"/>
      <c r="FA1799" s="196"/>
      <c r="FB1799" s="196"/>
      <c r="FC1799" s="196"/>
      <c r="FD1799" s="196"/>
    </row>
    <row r="1800" spans="2:160">
      <c r="B1800" s="99">
        <f t="shared" si="169"/>
        <v>0</v>
      </c>
      <c r="C1800" s="99" t="str">
        <f t="shared" si="170"/>
        <v/>
      </c>
      <c r="D1800" s="99" t="str">
        <f t="shared" si="171"/>
        <v/>
      </c>
      <c r="E1800" s="99" t="str">
        <f t="shared" si="172"/>
        <v/>
      </c>
      <c r="F1800" s="99" t="str">
        <f t="shared" si="173"/>
        <v/>
      </c>
      <c r="G1800" s="99" t="str">
        <f t="shared" si="168"/>
        <v/>
      </c>
      <c r="H1800" s="200" t="str">
        <f ca="1">IF(AND(M1800&gt;0,M1800&lt;=STATS!$C$22),1,"")</f>
        <v/>
      </c>
      <c r="J1800" s="34">
        <v>1799</v>
      </c>
      <c r="R1800" s="17"/>
      <c r="S1800" s="17"/>
      <c r="T1800" s="36"/>
      <c r="U1800" s="36"/>
      <c r="V1800" s="36"/>
      <c r="W1800" s="36"/>
      <c r="EZ1800" s="196"/>
      <c r="FA1800" s="196"/>
      <c r="FB1800" s="196"/>
      <c r="FC1800" s="196"/>
      <c r="FD1800" s="196"/>
    </row>
    <row r="1801" spans="2:160">
      <c r="B1801" s="99">
        <f t="shared" si="169"/>
        <v>0</v>
      </c>
      <c r="C1801" s="99" t="str">
        <f t="shared" si="170"/>
        <v/>
      </c>
      <c r="D1801" s="99" t="str">
        <f t="shared" si="171"/>
        <v/>
      </c>
      <c r="E1801" s="99" t="str">
        <f t="shared" si="172"/>
        <v/>
      </c>
      <c r="F1801" s="99" t="str">
        <f t="shared" si="173"/>
        <v/>
      </c>
      <c r="G1801" s="99" t="str">
        <f t="shared" si="168"/>
        <v/>
      </c>
      <c r="H1801" s="200" t="str">
        <f ca="1">IF(AND(M1801&gt;0,M1801&lt;=STATS!$C$22),1,"")</f>
        <v/>
      </c>
      <c r="J1801" s="34">
        <v>1800</v>
      </c>
      <c r="R1801" s="17"/>
      <c r="S1801" s="17"/>
      <c r="T1801" s="36"/>
      <c r="U1801" s="36"/>
      <c r="V1801" s="36"/>
      <c r="W1801" s="36"/>
      <c r="EZ1801" s="196"/>
      <c r="FA1801" s="196"/>
      <c r="FB1801" s="196"/>
      <c r="FC1801" s="196"/>
      <c r="FD1801" s="196"/>
    </row>
    <row r="1802" spans="2:160">
      <c r="B1802" s="99">
        <f t="shared" si="169"/>
        <v>0</v>
      </c>
      <c r="C1802" s="99" t="str">
        <f t="shared" si="170"/>
        <v/>
      </c>
      <c r="D1802" s="99" t="str">
        <f t="shared" si="171"/>
        <v/>
      </c>
      <c r="E1802" s="99" t="str">
        <f t="shared" si="172"/>
        <v/>
      </c>
      <c r="F1802" s="99" t="str">
        <f t="shared" si="173"/>
        <v/>
      </c>
      <c r="G1802" s="99" t="str">
        <f t="shared" si="168"/>
        <v/>
      </c>
      <c r="H1802" s="200" t="str">
        <f ca="1">IF(AND(M1802&gt;0,M1802&lt;=STATS!$C$22),1,"")</f>
        <v/>
      </c>
      <c r="J1802" s="34">
        <v>1801</v>
      </c>
      <c r="R1802" s="17"/>
      <c r="S1802" s="17"/>
      <c r="T1802" s="36"/>
      <c r="U1802" s="36"/>
      <c r="V1802" s="36"/>
      <c r="W1802" s="36"/>
      <c r="EZ1802" s="196"/>
      <c r="FA1802" s="196"/>
      <c r="FB1802" s="196"/>
      <c r="FC1802" s="196"/>
      <c r="FD1802" s="196"/>
    </row>
    <row r="1803" spans="2:160">
      <c r="B1803" s="99">
        <f t="shared" si="169"/>
        <v>0</v>
      </c>
      <c r="C1803" s="99" t="str">
        <f t="shared" si="170"/>
        <v/>
      </c>
      <c r="D1803" s="99" t="str">
        <f t="shared" si="171"/>
        <v/>
      </c>
      <c r="E1803" s="99" t="str">
        <f t="shared" si="172"/>
        <v/>
      </c>
      <c r="F1803" s="99" t="str">
        <f t="shared" si="173"/>
        <v/>
      </c>
      <c r="G1803" s="99" t="str">
        <f t="shared" si="168"/>
        <v/>
      </c>
      <c r="H1803" s="200" t="str">
        <f ca="1">IF(AND(M1803&gt;0,M1803&lt;=STATS!$C$22),1,"")</f>
        <v/>
      </c>
      <c r="J1803" s="34">
        <v>1802</v>
      </c>
      <c r="R1803" s="17"/>
      <c r="S1803" s="17"/>
      <c r="T1803" s="36"/>
      <c r="U1803" s="36"/>
      <c r="V1803" s="36"/>
      <c r="W1803" s="36"/>
      <c r="EZ1803" s="196"/>
      <c r="FA1803" s="196"/>
      <c r="FB1803" s="196"/>
      <c r="FC1803" s="196"/>
      <c r="FD1803" s="196"/>
    </row>
    <row r="1804" spans="2:160">
      <c r="B1804" s="99">
        <f t="shared" si="169"/>
        <v>0</v>
      </c>
      <c r="C1804" s="99" t="str">
        <f t="shared" si="170"/>
        <v/>
      </c>
      <c r="D1804" s="99" t="str">
        <f t="shared" si="171"/>
        <v/>
      </c>
      <c r="E1804" s="99" t="str">
        <f t="shared" si="172"/>
        <v/>
      </c>
      <c r="F1804" s="99" t="str">
        <f t="shared" si="173"/>
        <v/>
      </c>
      <c r="G1804" s="99" t="str">
        <f t="shared" si="168"/>
        <v/>
      </c>
      <c r="H1804" s="200" t="str">
        <f ca="1">IF(AND(M1804&gt;0,M1804&lt;=STATS!$C$22),1,"")</f>
        <v/>
      </c>
      <c r="J1804" s="34">
        <v>1803</v>
      </c>
      <c r="R1804" s="17"/>
      <c r="S1804" s="17"/>
      <c r="T1804" s="36"/>
      <c r="U1804" s="36"/>
      <c r="V1804" s="36"/>
      <c r="W1804" s="36"/>
      <c r="EZ1804" s="196"/>
      <c r="FA1804" s="196"/>
      <c r="FB1804" s="196"/>
      <c r="FC1804" s="196"/>
      <c r="FD1804" s="196"/>
    </row>
    <row r="1805" spans="2:160">
      <c r="B1805" s="99">
        <f t="shared" si="169"/>
        <v>0</v>
      </c>
      <c r="C1805" s="99" t="str">
        <f t="shared" si="170"/>
        <v/>
      </c>
      <c r="D1805" s="99" t="str">
        <f t="shared" si="171"/>
        <v/>
      </c>
      <c r="E1805" s="99" t="str">
        <f t="shared" si="172"/>
        <v/>
      </c>
      <c r="F1805" s="99" t="str">
        <f t="shared" si="173"/>
        <v/>
      </c>
      <c r="G1805" s="99" t="str">
        <f t="shared" si="168"/>
        <v/>
      </c>
      <c r="H1805" s="200" t="str">
        <f ca="1">IF(AND(M1805&gt;0,M1805&lt;=STATS!$C$22),1,"")</f>
        <v/>
      </c>
      <c r="J1805" s="34">
        <v>1804</v>
      </c>
      <c r="R1805" s="17"/>
      <c r="S1805" s="17"/>
      <c r="T1805" s="36"/>
      <c r="U1805" s="36"/>
      <c r="V1805" s="36"/>
      <c r="W1805" s="36"/>
      <c r="EZ1805" s="196"/>
      <c r="FA1805" s="196"/>
      <c r="FB1805" s="196"/>
      <c r="FC1805" s="196"/>
      <c r="FD1805" s="196"/>
    </row>
    <row r="1806" spans="2:160">
      <c r="B1806" s="99">
        <f t="shared" si="169"/>
        <v>0</v>
      </c>
      <c r="C1806" s="99" t="str">
        <f t="shared" si="170"/>
        <v/>
      </c>
      <c r="D1806" s="99" t="str">
        <f t="shared" si="171"/>
        <v/>
      </c>
      <c r="E1806" s="99" t="str">
        <f t="shared" si="172"/>
        <v/>
      </c>
      <c r="F1806" s="99" t="str">
        <f t="shared" si="173"/>
        <v/>
      </c>
      <c r="G1806" s="99" t="str">
        <f t="shared" si="168"/>
        <v/>
      </c>
      <c r="H1806" s="200" t="str">
        <f ca="1">IF(AND(M1806&gt;0,M1806&lt;=STATS!$C$22),1,"")</f>
        <v/>
      </c>
      <c r="J1806" s="34">
        <v>1805</v>
      </c>
      <c r="R1806" s="17"/>
      <c r="S1806" s="17"/>
      <c r="T1806" s="36"/>
      <c r="U1806" s="36"/>
      <c r="V1806" s="36"/>
      <c r="W1806" s="36"/>
      <c r="EZ1806" s="196"/>
      <c r="FA1806" s="196"/>
      <c r="FB1806" s="196"/>
      <c r="FC1806" s="196"/>
      <c r="FD1806" s="196"/>
    </row>
    <row r="1807" spans="2:160">
      <c r="B1807" s="99">
        <f t="shared" si="169"/>
        <v>0</v>
      </c>
      <c r="C1807" s="99" t="str">
        <f t="shared" si="170"/>
        <v/>
      </c>
      <c r="D1807" s="99" t="str">
        <f t="shared" si="171"/>
        <v/>
      </c>
      <c r="E1807" s="99" t="str">
        <f t="shared" si="172"/>
        <v/>
      </c>
      <c r="F1807" s="99" t="str">
        <f t="shared" si="173"/>
        <v/>
      </c>
      <c r="G1807" s="99" t="str">
        <f t="shared" si="168"/>
        <v/>
      </c>
      <c r="H1807" s="200" t="str">
        <f ca="1">IF(AND(M1807&gt;0,M1807&lt;=STATS!$C$22),1,"")</f>
        <v/>
      </c>
      <c r="J1807" s="34">
        <v>1806</v>
      </c>
      <c r="R1807" s="17"/>
      <c r="S1807" s="17"/>
      <c r="T1807" s="36"/>
      <c r="U1807" s="36"/>
      <c r="V1807" s="36"/>
      <c r="W1807" s="36"/>
      <c r="EZ1807" s="196"/>
      <c r="FA1807" s="196"/>
      <c r="FB1807" s="196"/>
      <c r="FC1807" s="196"/>
      <c r="FD1807" s="196"/>
    </row>
    <row r="1808" spans="2:160">
      <c r="B1808" s="99">
        <f t="shared" si="169"/>
        <v>0</v>
      </c>
      <c r="C1808" s="99" t="str">
        <f t="shared" si="170"/>
        <v/>
      </c>
      <c r="D1808" s="99" t="str">
        <f t="shared" si="171"/>
        <v/>
      </c>
      <c r="E1808" s="99" t="str">
        <f t="shared" si="172"/>
        <v/>
      </c>
      <c r="F1808" s="99" t="str">
        <f t="shared" si="173"/>
        <v/>
      </c>
      <c r="G1808" s="99" t="str">
        <f t="shared" si="168"/>
        <v/>
      </c>
      <c r="H1808" s="200" t="str">
        <f ca="1">IF(AND(M1808&gt;0,M1808&lt;=STATS!$C$22),1,"")</f>
        <v/>
      </c>
      <c r="J1808" s="34">
        <v>1807</v>
      </c>
      <c r="R1808" s="17"/>
      <c r="S1808" s="17"/>
      <c r="T1808" s="36"/>
      <c r="U1808" s="36"/>
      <c r="V1808" s="36"/>
      <c r="W1808" s="36"/>
      <c r="EZ1808" s="196"/>
      <c r="FA1808" s="196"/>
      <c r="FB1808" s="196"/>
      <c r="FC1808" s="196"/>
      <c r="FD1808" s="196"/>
    </row>
    <row r="1809" spans="2:160">
      <c r="B1809" s="99">
        <f t="shared" si="169"/>
        <v>0</v>
      </c>
      <c r="C1809" s="99" t="str">
        <f t="shared" si="170"/>
        <v/>
      </c>
      <c r="D1809" s="99" t="str">
        <f t="shared" si="171"/>
        <v/>
      </c>
      <c r="E1809" s="99" t="str">
        <f t="shared" si="172"/>
        <v/>
      </c>
      <c r="F1809" s="99" t="str">
        <f t="shared" si="173"/>
        <v/>
      </c>
      <c r="G1809" s="99" t="str">
        <f t="shared" si="168"/>
        <v/>
      </c>
      <c r="H1809" s="200" t="str">
        <f ca="1">IF(AND(M1809&gt;0,M1809&lt;=STATS!$C$22),1,"")</f>
        <v/>
      </c>
      <c r="J1809" s="34">
        <v>1808</v>
      </c>
      <c r="R1809" s="17"/>
      <c r="S1809" s="17"/>
      <c r="T1809" s="36"/>
      <c r="U1809" s="36"/>
      <c r="V1809" s="36"/>
      <c r="W1809" s="36"/>
      <c r="EZ1809" s="196"/>
      <c r="FA1809" s="196"/>
      <c r="FB1809" s="196"/>
      <c r="FC1809" s="196"/>
      <c r="FD1809" s="196"/>
    </row>
    <row r="1810" spans="2:160">
      <c r="B1810" s="99">
        <f t="shared" si="169"/>
        <v>0</v>
      </c>
      <c r="C1810" s="99" t="str">
        <f t="shared" si="170"/>
        <v/>
      </c>
      <c r="D1810" s="99" t="str">
        <f t="shared" si="171"/>
        <v/>
      </c>
      <c r="E1810" s="99" t="str">
        <f t="shared" si="172"/>
        <v/>
      </c>
      <c r="F1810" s="99" t="str">
        <f t="shared" si="173"/>
        <v/>
      </c>
      <c r="G1810" s="99" t="str">
        <f t="shared" si="168"/>
        <v/>
      </c>
      <c r="H1810" s="200" t="str">
        <f ca="1">IF(AND(M1810&gt;0,M1810&lt;=STATS!$C$22),1,"")</f>
        <v/>
      </c>
      <c r="J1810" s="34">
        <v>1809</v>
      </c>
      <c r="R1810" s="17"/>
      <c r="S1810" s="17"/>
      <c r="T1810" s="36"/>
      <c r="U1810" s="36"/>
      <c r="V1810" s="36"/>
      <c r="W1810" s="36"/>
      <c r="EZ1810" s="196"/>
      <c r="FA1810" s="196"/>
      <c r="FB1810" s="196"/>
      <c r="FC1810" s="196"/>
      <c r="FD1810" s="196"/>
    </row>
    <row r="1811" spans="2:160">
      <c r="B1811" s="99">
        <f t="shared" si="169"/>
        <v>0</v>
      </c>
      <c r="C1811" s="99" t="str">
        <f t="shared" si="170"/>
        <v/>
      </c>
      <c r="D1811" s="99" t="str">
        <f t="shared" si="171"/>
        <v/>
      </c>
      <c r="E1811" s="99" t="str">
        <f t="shared" si="172"/>
        <v/>
      </c>
      <c r="F1811" s="99" t="str">
        <f t="shared" si="173"/>
        <v/>
      </c>
      <c r="G1811" s="99" t="str">
        <f t="shared" si="168"/>
        <v/>
      </c>
      <c r="H1811" s="200" t="str">
        <f ca="1">IF(AND(M1811&gt;0,M1811&lt;=STATS!$C$22),1,"")</f>
        <v/>
      </c>
      <c r="J1811" s="34">
        <v>1810</v>
      </c>
      <c r="R1811" s="17"/>
      <c r="S1811" s="17"/>
      <c r="T1811" s="36"/>
      <c r="U1811" s="36"/>
      <c r="V1811" s="36"/>
      <c r="W1811" s="36"/>
      <c r="EZ1811" s="196"/>
      <c r="FA1811" s="196"/>
      <c r="FB1811" s="196"/>
      <c r="FC1811" s="196"/>
      <c r="FD1811" s="196"/>
    </row>
    <row r="1812" spans="2:160">
      <c r="B1812" s="99">
        <f t="shared" si="169"/>
        <v>0</v>
      </c>
      <c r="C1812" s="99" t="str">
        <f t="shared" si="170"/>
        <v/>
      </c>
      <c r="D1812" s="99" t="str">
        <f t="shared" si="171"/>
        <v/>
      </c>
      <c r="E1812" s="99" t="str">
        <f t="shared" si="172"/>
        <v/>
      </c>
      <c r="F1812" s="99" t="str">
        <f t="shared" si="173"/>
        <v/>
      </c>
      <c r="G1812" s="99" t="str">
        <f t="shared" si="168"/>
        <v/>
      </c>
      <c r="H1812" s="200" t="str">
        <f ca="1">IF(AND(M1812&gt;0,M1812&lt;=STATS!$C$22),1,"")</f>
        <v/>
      </c>
      <c r="J1812" s="34">
        <v>1811</v>
      </c>
      <c r="R1812" s="17"/>
      <c r="S1812" s="17"/>
      <c r="T1812" s="36"/>
      <c r="U1812" s="36"/>
      <c r="V1812" s="36"/>
      <c r="W1812" s="36"/>
      <c r="EZ1812" s="196"/>
      <c r="FA1812" s="196"/>
      <c r="FB1812" s="196"/>
      <c r="FC1812" s="196"/>
      <c r="FD1812" s="196"/>
    </row>
    <row r="1813" spans="2:160">
      <c r="B1813" s="99">
        <f t="shared" si="169"/>
        <v>0</v>
      </c>
      <c r="C1813" s="99" t="str">
        <f t="shared" si="170"/>
        <v/>
      </c>
      <c r="D1813" s="99" t="str">
        <f t="shared" si="171"/>
        <v/>
      </c>
      <c r="E1813" s="99" t="str">
        <f t="shared" si="172"/>
        <v/>
      </c>
      <c r="F1813" s="99" t="str">
        <f t="shared" si="173"/>
        <v/>
      </c>
      <c r="G1813" s="99" t="str">
        <f t="shared" si="168"/>
        <v/>
      </c>
      <c r="H1813" s="200" t="str">
        <f ca="1">IF(AND(M1813&gt;0,M1813&lt;=STATS!$C$22),1,"")</f>
        <v/>
      </c>
      <c r="J1813" s="34">
        <v>1812</v>
      </c>
      <c r="R1813" s="17"/>
      <c r="S1813" s="17"/>
      <c r="T1813" s="36"/>
      <c r="U1813" s="36"/>
      <c r="V1813" s="36"/>
      <c r="W1813" s="36"/>
      <c r="EZ1813" s="196"/>
      <c r="FA1813" s="196"/>
      <c r="FB1813" s="196"/>
      <c r="FC1813" s="196"/>
      <c r="FD1813" s="196"/>
    </row>
    <row r="1814" spans="2:160">
      <c r="B1814" s="99">
        <f t="shared" si="169"/>
        <v>0</v>
      </c>
      <c r="C1814" s="99" t="str">
        <f t="shared" si="170"/>
        <v/>
      </c>
      <c r="D1814" s="99" t="str">
        <f t="shared" si="171"/>
        <v/>
      </c>
      <c r="E1814" s="99" t="str">
        <f t="shared" si="172"/>
        <v/>
      </c>
      <c r="F1814" s="99" t="str">
        <f t="shared" si="173"/>
        <v/>
      </c>
      <c r="G1814" s="99" t="str">
        <f t="shared" si="168"/>
        <v/>
      </c>
      <c r="H1814" s="200" t="str">
        <f ca="1">IF(AND(M1814&gt;0,M1814&lt;=STATS!$C$22),1,"")</f>
        <v/>
      </c>
      <c r="J1814" s="34">
        <v>1813</v>
      </c>
      <c r="R1814" s="17"/>
      <c r="S1814" s="17"/>
      <c r="T1814" s="36"/>
      <c r="U1814" s="36"/>
      <c r="V1814" s="36"/>
      <c r="W1814" s="36"/>
      <c r="EZ1814" s="196"/>
      <c r="FA1814" s="196"/>
      <c r="FB1814" s="196"/>
      <c r="FC1814" s="196"/>
      <c r="FD1814" s="196"/>
    </row>
    <row r="1815" spans="2:160">
      <c r="B1815" s="99">
        <f t="shared" si="169"/>
        <v>0</v>
      </c>
      <c r="C1815" s="99" t="str">
        <f t="shared" si="170"/>
        <v/>
      </c>
      <c r="D1815" s="99" t="str">
        <f t="shared" si="171"/>
        <v/>
      </c>
      <c r="E1815" s="99" t="str">
        <f t="shared" si="172"/>
        <v/>
      </c>
      <c r="F1815" s="99" t="str">
        <f t="shared" si="173"/>
        <v/>
      </c>
      <c r="G1815" s="99" t="str">
        <f t="shared" si="168"/>
        <v/>
      </c>
      <c r="H1815" s="200" t="str">
        <f ca="1">IF(AND(M1815&gt;0,M1815&lt;=STATS!$C$22),1,"")</f>
        <v/>
      </c>
      <c r="J1815" s="34">
        <v>1814</v>
      </c>
      <c r="R1815" s="17"/>
      <c r="S1815" s="17"/>
      <c r="T1815" s="36"/>
      <c r="U1815" s="36"/>
      <c r="V1815" s="36"/>
      <c r="W1815" s="36"/>
      <c r="EZ1815" s="196"/>
      <c r="FA1815" s="196"/>
      <c r="FB1815" s="196"/>
      <c r="FC1815" s="196"/>
      <c r="FD1815" s="196"/>
    </row>
    <row r="1816" spans="2:160">
      <c r="B1816" s="99">
        <f t="shared" si="169"/>
        <v>0</v>
      </c>
      <c r="C1816" s="99" t="str">
        <f t="shared" si="170"/>
        <v/>
      </c>
      <c r="D1816" s="99" t="str">
        <f t="shared" si="171"/>
        <v/>
      </c>
      <c r="E1816" s="99" t="str">
        <f t="shared" si="172"/>
        <v/>
      </c>
      <c r="F1816" s="99" t="str">
        <f t="shared" si="173"/>
        <v/>
      </c>
      <c r="G1816" s="99" t="str">
        <f t="shared" si="168"/>
        <v/>
      </c>
      <c r="H1816" s="200" t="str">
        <f ca="1">IF(AND(M1816&gt;0,M1816&lt;=STATS!$C$22),1,"")</f>
        <v/>
      </c>
      <c r="J1816" s="34">
        <v>1815</v>
      </c>
      <c r="R1816" s="17"/>
      <c r="S1816" s="17"/>
      <c r="T1816" s="36"/>
      <c r="U1816" s="36"/>
      <c r="V1816" s="36"/>
      <c r="W1816" s="36"/>
      <c r="EZ1816" s="196"/>
      <c r="FA1816" s="196"/>
      <c r="FB1816" s="196"/>
      <c r="FC1816" s="196"/>
      <c r="FD1816" s="196"/>
    </row>
    <row r="1817" spans="2:160">
      <c r="B1817" s="99">
        <f t="shared" si="169"/>
        <v>0</v>
      </c>
      <c r="C1817" s="99" t="str">
        <f t="shared" si="170"/>
        <v/>
      </c>
      <c r="D1817" s="99" t="str">
        <f t="shared" si="171"/>
        <v/>
      </c>
      <c r="E1817" s="99" t="str">
        <f t="shared" si="172"/>
        <v/>
      </c>
      <c r="F1817" s="99" t="str">
        <f t="shared" si="173"/>
        <v/>
      </c>
      <c r="G1817" s="99" t="str">
        <f t="shared" si="168"/>
        <v/>
      </c>
      <c r="H1817" s="200" t="str">
        <f ca="1">IF(AND(M1817&gt;0,M1817&lt;=STATS!$C$22),1,"")</f>
        <v/>
      </c>
      <c r="J1817" s="34">
        <v>1816</v>
      </c>
      <c r="R1817" s="17"/>
      <c r="S1817" s="17"/>
      <c r="T1817" s="36"/>
      <c r="U1817" s="36"/>
      <c r="V1817" s="36"/>
      <c r="W1817" s="36"/>
      <c r="EZ1817" s="196"/>
      <c r="FA1817" s="196"/>
      <c r="FB1817" s="196"/>
      <c r="FC1817" s="196"/>
      <c r="FD1817" s="196"/>
    </row>
    <row r="1818" spans="2:160">
      <c r="B1818" s="99">
        <f t="shared" si="169"/>
        <v>0</v>
      </c>
      <c r="C1818" s="99" t="str">
        <f t="shared" si="170"/>
        <v/>
      </c>
      <c r="D1818" s="99" t="str">
        <f t="shared" si="171"/>
        <v/>
      </c>
      <c r="E1818" s="99" t="str">
        <f t="shared" si="172"/>
        <v/>
      </c>
      <c r="F1818" s="99" t="str">
        <f t="shared" si="173"/>
        <v/>
      </c>
      <c r="G1818" s="99" t="str">
        <f t="shared" ref="G1818:G1881" si="174">IF($B1818&gt;=1,$M1818,"")</f>
        <v/>
      </c>
      <c r="H1818" s="200" t="str">
        <f ca="1">IF(AND(M1818&gt;0,M1818&lt;=STATS!$C$22),1,"")</f>
        <v/>
      </c>
      <c r="J1818" s="34">
        <v>1817</v>
      </c>
      <c r="R1818" s="17"/>
      <c r="S1818" s="17"/>
      <c r="T1818" s="36"/>
      <c r="U1818" s="36"/>
      <c r="V1818" s="36"/>
      <c r="W1818" s="36"/>
      <c r="EZ1818" s="196"/>
      <c r="FA1818" s="196"/>
      <c r="FB1818" s="196"/>
      <c r="FC1818" s="196"/>
      <c r="FD1818" s="196"/>
    </row>
    <row r="1819" spans="2:160">
      <c r="B1819" s="99">
        <f t="shared" si="169"/>
        <v>0</v>
      </c>
      <c r="C1819" s="99" t="str">
        <f t="shared" si="170"/>
        <v/>
      </c>
      <c r="D1819" s="99" t="str">
        <f t="shared" si="171"/>
        <v/>
      </c>
      <c r="E1819" s="99" t="str">
        <f t="shared" si="172"/>
        <v/>
      </c>
      <c r="F1819" s="99" t="str">
        <f t="shared" si="173"/>
        <v/>
      </c>
      <c r="G1819" s="99" t="str">
        <f t="shared" si="174"/>
        <v/>
      </c>
      <c r="H1819" s="200" t="str">
        <f ca="1">IF(AND(M1819&gt;0,M1819&lt;=STATS!$C$22),1,"")</f>
        <v/>
      </c>
      <c r="J1819" s="34">
        <v>1818</v>
      </c>
      <c r="R1819" s="17"/>
      <c r="S1819" s="17"/>
      <c r="T1819" s="36"/>
      <c r="U1819" s="36"/>
      <c r="V1819" s="36"/>
      <c r="W1819" s="36"/>
      <c r="EZ1819" s="196"/>
      <c r="FA1819" s="196"/>
      <c r="FB1819" s="196"/>
      <c r="FC1819" s="196"/>
      <c r="FD1819" s="196"/>
    </row>
    <row r="1820" spans="2:160">
      <c r="B1820" s="99">
        <f t="shared" si="169"/>
        <v>0</v>
      </c>
      <c r="C1820" s="99" t="str">
        <f t="shared" si="170"/>
        <v/>
      </c>
      <c r="D1820" s="99" t="str">
        <f t="shared" si="171"/>
        <v/>
      </c>
      <c r="E1820" s="99" t="str">
        <f t="shared" si="172"/>
        <v/>
      </c>
      <c r="F1820" s="99" t="str">
        <f t="shared" si="173"/>
        <v/>
      </c>
      <c r="G1820" s="99" t="str">
        <f t="shared" si="174"/>
        <v/>
      </c>
      <c r="H1820" s="200" t="str">
        <f ca="1">IF(AND(M1820&gt;0,M1820&lt;=STATS!$C$22),1,"")</f>
        <v/>
      </c>
      <c r="J1820" s="34">
        <v>1819</v>
      </c>
      <c r="R1820" s="17"/>
      <c r="S1820" s="17"/>
      <c r="T1820" s="36"/>
      <c r="U1820" s="36"/>
      <c r="V1820" s="36"/>
      <c r="W1820" s="36"/>
      <c r="EZ1820" s="196"/>
      <c r="FA1820" s="196"/>
      <c r="FB1820" s="196"/>
      <c r="FC1820" s="196"/>
      <c r="FD1820" s="196"/>
    </row>
    <row r="1821" spans="2:160">
      <c r="B1821" s="99">
        <f t="shared" si="169"/>
        <v>0</v>
      </c>
      <c r="C1821" s="99" t="str">
        <f t="shared" si="170"/>
        <v/>
      </c>
      <c r="D1821" s="99" t="str">
        <f t="shared" si="171"/>
        <v/>
      </c>
      <c r="E1821" s="99" t="str">
        <f t="shared" si="172"/>
        <v/>
      </c>
      <c r="F1821" s="99" t="str">
        <f t="shared" si="173"/>
        <v/>
      </c>
      <c r="G1821" s="99" t="str">
        <f t="shared" si="174"/>
        <v/>
      </c>
      <c r="H1821" s="200" t="str">
        <f ca="1">IF(AND(M1821&gt;0,M1821&lt;=STATS!$C$22),1,"")</f>
        <v/>
      </c>
      <c r="J1821" s="34">
        <v>1820</v>
      </c>
      <c r="R1821" s="17"/>
      <c r="S1821" s="17"/>
      <c r="T1821" s="36"/>
      <c r="U1821" s="36"/>
      <c r="V1821" s="36"/>
      <c r="W1821" s="36"/>
      <c r="EZ1821" s="196"/>
      <c r="FA1821" s="196"/>
      <c r="FB1821" s="196"/>
      <c r="FC1821" s="196"/>
      <c r="FD1821" s="196"/>
    </row>
    <row r="1822" spans="2:160">
      <c r="B1822" s="99">
        <f t="shared" si="169"/>
        <v>0</v>
      </c>
      <c r="C1822" s="99" t="str">
        <f t="shared" si="170"/>
        <v/>
      </c>
      <c r="D1822" s="99" t="str">
        <f t="shared" si="171"/>
        <v/>
      </c>
      <c r="E1822" s="99" t="str">
        <f t="shared" si="172"/>
        <v/>
      </c>
      <c r="F1822" s="99" t="str">
        <f t="shared" si="173"/>
        <v/>
      </c>
      <c r="G1822" s="99" t="str">
        <f t="shared" si="174"/>
        <v/>
      </c>
      <c r="H1822" s="200" t="str">
        <f ca="1">IF(AND(M1822&gt;0,M1822&lt;=STATS!$C$22),1,"")</f>
        <v/>
      </c>
      <c r="J1822" s="34">
        <v>1821</v>
      </c>
      <c r="R1822" s="17"/>
      <c r="S1822" s="17"/>
      <c r="T1822" s="36"/>
      <c r="U1822" s="36"/>
      <c r="V1822" s="36"/>
      <c r="W1822" s="36"/>
      <c r="EZ1822" s="196"/>
      <c r="FA1822" s="196"/>
      <c r="FB1822" s="196"/>
      <c r="FC1822" s="196"/>
      <c r="FD1822" s="196"/>
    </row>
    <row r="1823" spans="2:160">
      <c r="B1823" s="99">
        <f t="shared" si="169"/>
        <v>0</v>
      </c>
      <c r="C1823" s="99" t="str">
        <f t="shared" si="170"/>
        <v/>
      </c>
      <c r="D1823" s="99" t="str">
        <f t="shared" si="171"/>
        <v/>
      </c>
      <c r="E1823" s="99" t="str">
        <f t="shared" si="172"/>
        <v/>
      </c>
      <c r="F1823" s="99" t="str">
        <f t="shared" si="173"/>
        <v/>
      </c>
      <c r="G1823" s="99" t="str">
        <f t="shared" si="174"/>
        <v/>
      </c>
      <c r="H1823" s="200" t="str">
        <f ca="1">IF(AND(M1823&gt;0,M1823&lt;=STATS!$C$22),1,"")</f>
        <v/>
      </c>
      <c r="J1823" s="34">
        <v>1822</v>
      </c>
      <c r="R1823" s="17"/>
      <c r="S1823" s="17"/>
      <c r="T1823" s="36"/>
      <c r="U1823" s="36"/>
      <c r="V1823" s="36"/>
      <c r="W1823" s="36"/>
      <c r="EZ1823" s="196"/>
      <c r="FA1823" s="196"/>
      <c r="FB1823" s="196"/>
      <c r="FC1823" s="196"/>
      <c r="FD1823" s="196"/>
    </row>
    <row r="1824" spans="2:160">
      <c r="B1824" s="99">
        <f t="shared" si="169"/>
        <v>0</v>
      </c>
      <c r="C1824" s="99" t="str">
        <f t="shared" si="170"/>
        <v/>
      </c>
      <c r="D1824" s="99" t="str">
        <f t="shared" si="171"/>
        <v/>
      </c>
      <c r="E1824" s="99" t="str">
        <f t="shared" si="172"/>
        <v/>
      </c>
      <c r="F1824" s="99" t="str">
        <f t="shared" si="173"/>
        <v/>
      </c>
      <c r="G1824" s="99" t="str">
        <f t="shared" si="174"/>
        <v/>
      </c>
      <c r="H1824" s="200" t="str">
        <f ca="1">IF(AND(M1824&gt;0,M1824&lt;=STATS!$C$22),1,"")</f>
        <v/>
      </c>
      <c r="J1824" s="34">
        <v>1823</v>
      </c>
      <c r="R1824" s="17"/>
      <c r="S1824" s="17"/>
      <c r="T1824" s="36"/>
      <c r="U1824" s="36"/>
      <c r="V1824" s="36"/>
      <c r="W1824" s="36"/>
      <c r="EZ1824" s="196"/>
      <c r="FA1824" s="196"/>
      <c r="FB1824" s="196"/>
      <c r="FC1824" s="196"/>
      <c r="FD1824" s="196"/>
    </row>
    <row r="1825" spans="2:160">
      <c r="B1825" s="99">
        <f t="shared" si="169"/>
        <v>0</v>
      </c>
      <c r="C1825" s="99" t="str">
        <f t="shared" si="170"/>
        <v/>
      </c>
      <c r="D1825" s="99" t="str">
        <f t="shared" si="171"/>
        <v/>
      </c>
      <c r="E1825" s="99" t="str">
        <f t="shared" si="172"/>
        <v/>
      </c>
      <c r="F1825" s="99" t="str">
        <f t="shared" si="173"/>
        <v/>
      </c>
      <c r="G1825" s="99" t="str">
        <f t="shared" si="174"/>
        <v/>
      </c>
      <c r="H1825" s="200" t="str">
        <f ca="1">IF(AND(M1825&gt;0,M1825&lt;=STATS!$C$22),1,"")</f>
        <v/>
      </c>
      <c r="J1825" s="34">
        <v>1824</v>
      </c>
      <c r="R1825" s="17"/>
      <c r="S1825" s="17"/>
      <c r="T1825" s="36"/>
      <c r="U1825" s="36"/>
      <c r="V1825" s="36"/>
      <c r="W1825" s="36"/>
      <c r="EZ1825" s="196"/>
      <c r="FA1825" s="196"/>
      <c r="FB1825" s="196"/>
      <c r="FC1825" s="196"/>
      <c r="FD1825" s="196"/>
    </row>
    <row r="1826" spans="2:160">
      <c r="B1826" s="99">
        <f t="shared" si="169"/>
        <v>0</v>
      </c>
      <c r="C1826" s="99" t="str">
        <f t="shared" si="170"/>
        <v/>
      </c>
      <c r="D1826" s="99" t="str">
        <f t="shared" si="171"/>
        <v/>
      </c>
      <c r="E1826" s="99" t="str">
        <f t="shared" si="172"/>
        <v/>
      </c>
      <c r="F1826" s="99" t="str">
        <f t="shared" si="173"/>
        <v/>
      </c>
      <c r="G1826" s="99" t="str">
        <f t="shared" si="174"/>
        <v/>
      </c>
      <c r="H1826" s="200" t="str">
        <f ca="1">IF(AND(M1826&gt;0,M1826&lt;=STATS!$C$22),1,"")</f>
        <v/>
      </c>
      <c r="J1826" s="34">
        <v>1825</v>
      </c>
      <c r="R1826" s="17"/>
      <c r="S1826" s="17"/>
      <c r="T1826" s="36"/>
      <c r="U1826" s="36"/>
      <c r="V1826" s="36"/>
      <c r="W1826" s="36"/>
      <c r="EZ1826" s="196"/>
      <c r="FA1826" s="196"/>
      <c r="FB1826" s="196"/>
      <c r="FC1826" s="196"/>
      <c r="FD1826" s="196"/>
    </row>
    <row r="1827" spans="2:160">
      <c r="B1827" s="99">
        <f t="shared" si="169"/>
        <v>0</v>
      </c>
      <c r="C1827" s="99" t="str">
        <f t="shared" si="170"/>
        <v/>
      </c>
      <c r="D1827" s="99" t="str">
        <f t="shared" si="171"/>
        <v/>
      </c>
      <c r="E1827" s="99" t="str">
        <f t="shared" si="172"/>
        <v/>
      </c>
      <c r="F1827" s="99" t="str">
        <f t="shared" si="173"/>
        <v/>
      </c>
      <c r="G1827" s="99" t="str">
        <f t="shared" si="174"/>
        <v/>
      </c>
      <c r="H1827" s="200" t="str">
        <f ca="1">IF(AND(M1827&gt;0,M1827&lt;=STATS!$C$22),1,"")</f>
        <v/>
      </c>
      <c r="J1827" s="34">
        <v>1826</v>
      </c>
      <c r="R1827" s="17"/>
      <c r="S1827" s="17"/>
      <c r="T1827" s="36"/>
      <c r="U1827" s="36"/>
      <c r="V1827" s="36"/>
      <c r="W1827" s="36"/>
      <c r="EZ1827" s="196"/>
      <c r="FA1827" s="196"/>
      <c r="FB1827" s="196"/>
      <c r="FC1827" s="196"/>
      <c r="FD1827" s="196"/>
    </row>
    <row r="1828" spans="2:160">
      <c r="B1828" s="99">
        <f t="shared" si="169"/>
        <v>0</v>
      </c>
      <c r="C1828" s="99" t="str">
        <f t="shared" si="170"/>
        <v/>
      </c>
      <c r="D1828" s="99" t="str">
        <f t="shared" si="171"/>
        <v/>
      </c>
      <c r="E1828" s="99" t="str">
        <f t="shared" si="172"/>
        <v/>
      </c>
      <c r="F1828" s="99" t="str">
        <f t="shared" si="173"/>
        <v/>
      </c>
      <c r="G1828" s="99" t="str">
        <f t="shared" si="174"/>
        <v/>
      </c>
      <c r="H1828" s="200" t="str">
        <f ca="1">IF(AND(M1828&gt;0,M1828&lt;=STATS!$C$22),1,"")</f>
        <v/>
      </c>
      <c r="J1828" s="34">
        <v>1827</v>
      </c>
      <c r="R1828" s="17"/>
      <c r="S1828" s="17"/>
      <c r="T1828" s="36"/>
      <c r="U1828" s="36"/>
      <c r="V1828" s="36"/>
      <c r="W1828" s="36"/>
      <c r="EZ1828" s="196"/>
      <c r="FA1828" s="196"/>
      <c r="FB1828" s="196"/>
      <c r="FC1828" s="196"/>
      <c r="FD1828" s="196"/>
    </row>
    <row r="1829" spans="2:160">
      <c r="B1829" s="99">
        <f t="shared" si="169"/>
        <v>0</v>
      </c>
      <c r="C1829" s="99" t="str">
        <f t="shared" si="170"/>
        <v/>
      </c>
      <c r="D1829" s="99" t="str">
        <f t="shared" si="171"/>
        <v/>
      </c>
      <c r="E1829" s="99" t="str">
        <f t="shared" si="172"/>
        <v/>
      </c>
      <c r="F1829" s="99" t="str">
        <f t="shared" si="173"/>
        <v/>
      </c>
      <c r="G1829" s="99" t="str">
        <f t="shared" si="174"/>
        <v/>
      </c>
      <c r="H1829" s="200" t="str">
        <f ca="1">IF(AND(M1829&gt;0,M1829&lt;=STATS!$C$22),1,"")</f>
        <v/>
      </c>
      <c r="J1829" s="34">
        <v>1828</v>
      </c>
      <c r="R1829" s="17"/>
      <c r="S1829" s="17"/>
      <c r="T1829" s="36"/>
      <c r="U1829" s="36"/>
      <c r="V1829" s="36"/>
      <c r="W1829" s="36"/>
      <c r="EZ1829" s="196"/>
      <c r="FA1829" s="196"/>
      <c r="FB1829" s="196"/>
      <c r="FC1829" s="196"/>
      <c r="FD1829" s="196"/>
    </row>
    <row r="1830" spans="2:160">
      <c r="B1830" s="99">
        <f t="shared" si="169"/>
        <v>0</v>
      </c>
      <c r="C1830" s="99" t="str">
        <f t="shared" si="170"/>
        <v/>
      </c>
      <c r="D1830" s="99" t="str">
        <f t="shared" si="171"/>
        <v/>
      </c>
      <c r="E1830" s="99" t="str">
        <f t="shared" si="172"/>
        <v/>
      </c>
      <c r="F1830" s="99" t="str">
        <f t="shared" si="173"/>
        <v/>
      </c>
      <c r="G1830" s="99" t="str">
        <f t="shared" si="174"/>
        <v/>
      </c>
      <c r="H1830" s="200" t="str">
        <f ca="1">IF(AND(M1830&gt;0,M1830&lt;=STATS!$C$22),1,"")</f>
        <v/>
      </c>
      <c r="J1830" s="34">
        <v>1829</v>
      </c>
      <c r="R1830" s="17"/>
      <c r="S1830" s="17"/>
      <c r="T1830" s="36"/>
      <c r="U1830" s="36"/>
      <c r="V1830" s="36"/>
      <c r="W1830" s="36"/>
      <c r="EZ1830" s="196"/>
      <c r="FA1830" s="196"/>
      <c r="FB1830" s="196"/>
      <c r="FC1830" s="196"/>
      <c r="FD1830" s="196"/>
    </row>
    <row r="1831" spans="2:160">
      <c r="B1831" s="99">
        <f t="shared" si="169"/>
        <v>0</v>
      </c>
      <c r="C1831" s="99" t="str">
        <f t="shared" si="170"/>
        <v/>
      </c>
      <c r="D1831" s="99" t="str">
        <f t="shared" si="171"/>
        <v/>
      </c>
      <c r="E1831" s="99" t="str">
        <f t="shared" si="172"/>
        <v/>
      </c>
      <c r="F1831" s="99" t="str">
        <f t="shared" si="173"/>
        <v/>
      </c>
      <c r="G1831" s="99" t="str">
        <f t="shared" si="174"/>
        <v/>
      </c>
      <c r="H1831" s="200" t="str">
        <f ca="1">IF(AND(M1831&gt;0,M1831&lt;=STATS!$C$22),1,"")</f>
        <v/>
      </c>
      <c r="J1831" s="34">
        <v>1830</v>
      </c>
      <c r="R1831" s="17"/>
      <c r="S1831" s="17"/>
      <c r="T1831" s="36"/>
      <c r="U1831" s="36"/>
      <c r="V1831" s="36"/>
      <c r="W1831" s="36"/>
      <c r="EZ1831" s="196"/>
      <c r="FA1831" s="196"/>
      <c r="FB1831" s="196"/>
      <c r="FC1831" s="196"/>
      <c r="FD1831" s="196"/>
    </row>
    <row r="1832" spans="2:160">
      <c r="B1832" s="99">
        <f t="shared" si="169"/>
        <v>0</v>
      </c>
      <c r="C1832" s="99" t="str">
        <f t="shared" si="170"/>
        <v/>
      </c>
      <c r="D1832" s="99" t="str">
        <f t="shared" si="171"/>
        <v/>
      </c>
      <c r="E1832" s="99" t="str">
        <f t="shared" si="172"/>
        <v/>
      </c>
      <c r="F1832" s="99" t="str">
        <f t="shared" si="173"/>
        <v/>
      </c>
      <c r="G1832" s="99" t="str">
        <f t="shared" si="174"/>
        <v/>
      </c>
      <c r="H1832" s="200" t="str">
        <f ca="1">IF(AND(M1832&gt;0,M1832&lt;=STATS!$C$22),1,"")</f>
        <v/>
      </c>
      <c r="J1832" s="34">
        <v>1831</v>
      </c>
      <c r="R1832" s="17"/>
      <c r="S1832" s="17"/>
      <c r="T1832" s="36"/>
      <c r="U1832" s="36"/>
      <c r="V1832" s="36"/>
      <c r="W1832" s="36"/>
      <c r="EZ1832" s="196"/>
      <c r="FA1832" s="196"/>
      <c r="FB1832" s="196"/>
      <c r="FC1832" s="196"/>
      <c r="FD1832" s="196"/>
    </row>
    <row r="1833" spans="2:160">
      <c r="B1833" s="99">
        <f t="shared" si="169"/>
        <v>0</v>
      </c>
      <c r="C1833" s="99" t="str">
        <f t="shared" si="170"/>
        <v/>
      </c>
      <c r="D1833" s="99" t="str">
        <f t="shared" si="171"/>
        <v/>
      </c>
      <c r="E1833" s="99" t="str">
        <f t="shared" si="172"/>
        <v/>
      </c>
      <c r="F1833" s="99" t="str">
        <f t="shared" si="173"/>
        <v/>
      </c>
      <c r="G1833" s="99" t="str">
        <f t="shared" si="174"/>
        <v/>
      </c>
      <c r="H1833" s="200" t="str">
        <f ca="1">IF(AND(M1833&gt;0,M1833&lt;=STATS!$C$22),1,"")</f>
        <v/>
      </c>
      <c r="J1833" s="34">
        <v>1832</v>
      </c>
      <c r="R1833" s="17"/>
      <c r="S1833" s="17"/>
      <c r="T1833" s="36"/>
      <c r="U1833" s="36"/>
      <c r="V1833" s="36"/>
      <c r="W1833" s="36"/>
      <c r="EZ1833" s="196"/>
      <c r="FA1833" s="196"/>
      <c r="FB1833" s="196"/>
      <c r="FC1833" s="196"/>
      <c r="FD1833" s="196"/>
    </row>
    <row r="1834" spans="2:160">
      <c r="B1834" s="99">
        <f t="shared" si="169"/>
        <v>0</v>
      </c>
      <c r="C1834" s="99" t="str">
        <f t="shared" si="170"/>
        <v/>
      </c>
      <c r="D1834" s="99" t="str">
        <f t="shared" si="171"/>
        <v/>
      </c>
      <c r="E1834" s="99" t="str">
        <f t="shared" si="172"/>
        <v/>
      </c>
      <c r="F1834" s="99" t="str">
        <f t="shared" si="173"/>
        <v/>
      </c>
      <c r="G1834" s="99" t="str">
        <f t="shared" si="174"/>
        <v/>
      </c>
      <c r="H1834" s="200" t="str">
        <f ca="1">IF(AND(M1834&gt;0,M1834&lt;=STATS!$C$22),1,"")</f>
        <v/>
      </c>
      <c r="J1834" s="34">
        <v>1833</v>
      </c>
      <c r="R1834" s="17"/>
      <c r="S1834" s="17"/>
      <c r="T1834" s="36"/>
      <c r="U1834" s="36"/>
      <c r="V1834" s="36"/>
      <c r="W1834" s="36"/>
      <c r="EZ1834" s="196"/>
      <c r="FA1834" s="196"/>
      <c r="FB1834" s="196"/>
      <c r="FC1834" s="196"/>
      <c r="FD1834" s="196"/>
    </row>
    <row r="1835" spans="2:160">
      <c r="B1835" s="99">
        <f t="shared" si="169"/>
        <v>0</v>
      </c>
      <c r="C1835" s="99" t="str">
        <f t="shared" si="170"/>
        <v/>
      </c>
      <c r="D1835" s="99" t="str">
        <f t="shared" si="171"/>
        <v/>
      </c>
      <c r="E1835" s="99" t="str">
        <f t="shared" si="172"/>
        <v/>
      </c>
      <c r="F1835" s="99" t="str">
        <f t="shared" si="173"/>
        <v/>
      </c>
      <c r="G1835" s="99" t="str">
        <f t="shared" si="174"/>
        <v/>
      </c>
      <c r="H1835" s="200" t="str">
        <f ca="1">IF(AND(M1835&gt;0,M1835&lt;=STATS!$C$22),1,"")</f>
        <v/>
      </c>
      <c r="J1835" s="34">
        <v>1834</v>
      </c>
      <c r="R1835" s="17"/>
      <c r="S1835" s="17"/>
      <c r="T1835" s="36"/>
      <c r="U1835" s="36"/>
      <c r="V1835" s="36"/>
      <c r="W1835" s="36"/>
      <c r="EZ1835" s="196"/>
      <c r="FA1835" s="196"/>
      <c r="FB1835" s="196"/>
      <c r="FC1835" s="196"/>
      <c r="FD1835" s="196"/>
    </row>
    <row r="1836" spans="2:160">
      <c r="B1836" s="99">
        <f t="shared" si="169"/>
        <v>0</v>
      </c>
      <c r="C1836" s="99" t="str">
        <f t="shared" si="170"/>
        <v/>
      </c>
      <c r="D1836" s="99" t="str">
        <f t="shared" si="171"/>
        <v/>
      </c>
      <c r="E1836" s="99" t="str">
        <f t="shared" si="172"/>
        <v/>
      </c>
      <c r="F1836" s="99" t="str">
        <f t="shared" si="173"/>
        <v/>
      </c>
      <c r="G1836" s="99" t="str">
        <f t="shared" si="174"/>
        <v/>
      </c>
      <c r="H1836" s="200" t="str">
        <f ca="1">IF(AND(M1836&gt;0,M1836&lt;=STATS!$C$22),1,"")</f>
        <v/>
      </c>
      <c r="J1836" s="34">
        <v>1835</v>
      </c>
      <c r="R1836" s="17"/>
      <c r="S1836" s="17"/>
      <c r="T1836" s="36"/>
      <c r="U1836" s="36"/>
      <c r="V1836" s="36"/>
      <c r="W1836" s="36"/>
      <c r="EZ1836" s="196"/>
      <c r="FA1836" s="196"/>
      <c r="FB1836" s="196"/>
      <c r="FC1836" s="196"/>
      <c r="FD1836" s="196"/>
    </row>
    <row r="1837" spans="2:160">
      <c r="B1837" s="99">
        <f t="shared" si="169"/>
        <v>0</v>
      </c>
      <c r="C1837" s="99" t="str">
        <f t="shared" si="170"/>
        <v/>
      </c>
      <c r="D1837" s="99" t="str">
        <f t="shared" si="171"/>
        <v/>
      </c>
      <c r="E1837" s="99" t="str">
        <f t="shared" si="172"/>
        <v/>
      </c>
      <c r="F1837" s="99" t="str">
        <f t="shared" si="173"/>
        <v/>
      </c>
      <c r="G1837" s="99" t="str">
        <f t="shared" si="174"/>
        <v/>
      </c>
      <c r="H1837" s="200" t="str">
        <f ca="1">IF(AND(M1837&gt;0,M1837&lt;=STATS!$C$22),1,"")</f>
        <v/>
      </c>
      <c r="J1837" s="34">
        <v>1836</v>
      </c>
      <c r="R1837" s="17"/>
      <c r="S1837" s="17"/>
      <c r="T1837" s="36"/>
      <c r="U1837" s="36"/>
      <c r="V1837" s="36"/>
      <c r="W1837" s="36"/>
      <c r="EZ1837" s="196"/>
      <c r="FA1837" s="196"/>
      <c r="FB1837" s="196"/>
      <c r="FC1837" s="196"/>
      <c r="FD1837" s="196"/>
    </row>
    <row r="1838" spans="2:160">
      <c r="B1838" s="99">
        <f t="shared" si="169"/>
        <v>0</v>
      </c>
      <c r="C1838" s="99" t="str">
        <f t="shared" si="170"/>
        <v/>
      </c>
      <c r="D1838" s="99" t="str">
        <f t="shared" si="171"/>
        <v/>
      </c>
      <c r="E1838" s="99" t="str">
        <f t="shared" si="172"/>
        <v/>
      </c>
      <c r="F1838" s="99" t="str">
        <f t="shared" si="173"/>
        <v/>
      </c>
      <c r="G1838" s="99" t="str">
        <f t="shared" si="174"/>
        <v/>
      </c>
      <c r="H1838" s="200" t="str">
        <f ca="1">IF(AND(M1838&gt;0,M1838&lt;=STATS!$C$22),1,"")</f>
        <v/>
      </c>
      <c r="J1838" s="34">
        <v>1837</v>
      </c>
      <c r="R1838" s="17"/>
      <c r="S1838" s="17"/>
      <c r="T1838" s="36"/>
      <c r="U1838" s="36"/>
      <c r="V1838" s="36"/>
      <c r="W1838" s="36"/>
      <c r="EZ1838" s="196"/>
      <c r="FA1838" s="196"/>
      <c r="FB1838" s="196"/>
      <c r="FC1838" s="196"/>
      <c r="FD1838" s="196"/>
    </row>
    <row r="1839" spans="2:160">
      <c r="B1839" s="99">
        <f t="shared" si="169"/>
        <v>0</v>
      </c>
      <c r="C1839" s="99" t="str">
        <f t="shared" si="170"/>
        <v/>
      </c>
      <c r="D1839" s="99" t="str">
        <f t="shared" si="171"/>
        <v/>
      </c>
      <c r="E1839" s="99" t="str">
        <f t="shared" si="172"/>
        <v/>
      </c>
      <c r="F1839" s="99" t="str">
        <f t="shared" si="173"/>
        <v/>
      </c>
      <c r="G1839" s="99" t="str">
        <f t="shared" si="174"/>
        <v/>
      </c>
      <c r="H1839" s="200" t="str">
        <f ca="1">IF(AND(M1839&gt;0,M1839&lt;=STATS!$C$22),1,"")</f>
        <v/>
      </c>
      <c r="J1839" s="34">
        <v>1838</v>
      </c>
      <c r="R1839" s="17"/>
      <c r="S1839" s="17"/>
      <c r="T1839" s="36"/>
      <c r="U1839" s="36"/>
      <c r="V1839" s="36"/>
      <c r="W1839" s="36"/>
      <c r="EZ1839" s="196"/>
      <c r="FA1839" s="196"/>
      <c r="FB1839" s="196"/>
      <c r="FC1839" s="196"/>
      <c r="FD1839" s="196"/>
    </row>
    <row r="1840" spans="2:160">
      <c r="B1840" s="99">
        <f t="shared" si="169"/>
        <v>0</v>
      </c>
      <c r="C1840" s="99" t="str">
        <f t="shared" si="170"/>
        <v/>
      </c>
      <c r="D1840" s="99" t="str">
        <f t="shared" si="171"/>
        <v/>
      </c>
      <c r="E1840" s="99" t="str">
        <f t="shared" si="172"/>
        <v/>
      </c>
      <c r="F1840" s="99" t="str">
        <f t="shared" si="173"/>
        <v/>
      </c>
      <c r="G1840" s="99" t="str">
        <f t="shared" si="174"/>
        <v/>
      </c>
      <c r="H1840" s="200" t="str">
        <f ca="1">IF(AND(M1840&gt;0,M1840&lt;=STATS!$C$22),1,"")</f>
        <v/>
      </c>
      <c r="J1840" s="34">
        <v>1839</v>
      </c>
      <c r="R1840" s="17"/>
      <c r="S1840" s="17"/>
      <c r="T1840" s="36"/>
      <c r="U1840" s="36"/>
      <c r="V1840" s="36"/>
      <c r="W1840" s="36"/>
      <c r="EZ1840" s="196"/>
      <c r="FA1840" s="196"/>
      <c r="FB1840" s="196"/>
      <c r="FC1840" s="196"/>
      <c r="FD1840" s="196"/>
    </row>
    <row r="1841" spans="2:160">
      <c r="B1841" s="99">
        <f t="shared" si="169"/>
        <v>0</v>
      </c>
      <c r="C1841" s="99" t="str">
        <f t="shared" si="170"/>
        <v/>
      </c>
      <c r="D1841" s="99" t="str">
        <f t="shared" si="171"/>
        <v/>
      </c>
      <c r="E1841" s="99" t="str">
        <f t="shared" si="172"/>
        <v/>
      </c>
      <c r="F1841" s="99" t="str">
        <f t="shared" si="173"/>
        <v/>
      </c>
      <c r="G1841" s="99" t="str">
        <f t="shared" si="174"/>
        <v/>
      </c>
      <c r="H1841" s="200" t="str">
        <f ca="1">IF(AND(M1841&gt;0,M1841&lt;=STATS!$C$22),1,"")</f>
        <v/>
      </c>
      <c r="J1841" s="34">
        <v>1840</v>
      </c>
      <c r="R1841" s="17"/>
      <c r="S1841" s="17"/>
      <c r="T1841" s="36"/>
      <c r="U1841" s="36"/>
      <c r="V1841" s="36"/>
      <c r="W1841" s="36"/>
      <c r="EZ1841" s="196"/>
      <c r="FA1841" s="196"/>
      <c r="FB1841" s="196"/>
      <c r="FC1841" s="196"/>
      <c r="FD1841" s="196"/>
    </row>
    <row r="1842" spans="2:160">
      <c r="B1842" s="99">
        <f t="shared" si="169"/>
        <v>0</v>
      </c>
      <c r="C1842" s="99" t="str">
        <f t="shared" si="170"/>
        <v/>
      </c>
      <c r="D1842" s="99" t="str">
        <f t="shared" si="171"/>
        <v/>
      </c>
      <c r="E1842" s="99" t="str">
        <f t="shared" si="172"/>
        <v/>
      </c>
      <c r="F1842" s="99" t="str">
        <f t="shared" si="173"/>
        <v/>
      </c>
      <c r="G1842" s="99" t="str">
        <f t="shared" si="174"/>
        <v/>
      </c>
      <c r="H1842" s="200" t="str">
        <f ca="1">IF(AND(M1842&gt;0,M1842&lt;=STATS!$C$22),1,"")</f>
        <v/>
      </c>
      <c r="J1842" s="34">
        <v>1841</v>
      </c>
      <c r="R1842" s="17"/>
      <c r="S1842" s="17"/>
      <c r="T1842" s="36"/>
      <c r="U1842" s="36"/>
      <c r="V1842" s="36"/>
      <c r="W1842" s="36"/>
      <c r="EZ1842" s="196"/>
      <c r="FA1842" s="196"/>
      <c r="FB1842" s="196"/>
      <c r="FC1842" s="196"/>
      <c r="FD1842" s="196"/>
    </row>
    <row r="1843" spans="2:160">
      <c r="B1843" s="99">
        <f t="shared" si="169"/>
        <v>0</v>
      </c>
      <c r="C1843" s="99" t="str">
        <f t="shared" si="170"/>
        <v/>
      </c>
      <c r="D1843" s="99" t="str">
        <f t="shared" si="171"/>
        <v/>
      </c>
      <c r="E1843" s="99" t="str">
        <f t="shared" si="172"/>
        <v/>
      </c>
      <c r="F1843" s="99" t="str">
        <f t="shared" si="173"/>
        <v/>
      </c>
      <c r="G1843" s="99" t="str">
        <f t="shared" si="174"/>
        <v/>
      </c>
      <c r="H1843" s="200" t="str">
        <f ca="1">IF(AND(M1843&gt;0,M1843&lt;=STATS!$C$22),1,"")</f>
        <v/>
      </c>
      <c r="J1843" s="34">
        <v>1842</v>
      </c>
      <c r="R1843" s="17"/>
      <c r="S1843" s="17"/>
      <c r="T1843" s="36"/>
      <c r="U1843" s="36"/>
      <c r="V1843" s="36"/>
      <c r="W1843" s="36"/>
      <c r="EZ1843" s="196"/>
      <c r="FA1843" s="196"/>
      <c r="FB1843" s="196"/>
      <c r="FC1843" s="196"/>
      <c r="FD1843" s="196"/>
    </row>
    <row r="1844" spans="2:160">
      <c r="B1844" s="99">
        <f t="shared" si="169"/>
        <v>0</v>
      </c>
      <c r="C1844" s="99" t="str">
        <f t="shared" si="170"/>
        <v/>
      </c>
      <c r="D1844" s="99" t="str">
        <f t="shared" si="171"/>
        <v/>
      </c>
      <c r="E1844" s="99" t="str">
        <f t="shared" si="172"/>
        <v/>
      </c>
      <c r="F1844" s="99" t="str">
        <f t="shared" si="173"/>
        <v/>
      </c>
      <c r="G1844" s="99" t="str">
        <f t="shared" si="174"/>
        <v/>
      </c>
      <c r="H1844" s="200" t="str">
        <f ca="1">IF(AND(M1844&gt;0,M1844&lt;=STATS!$C$22),1,"")</f>
        <v/>
      </c>
      <c r="J1844" s="34">
        <v>1843</v>
      </c>
      <c r="R1844" s="17"/>
      <c r="S1844" s="17"/>
      <c r="T1844" s="36"/>
      <c r="U1844" s="36"/>
      <c r="V1844" s="36"/>
      <c r="W1844" s="36"/>
      <c r="EZ1844" s="196"/>
      <c r="FA1844" s="196"/>
      <c r="FB1844" s="196"/>
      <c r="FC1844" s="196"/>
      <c r="FD1844" s="196"/>
    </row>
    <row r="1845" spans="2:160">
      <c r="B1845" s="99">
        <f t="shared" si="169"/>
        <v>0</v>
      </c>
      <c r="C1845" s="99" t="str">
        <f t="shared" si="170"/>
        <v/>
      </c>
      <c r="D1845" s="99" t="str">
        <f t="shared" si="171"/>
        <v/>
      </c>
      <c r="E1845" s="99" t="str">
        <f t="shared" si="172"/>
        <v/>
      </c>
      <c r="F1845" s="99" t="str">
        <f t="shared" si="173"/>
        <v/>
      </c>
      <c r="G1845" s="99" t="str">
        <f t="shared" si="174"/>
        <v/>
      </c>
      <c r="H1845" s="200" t="str">
        <f ca="1">IF(AND(M1845&gt;0,M1845&lt;=STATS!$C$22),1,"")</f>
        <v/>
      </c>
      <c r="J1845" s="34">
        <v>1844</v>
      </c>
      <c r="R1845" s="17"/>
      <c r="S1845" s="17"/>
      <c r="T1845" s="36"/>
      <c r="U1845" s="36"/>
      <c r="V1845" s="36"/>
      <c r="W1845" s="36"/>
      <c r="EZ1845" s="196"/>
      <c r="FA1845" s="196"/>
      <c r="FB1845" s="196"/>
      <c r="FC1845" s="196"/>
      <c r="FD1845" s="196"/>
    </row>
    <row r="1846" spans="2:160">
      <c r="B1846" s="99">
        <f t="shared" si="169"/>
        <v>0</v>
      </c>
      <c r="C1846" s="99" t="str">
        <f t="shared" si="170"/>
        <v/>
      </c>
      <c r="D1846" s="99" t="str">
        <f t="shared" si="171"/>
        <v/>
      </c>
      <c r="E1846" s="99" t="str">
        <f t="shared" si="172"/>
        <v/>
      </c>
      <c r="F1846" s="99" t="str">
        <f t="shared" si="173"/>
        <v/>
      </c>
      <c r="G1846" s="99" t="str">
        <f t="shared" si="174"/>
        <v/>
      </c>
      <c r="H1846" s="200" t="str">
        <f ca="1">IF(AND(M1846&gt;0,M1846&lt;=STATS!$C$22),1,"")</f>
        <v/>
      </c>
      <c r="J1846" s="34">
        <v>1845</v>
      </c>
      <c r="R1846" s="17"/>
      <c r="S1846" s="17"/>
      <c r="T1846" s="36"/>
      <c r="U1846" s="36"/>
      <c r="V1846" s="36"/>
      <c r="W1846" s="36"/>
      <c r="EZ1846" s="196"/>
      <c r="FA1846" s="196"/>
      <c r="FB1846" s="196"/>
      <c r="FC1846" s="196"/>
      <c r="FD1846" s="196"/>
    </row>
    <row r="1847" spans="2:160">
      <c r="B1847" s="99">
        <f t="shared" si="169"/>
        <v>0</v>
      </c>
      <c r="C1847" s="99" t="str">
        <f t="shared" si="170"/>
        <v/>
      </c>
      <c r="D1847" s="99" t="str">
        <f t="shared" si="171"/>
        <v/>
      </c>
      <c r="E1847" s="99" t="str">
        <f t="shared" si="172"/>
        <v/>
      </c>
      <c r="F1847" s="99" t="str">
        <f t="shared" si="173"/>
        <v/>
      </c>
      <c r="G1847" s="99" t="str">
        <f t="shared" si="174"/>
        <v/>
      </c>
      <c r="H1847" s="200" t="str">
        <f ca="1">IF(AND(M1847&gt;0,M1847&lt;=STATS!$C$22),1,"")</f>
        <v/>
      </c>
      <c r="J1847" s="34">
        <v>1846</v>
      </c>
      <c r="R1847" s="17"/>
      <c r="S1847" s="17"/>
      <c r="T1847" s="36"/>
      <c r="U1847" s="36"/>
      <c r="V1847" s="36"/>
      <c r="W1847" s="36"/>
      <c r="EZ1847" s="196"/>
      <c r="FA1847" s="196"/>
      <c r="FB1847" s="196"/>
      <c r="FC1847" s="196"/>
      <c r="FD1847" s="196"/>
    </row>
    <row r="1848" spans="2:160">
      <c r="B1848" s="99">
        <f t="shared" si="169"/>
        <v>0</v>
      </c>
      <c r="C1848" s="99" t="str">
        <f t="shared" si="170"/>
        <v/>
      </c>
      <c r="D1848" s="99" t="str">
        <f t="shared" si="171"/>
        <v/>
      </c>
      <c r="E1848" s="99" t="str">
        <f t="shared" si="172"/>
        <v/>
      </c>
      <c r="F1848" s="99" t="str">
        <f t="shared" si="173"/>
        <v/>
      </c>
      <c r="G1848" s="99" t="str">
        <f t="shared" si="174"/>
        <v/>
      </c>
      <c r="H1848" s="200" t="str">
        <f ca="1">IF(AND(M1848&gt;0,M1848&lt;=STATS!$C$22),1,"")</f>
        <v/>
      </c>
      <c r="J1848" s="34">
        <v>1847</v>
      </c>
      <c r="R1848" s="17"/>
      <c r="S1848" s="17"/>
      <c r="T1848" s="36"/>
      <c r="U1848" s="36"/>
      <c r="V1848" s="36"/>
      <c r="W1848" s="36"/>
      <c r="EZ1848" s="196"/>
      <c r="FA1848" s="196"/>
      <c r="FB1848" s="196"/>
      <c r="FC1848" s="196"/>
      <c r="FD1848" s="196"/>
    </row>
    <row r="1849" spans="2:160">
      <c r="B1849" s="99">
        <f t="shared" si="169"/>
        <v>0</v>
      </c>
      <c r="C1849" s="99" t="str">
        <f t="shared" si="170"/>
        <v/>
      </c>
      <c r="D1849" s="99" t="str">
        <f t="shared" si="171"/>
        <v/>
      </c>
      <c r="E1849" s="99" t="str">
        <f t="shared" si="172"/>
        <v/>
      </c>
      <c r="F1849" s="99" t="str">
        <f t="shared" si="173"/>
        <v/>
      </c>
      <c r="G1849" s="99" t="str">
        <f t="shared" si="174"/>
        <v/>
      </c>
      <c r="H1849" s="200" t="str">
        <f ca="1">IF(AND(M1849&gt;0,M1849&lt;=STATS!$C$22),1,"")</f>
        <v/>
      </c>
      <c r="J1849" s="34">
        <v>1848</v>
      </c>
      <c r="R1849" s="17"/>
      <c r="S1849" s="17"/>
      <c r="T1849" s="36"/>
      <c r="U1849" s="36"/>
      <c r="V1849" s="36"/>
      <c r="W1849" s="36"/>
      <c r="EZ1849" s="196"/>
      <c r="FA1849" s="196"/>
      <c r="FB1849" s="196"/>
      <c r="FC1849" s="196"/>
      <c r="FD1849" s="196"/>
    </row>
    <row r="1850" spans="2:160">
      <c r="B1850" s="99">
        <f t="shared" si="169"/>
        <v>0</v>
      </c>
      <c r="C1850" s="99" t="str">
        <f t="shared" si="170"/>
        <v/>
      </c>
      <c r="D1850" s="99" t="str">
        <f t="shared" si="171"/>
        <v/>
      </c>
      <c r="E1850" s="99" t="str">
        <f t="shared" si="172"/>
        <v/>
      </c>
      <c r="F1850" s="99" t="str">
        <f t="shared" si="173"/>
        <v/>
      </c>
      <c r="G1850" s="99" t="str">
        <f t="shared" si="174"/>
        <v/>
      </c>
      <c r="H1850" s="200" t="str">
        <f ca="1">IF(AND(M1850&gt;0,M1850&lt;=STATS!$C$22),1,"")</f>
        <v/>
      </c>
      <c r="J1850" s="34">
        <v>1849</v>
      </c>
      <c r="R1850" s="17"/>
      <c r="S1850" s="17"/>
      <c r="T1850" s="36"/>
      <c r="U1850" s="36"/>
      <c r="V1850" s="36"/>
      <c r="W1850" s="36"/>
      <c r="EZ1850" s="196"/>
      <c r="FA1850" s="196"/>
      <c r="FB1850" s="196"/>
      <c r="FC1850" s="196"/>
      <c r="FD1850" s="196"/>
    </row>
    <row r="1851" spans="2:160">
      <c r="B1851" s="99">
        <f t="shared" si="169"/>
        <v>0</v>
      </c>
      <c r="C1851" s="99" t="str">
        <f t="shared" si="170"/>
        <v/>
      </c>
      <c r="D1851" s="99" t="str">
        <f t="shared" si="171"/>
        <v/>
      </c>
      <c r="E1851" s="99" t="str">
        <f t="shared" si="172"/>
        <v/>
      </c>
      <c r="F1851" s="99" t="str">
        <f t="shared" si="173"/>
        <v/>
      </c>
      <c r="G1851" s="99" t="str">
        <f t="shared" si="174"/>
        <v/>
      </c>
      <c r="H1851" s="200" t="str">
        <f ca="1">IF(AND(M1851&gt;0,M1851&lt;=STATS!$C$22),1,"")</f>
        <v/>
      </c>
      <c r="J1851" s="34">
        <v>1850</v>
      </c>
      <c r="R1851" s="17"/>
      <c r="S1851" s="17"/>
      <c r="T1851" s="36"/>
      <c r="U1851" s="36"/>
      <c r="V1851" s="36"/>
      <c r="W1851" s="36"/>
      <c r="EZ1851" s="196"/>
      <c r="FA1851" s="196"/>
      <c r="FB1851" s="196"/>
      <c r="FC1851" s="196"/>
      <c r="FD1851" s="196"/>
    </row>
    <row r="1852" spans="2:160">
      <c r="B1852" s="99">
        <f t="shared" si="169"/>
        <v>0</v>
      </c>
      <c r="C1852" s="99" t="str">
        <f t="shared" si="170"/>
        <v/>
      </c>
      <c r="D1852" s="99" t="str">
        <f t="shared" si="171"/>
        <v/>
      </c>
      <c r="E1852" s="99" t="str">
        <f t="shared" si="172"/>
        <v/>
      </c>
      <c r="F1852" s="99" t="str">
        <f t="shared" si="173"/>
        <v/>
      </c>
      <c r="G1852" s="99" t="str">
        <f t="shared" si="174"/>
        <v/>
      </c>
      <c r="H1852" s="200" t="str">
        <f ca="1">IF(AND(M1852&gt;0,M1852&lt;=STATS!$C$22),1,"")</f>
        <v/>
      </c>
      <c r="J1852" s="34">
        <v>1851</v>
      </c>
      <c r="R1852" s="17"/>
      <c r="S1852" s="17"/>
      <c r="T1852" s="36"/>
      <c r="U1852" s="36"/>
      <c r="V1852" s="36"/>
      <c r="W1852" s="36"/>
      <c r="EZ1852" s="196"/>
      <c r="FA1852" s="196"/>
      <c r="FB1852" s="196"/>
      <c r="FC1852" s="196"/>
      <c r="FD1852" s="196"/>
    </row>
    <row r="1853" spans="2:160">
      <c r="B1853" s="99">
        <f t="shared" si="169"/>
        <v>0</v>
      </c>
      <c r="C1853" s="99" t="str">
        <f t="shared" si="170"/>
        <v/>
      </c>
      <c r="D1853" s="99" t="str">
        <f t="shared" si="171"/>
        <v/>
      </c>
      <c r="E1853" s="99" t="str">
        <f t="shared" si="172"/>
        <v/>
      </c>
      <c r="F1853" s="99" t="str">
        <f t="shared" si="173"/>
        <v/>
      </c>
      <c r="G1853" s="99" t="str">
        <f t="shared" si="174"/>
        <v/>
      </c>
      <c r="H1853" s="200" t="str">
        <f ca="1">IF(AND(M1853&gt;0,M1853&lt;=STATS!$C$22),1,"")</f>
        <v/>
      </c>
      <c r="J1853" s="34">
        <v>1852</v>
      </c>
      <c r="R1853" s="17"/>
      <c r="S1853" s="17"/>
      <c r="T1853" s="36"/>
      <c r="U1853" s="36"/>
      <c r="V1853" s="36"/>
      <c r="W1853" s="36"/>
      <c r="EZ1853" s="196"/>
      <c r="FA1853" s="196"/>
      <c r="FB1853" s="196"/>
      <c r="FC1853" s="196"/>
      <c r="FD1853" s="196"/>
    </row>
    <row r="1854" spans="2:160">
      <c r="B1854" s="99">
        <f t="shared" si="169"/>
        <v>0</v>
      </c>
      <c r="C1854" s="99" t="str">
        <f t="shared" si="170"/>
        <v/>
      </c>
      <c r="D1854" s="99" t="str">
        <f t="shared" si="171"/>
        <v/>
      </c>
      <c r="E1854" s="99" t="str">
        <f t="shared" si="172"/>
        <v/>
      </c>
      <c r="F1854" s="99" t="str">
        <f t="shared" si="173"/>
        <v/>
      </c>
      <c r="G1854" s="99" t="str">
        <f t="shared" si="174"/>
        <v/>
      </c>
      <c r="H1854" s="200" t="str">
        <f ca="1">IF(AND(M1854&gt;0,M1854&lt;=STATS!$C$22),1,"")</f>
        <v/>
      </c>
      <c r="J1854" s="34">
        <v>1853</v>
      </c>
      <c r="R1854" s="17"/>
      <c r="S1854" s="17"/>
      <c r="T1854" s="36"/>
      <c r="U1854" s="36"/>
      <c r="V1854" s="36"/>
      <c r="W1854" s="36"/>
      <c r="EZ1854" s="196"/>
      <c r="FA1854" s="196"/>
      <c r="FB1854" s="196"/>
      <c r="FC1854" s="196"/>
      <c r="FD1854" s="196"/>
    </row>
    <row r="1855" spans="2:160">
      <c r="B1855" s="99">
        <f t="shared" si="169"/>
        <v>0</v>
      </c>
      <c r="C1855" s="99" t="str">
        <f t="shared" si="170"/>
        <v/>
      </c>
      <c r="D1855" s="99" t="str">
        <f t="shared" si="171"/>
        <v/>
      </c>
      <c r="E1855" s="99" t="str">
        <f t="shared" si="172"/>
        <v/>
      </c>
      <c r="F1855" s="99" t="str">
        <f t="shared" si="173"/>
        <v/>
      </c>
      <c r="G1855" s="99" t="str">
        <f t="shared" si="174"/>
        <v/>
      </c>
      <c r="H1855" s="200" t="str">
        <f ca="1">IF(AND(M1855&gt;0,M1855&lt;=STATS!$C$22),1,"")</f>
        <v/>
      </c>
      <c r="J1855" s="34">
        <v>1854</v>
      </c>
      <c r="R1855" s="17"/>
      <c r="S1855" s="17"/>
      <c r="T1855" s="36"/>
      <c r="U1855" s="36"/>
      <c r="V1855" s="36"/>
      <c r="W1855" s="36"/>
      <c r="EZ1855" s="196"/>
      <c r="FA1855" s="196"/>
      <c r="FB1855" s="196"/>
      <c r="FC1855" s="196"/>
      <c r="FD1855" s="196"/>
    </row>
    <row r="1856" spans="2:160">
      <c r="B1856" s="99">
        <f t="shared" si="169"/>
        <v>0</v>
      </c>
      <c r="C1856" s="99" t="str">
        <f t="shared" si="170"/>
        <v/>
      </c>
      <c r="D1856" s="99" t="str">
        <f t="shared" si="171"/>
        <v/>
      </c>
      <c r="E1856" s="99" t="str">
        <f t="shared" si="172"/>
        <v/>
      </c>
      <c r="F1856" s="99" t="str">
        <f t="shared" si="173"/>
        <v/>
      </c>
      <c r="G1856" s="99" t="str">
        <f t="shared" si="174"/>
        <v/>
      </c>
      <c r="H1856" s="200" t="str">
        <f ca="1">IF(AND(M1856&gt;0,M1856&lt;=STATS!$C$22),1,"")</f>
        <v/>
      </c>
      <c r="J1856" s="34">
        <v>1855</v>
      </c>
      <c r="R1856" s="17"/>
      <c r="S1856" s="17"/>
      <c r="T1856" s="36"/>
      <c r="U1856" s="36"/>
      <c r="V1856" s="36"/>
      <c r="W1856" s="36"/>
      <c r="EZ1856" s="196"/>
      <c r="FA1856" s="196"/>
      <c r="FB1856" s="196"/>
      <c r="FC1856" s="196"/>
      <c r="FD1856" s="196"/>
    </row>
    <row r="1857" spans="2:160">
      <c r="B1857" s="99">
        <f t="shared" si="169"/>
        <v>0</v>
      </c>
      <c r="C1857" s="99" t="str">
        <f t="shared" si="170"/>
        <v/>
      </c>
      <c r="D1857" s="99" t="str">
        <f t="shared" si="171"/>
        <v/>
      </c>
      <c r="E1857" s="99" t="str">
        <f t="shared" si="172"/>
        <v/>
      </c>
      <c r="F1857" s="99" t="str">
        <f t="shared" si="173"/>
        <v/>
      </c>
      <c r="G1857" s="99" t="str">
        <f t="shared" si="174"/>
        <v/>
      </c>
      <c r="H1857" s="200" t="str">
        <f ca="1">IF(AND(M1857&gt;0,M1857&lt;=STATS!$C$22),1,"")</f>
        <v/>
      </c>
      <c r="J1857" s="34">
        <v>1856</v>
      </c>
      <c r="R1857" s="17"/>
      <c r="S1857" s="17"/>
      <c r="T1857" s="36"/>
      <c r="U1857" s="36"/>
      <c r="V1857" s="36"/>
      <c r="W1857" s="36"/>
      <c r="EZ1857" s="196"/>
      <c r="FA1857" s="196"/>
      <c r="FB1857" s="196"/>
      <c r="FC1857" s="196"/>
      <c r="FD1857" s="196"/>
    </row>
    <row r="1858" spans="2:160">
      <c r="B1858" s="99">
        <f t="shared" ref="B1858:B1921" si="175">COUNT(R1858:EY1858,FE1858:FM1858)</f>
        <v>0</v>
      </c>
      <c r="C1858" s="99" t="str">
        <f t="shared" ref="C1858:C1921" si="176">IF(COUNT(R1858:EY1858,FE1858:FM1858)&gt;0,COUNT(R1858:EY1858,FE1858:FM1858),"")</f>
        <v/>
      </c>
      <c r="D1858" s="99" t="str">
        <f t="shared" ref="D1858:D1921" si="177">IF(COUNT(T1858:BJ1858,BL1858:BT1858,BV1858:CB1858,CD1858:EY1858,FE1858:FM1858)&gt;0,COUNT(T1858:BJ1858,BL1858:BT1858,BV1858:CB1858,CD1858:EY1858,FE1858:FM1858),"")</f>
        <v/>
      </c>
      <c r="E1858" s="99" t="str">
        <f t="shared" ref="E1858:E1921" si="178">IF(H1858=1,COUNT(R1858:EY1858,FE1858:FM1858),"")</f>
        <v/>
      </c>
      <c r="F1858" s="99" t="str">
        <f t="shared" ref="F1858:F1921" si="179">IF(H1858=1,COUNT(T1858:BJ1858,BL1858:BT1858,BV1858:CB1858,CD1858:EY1858,FE1858:FM1858),"")</f>
        <v/>
      </c>
      <c r="G1858" s="99" t="str">
        <f t="shared" si="174"/>
        <v/>
      </c>
      <c r="H1858" s="200" t="str">
        <f ca="1">IF(AND(M1858&gt;0,M1858&lt;=STATS!$C$22),1,"")</f>
        <v/>
      </c>
      <c r="J1858" s="34">
        <v>1857</v>
      </c>
      <c r="R1858" s="17"/>
      <c r="S1858" s="17"/>
      <c r="T1858" s="36"/>
      <c r="U1858" s="36"/>
      <c r="V1858" s="36"/>
      <c r="W1858" s="36"/>
      <c r="EZ1858" s="196"/>
      <c r="FA1858" s="196"/>
      <c r="FB1858" s="196"/>
      <c r="FC1858" s="196"/>
      <c r="FD1858" s="196"/>
    </row>
    <row r="1859" spans="2:160">
      <c r="B1859" s="99">
        <f t="shared" si="175"/>
        <v>0</v>
      </c>
      <c r="C1859" s="99" t="str">
        <f t="shared" si="176"/>
        <v/>
      </c>
      <c r="D1859" s="99" t="str">
        <f t="shared" si="177"/>
        <v/>
      </c>
      <c r="E1859" s="99" t="str">
        <f t="shared" si="178"/>
        <v/>
      </c>
      <c r="F1859" s="99" t="str">
        <f t="shared" si="179"/>
        <v/>
      </c>
      <c r="G1859" s="99" t="str">
        <f t="shared" si="174"/>
        <v/>
      </c>
      <c r="H1859" s="200" t="str">
        <f ca="1">IF(AND(M1859&gt;0,M1859&lt;=STATS!$C$22),1,"")</f>
        <v/>
      </c>
      <c r="J1859" s="34">
        <v>1858</v>
      </c>
      <c r="R1859" s="17"/>
      <c r="S1859" s="17"/>
      <c r="T1859" s="36"/>
      <c r="U1859" s="36"/>
      <c r="V1859" s="36"/>
      <c r="W1859" s="36"/>
      <c r="EZ1859" s="196"/>
      <c r="FA1859" s="196"/>
      <c r="FB1859" s="196"/>
      <c r="FC1859" s="196"/>
      <c r="FD1859" s="196"/>
    </row>
    <row r="1860" spans="2:160">
      <c r="B1860" s="99">
        <f t="shared" si="175"/>
        <v>0</v>
      </c>
      <c r="C1860" s="99" t="str">
        <f t="shared" si="176"/>
        <v/>
      </c>
      <c r="D1860" s="99" t="str">
        <f t="shared" si="177"/>
        <v/>
      </c>
      <c r="E1860" s="99" t="str">
        <f t="shared" si="178"/>
        <v/>
      </c>
      <c r="F1860" s="99" t="str">
        <f t="shared" si="179"/>
        <v/>
      </c>
      <c r="G1860" s="99" t="str">
        <f t="shared" si="174"/>
        <v/>
      </c>
      <c r="H1860" s="200" t="str">
        <f ca="1">IF(AND(M1860&gt;0,M1860&lt;=STATS!$C$22),1,"")</f>
        <v/>
      </c>
      <c r="J1860" s="34">
        <v>1859</v>
      </c>
      <c r="R1860" s="17"/>
      <c r="S1860" s="17"/>
      <c r="T1860" s="36"/>
      <c r="U1860" s="36"/>
      <c r="V1860" s="36"/>
      <c r="W1860" s="36"/>
      <c r="EZ1860" s="196"/>
      <c r="FA1860" s="196"/>
      <c r="FB1860" s="196"/>
      <c r="FC1860" s="196"/>
      <c r="FD1860" s="196"/>
    </row>
    <row r="1861" spans="2:160">
      <c r="B1861" s="99">
        <f t="shared" si="175"/>
        <v>0</v>
      </c>
      <c r="C1861" s="99" t="str">
        <f t="shared" si="176"/>
        <v/>
      </c>
      <c r="D1861" s="99" t="str">
        <f t="shared" si="177"/>
        <v/>
      </c>
      <c r="E1861" s="99" t="str">
        <f t="shared" si="178"/>
        <v/>
      </c>
      <c r="F1861" s="99" t="str">
        <f t="shared" si="179"/>
        <v/>
      </c>
      <c r="G1861" s="99" t="str">
        <f t="shared" si="174"/>
        <v/>
      </c>
      <c r="H1861" s="200" t="str">
        <f ca="1">IF(AND(M1861&gt;0,M1861&lt;=STATS!$C$22),1,"")</f>
        <v/>
      </c>
      <c r="J1861" s="34">
        <v>1860</v>
      </c>
      <c r="R1861" s="17"/>
      <c r="S1861" s="17"/>
      <c r="T1861" s="36"/>
      <c r="U1861" s="36"/>
      <c r="V1861" s="36"/>
      <c r="W1861" s="36"/>
      <c r="EZ1861" s="196"/>
      <c r="FA1861" s="196"/>
      <c r="FB1861" s="196"/>
      <c r="FC1861" s="196"/>
      <c r="FD1861" s="196"/>
    </row>
    <row r="1862" spans="2:160">
      <c r="B1862" s="99">
        <f t="shared" si="175"/>
        <v>0</v>
      </c>
      <c r="C1862" s="99" t="str">
        <f t="shared" si="176"/>
        <v/>
      </c>
      <c r="D1862" s="99" t="str">
        <f t="shared" si="177"/>
        <v/>
      </c>
      <c r="E1862" s="99" t="str">
        <f t="shared" si="178"/>
        <v/>
      </c>
      <c r="F1862" s="99" t="str">
        <f t="shared" si="179"/>
        <v/>
      </c>
      <c r="G1862" s="99" t="str">
        <f t="shared" si="174"/>
        <v/>
      </c>
      <c r="H1862" s="200" t="str">
        <f ca="1">IF(AND(M1862&gt;0,M1862&lt;=STATS!$C$22),1,"")</f>
        <v/>
      </c>
      <c r="J1862" s="34">
        <v>1861</v>
      </c>
      <c r="R1862" s="17"/>
      <c r="S1862" s="17"/>
      <c r="T1862" s="36"/>
      <c r="U1862" s="36"/>
      <c r="V1862" s="36"/>
      <c r="W1862" s="36"/>
      <c r="EZ1862" s="196"/>
      <c r="FA1862" s="196"/>
      <c r="FB1862" s="196"/>
      <c r="FC1862" s="196"/>
      <c r="FD1862" s="196"/>
    </row>
    <row r="1863" spans="2:160">
      <c r="B1863" s="99">
        <f t="shared" si="175"/>
        <v>0</v>
      </c>
      <c r="C1863" s="99" t="str">
        <f t="shared" si="176"/>
        <v/>
      </c>
      <c r="D1863" s="99" t="str">
        <f t="shared" si="177"/>
        <v/>
      </c>
      <c r="E1863" s="99" t="str">
        <f t="shared" si="178"/>
        <v/>
      </c>
      <c r="F1863" s="99" t="str">
        <f t="shared" si="179"/>
        <v/>
      </c>
      <c r="G1863" s="99" t="str">
        <f t="shared" si="174"/>
        <v/>
      </c>
      <c r="H1863" s="200" t="str">
        <f ca="1">IF(AND(M1863&gt;0,M1863&lt;=STATS!$C$22),1,"")</f>
        <v/>
      </c>
      <c r="J1863" s="34">
        <v>1862</v>
      </c>
      <c r="R1863" s="17"/>
      <c r="S1863" s="17"/>
      <c r="T1863" s="36"/>
      <c r="U1863" s="36"/>
      <c r="V1863" s="36"/>
      <c r="W1863" s="36"/>
      <c r="EZ1863" s="196"/>
      <c r="FA1863" s="196"/>
      <c r="FB1863" s="196"/>
      <c r="FC1863" s="196"/>
      <c r="FD1863" s="196"/>
    </row>
    <row r="1864" spans="2:160">
      <c r="B1864" s="99">
        <f t="shared" si="175"/>
        <v>0</v>
      </c>
      <c r="C1864" s="99" t="str">
        <f t="shared" si="176"/>
        <v/>
      </c>
      <c r="D1864" s="99" t="str">
        <f t="shared" si="177"/>
        <v/>
      </c>
      <c r="E1864" s="99" t="str">
        <f t="shared" si="178"/>
        <v/>
      </c>
      <c r="F1864" s="99" t="str">
        <f t="shared" si="179"/>
        <v/>
      </c>
      <c r="G1864" s="99" t="str">
        <f t="shared" si="174"/>
        <v/>
      </c>
      <c r="H1864" s="200" t="str">
        <f ca="1">IF(AND(M1864&gt;0,M1864&lt;=STATS!$C$22),1,"")</f>
        <v/>
      </c>
      <c r="J1864" s="34">
        <v>1863</v>
      </c>
      <c r="R1864" s="17"/>
      <c r="S1864" s="17"/>
      <c r="T1864" s="36"/>
      <c r="U1864" s="36"/>
      <c r="V1864" s="36"/>
      <c r="W1864" s="36"/>
      <c r="EZ1864" s="196"/>
      <c r="FA1864" s="196"/>
      <c r="FB1864" s="196"/>
      <c r="FC1864" s="196"/>
      <c r="FD1864" s="196"/>
    </row>
    <row r="1865" spans="2:160">
      <c r="B1865" s="99">
        <f t="shared" si="175"/>
        <v>0</v>
      </c>
      <c r="C1865" s="99" t="str">
        <f t="shared" si="176"/>
        <v/>
      </c>
      <c r="D1865" s="99" t="str">
        <f t="shared" si="177"/>
        <v/>
      </c>
      <c r="E1865" s="99" t="str">
        <f t="shared" si="178"/>
        <v/>
      </c>
      <c r="F1865" s="99" t="str">
        <f t="shared" si="179"/>
        <v/>
      </c>
      <c r="G1865" s="99" t="str">
        <f t="shared" si="174"/>
        <v/>
      </c>
      <c r="H1865" s="200" t="str">
        <f ca="1">IF(AND(M1865&gt;0,M1865&lt;=STATS!$C$22),1,"")</f>
        <v/>
      </c>
      <c r="J1865" s="34">
        <v>1864</v>
      </c>
      <c r="R1865" s="17"/>
      <c r="S1865" s="17"/>
      <c r="T1865" s="36"/>
      <c r="U1865" s="36"/>
      <c r="V1865" s="36"/>
      <c r="W1865" s="36"/>
      <c r="EZ1865" s="196"/>
      <c r="FA1865" s="196"/>
      <c r="FB1865" s="196"/>
      <c r="FC1865" s="196"/>
      <c r="FD1865" s="196"/>
    </row>
    <row r="1866" spans="2:160">
      <c r="B1866" s="99">
        <f t="shared" si="175"/>
        <v>0</v>
      </c>
      <c r="C1866" s="99" t="str">
        <f t="shared" si="176"/>
        <v/>
      </c>
      <c r="D1866" s="99" t="str">
        <f t="shared" si="177"/>
        <v/>
      </c>
      <c r="E1866" s="99" t="str">
        <f t="shared" si="178"/>
        <v/>
      </c>
      <c r="F1866" s="99" t="str">
        <f t="shared" si="179"/>
        <v/>
      </c>
      <c r="G1866" s="99" t="str">
        <f t="shared" si="174"/>
        <v/>
      </c>
      <c r="H1866" s="200" t="str">
        <f ca="1">IF(AND(M1866&gt;0,M1866&lt;=STATS!$C$22),1,"")</f>
        <v/>
      </c>
      <c r="J1866" s="34">
        <v>1865</v>
      </c>
      <c r="R1866" s="17"/>
      <c r="S1866" s="17"/>
      <c r="T1866" s="36"/>
      <c r="U1866" s="36"/>
      <c r="V1866" s="36"/>
      <c r="W1866" s="36"/>
      <c r="EZ1866" s="196"/>
      <c r="FA1866" s="196"/>
      <c r="FB1866" s="196"/>
      <c r="FC1866" s="196"/>
      <c r="FD1866" s="196"/>
    </row>
    <row r="1867" spans="2:160">
      <c r="B1867" s="99">
        <f t="shared" si="175"/>
        <v>0</v>
      </c>
      <c r="C1867" s="99" t="str">
        <f t="shared" si="176"/>
        <v/>
      </c>
      <c r="D1867" s="99" t="str">
        <f t="shared" si="177"/>
        <v/>
      </c>
      <c r="E1867" s="99" t="str">
        <f t="shared" si="178"/>
        <v/>
      </c>
      <c r="F1867" s="99" t="str">
        <f t="shared" si="179"/>
        <v/>
      </c>
      <c r="G1867" s="99" t="str">
        <f t="shared" si="174"/>
        <v/>
      </c>
      <c r="H1867" s="200" t="str">
        <f ca="1">IF(AND(M1867&gt;0,M1867&lt;=STATS!$C$22),1,"")</f>
        <v/>
      </c>
      <c r="J1867" s="34">
        <v>1866</v>
      </c>
      <c r="R1867" s="17"/>
      <c r="S1867" s="17"/>
      <c r="T1867" s="36"/>
      <c r="U1867" s="36"/>
      <c r="V1867" s="36"/>
      <c r="W1867" s="36"/>
      <c r="EZ1867" s="196"/>
      <c r="FA1867" s="196"/>
      <c r="FB1867" s="196"/>
      <c r="FC1867" s="196"/>
      <c r="FD1867" s="196"/>
    </row>
    <row r="1868" spans="2:160">
      <c r="B1868" s="99">
        <f t="shared" si="175"/>
        <v>0</v>
      </c>
      <c r="C1868" s="99" t="str">
        <f t="shared" si="176"/>
        <v/>
      </c>
      <c r="D1868" s="99" t="str">
        <f t="shared" si="177"/>
        <v/>
      </c>
      <c r="E1868" s="99" t="str">
        <f t="shared" si="178"/>
        <v/>
      </c>
      <c r="F1868" s="99" t="str">
        <f t="shared" si="179"/>
        <v/>
      </c>
      <c r="G1868" s="99" t="str">
        <f t="shared" si="174"/>
        <v/>
      </c>
      <c r="H1868" s="200" t="str">
        <f ca="1">IF(AND(M1868&gt;0,M1868&lt;=STATS!$C$22),1,"")</f>
        <v/>
      </c>
      <c r="J1868" s="34">
        <v>1867</v>
      </c>
      <c r="R1868" s="17"/>
      <c r="S1868" s="17"/>
      <c r="T1868" s="36"/>
      <c r="U1868" s="36"/>
      <c r="V1868" s="36"/>
      <c r="W1868" s="36"/>
      <c r="EZ1868" s="196"/>
      <c r="FA1868" s="196"/>
      <c r="FB1868" s="196"/>
      <c r="FC1868" s="196"/>
      <c r="FD1868" s="196"/>
    </row>
    <row r="1869" spans="2:160">
      <c r="B1869" s="99">
        <f t="shared" si="175"/>
        <v>0</v>
      </c>
      <c r="C1869" s="99" t="str">
        <f t="shared" si="176"/>
        <v/>
      </c>
      <c r="D1869" s="99" t="str">
        <f t="shared" si="177"/>
        <v/>
      </c>
      <c r="E1869" s="99" t="str">
        <f t="shared" si="178"/>
        <v/>
      </c>
      <c r="F1869" s="99" t="str">
        <f t="shared" si="179"/>
        <v/>
      </c>
      <c r="G1869" s="99" t="str">
        <f t="shared" si="174"/>
        <v/>
      </c>
      <c r="H1869" s="200" t="str">
        <f ca="1">IF(AND(M1869&gt;0,M1869&lt;=STATS!$C$22),1,"")</f>
        <v/>
      </c>
      <c r="J1869" s="34">
        <v>1868</v>
      </c>
      <c r="R1869" s="17"/>
      <c r="S1869" s="17"/>
      <c r="T1869" s="36"/>
      <c r="U1869" s="36"/>
      <c r="V1869" s="36"/>
      <c r="W1869" s="36"/>
      <c r="EZ1869" s="196"/>
      <c r="FA1869" s="196"/>
      <c r="FB1869" s="196"/>
      <c r="FC1869" s="196"/>
      <c r="FD1869" s="196"/>
    </row>
    <row r="1870" spans="2:160">
      <c r="B1870" s="99">
        <f t="shared" si="175"/>
        <v>0</v>
      </c>
      <c r="C1870" s="99" t="str">
        <f t="shared" si="176"/>
        <v/>
      </c>
      <c r="D1870" s="99" t="str">
        <f t="shared" si="177"/>
        <v/>
      </c>
      <c r="E1870" s="99" t="str">
        <f t="shared" si="178"/>
        <v/>
      </c>
      <c r="F1870" s="99" t="str">
        <f t="shared" si="179"/>
        <v/>
      </c>
      <c r="G1870" s="99" t="str">
        <f t="shared" si="174"/>
        <v/>
      </c>
      <c r="H1870" s="200" t="str">
        <f ca="1">IF(AND(M1870&gt;0,M1870&lt;=STATS!$C$22),1,"")</f>
        <v/>
      </c>
      <c r="J1870" s="34">
        <v>1869</v>
      </c>
      <c r="R1870" s="17"/>
      <c r="S1870" s="17"/>
      <c r="T1870" s="36"/>
      <c r="U1870" s="36"/>
      <c r="V1870" s="36"/>
      <c r="W1870" s="36"/>
      <c r="EZ1870" s="196"/>
      <c r="FA1870" s="196"/>
      <c r="FB1870" s="196"/>
      <c r="FC1870" s="196"/>
      <c r="FD1870" s="196"/>
    </row>
    <row r="1871" spans="2:160">
      <c r="B1871" s="99">
        <f t="shared" si="175"/>
        <v>0</v>
      </c>
      <c r="C1871" s="99" t="str">
        <f t="shared" si="176"/>
        <v/>
      </c>
      <c r="D1871" s="99" t="str">
        <f t="shared" si="177"/>
        <v/>
      </c>
      <c r="E1871" s="99" t="str">
        <f t="shared" si="178"/>
        <v/>
      </c>
      <c r="F1871" s="99" t="str">
        <f t="shared" si="179"/>
        <v/>
      </c>
      <c r="G1871" s="99" t="str">
        <f t="shared" si="174"/>
        <v/>
      </c>
      <c r="H1871" s="200" t="str">
        <f ca="1">IF(AND(M1871&gt;0,M1871&lt;=STATS!$C$22),1,"")</f>
        <v/>
      </c>
      <c r="J1871" s="34">
        <v>1870</v>
      </c>
      <c r="R1871" s="17"/>
      <c r="S1871" s="17"/>
      <c r="T1871" s="36"/>
      <c r="U1871" s="36"/>
      <c r="V1871" s="36"/>
      <c r="W1871" s="36"/>
      <c r="EZ1871" s="196"/>
      <c r="FA1871" s="196"/>
      <c r="FB1871" s="196"/>
      <c r="FC1871" s="196"/>
      <c r="FD1871" s="196"/>
    </row>
    <row r="1872" spans="2:160">
      <c r="B1872" s="99">
        <f t="shared" si="175"/>
        <v>0</v>
      </c>
      <c r="C1872" s="99" t="str">
        <f t="shared" si="176"/>
        <v/>
      </c>
      <c r="D1872" s="99" t="str">
        <f t="shared" si="177"/>
        <v/>
      </c>
      <c r="E1872" s="99" t="str">
        <f t="shared" si="178"/>
        <v/>
      </c>
      <c r="F1872" s="99" t="str">
        <f t="shared" si="179"/>
        <v/>
      </c>
      <c r="G1872" s="99" t="str">
        <f t="shared" si="174"/>
        <v/>
      </c>
      <c r="H1872" s="200" t="str">
        <f ca="1">IF(AND(M1872&gt;0,M1872&lt;=STATS!$C$22),1,"")</f>
        <v/>
      </c>
      <c r="J1872" s="34">
        <v>1871</v>
      </c>
      <c r="R1872" s="17"/>
      <c r="S1872" s="17"/>
      <c r="T1872" s="36"/>
      <c r="U1872" s="36"/>
      <c r="V1872" s="36"/>
      <c r="W1872" s="36"/>
      <c r="EZ1872" s="196"/>
      <c r="FA1872" s="196"/>
      <c r="FB1872" s="196"/>
      <c r="FC1872" s="196"/>
      <c r="FD1872" s="196"/>
    </row>
    <row r="1873" spans="2:160">
      <c r="B1873" s="99">
        <f t="shared" si="175"/>
        <v>0</v>
      </c>
      <c r="C1873" s="99" t="str">
        <f t="shared" si="176"/>
        <v/>
      </c>
      <c r="D1873" s="99" t="str">
        <f t="shared" si="177"/>
        <v/>
      </c>
      <c r="E1873" s="99" t="str">
        <f t="shared" si="178"/>
        <v/>
      </c>
      <c r="F1873" s="99" t="str">
        <f t="shared" si="179"/>
        <v/>
      </c>
      <c r="G1873" s="99" t="str">
        <f t="shared" si="174"/>
        <v/>
      </c>
      <c r="H1873" s="200" t="str">
        <f ca="1">IF(AND(M1873&gt;0,M1873&lt;=STATS!$C$22),1,"")</f>
        <v/>
      </c>
      <c r="J1873" s="34">
        <v>1872</v>
      </c>
      <c r="R1873" s="17"/>
      <c r="S1873" s="17"/>
      <c r="T1873" s="36"/>
      <c r="U1873" s="36"/>
      <c r="V1873" s="36"/>
      <c r="W1873" s="36"/>
      <c r="EZ1873" s="196"/>
      <c r="FA1873" s="196"/>
      <c r="FB1873" s="196"/>
      <c r="FC1873" s="196"/>
      <c r="FD1873" s="196"/>
    </row>
    <row r="1874" spans="2:160">
      <c r="B1874" s="99">
        <f t="shared" si="175"/>
        <v>0</v>
      </c>
      <c r="C1874" s="99" t="str">
        <f t="shared" si="176"/>
        <v/>
      </c>
      <c r="D1874" s="99" t="str">
        <f t="shared" si="177"/>
        <v/>
      </c>
      <c r="E1874" s="99" t="str">
        <f t="shared" si="178"/>
        <v/>
      </c>
      <c r="F1874" s="99" t="str">
        <f t="shared" si="179"/>
        <v/>
      </c>
      <c r="G1874" s="99" t="str">
        <f t="shared" si="174"/>
        <v/>
      </c>
      <c r="H1874" s="200" t="str">
        <f ca="1">IF(AND(M1874&gt;0,M1874&lt;=STATS!$C$22),1,"")</f>
        <v/>
      </c>
      <c r="J1874" s="34">
        <v>1873</v>
      </c>
      <c r="R1874" s="17"/>
      <c r="S1874" s="17"/>
      <c r="T1874" s="36"/>
      <c r="U1874" s="36"/>
      <c r="V1874" s="36"/>
      <c r="W1874" s="36"/>
      <c r="EZ1874" s="196"/>
      <c r="FA1874" s="196"/>
      <c r="FB1874" s="196"/>
      <c r="FC1874" s="196"/>
      <c r="FD1874" s="196"/>
    </row>
    <row r="1875" spans="2:160">
      <c r="B1875" s="99">
        <f t="shared" si="175"/>
        <v>0</v>
      </c>
      <c r="C1875" s="99" t="str">
        <f t="shared" si="176"/>
        <v/>
      </c>
      <c r="D1875" s="99" t="str">
        <f t="shared" si="177"/>
        <v/>
      </c>
      <c r="E1875" s="99" t="str">
        <f t="shared" si="178"/>
        <v/>
      </c>
      <c r="F1875" s="99" t="str">
        <f t="shared" si="179"/>
        <v/>
      </c>
      <c r="G1875" s="99" t="str">
        <f t="shared" si="174"/>
        <v/>
      </c>
      <c r="H1875" s="200" t="str">
        <f ca="1">IF(AND(M1875&gt;0,M1875&lt;=STATS!$C$22),1,"")</f>
        <v/>
      </c>
      <c r="J1875" s="34">
        <v>1874</v>
      </c>
      <c r="R1875" s="17"/>
      <c r="S1875" s="17"/>
      <c r="T1875" s="36"/>
      <c r="U1875" s="36"/>
      <c r="V1875" s="36"/>
      <c r="W1875" s="36"/>
      <c r="EZ1875" s="196"/>
      <c r="FA1875" s="196"/>
      <c r="FB1875" s="196"/>
      <c r="FC1875" s="196"/>
      <c r="FD1875" s="196"/>
    </row>
    <row r="1876" spans="2:160">
      <c r="B1876" s="99">
        <f t="shared" si="175"/>
        <v>0</v>
      </c>
      <c r="C1876" s="99" t="str">
        <f t="shared" si="176"/>
        <v/>
      </c>
      <c r="D1876" s="99" t="str">
        <f t="shared" si="177"/>
        <v/>
      </c>
      <c r="E1876" s="99" t="str">
        <f t="shared" si="178"/>
        <v/>
      </c>
      <c r="F1876" s="99" t="str">
        <f t="shared" si="179"/>
        <v/>
      </c>
      <c r="G1876" s="99" t="str">
        <f t="shared" si="174"/>
        <v/>
      </c>
      <c r="H1876" s="200" t="str">
        <f ca="1">IF(AND(M1876&gt;0,M1876&lt;=STATS!$C$22),1,"")</f>
        <v/>
      </c>
      <c r="J1876" s="34">
        <v>1875</v>
      </c>
      <c r="R1876" s="17"/>
      <c r="S1876" s="17"/>
      <c r="T1876" s="36"/>
      <c r="U1876" s="36"/>
      <c r="V1876" s="36"/>
      <c r="W1876" s="36"/>
      <c r="EZ1876" s="196"/>
      <c r="FA1876" s="196"/>
      <c r="FB1876" s="196"/>
      <c r="FC1876" s="196"/>
      <c r="FD1876" s="196"/>
    </row>
    <row r="1877" spans="2:160">
      <c r="B1877" s="99">
        <f t="shared" si="175"/>
        <v>0</v>
      </c>
      <c r="C1877" s="99" t="str">
        <f t="shared" si="176"/>
        <v/>
      </c>
      <c r="D1877" s="99" t="str">
        <f t="shared" si="177"/>
        <v/>
      </c>
      <c r="E1877" s="99" t="str">
        <f t="shared" si="178"/>
        <v/>
      </c>
      <c r="F1877" s="99" t="str">
        <f t="shared" si="179"/>
        <v/>
      </c>
      <c r="G1877" s="99" t="str">
        <f t="shared" si="174"/>
        <v/>
      </c>
      <c r="H1877" s="200" t="str">
        <f ca="1">IF(AND(M1877&gt;0,M1877&lt;=STATS!$C$22),1,"")</f>
        <v/>
      </c>
      <c r="J1877" s="34">
        <v>1876</v>
      </c>
      <c r="R1877" s="17"/>
      <c r="S1877" s="17"/>
      <c r="T1877" s="36"/>
      <c r="U1877" s="36"/>
      <c r="V1877" s="36"/>
      <c r="W1877" s="36"/>
      <c r="EZ1877" s="196"/>
      <c r="FA1877" s="196"/>
      <c r="FB1877" s="196"/>
      <c r="FC1877" s="196"/>
      <c r="FD1877" s="196"/>
    </row>
    <row r="1878" spans="2:160">
      <c r="B1878" s="99">
        <f t="shared" si="175"/>
        <v>0</v>
      </c>
      <c r="C1878" s="99" t="str">
        <f t="shared" si="176"/>
        <v/>
      </c>
      <c r="D1878" s="99" t="str">
        <f t="shared" si="177"/>
        <v/>
      </c>
      <c r="E1878" s="99" t="str">
        <f t="shared" si="178"/>
        <v/>
      </c>
      <c r="F1878" s="99" t="str">
        <f t="shared" si="179"/>
        <v/>
      </c>
      <c r="G1878" s="99" t="str">
        <f t="shared" si="174"/>
        <v/>
      </c>
      <c r="H1878" s="200" t="str">
        <f ca="1">IF(AND(M1878&gt;0,M1878&lt;=STATS!$C$22),1,"")</f>
        <v/>
      </c>
      <c r="J1878" s="34">
        <v>1877</v>
      </c>
      <c r="R1878" s="17"/>
      <c r="S1878" s="17"/>
      <c r="T1878" s="36"/>
      <c r="U1878" s="36"/>
      <c r="V1878" s="36"/>
      <c r="W1878" s="36"/>
      <c r="EZ1878" s="196"/>
      <c r="FA1878" s="196"/>
      <c r="FB1878" s="196"/>
      <c r="FC1878" s="196"/>
      <c r="FD1878" s="196"/>
    </row>
    <row r="1879" spans="2:160">
      <c r="B1879" s="99">
        <f t="shared" si="175"/>
        <v>0</v>
      </c>
      <c r="C1879" s="99" t="str">
        <f t="shared" si="176"/>
        <v/>
      </c>
      <c r="D1879" s="99" t="str">
        <f t="shared" si="177"/>
        <v/>
      </c>
      <c r="E1879" s="99" t="str">
        <f t="shared" si="178"/>
        <v/>
      </c>
      <c r="F1879" s="99" t="str">
        <f t="shared" si="179"/>
        <v/>
      </c>
      <c r="G1879" s="99" t="str">
        <f t="shared" si="174"/>
        <v/>
      </c>
      <c r="H1879" s="200" t="str">
        <f ca="1">IF(AND(M1879&gt;0,M1879&lt;=STATS!$C$22),1,"")</f>
        <v/>
      </c>
      <c r="J1879" s="34">
        <v>1878</v>
      </c>
      <c r="R1879" s="17"/>
      <c r="S1879" s="17"/>
      <c r="T1879" s="36"/>
      <c r="U1879" s="36"/>
      <c r="V1879" s="36"/>
      <c r="W1879" s="36"/>
      <c r="EZ1879" s="196"/>
      <c r="FA1879" s="196"/>
      <c r="FB1879" s="196"/>
      <c r="FC1879" s="196"/>
      <c r="FD1879" s="196"/>
    </row>
    <row r="1880" spans="2:160">
      <c r="B1880" s="99">
        <f t="shared" si="175"/>
        <v>0</v>
      </c>
      <c r="C1880" s="99" t="str">
        <f t="shared" si="176"/>
        <v/>
      </c>
      <c r="D1880" s="99" t="str">
        <f t="shared" si="177"/>
        <v/>
      </c>
      <c r="E1880" s="99" t="str">
        <f t="shared" si="178"/>
        <v/>
      </c>
      <c r="F1880" s="99" t="str">
        <f t="shared" si="179"/>
        <v/>
      </c>
      <c r="G1880" s="99" t="str">
        <f t="shared" si="174"/>
        <v/>
      </c>
      <c r="H1880" s="200" t="str">
        <f ca="1">IF(AND(M1880&gt;0,M1880&lt;=STATS!$C$22),1,"")</f>
        <v/>
      </c>
      <c r="J1880" s="34">
        <v>1879</v>
      </c>
      <c r="R1880" s="17"/>
      <c r="S1880" s="17"/>
      <c r="T1880" s="36"/>
      <c r="U1880" s="36"/>
      <c r="V1880" s="36"/>
      <c r="W1880" s="36"/>
      <c r="EZ1880" s="196"/>
      <c r="FA1880" s="196"/>
      <c r="FB1880" s="196"/>
      <c r="FC1880" s="196"/>
      <c r="FD1880" s="196"/>
    </row>
    <row r="1881" spans="2:160">
      <c r="B1881" s="99">
        <f t="shared" si="175"/>
        <v>0</v>
      </c>
      <c r="C1881" s="99" t="str">
        <f t="shared" si="176"/>
        <v/>
      </c>
      <c r="D1881" s="99" t="str">
        <f t="shared" si="177"/>
        <v/>
      </c>
      <c r="E1881" s="99" t="str">
        <f t="shared" si="178"/>
        <v/>
      </c>
      <c r="F1881" s="99" t="str">
        <f t="shared" si="179"/>
        <v/>
      </c>
      <c r="G1881" s="99" t="str">
        <f t="shared" si="174"/>
        <v/>
      </c>
      <c r="H1881" s="200" t="str">
        <f ca="1">IF(AND(M1881&gt;0,M1881&lt;=STATS!$C$22),1,"")</f>
        <v/>
      </c>
      <c r="J1881" s="34">
        <v>1880</v>
      </c>
      <c r="R1881" s="17"/>
      <c r="S1881" s="17"/>
      <c r="T1881" s="36"/>
      <c r="U1881" s="36"/>
      <c r="V1881" s="36"/>
      <c r="W1881" s="36"/>
      <c r="EZ1881" s="196"/>
      <c r="FA1881" s="196"/>
      <c r="FB1881" s="196"/>
      <c r="FC1881" s="196"/>
      <c r="FD1881" s="196"/>
    </row>
    <row r="1882" spans="2:160">
      <c r="B1882" s="99">
        <f t="shared" si="175"/>
        <v>0</v>
      </c>
      <c r="C1882" s="99" t="str">
        <f t="shared" si="176"/>
        <v/>
      </c>
      <c r="D1882" s="99" t="str">
        <f t="shared" si="177"/>
        <v/>
      </c>
      <c r="E1882" s="99" t="str">
        <f t="shared" si="178"/>
        <v/>
      </c>
      <c r="F1882" s="99" t="str">
        <f t="shared" si="179"/>
        <v/>
      </c>
      <c r="G1882" s="99" t="str">
        <f t="shared" ref="G1882:G1945" si="180">IF($B1882&gt;=1,$M1882,"")</f>
        <v/>
      </c>
      <c r="H1882" s="200" t="str">
        <f ca="1">IF(AND(M1882&gt;0,M1882&lt;=STATS!$C$22),1,"")</f>
        <v/>
      </c>
      <c r="J1882" s="34">
        <v>1881</v>
      </c>
      <c r="R1882" s="17"/>
      <c r="S1882" s="17"/>
      <c r="T1882" s="36"/>
      <c r="U1882" s="36"/>
      <c r="V1882" s="36"/>
      <c r="W1882" s="36"/>
      <c r="EZ1882" s="196"/>
      <c r="FA1882" s="196"/>
      <c r="FB1882" s="196"/>
      <c r="FC1882" s="196"/>
      <c r="FD1882" s="196"/>
    </row>
    <row r="1883" spans="2:160">
      <c r="B1883" s="99">
        <f t="shared" si="175"/>
        <v>0</v>
      </c>
      <c r="C1883" s="99" t="str">
        <f t="shared" si="176"/>
        <v/>
      </c>
      <c r="D1883" s="99" t="str">
        <f t="shared" si="177"/>
        <v/>
      </c>
      <c r="E1883" s="99" t="str">
        <f t="shared" si="178"/>
        <v/>
      </c>
      <c r="F1883" s="99" t="str">
        <f t="shared" si="179"/>
        <v/>
      </c>
      <c r="G1883" s="99" t="str">
        <f t="shared" si="180"/>
        <v/>
      </c>
      <c r="H1883" s="200" t="str">
        <f ca="1">IF(AND(M1883&gt;0,M1883&lt;=STATS!$C$22),1,"")</f>
        <v/>
      </c>
      <c r="J1883" s="34">
        <v>1882</v>
      </c>
      <c r="R1883" s="17"/>
      <c r="S1883" s="17"/>
      <c r="T1883" s="36"/>
      <c r="U1883" s="36"/>
      <c r="V1883" s="36"/>
      <c r="W1883" s="36"/>
      <c r="EZ1883" s="196"/>
      <c r="FA1883" s="196"/>
      <c r="FB1883" s="196"/>
      <c r="FC1883" s="196"/>
      <c r="FD1883" s="196"/>
    </row>
    <row r="1884" spans="2:160">
      <c r="B1884" s="99">
        <f t="shared" si="175"/>
        <v>0</v>
      </c>
      <c r="C1884" s="99" t="str">
        <f t="shared" si="176"/>
        <v/>
      </c>
      <c r="D1884" s="99" t="str">
        <f t="shared" si="177"/>
        <v/>
      </c>
      <c r="E1884" s="99" t="str">
        <f t="shared" si="178"/>
        <v/>
      </c>
      <c r="F1884" s="99" t="str">
        <f t="shared" si="179"/>
        <v/>
      </c>
      <c r="G1884" s="99" t="str">
        <f t="shared" si="180"/>
        <v/>
      </c>
      <c r="H1884" s="200" t="str">
        <f ca="1">IF(AND(M1884&gt;0,M1884&lt;=STATS!$C$22),1,"")</f>
        <v/>
      </c>
      <c r="J1884" s="34">
        <v>1883</v>
      </c>
      <c r="R1884" s="17"/>
      <c r="S1884" s="17"/>
      <c r="T1884" s="36"/>
      <c r="U1884" s="36"/>
      <c r="V1884" s="36"/>
      <c r="W1884" s="36"/>
      <c r="EZ1884" s="196"/>
      <c r="FA1884" s="196"/>
      <c r="FB1884" s="196"/>
      <c r="FC1884" s="196"/>
      <c r="FD1884" s="196"/>
    </row>
    <row r="1885" spans="2:160">
      <c r="B1885" s="99">
        <f t="shared" si="175"/>
        <v>0</v>
      </c>
      <c r="C1885" s="99" t="str">
        <f t="shared" si="176"/>
        <v/>
      </c>
      <c r="D1885" s="99" t="str">
        <f t="shared" si="177"/>
        <v/>
      </c>
      <c r="E1885" s="99" t="str">
        <f t="shared" si="178"/>
        <v/>
      </c>
      <c r="F1885" s="99" t="str">
        <f t="shared" si="179"/>
        <v/>
      </c>
      <c r="G1885" s="99" t="str">
        <f t="shared" si="180"/>
        <v/>
      </c>
      <c r="H1885" s="200" t="str">
        <f ca="1">IF(AND(M1885&gt;0,M1885&lt;=STATS!$C$22),1,"")</f>
        <v/>
      </c>
      <c r="J1885" s="34">
        <v>1884</v>
      </c>
      <c r="R1885" s="17"/>
      <c r="S1885" s="17"/>
      <c r="T1885" s="36"/>
      <c r="U1885" s="36"/>
      <c r="V1885" s="36"/>
      <c r="W1885" s="36"/>
      <c r="EZ1885" s="196"/>
      <c r="FA1885" s="196"/>
      <c r="FB1885" s="196"/>
      <c r="FC1885" s="196"/>
      <c r="FD1885" s="196"/>
    </row>
    <row r="1886" spans="2:160">
      <c r="B1886" s="99">
        <f t="shared" si="175"/>
        <v>0</v>
      </c>
      <c r="C1886" s="99" t="str">
        <f t="shared" si="176"/>
        <v/>
      </c>
      <c r="D1886" s="99" t="str">
        <f t="shared" si="177"/>
        <v/>
      </c>
      <c r="E1886" s="99" t="str">
        <f t="shared" si="178"/>
        <v/>
      </c>
      <c r="F1886" s="99" t="str">
        <f t="shared" si="179"/>
        <v/>
      </c>
      <c r="G1886" s="99" t="str">
        <f t="shared" si="180"/>
        <v/>
      </c>
      <c r="H1886" s="200" t="str">
        <f ca="1">IF(AND(M1886&gt;0,M1886&lt;=STATS!$C$22),1,"")</f>
        <v/>
      </c>
      <c r="J1886" s="34">
        <v>1885</v>
      </c>
      <c r="R1886" s="17"/>
      <c r="S1886" s="17"/>
      <c r="T1886" s="36"/>
      <c r="U1886" s="36"/>
      <c r="V1886" s="36"/>
      <c r="W1886" s="36"/>
      <c r="EZ1886" s="196"/>
      <c r="FA1886" s="196"/>
      <c r="FB1886" s="196"/>
      <c r="FC1886" s="196"/>
      <c r="FD1886" s="196"/>
    </row>
    <row r="1887" spans="2:160">
      <c r="B1887" s="99">
        <f t="shared" si="175"/>
        <v>0</v>
      </c>
      <c r="C1887" s="99" t="str">
        <f t="shared" si="176"/>
        <v/>
      </c>
      <c r="D1887" s="99" t="str">
        <f t="shared" si="177"/>
        <v/>
      </c>
      <c r="E1887" s="99" t="str">
        <f t="shared" si="178"/>
        <v/>
      </c>
      <c r="F1887" s="99" t="str">
        <f t="shared" si="179"/>
        <v/>
      </c>
      <c r="G1887" s="99" t="str">
        <f t="shared" si="180"/>
        <v/>
      </c>
      <c r="H1887" s="200" t="str">
        <f ca="1">IF(AND(M1887&gt;0,M1887&lt;=STATS!$C$22),1,"")</f>
        <v/>
      </c>
      <c r="J1887" s="34">
        <v>1886</v>
      </c>
      <c r="R1887" s="17"/>
      <c r="S1887" s="17"/>
      <c r="T1887" s="36"/>
      <c r="U1887" s="36"/>
      <c r="V1887" s="36"/>
      <c r="W1887" s="36"/>
      <c r="EZ1887" s="196"/>
      <c r="FA1887" s="196"/>
      <c r="FB1887" s="196"/>
      <c r="FC1887" s="196"/>
      <c r="FD1887" s="196"/>
    </row>
    <row r="1888" spans="2:160">
      <c r="B1888" s="99">
        <f t="shared" si="175"/>
        <v>0</v>
      </c>
      <c r="C1888" s="99" t="str">
        <f t="shared" si="176"/>
        <v/>
      </c>
      <c r="D1888" s="99" t="str">
        <f t="shared" si="177"/>
        <v/>
      </c>
      <c r="E1888" s="99" t="str">
        <f t="shared" si="178"/>
        <v/>
      </c>
      <c r="F1888" s="99" t="str">
        <f t="shared" si="179"/>
        <v/>
      </c>
      <c r="G1888" s="99" t="str">
        <f t="shared" si="180"/>
        <v/>
      </c>
      <c r="H1888" s="200" t="str">
        <f ca="1">IF(AND(M1888&gt;0,M1888&lt;=STATS!$C$22),1,"")</f>
        <v/>
      </c>
      <c r="J1888" s="34">
        <v>1887</v>
      </c>
      <c r="R1888" s="17"/>
      <c r="S1888" s="17"/>
      <c r="T1888" s="36"/>
      <c r="U1888" s="36"/>
      <c r="V1888" s="36"/>
      <c r="W1888" s="36"/>
      <c r="EZ1888" s="196"/>
      <c r="FA1888" s="196"/>
      <c r="FB1888" s="196"/>
      <c r="FC1888" s="196"/>
      <c r="FD1888" s="196"/>
    </row>
    <row r="1889" spans="2:160">
      <c r="B1889" s="99">
        <f t="shared" si="175"/>
        <v>0</v>
      </c>
      <c r="C1889" s="99" t="str">
        <f t="shared" si="176"/>
        <v/>
      </c>
      <c r="D1889" s="99" t="str">
        <f t="shared" si="177"/>
        <v/>
      </c>
      <c r="E1889" s="99" t="str">
        <f t="shared" si="178"/>
        <v/>
      </c>
      <c r="F1889" s="99" t="str">
        <f t="shared" si="179"/>
        <v/>
      </c>
      <c r="G1889" s="99" t="str">
        <f t="shared" si="180"/>
        <v/>
      </c>
      <c r="H1889" s="200" t="str">
        <f ca="1">IF(AND(M1889&gt;0,M1889&lt;=STATS!$C$22),1,"")</f>
        <v/>
      </c>
      <c r="J1889" s="34">
        <v>1888</v>
      </c>
      <c r="R1889" s="17"/>
      <c r="S1889" s="17"/>
      <c r="T1889" s="36"/>
      <c r="U1889" s="36"/>
      <c r="V1889" s="36"/>
      <c r="W1889" s="36"/>
      <c r="EZ1889" s="196"/>
      <c r="FA1889" s="196"/>
      <c r="FB1889" s="196"/>
      <c r="FC1889" s="196"/>
      <c r="FD1889" s="196"/>
    </row>
    <row r="1890" spans="2:160">
      <c r="B1890" s="99">
        <f t="shared" si="175"/>
        <v>0</v>
      </c>
      <c r="C1890" s="99" t="str">
        <f t="shared" si="176"/>
        <v/>
      </c>
      <c r="D1890" s="99" t="str">
        <f t="shared" si="177"/>
        <v/>
      </c>
      <c r="E1890" s="99" t="str">
        <f t="shared" si="178"/>
        <v/>
      </c>
      <c r="F1890" s="99" t="str">
        <f t="shared" si="179"/>
        <v/>
      </c>
      <c r="G1890" s="99" t="str">
        <f t="shared" si="180"/>
        <v/>
      </c>
      <c r="H1890" s="200" t="str">
        <f ca="1">IF(AND(M1890&gt;0,M1890&lt;=STATS!$C$22),1,"")</f>
        <v/>
      </c>
      <c r="J1890" s="34">
        <v>1889</v>
      </c>
      <c r="R1890" s="17"/>
      <c r="S1890" s="17"/>
      <c r="T1890" s="36"/>
      <c r="U1890" s="36"/>
      <c r="V1890" s="36"/>
      <c r="W1890" s="36"/>
      <c r="EZ1890" s="196"/>
      <c r="FA1890" s="196"/>
      <c r="FB1890" s="196"/>
      <c r="FC1890" s="196"/>
      <c r="FD1890" s="196"/>
    </row>
    <row r="1891" spans="2:160">
      <c r="B1891" s="99">
        <f t="shared" si="175"/>
        <v>0</v>
      </c>
      <c r="C1891" s="99" t="str">
        <f t="shared" si="176"/>
        <v/>
      </c>
      <c r="D1891" s="99" t="str">
        <f t="shared" si="177"/>
        <v/>
      </c>
      <c r="E1891" s="99" t="str">
        <f t="shared" si="178"/>
        <v/>
      </c>
      <c r="F1891" s="99" t="str">
        <f t="shared" si="179"/>
        <v/>
      </c>
      <c r="G1891" s="99" t="str">
        <f t="shared" si="180"/>
        <v/>
      </c>
      <c r="H1891" s="200" t="str">
        <f ca="1">IF(AND(M1891&gt;0,M1891&lt;=STATS!$C$22),1,"")</f>
        <v/>
      </c>
      <c r="J1891" s="34">
        <v>1890</v>
      </c>
      <c r="R1891" s="17"/>
      <c r="S1891" s="17"/>
      <c r="T1891" s="36"/>
      <c r="U1891" s="36"/>
      <c r="V1891" s="36"/>
      <c r="W1891" s="36"/>
      <c r="EZ1891" s="196"/>
      <c r="FA1891" s="196"/>
      <c r="FB1891" s="196"/>
      <c r="FC1891" s="196"/>
      <c r="FD1891" s="196"/>
    </row>
    <row r="1892" spans="2:160">
      <c r="B1892" s="99">
        <f t="shared" si="175"/>
        <v>0</v>
      </c>
      <c r="C1892" s="99" t="str">
        <f t="shared" si="176"/>
        <v/>
      </c>
      <c r="D1892" s="99" t="str">
        <f t="shared" si="177"/>
        <v/>
      </c>
      <c r="E1892" s="99" t="str">
        <f t="shared" si="178"/>
        <v/>
      </c>
      <c r="F1892" s="99" t="str">
        <f t="shared" si="179"/>
        <v/>
      </c>
      <c r="G1892" s="99" t="str">
        <f t="shared" si="180"/>
        <v/>
      </c>
      <c r="H1892" s="200" t="str">
        <f ca="1">IF(AND(M1892&gt;0,M1892&lt;=STATS!$C$22),1,"")</f>
        <v/>
      </c>
      <c r="J1892" s="34">
        <v>1891</v>
      </c>
      <c r="R1892" s="17"/>
      <c r="S1892" s="17"/>
      <c r="T1892" s="36"/>
      <c r="U1892" s="36"/>
      <c r="V1892" s="36"/>
      <c r="W1892" s="36"/>
      <c r="EZ1892" s="196"/>
      <c r="FA1892" s="196"/>
      <c r="FB1892" s="196"/>
      <c r="FC1892" s="196"/>
      <c r="FD1892" s="196"/>
    </row>
    <row r="1893" spans="2:160">
      <c r="B1893" s="99">
        <f t="shared" si="175"/>
        <v>0</v>
      </c>
      <c r="C1893" s="99" t="str">
        <f t="shared" si="176"/>
        <v/>
      </c>
      <c r="D1893" s="99" t="str">
        <f t="shared" si="177"/>
        <v/>
      </c>
      <c r="E1893" s="99" t="str">
        <f t="shared" si="178"/>
        <v/>
      </c>
      <c r="F1893" s="99" t="str">
        <f t="shared" si="179"/>
        <v/>
      </c>
      <c r="G1893" s="99" t="str">
        <f t="shared" si="180"/>
        <v/>
      </c>
      <c r="H1893" s="200" t="str">
        <f ca="1">IF(AND(M1893&gt;0,M1893&lt;=STATS!$C$22),1,"")</f>
        <v/>
      </c>
      <c r="J1893" s="34">
        <v>1892</v>
      </c>
      <c r="R1893" s="17"/>
      <c r="S1893" s="17"/>
      <c r="T1893" s="36"/>
      <c r="U1893" s="36"/>
      <c r="V1893" s="36"/>
      <c r="W1893" s="36"/>
      <c r="EZ1893" s="196"/>
      <c r="FA1893" s="196"/>
      <c r="FB1893" s="196"/>
      <c r="FC1893" s="196"/>
      <c r="FD1893" s="196"/>
    </row>
    <row r="1894" spans="2:160">
      <c r="B1894" s="99">
        <f t="shared" si="175"/>
        <v>0</v>
      </c>
      <c r="C1894" s="99" t="str">
        <f t="shared" si="176"/>
        <v/>
      </c>
      <c r="D1894" s="99" t="str">
        <f t="shared" si="177"/>
        <v/>
      </c>
      <c r="E1894" s="99" t="str">
        <f t="shared" si="178"/>
        <v/>
      </c>
      <c r="F1894" s="99" t="str">
        <f t="shared" si="179"/>
        <v/>
      </c>
      <c r="G1894" s="99" t="str">
        <f t="shared" si="180"/>
        <v/>
      </c>
      <c r="H1894" s="200" t="str">
        <f ca="1">IF(AND(M1894&gt;0,M1894&lt;=STATS!$C$22),1,"")</f>
        <v/>
      </c>
      <c r="J1894" s="34">
        <v>1893</v>
      </c>
      <c r="R1894" s="17"/>
      <c r="S1894" s="17"/>
      <c r="T1894" s="36"/>
      <c r="U1894" s="36"/>
      <c r="V1894" s="36"/>
      <c r="W1894" s="36"/>
      <c r="EZ1894" s="196"/>
      <c r="FA1894" s="196"/>
      <c r="FB1894" s="196"/>
      <c r="FC1894" s="196"/>
      <c r="FD1894" s="196"/>
    </row>
    <row r="1895" spans="2:160">
      <c r="B1895" s="99">
        <f t="shared" si="175"/>
        <v>0</v>
      </c>
      <c r="C1895" s="99" t="str">
        <f t="shared" si="176"/>
        <v/>
      </c>
      <c r="D1895" s="99" t="str">
        <f t="shared" si="177"/>
        <v/>
      </c>
      <c r="E1895" s="99" t="str">
        <f t="shared" si="178"/>
        <v/>
      </c>
      <c r="F1895" s="99" t="str">
        <f t="shared" si="179"/>
        <v/>
      </c>
      <c r="G1895" s="99" t="str">
        <f t="shared" si="180"/>
        <v/>
      </c>
      <c r="H1895" s="200" t="str">
        <f ca="1">IF(AND(M1895&gt;0,M1895&lt;=STATS!$C$22),1,"")</f>
        <v/>
      </c>
      <c r="J1895" s="34">
        <v>1894</v>
      </c>
      <c r="R1895" s="17"/>
      <c r="S1895" s="17"/>
      <c r="T1895" s="36"/>
      <c r="U1895" s="36"/>
      <c r="V1895" s="36"/>
      <c r="W1895" s="36"/>
      <c r="EZ1895" s="196"/>
      <c r="FA1895" s="196"/>
      <c r="FB1895" s="196"/>
      <c r="FC1895" s="196"/>
      <c r="FD1895" s="196"/>
    </row>
    <row r="1896" spans="2:160">
      <c r="B1896" s="99">
        <f t="shared" si="175"/>
        <v>0</v>
      </c>
      <c r="C1896" s="99" t="str">
        <f t="shared" si="176"/>
        <v/>
      </c>
      <c r="D1896" s="99" t="str">
        <f t="shared" si="177"/>
        <v/>
      </c>
      <c r="E1896" s="99" t="str">
        <f t="shared" si="178"/>
        <v/>
      </c>
      <c r="F1896" s="99" t="str">
        <f t="shared" si="179"/>
        <v/>
      </c>
      <c r="G1896" s="99" t="str">
        <f t="shared" si="180"/>
        <v/>
      </c>
      <c r="H1896" s="200" t="str">
        <f ca="1">IF(AND(M1896&gt;0,M1896&lt;=STATS!$C$22),1,"")</f>
        <v/>
      </c>
      <c r="J1896" s="34">
        <v>1895</v>
      </c>
      <c r="R1896" s="17"/>
      <c r="S1896" s="17"/>
      <c r="T1896" s="36"/>
      <c r="U1896" s="36"/>
      <c r="V1896" s="36"/>
      <c r="W1896" s="36"/>
      <c r="EZ1896" s="196"/>
      <c r="FA1896" s="196"/>
      <c r="FB1896" s="196"/>
      <c r="FC1896" s="196"/>
      <c r="FD1896" s="196"/>
    </row>
    <row r="1897" spans="2:160">
      <c r="B1897" s="99">
        <f t="shared" si="175"/>
        <v>0</v>
      </c>
      <c r="C1897" s="99" t="str">
        <f t="shared" si="176"/>
        <v/>
      </c>
      <c r="D1897" s="99" t="str">
        <f t="shared" si="177"/>
        <v/>
      </c>
      <c r="E1897" s="99" t="str">
        <f t="shared" si="178"/>
        <v/>
      </c>
      <c r="F1897" s="99" t="str">
        <f t="shared" si="179"/>
        <v/>
      </c>
      <c r="G1897" s="99" t="str">
        <f t="shared" si="180"/>
        <v/>
      </c>
      <c r="H1897" s="200" t="str">
        <f ca="1">IF(AND(M1897&gt;0,M1897&lt;=STATS!$C$22),1,"")</f>
        <v/>
      </c>
      <c r="J1897" s="34">
        <v>1896</v>
      </c>
      <c r="R1897" s="17"/>
      <c r="S1897" s="17"/>
      <c r="T1897" s="36"/>
      <c r="U1897" s="36"/>
      <c r="V1897" s="36"/>
      <c r="W1897" s="36"/>
      <c r="EZ1897" s="196"/>
      <c r="FA1897" s="196"/>
      <c r="FB1897" s="196"/>
      <c r="FC1897" s="196"/>
      <c r="FD1897" s="196"/>
    </row>
    <row r="1898" spans="2:160">
      <c r="B1898" s="99">
        <f t="shared" si="175"/>
        <v>0</v>
      </c>
      <c r="C1898" s="99" t="str">
        <f t="shared" si="176"/>
        <v/>
      </c>
      <c r="D1898" s="99" t="str">
        <f t="shared" si="177"/>
        <v/>
      </c>
      <c r="E1898" s="99" t="str">
        <f t="shared" si="178"/>
        <v/>
      </c>
      <c r="F1898" s="99" t="str">
        <f t="shared" si="179"/>
        <v/>
      </c>
      <c r="G1898" s="99" t="str">
        <f t="shared" si="180"/>
        <v/>
      </c>
      <c r="H1898" s="200" t="str">
        <f ca="1">IF(AND(M1898&gt;0,M1898&lt;=STATS!$C$22),1,"")</f>
        <v/>
      </c>
      <c r="J1898" s="34">
        <v>1897</v>
      </c>
      <c r="R1898" s="17"/>
      <c r="S1898" s="17"/>
      <c r="T1898" s="36"/>
      <c r="U1898" s="36"/>
      <c r="V1898" s="36"/>
      <c r="W1898" s="36"/>
      <c r="EZ1898" s="196"/>
      <c r="FA1898" s="196"/>
      <c r="FB1898" s="196"/>
      <c r="FC1898" s="196"/>
      <c r="FD1898" s="196"/>
    </row>
    <row r="1899" spans="2:160">
      <c r="B1899" s="99">
        <f t="shared" si="175"/>
        <v>0</v>
      </c>
      <c r="C1899" s="99" t="str">
        <f t="shared" si="176"/>
        <v/>
      </c>
      <c r="D1899" s="99" t="str">
        <f t="shared" si="177"/>
        <v/>
      </c>
      <c r="E1899" s="99" t="str">
        <f t="shared" si="178"/>
        <v/>
      </c>
      <c r="F1899" s="99" t="str">
        <f t="shared" si="179"/>
        <v/>
      </c>
      <c r="G1899" s="99" t="str">
        <f t="shared" si="180"/>
        <v/>
      </c>
      <c r="H1899" s="200" t="str">
        <f ca="1">IF(AND(M1899&gt;0,M1899&lt;=STATS!$C$22),1,"")</f>
        <v/>
      </c>
      <c r="J1899" s="34">
        <v>1898</v>
      </c>
      <c r="R1899" s="17"/>
      <c r="S1899" s="17"/>
      <c r="T1899" s="36"/>
      <c r="U1899" s="36"/>
      <c r="V1899" s="36"/>
      <c r="W1899" s="36"/>
      <c r="EZ1899" s="196"/>
      <c r="FA1899" s="196"/>
      <c r="FB1899" s="196"/>
      <c r="FC1899" s="196"/>
      <c r="FD1899" s="196"/>
    </row>
    <row r="1900" spans="2:160">
      <c r="B1900" s="99">
        <f t="shared" si="175"/>
        <v>0</v>
      </c>
      <c r="C1900" s="99" t="str">
        <f t="shared" si="176"/>
        <v/>
      </c>
      <c r="D1900" s="99" t="str">
        <f t="shared" si="177"/>
        <v/>
      </c>
      <c r="E1900" s="99" t="str">
        <f t="shared" si="178"/>
        <v/>
      </c>
      <c r="F1900" s="99" t="str">
        <f t="shared" si="179"/>
        <v/>
      </c>
      <c r="G1900" s="99" t="str">
        <f t="shared" si="180"/>
        <v/>
      </c>
      <c r="H1900" s="200" t="str">
        <f ca="1">IF(AND(M1900&gt;0,M1900&lt;=STATS!$C$22),1,"")</f>
        <v/>
      </c>
      <c r="J1900" s="34">
        <v>1899</v>
      </c>
      <c r="R1900" s="17"/>
      <c r="S1900" s="17"/>
      <c r="T1900" s="36"/>
      <c r="U1900" s="36"/>
      <c r="V1900" s="36"/>
      <c r="W1900" s="36"/>
      <c r="EZ1900" s="196"/>
      <c r="FA1900" s="196"/>
      <c r="FB1900" s="196"/>
      <c r="FC1900" s="196"/>
      <c r="FD1900" s="196"/>
    </row>
    <row r="1901" spans="2:160">
      <c r="B1901" s="99">
        <f t="shared" si="175"/>
        <v>0</v>
      </c>
      <c r="C1901" s="99" t="str">
        <f t="shared" si="176"/>
        <v/>
      </c>
      <c r="D1901" s="99" t="str">
        <f t="shared" si="177"/>
        <v/>
      </c>
      <c r="E1901" s="99" t="str">
        <f t="shared" si="178"/>
        <v/>
      </c>
      <c r="F1901" s="99" t="str">
        <f t="shared" si="179"/>
        <v/>
      </c>
      <c r="G1901" s="99" t="str">
        <f t="shared" si="180"/>
        <v/>
      </c>
      <c r="H1901" s="200" t="str">
        <f ca="1">IF(AND(M1901&gt;0,M1901&lt;=STATS!$C$22),1,"")</f>
        <v/>
      </c>
      <c r="J1901" s="34">
        <v>1900</v>
      </c>
      <c r="R1901" s="17"/>
      <c r="S1901" s="17"/>
      <c r="T1901" s="36"/>
      <c r="U1901" s="36"/>
      <c r="V1901" s="36"/>
      <c r="W1901" s="36"/>
      <c r="EZ1901" s="196"/>
      <c r="FA1901" s="196"/>
      <c r="FB1901" s="196"/>
      <c r="FC1901" s="196"/>
      <c r="FD1901" s="196"/>
    </row>
    <row r="1902" spans="2:160">
      <c r="B1902" s="99">
        <f t="shared" si="175"/>
        <v>0</v>
      </c>
      <c r="C1902" s="99" t="str">
        <f t="shared" si="176"/>
        <v/>
      </c>
      <c r="D1902" s="99" t="str">
        <f t="shared" si="177"/>
        <v/>
      </c>
      <c r="E1902" s="99" t="str">
        <f t="shared" si="178"/>
        <v/>
      </c>
      <c r="F1902" s="99" t="str">
        <f t="shared" si="179"/>
        <v/>
      </c>
      <c r="G1902" s="99" t="str">
        <f t="shared" si="180"/>
        <v/>
      </c>
      <c r="H1902" s="200" t="str">
        <f ca="1">IF(AND(M1902&gt;0,M1902&lt;=STATS!$C$22),1,"")</f>
        <v/>
      </c>
      <c r="J1902" s="34">
        <v>1901</v>
      </c>
      <c r="R1902" s="17"/>
      <c r="S1902" s="17"/>
      <c r="T1902" s="36"/>
      <c r="U1902" s="36"/>
      <c r="V1902" s="36"/>
      <c r="W1902" s="36"/>
      <c r="EZ1902" s="196"/>
      <c r="FA1902" s="196"/>
      <c r="FB1902" s="196"/>
      <c r="FC1902" s="196"/>
      <c r="FD1902" s="196"/>
    </row>
    <row r="1903" spans="2:160">
      <c r="B1903" s="99">
        <f t="shared" si="175"/>
        <v>0</v>
      </c>
      <c r="C1903" s="99" t="str">
        <f t="shared" si="176"/>
        <v/>
      </c>
      <c r="D1903" s="99" t="str">
        <f t="shared" si="177"/>
        <v/>
      </c>
      <c r="E1903" s="99" t="str">
        <f t="shared" si="178"/>
        <v/>
      </c>
      <c r="F1903" s="99" t="str">
        <f t="shared" si="179"/>
        <v/>
      </c>
      <c r="G1903" s="99" t="str">
        <f t="shared" si="180"/>
        <v/>
      </c>
      <c r="H1903" s="200" t="str">
        <f ca="1">IF(AND(M1903&gt;0,M1903&lt;=STATS!$C$22),1,"")</f>
        <v/>
      </c>
      <c r="J1903" s="34">
        <v>1902</v>
      </c>
      <c r="R1903" s="17"/>
      <c r="S1903" s="17"/>
      <c r="T1903" s="36"/>
      <c r="U1903" s="36"/>
      <c r="V1903" s="36"/>
      <c r="W1903" s="36"/>
      <c r="EZ1903" s="196"/>
      <c r="FA1903" s="196"/>
      <c r="FB1903" s="196"/>
      <c r="FC1903" s="196"/>
      <c r="FD1903" s="196"/>
    </row>
    <row r="1904" spans="2:160">
      <c r="B1904" s="99">
        <f t="shared" si="175"/>
        <v>0</v>
      </c>
      <c r="C1904" s="99" t="str">
        <f t="shared" si="176"/>
        <v/>
      </c>
      <c r="D1904" s="99" t="str">
        <f t="shared" si="177"/>
        <v/>
      </c>
      <c r="E1904" s="99" t="str">
        <f t="shared" si="178"/>
        <v/>
      </c>
      <c r="F1904" s="99" t="str">
        <f t="shared" si="179"/>
        <v/>
      </c>
      <c r="G1904" s="99" t="str">
        <f t="shared" si="180"/>
        <v/>
      </c>
      <c r="H1904" s="200" t="str">
        <f ca="1">IF(AND(M1904&gt;0,M1904&lt;=STATS!$C$22),1,"")</f>
        <v/>
      </c>
      <c r="J1904" s="34">
        <v>1903</v>
      </c>
      <c r="R1904" s="17"/>
      <c r="S1904" s="17"/>
      <c r="T1904" s="36"/>
      <c r="U1904" s="36"/>
      <c r="V1904" s="36"/>
      <c r="W1904" s="36"/>
      <c r="EZ1904" s="196"/>
      <c r="FA1904" s="196"/>
      <c r="FB1904" s="196"/>
      <c r="FC1904" s="196"/>
      <c r="FD1904" s="196"/>
    </row>
    <row r="1905" spans="2:160">
      <c r="B1905" s="99">
        <f t="shared" si="175"/>
        <v>0</v>
      </c>
      <c r="C1905" s="99" t="str">
        <f t="shared" si="176"/>
        <v/>
      </c>
      <c r="D1905" s="99" t="str">
        <f t="shared" si="177"/>
        <v/>
      </c>
      <c r="E1905" s="99" t="str">
        <f t="shared" si="178"/>
        <v/>
      </c>
      <c r="F1905" s="99" t="str">
        <f t="shared" si="179"/>
        <v/>
      </c>
      <c r="G1905" s="99" t="str">
        <f t="shared" si="180"/>
        <v/>
      </c>
      <c r="H1905" s="200" t="str">
        <f ca="1">IF(AND(M1905&gt;0,M1905&lt;=STATS!$C$22),1,"")</f>
        <v/>
      </c>
      <c r="J1905" s="34">
        <v>1904</v>
      </c>
      <c r="R1905" s="17"/>
      <c r="S1905" s="17"/>
      <c r="T1905" s="36"/>
      <c r="U1905" s="36"/>
      <c r="V1905" s="36"/>
      <c r="W1905" s="36"/>
      <c r="EZ1905" s="196"/>
      <c r="FA1905" s="196"/>
      <c r="FB1905" s="196"/>
      <c r="FC1905" s="196"/>
      <c r="FD1905" s="196"/>
    </row>
    <row r="1906" spans="2:160">
      <c r="B1906" s="99">
        <f t="shared" si="175"/>
        <v>0</v>
      </c>
      <c r="C1906" s="99" t="str">
        <f t="shared" si="176"/>
        <v/>
      </c>
      <c r="D1906" s="99" t="str">
        <f t="shared" si="177"/>
        <v/>
      </c>
      <c r="E1906" s="99" t="str">
        <f t="shared" si="178"/>
        <v/>
      </c>
      <c r="F1906" s="99" t="str">
        <f t="shared" si="179"/>
        <v/>
      </c>
      <c r="G1906" s="99" t="str">
        <f t="shared" si="180"/>
        <v/>
      </c>
      <c r="H1906" s="200" t="str">
        <f ca="1">IF(AND(M1906&gt;0,M1906&lt;=STATS!$C$22),1,"")</f>
        <v/>
      </c>
      <c r="J1906" s="34">
        <v>1905</v>
      </c>
      <c r="R1906" s="17"/>
      <c r="S1906" s="17"/>
      <c r="T1906" s="36"/>
      <c r="U1906" s="36"/>
      <c r="V1906" s="36"/>
      <c r="W1906" s="36"/>
      <c r="EZ1906" s="196"/>
      <c r="FA1906" s="196"/>
      <c r="FB1906" s="196"/>
      <c r="FC1906" s="196"/>
      <c r="FD1906" s="196"/>
    </row>
    <row r="1907" spans="2:160">
      <c r="B1907" s="99">
        <f t="shared" si="175"/>
        <v>0</v>
      </c>
      <c r="C1907" s="99" t="str">
        <f t="shared" si="176"/>
        <v/>
      </c>
      <c r="D1907" s="99" t="str">
        <f t="shared" si="177"/>
        <v/>
      </c>
      <c r="E1907" s="99" t="str">
        <f t="shared" si="178"/>
        <v/>
      </c>
      <c r="F1907" s="99" t="str">
        <f t="shared" si="179"/>
        <v/>
      </c>
      <c r="G1907" s="99" t="str">
        <f t="shared" si="180"/>
        <v/>
      </c>
      <c r="H1907" s="200" t="str">
        <f ca="1">IF(AND(M1907&gt;0,M1907&lt;=STATS!$C$22),1,"")</f>
        <v/>
      </c>
      <c r="J1907" s="34">
        <v>1906</v>
      </c>
      <c r="R1907" s="17"/>
      <c r="S1907" s="17"/>
      <c r="T1907" s="36"/>
      <c r="U1907" s="36"/>
      <c r="V1907" s="36"/>
      <c r="W1907" s="36"/>
      <c r="EZ1907" s="196"/>
      <c r="FA1907" s="196"/>
      <c r="FB1907" s="196"/>
      <c r="FC1907" s="196"/>
      <c r="FD1907" s="196"/>
    </row>
    <row r="1908" spans="2:160">
      <c r="B1908" s="99">
        <f t="shared" si="175"/>
        <v>0</v>
      </c>
      <c r="C1908" s="99" t="str">
        <f t="shared" si="176"/>
        <v/>
      </c>
      <c r="D1908" s="99" t="str">
        <f t="shared" si="177"/>
        <v/>
      </c>
      <c r="E1908" s="99" t="str">
        <f t="shared" si="178"/>
        <v/>
      </c>
      <c r="F1908" s="99" t="str">
        <f t="shared" si="179"/>
        <v/>
      </c>
      <c r="G1908" s="99" t="str">
        <f t="shared" si="180"/>
        <v/>
      </c>
      <c r="H1908" s="200" t="str">
        <f ca="1">IF(AND(M1908&gt;0,M1908&lt;=STATS!$C$22),1,"")</f>
        <v/>
      </c>
      <c r="J1908" s="34">
        <v>1907</v>
      </c>
      <c r="R1908" s="17"/>
      <c r="S1908" s="17"/>
      <c r="T1908" s="36"/>
      <c r="U1908" s="36"/>
      <c r="V1908" s="36"/>
      <c r="W1908" s="36"/>
      <c r="EZ1908" s="196"/>
      <c r="FA1908" s="196"/>
      <c r="FB1908" s="196"/>
      <c r="FC1908" s="196"/>
      <c r="FD1908" s="196"/>
    </row>
    <row r="1909" spans="2:160">
      <c r="B1909" s="99">
        <f t="shared" si="175"/>
        <v>0</v>
      </c>
      <c r="C1909" s="99" t="str">
        <f t="shared" si="176"/>
        <v/>
      </c>
      <c r="D1909" s="99" t="str">
        <f t="shared" si="177"/>
        <v/>
      </c>
      <c r="E1909" s="99" t="str">
        <f t="shared" si="178"/>
        <v/>
      </c>
      <c r="F1909" s="99" t="str">
        <f t="shared" si="179"/>
        <v/>
      </c>
      <c r="G1909" s="99" t="str">
        <f t="shared" si="180"/>
        <v/>
      </c>
      <c r="H1909" s="200" t="str">
        <f ca="1">IF(AND(M1909&gt;0,M1909&lt;=STATS!$C$22),1,"")</f>
        <v/>
      </c>
      <c r="J1909" s="34">
        <v>1908</v>
      </c>
      <c r="R1909" s="17"/>
      <c r="S1909" s="17"/>
      <c r="T1909" s="36"/>
      <c r="U1909" s="36"/>
      <c r="V1909" s="36"/>
      <c r="W1909" s="36"/>
      <c r="EZ1909" s="196"/>
      <c r="FA1909" s="196"/>
      <c r="FB1909" s="196"/>
      <c r="FC1909" s="196"/>
      <c r="FD1909" s="196"/>
    </row>
    <row r="1910" spans="2:160">
      <c r="B1910" s="99">
        <f t="shared" si="175"/>
        <v>0</v>
      </c>
      <c r="C1910" s="99" t="str">
        <f t="shared" si="176"/>
        <v/>
      </c>
      <c r="D1910" s="99" t="str">
        <f t="shared" si="177"/>
        <v/>
      </c>
      <c r="E1910" s="99" t="str">
        <f t="shared" si="178"/>
        <v/>
      </c>
      <c r="F1910" s="99" t="str">
        <f t="shared" si="179"/>
        <v/>
      </c>
      <c r="G1910" s="99" t="str">
        <f t="shared" si="180"/>
        <v/>
      </c>
      <c r="H1910" s="200" t="str">
        <f ca="1">IF(AND(M1910&gt;0,M1910&lt;=STATS!$C$22),1,"")</f>
        <v/>
      </c>
      <c r="J1910" s="34">
        <v>1909</v>
      </c>
      <c r="R1910" s="17"/>
      <c r="S1910" s="17"/>
      <c r="T1910" s="36"/>
      <c r="U1910" s="36"/>
      <c r="V1910" s="36"/>
      <c r="W1910" s="36"/>
      <c r="EZ1910" s="196"/>
      <c r="FA1910" s="196"/>
      <c r="FB1910" s="196"/>
      <c r="FC1910" s="196"/>
      <c r="FD1910" s="196"/>
    </row>
    <row r="1911" spans="2:160">
      <c r="B1911" s="99">
        <f t="shared" si="175"/>
        <v>0</v>
      </c>
      <c r="C1911" s="99" t="str">
        <f t="shared" si="176"/>
        <v/>
      </c>
      <c r="D1911" s="99" t="str">
        <f t="shared" si="177"/>
        <v/>
      </c>
      <c r="E1911" s="99" t="str">
        <f t="shared" si="178"/>
        <v/>
      </c>
      <c r="F1911" s="99" t="str">
        <f t="shared" si="179"/>
        <v/>
      </c>
      <c r="G1911" s="99" t="str">
        <f t="shared" si="180"/>
        <v/>
      </c>
      <c r="H1911" s="200" t="str">
        <f ca="1">IF(AND(M1911&gt;0,M1911&lt;=STATS!$C$22),1,"")</f>
        <v/>
      </c>
      <c r="J1911" s="34">
        <v>1910</v>
      </c>
      <c r="R1911" s="17"/>
      <c r="S1911" s="17"/>
      <c r="T1911" s="36"/>
      <c r="U1911" s="36"/>
      <c r="V1911" s="36"/>
      <c r="W1911" s="36"/>
      <c r="EZ1911" s="196"/>
      <c r="FA1911" s="196"/>
      <c r="FB1911" s="196"/>
      <c r="FC1911" s="196"/>
      <c r="FD1911" s="196"/>
    </row>
    <row r="1912" spans="2:160">
      <c r="B1912" s="99">
        <f t="shared" si="175"/>
        <v>0</v>
      </c>
      <c r="C1912" s="99" t="str">
        <f t="shared" si="176"/>
        <v/>
      </c>
      <c r="D1912" s="99" t="str">
        <f t="shared" si="177"/>
        <v/>
      </c>
      <c r="E1912" s="99" t="str">
        <f t="shared" si="178"/>
        <v/>
      </c>
      <c r="F1912" s="99" t="str">
        <f t="shared" si="179"/>
        <v/>
      </c>
      <c r="G1912" s="99" t="str">
        <f t="shared" si="180"/>
        <v/>
      </c>
      <c r="H1912" s="200" t="str">
        <f ca="1">IF(AND(M1912&gt;0,M1912&lt;=STATS!$C$22),1,"")</f>
        <v/>
      </c>
      <c r="J1912" s="34">
        <v>1911</v>
      </c>
      <c r="R1912" s="17"/>
      <c r="S1912" s="17"/>
      <c r="T1912" s="36"/>
      <c r="U1912" s="36"/>
      <c r="V1912" s="36"/>
      <c r="W1912" s="36"/>
      <c r="EZ1912" s="196"/>
      <c r="FA1912" s="196"/>
      <c r="FB1912" s="196"/>
      <c r="FC1912" s="196"/>
      <c r="FD1912" s="196"/>
    </row>
    <row r="1913" spans="2:160">
      <c r="B1913" s="99">
        <f t="shared" si="175"/>
        <v>0</v>
      </c>
      <c r="C1913" s="99" t="str">
        <f t="shared" si="176"/>
        <v/>
      </c>
      <c r="D1913" s="99" t="str">
        <f t="shared" si="177"/>
        <v/>
      </c>
      <c r="E1913" s="99" t="str">
        <f t="shared" si="178"/>
        <v/>
      </c>
      <c r="F1913" s="99" t="str">
        <f t="shared" si="179"/>
        <v/>
      </c>
      <c r="G1913" s="99" t="str">
        <f t="shared" si="180"/>
        <v/>
      </c>
      <c r="H1913" s="200" t="str">
        <f ca="1">IF(AND(M1913&gt;0,M1913&lt;=STATS!$C$22),1,"")</f>
        <v/>
      </c>
      <c r="J1913" s="34">
        <v>1912</v>
      </c>
      <c r="R1913" s="17"/>
      <c r="S1913" s="17"/>
      <c r="T1913" s="36"/>
      <c r="U1913" s="36"/>
      <c r="V1913" s="36"/>
      <c r="W1913" s="36"/>
      <c r="EZ1913" s="196"/>
      <c r="FA1913" s="196"/>
      <c r="FB1913" s="196"/>
      <c r="FC1913" s="196"/>
      <c r="FD1913" s="196"/>
    </row>
    <row r="1914" spans="2:160">
      <c r="B1914" s="99">
        <f t="shared" si="175"/>
        <v>0</v>
      </c>
      <c r="C1914" s="99" t="str">
        <f t="shared" si="176"/>
        <v/>
      </c>
      <c r="D1914" s="99" t="str">
        <f t="shared" si="177"/>
        <v/>
      </c>
      <c r="E1914" s="99" t="str">
        <f t="shared" si="178"/>
        <v/>
      </c>
      <c r="F1914" s="99" t="str">
        <f t="shared" si="179"/>
        <v/>
      </c>
      <c r="G1914" s="99" t="str">
        <f t="shared" si="180"/>
        <v/>
      </c>
      <c r="H1914" s="200" t="str">
        <f ca="1">IF(AND(M1914&gt;0,M1914&lt;=STATS!$C$22),1,"")</f>
        <v/>
      </c>
      <c r="J1914" s="34">
        <v>1913</v>
      </c>
      <c r="R1914" s="17"/>
      <c r="S1914" s="17"/>
      <c r="T1914" s="36"/>
      <c r="U1914" s="36"/>
      <c r="V1914" s="36"/>
      <c r="W1914" s="36"/>
      <c r="EZ1914" s="196"/>
      <c r="FA1914" s="196"/>
      <c r="FB1914" s="196"/>
      <c r="FC1914" s="196"/>
      <c r="FD1914" s="196"/>
    </row>
    <row r="1915" spans="2:160">
      <c r="B1915" s="99">
        <f t="shared" si="175"/>
        <v>0</v>
      </c>
      <c r="C1915" s="99" t="str">
        <f t="shared" si="176"/>
        <v/>
      </c>
      <c r="D1915" s="99" t="str">
        <f t="shared" si="177"/>
        <v/>
      </c>
      <c r="E1915" s="99" t="str">
        <f t="shared" si="178"/>
        <v/>
      </c>
      <c r="F1915" s="99" t="str">
        <f t="shared" si="179"/>
        <v/>
      </c>
      <c r="G1915" s="99" t="str">
        <f t="shared" si="180"/>
        <v/>
      </c>
      <c r="H1915" s="200" t="str">
        <f ca="1">IF(AND(M1915&gt;0,M1915&lt;=STATS!$C$22),1,"")</f>
        <v/>
      </c>
      <c r="J1915" s="34">
        <v>1914</v>
      </c>
      <c r="R1915" s="17"/>
      <c r="S1915" s="17"/>
      <c r="T1915" s="36"/>
      <c r="U1915" s="36"/>
      <c r="V1915" s="36"/>
      <c r="W1915" s="36"/>
      <c r="EZ1915" s="196"/>
      <c r="FA1915" s="196"/>
      <c r="FB1915" s="196"/>
      <c r="FC1915" s="196"/>
      <c r="FD1915" s="196"/>
    </row>
    <row r="1916" spans="2:160">
      <c r="B1916" s="99">
        <f t="shared" si="175"/>
        <v>0</v>
      </c>
      <c r="C1916" s="99" t="str">
        <f t="shared" si="176"/>
        <v/>
      </c>
      <c r="D1916" s="99" t="str">
        <f t="shared" si="177"/>
        <v/>
      </c>
      <c r="E1916" s="99" t="str">
        <f t="shared" si="178"/>
        <v/>
      </c>
      <c r="F1916" s="99" t="str">
        <f t="shared" si="179"/>
        <v/>
      </c>
      <c r="G1916" s="99" t="str">
        <f t="shared" si="180"/>
        <v/>
      </c>
      <c r="H1916" s="200" t="str">
        <f ca="1">IF(AND(M1916&gt;0,M1916&lt;=STATS!$C$22),1,"")</f>
        <v/>
      </c>
      <c r="J1916" s="34">
        <v>1915</v>
      </c>
      <c r="R1916" s="17"/>
      <c r="S1916" s="17"/>
      <c r="T1916" s="36"/>
      <c r="U1916" s="36"/>
      <c r="V1916" s="36"/>
      <c r="W1916" s="36"/>
      <c r="EZ1916" s="196"/>
      <c r="FA1916" s="196"/>
      <c r="FB1916" s="196"/>
      <c r="FC1916" s="196"/>
      <c r="FD1916" s="196"/>
    </row>
    <row r="1917" spans="2:160">
      <c r="B1917" s="99">
        <f t="shared" si="175"/>
        <v>0</v>
      </c>
      <c r="C1917" s="99" t="str">
        <f t="shared" si="176"/>
        <v/>
      </c>
      <c r="D1917" s="99" t="str">
        <f t="shared" si="177"/>
        <v/>
      </c>
      <c r="E1917" s="99" t="str">
        <f t="shared" si="178"/>
        <v/>
      </c>
      <c r="F1917" s="99" t="str">
        <f t="shared" si="179"/>
        <v/>
      </c>
      <c r="G1917" s="99" t="str">
        <f t="shared" si="180"/>
        <v/>
      </c>
      <c r="H1917" s="200" t="str">
        <f ca="1">IF(AND(M1917&gt;0,M1917&lt;=STATS!$C$22),1,"")</f>
        <v/>
      </c>
      <c r="J1917" s="34">
        <v>1916</v>
      </c>
      <c r="R1917" s="17"/>
      <c r="S1917" s="17"/>
      <c r="T1917" s="36"/>
      <c r="U1917" s="36"/>
      <c r="V1917" s="36"/>
      <c r="W1917" s="36"/>
      <c r="EZ1917" s="196"/>
      <c r="FA1917" s="196"/>
      <c r="FB1917" s="196"/>
      <c r="FC1917" s="196"/>
      <c r="FD1917" s="196"/>
    </row>
    <row r="1918" spans="2:160">
      <c r="B1918" s="99">
        <f t="shared" si="175"/>
        <v>0</v>
      </c>
      <c r="C1918" s="99" t="str">
        <f t="shared" si="176"/>
        <v/>
      </c>
      <c r="D1918" s="99" t="str">
        <f t="shared" si="177"/>
        <v/>
      </c>
      <c r="E1918" s="99" t="str">
        <f t="shared" si="178"/>
        <v/>
      </c>
      <c r="F1918" s="99" t="str">
        <f t="shared" si="179"/>
        <v/>
      </c>
      <c r="G1918" s="99" t="str">
        <f t="shared" si="180"/>
        <v/>
      </c>
      <c r="H1918" s="200" t="str">
        <f ca="1">IF(AND(M1918&gt;0,M1918&lt;=STATS!$C$22),1,"")</f>
        <v/>
      </c>
      <c r="J1918" s="34">
        <v>1917</v>
      </c>
      <c r="R1918" s="17"/>
      <c r="S1918" s="17"/>
      <c r="T1918" s="36"/>
      <c r="U1918" s="36"/>
      <c r="V1918" s="36"/>
      <c r="W1918" s="36"/>
      <c r="EZ1918" s="196"/>
      <c r="FA1918" s="196"/>
      <c r="FB1918" s="196"/>
      <c r="FC1918" s="196"/>
      <c r="FD1918" s="196"/>
    </row>
    <row r="1919" spans="2:160">
      <c r="B1919" s="99">
        <f t="shared" si="175"/>
        <v>0</v>
      </c>
      <c r="C1919" s="99" t="str">
        <f t="shared" si="176"/>
        <v/>
      </c>
      <c r="D1919" s="99" t="str">
        <f t="shared" si="177"/>
        <v/>
      </c>
      <c r="E1919" s="99" t="str">
        <f t="shared" si="178"/>
        <v/>
      </c>
      <c r="F1919" s="99" t="str">
        <f t="shared" si="179"/>
        <v/>
      </c>
      <c r="G1919" s="99" t="str">
        <f t="shared" si="180"/>
        <v/>
      </c>
      <c r="H1919" s="200" t="str">
        <f ca="1">IF(AND(M1919&gt;0,M1919&lt;=STATS!$C$22),1,"")</f>
        <v/>
      </c>
      <c r="J1919" s="34">
        <v>1918</v>
      </c>
      <c r="R1919" s="17"/>
      <c r="S1919" s="17"/>
      <c r="T1919" s="36"/>
      <c r="U1919" s="36"/>
      <c r="V1919" s="36"/>
      <c r="W1919" s="36"/>
      <c r="EZ1919" s="196"/>
      <c r="FA1919" s="196"/>
      <c r="FB1919" s="196"/>
      <c r="FC1919" s="196"/>
      <c r="FD1919" s="196"/>
    </row>
    <row r="1920" spans="2:160">
      <c r="B1920" s="99">
        <f t="shared" si="175"/>
        <v>0</v>
      </c>
      <c r="C1920" s="99" t="str">
        <f t="shared" si="176"/>
        <v/>
      </c>
      <c r="D1920" s="99" t="str">
        <f t="shared" si="177"/>
        <v/>
      </c>
      <c r="E1920" s="99" t="str">
        <f t="shared" si="178"/>
        <v/>
      </c>
      <c r="F1920" s="99" t="str">
        <f t="shared" si="179"/>
        <v/>
      </c>
      <c r="G1920" s="99" t="str">
        <f t="shared" si="180"/>
        <v/>
      </c>
      <c r="H1920" s="200" t="str">
        <f ca="1">IF(AND(M1920&gt;0,M1920&lt;=STATS!$C$22),1,"")</f>
        <v/>
      </c>
      <c r="J1920" s="34">
        <v>1919</v>
      </c>
      <c r="R1920" s="17"/>
      <c r="S1920" s="17"/>
      <c r="T1920" s="36"/>
      <c r="U1920" s="36"/>
      <c r="V1920" s="36"/>
      <c r="W1920" s="36"/>
      <c r="EZ1920" s="196"/>
      <c r="FA1920" s="196"/>
      <c r="FB1920" s="196"/>
      <c r="FC1920" s="196"/>
      <c r="FD1920" s="196"/>
    </row>
    <row r="1921" spans="2:160">
      <c r="B1921" s="99">
        <f t="shared" si="175"/>
        <v>0</v>
      </c>
      <c r="C1921" s="99" t="str">
        <f t="shared" si="176"/>
        <v/>
      </c>
      <c r="D1921" s="99" t="str">
        <f t="shared" si="177"/>
        <v/>
      </c>
      <c r="E1921" s="99" t="str">
        <f t="shared" si="178"/>
        <v/>
      </c>
      <c r="F1921" s="99" t="str">
        <f t="shared" si="179"/>
        <v/>
      </c>
      <c r="G1921" s="99" t="str">
        <f t="shared" si="180"/>
        <v/>
      </c>
      <c r="H1921" s="200" t="str">
        <f ca="1">IF(AND(M1921&gt;0,M1921&lt;=STATS!$C$22),1,"")</f>
        <v/>
      </c>
      <c r="J1921" s="34">
        <v>1920</v>
      </c>
      <c r="R1921" s="17"/>
      <c r="S1921" s="17"/>
      <c r="T1921" s="36"/>
      <c r="U1921" s="36"/>
      <c r="V1921" s="36"/>
      <c r="W1921" s="36"/>
      <c r="EZ1921" s="196"/>
      <c r="FA1921" s="196"/>
      <c r="FB1921" s="196"/>
      <c r="FC1921" s="196"/>
      <c r="FD1921" s="196"/>
    </row>
    <row r="1922" spans="2:160">
      <c r="B1922" s="99">
        <f t="shared" ref="B1922:B1985" si="181">COUNT(R1922:EY1922,FE1922:FM1922)</f>
        <v>0</v>
      </c>
      <c r="C1922" s="99" t="str">
        <f t="shared" ref="C1922:C1985" si="182">IF(COUNT(R1922:EY1922,FE1922:FM1922)&gt;0,COUNT(R1922:EY1922,FE1922:FM1922),"")</f>
        <v/>
      </c>
      <c r="D1922" s="99" t="str">
        <f t="shared" ref="D1922:D1985" si="183">IF(COUNT(T1922:BJ1922,BL1922:BT1922,BV1922:CB1922,CD1922:EY1922,FE1922:FM1922)&gt;0,COUNT(T1922:BJ1922,BL1922:BT1922,BV1922:CB1922,CD1922:EY1922,FE1922:FM1922),"")</f>
        <v/>
      </c>
      <c r="E1922" s="99" t="str">
        <f t="shared" ref="E1922:E1985" si="184">IF(H1922=1,COUNT(R1922:EY1922,FE1922:FM1922),"")</f>
        <v/>
      </c>
      <c r="F1922" s="99" t="str">
        <f t="shared" ref="F1922:F1985" si="185">IF(H1922=1,COUNT(T1922:BJ1922,BL1922:BT1922,BV1922:CB1922,CD1922:EY1922,FE1922:FM1922),"")</f>
        <v/>
      </c>
      <c r="G1922" s="99" t="str">
        <f t="shared" si="180"/>
        <v/>
      </c>
      <c r="H1922" s="200" t="str">
        <f ca="1">IF(AND(M1922&gt;0,M1922&lt;=STATS!$C$22),1,"")</f>
        <v/>
      </c>
      <c r="J1922" s="34">
        <v>1921</v>
      </c>
      <c r="R1922" s="17"/>
      <c r="S1922" s="17"/>
      <c r="T1922" s="36"/>
      <c r="U1922" s="36"/>
      <c r="V1922" s="36"/>
      <c r="W1922" s="36"/>
      <c r="EZ1922" s="196"/>
      <c r="FA1922" s="196"/>
      <c r="FB1922" s="196"/>
      <c r="FC1922" s="196"/>
      <c r="FD1922" s="196"/>
    </row>
    <row r="1923" spans="2:160">
      <c r="B1923" s="99">
        <f t="shared" si="181"/>
        <v>0</v>
      </c>
      <c r="C1923" s="99" t="str">
        <f t="shared" si="182"/>
        <v/>
      </c>
      <c r="D1923" s="99" t="str">
        <f t="shared" si="183"/>
        <v/>
      </c>
      <c r="E1923" s="99" t="str">
        <f t="shared" si="184"/>
        <v/>
      </c>
      <c r="F1923" s="99" t="str">
        <f t="shared" si="185"/>
        <v/>
      </c>
      <c r="G1923" s="99" t="str">
        <f t="shared" si="180"/>
        <v/>
      </c>
      <c r="H1923" s="200" t="str">
        <f ca="1">IF(AND(M1923&gt;0,M1923&lt;=STATS!$C$22),1,"")</f>
        <v/>
      </c>
      <c r="J1923" s="34">
        <v>1922</v>
      </c>
      <c r="R1923" s="17"/>
      <c r="S1923" s="17"/>
      <c r="T1923" s="36"/>
      <c r="U1923" s="36"/>
      <c r="V1923" s="36"/>
      <c r="W1923" s="36"/>
      <c r="EZ1923" s="196"/>
      <c r="FA1923" s="196"/>
      <c r="FB1923" s="196"/>
      <c r="FC1923" s="196"/>
      <c r="FD1923" s="196"/>
    </row>
    <row r="1924" spans="2:160">
      <c r="B1924" s="99">
        <f t="shared" si="181"/>
        <v>0</v>
      </c>
      <c r="C1924" s="99" t="str">
        <f t="shared" si="182"/>
        <v/>
      </c>
      <c r="D1924" s="99" t="str">
        <f t="shared" si="183"/>
        <v/>
      </c>
      <c r="E1924" s="99" t="str">
        <f t="shared" si="184"/>
        <v/>
      </c>
      <c r="F1924" s="99" t="str">
        <f t="shared" si="185"/>
        <v/>
      </c>
      <c r="G1924" s="99" t="str">
        <f t="shared" si="180"/>
        <v/>
      </c>
      <c r="H1924" s="200" t="str">
        <f ca="1">IF(AND(M1924&gt;0,M1924&lt;=STATS!$C$22),1,"")</f>
        <v/>
      </c>
      <c r="J1924" s="34">
        <v>1923</v>
      </c>
      <c r="R1924" s="17"/>
      <c r="S1924" s="17"/>
      <c r="T1924" s="36"/>
      <c r="U1924" s="36"/>
      <c r="V1924" s="36"/>
      <c r="W1924" s="36"/>
      <c r="EZ1924" s="196"/>
      <c r="FA1924" s="196"/>
      <c r="FB1924" s="196"/>
      <c r="FC1924" s="196"/>
      <c r="FD1924" s="196"/>
    </row>
    <row r="1925" spans="2:160">
      <c r="B1925" s="99">
        <f t="shared" si="181"/>
        <v>0</v>
      </c>
      <c r="C1925" s="99" t="str">
        <f t="shared" si="182"/>
        <v/>
      </c>
      <c r="D1925" s="99" t="str">
        <f t="shared" si="183"/>
        <v/>
      </c>
      <c r="E1925" s="99" t="str">
        <f t="shared" si="184"/>
        <v/>
      </c>
      <c r="F1925" s="99" t="str">
        <f t="shared" si="185"/>
        <v/>
      </c>
      <c r="G1925" s="99" t="str">
        <f t="shared" si="180"/>
        <v/>
      </c>
      <c r="H1925" s="200" t="str">
        <f ca="1">IF(AND(M1925&gt;0,M1925&lt;=STATS!$C$22),1,"")</f>
        <v/>
      </c>
      <c r="J1925" s="34">
        <v>1924</v>
      </c>
      <c r="R1925" s="17"/>
      <c r="S1925" s="17"/>
      <c r="T1925" s="36"/>
      <c r="U1925" s="36"/>
      <c r="V1925" s="36"/>
      <c r="W1925" s="36"/>
      <c r="EZ1925" s="196"/>
      <c r="FA1925" s="196"/>
      <c r="FB1925" s="196"/>
      <c r="FC1925" s="196"/>
      <c r="FD1925" s="196"/>
    </row>
    <row r="1926" spans="2:160">
      <c r="B1926" s="99">
        <f t="shared" si="181"/>
        <v>0</v>
      </c>
      <c r="C1926" s="99" t="str">
        <f t="shared" si="182"/>
        <v/>
      </c>
      <c r="D1926" s="99" t="str">
        <f t="shared" si="183"/>
        <v/>
      </c>
      <c r="E1926" s="99" t="str">
        <f t="shared" si="184"/>
        <v/>
      </c>
      <c r="F1926" s="99" t="str">
        <f t="shared" si="185"/>
        <v/>
      </c>
      <c r="G1926" s="99" t="str">
        <f t="shared" si="180"/>
        <v/>
      </c>
      <c r="H1926" s="200" t="str">
        <f ca="1">IF(AND(M1926&gt;0,M1926&lt;=STATS!$C$22),1,"")</f>
        <v/>
      </c>
      <c r="J1926" s="34">
        <v>1925</v>
      </c>
      <c r="R1926" s="17"/>
      <c r="S1926" s="17"/>
      <c r="T1926" s="36"/>
      <c r="U1926" s="36"/>
      <c r="V1926" s="36"/>
      <c r="W1926" s="36"/>
      <c r="EZ1926" s="196"/>
      <c r="FA1926" s="196"/>
      <c r="FB1926" s="196"/>
      <c r="FC1926" s="196"/>
      <c r="FD1926" s="196"/>
    </row>
    <row r="1927" spans="2:160">
      <c r="B1927" s="99">
        <f t="shared" si="181"/>
        <v>0</v>
      </c>
      <c r="C1927" s="99" t="str">
        <f t="shared" si="182"/>
        <v/>
      </c>
      <c r="D1927" s="99" t="str">
        <f t="shared" si="183"/>
        <v/>
      </c>
      <c r="E1927" s="99" t="str">
        <f t="shared" si="184"/>
        <v/>
      </c>
      <c r="F1927" s="99" t="str">
        <f t="shared" si="185"/>
        <v/>
      </c>
      <c r="G1927" s="99" t="str">
        <f t="shared" si="180"/>
        <v/>
      </c>
      <c r="H1927" s="200" t="str">
        <f ca="1">IF(AND(M1927&gt;0,M1927&lt;=STATS!$C$22),1,"")</f>
        <v/>
      </c>
      <c r="J1927" s="34">
        <v>1926</v>
      </c>
      <c r="R1927" s="17"/>
      <c r="S1927" s="17"/>
      <c r="T1927" s="36"/>
      <c r="U1927" s="36"/>
      <c r="V1927" s="36"/>
      <c r="W1927" s="36"/>
      <c r="EZ1927" s="196"/>
      <c r="FA1927" s="196"/>
      <c r="FB1927" s="196"/>
      <c r="FC1927" s="196"/>
      <c r="FD1927" s="196"/>
    </row>
    <row r="1928" spans="2:160">
      <c r="B1928" s="99">
        <f t="shared" si="181"/>
        <v>0</v>
      </c>
      <c r="C1928" s="99" t="str">
        <f t="shared" si="182"/>
        <v/>
      </c>
      <c r="D1928" s="99" t="str">
        <f t="shared" si="183"/>
        <v/>
      </c>
      <c r="E1928" s="99" t="str">
        <f t="shared" si="184"/>
        <v/>
      </c>
      <c r="F1928" s="99" t="str">
        <f t="shared" si="185"/>
        <v/>
      </c>
      <c r="G1928" s="99" t="str">
        <f t="shared" si="180"/>
        <v/>
      </c>
      <c r="H1928" s="200" t="str">
        <f ca="1">IF(AND(M1928&gt;0,M1928&lt;=STATS!$C$22),1,"")</f>
        <v/>
      </c>
      <c r="J1928" s="34">
        <v>1927</v>
      </c>
      <c r="R1928" s="17"/>
      <c r="S1928" s="17"/>
      <c r="T1928" s="36"/>
      <c r="U1928" s="36"/>
      <c r="V1928" s="36"/>
      <c r="W1928" s="36"/>
      <c r="EZ1928" s="196"/>
      <c r="FA1928" s="196"/>
      <c r="FB1928" s="196"/>
      <c r="FC1928" s="196"/>
      <c r="FD1928" s="196"/>
    </row>
    <row r="1929" spans="2:160">
      <c r="B1929" s="99">
        <f t="shared" si="181"/>
        <v>0</v>
      </c>
      <c r="C1929" s="99" t="str">
        <f t="shared" si="182"/>
        <v/>
      </c>
      <c r="D1929" s="99" t="str">
        <f t="shared" si="183"/>
        <v/>
      </c>
      <c r="E1929" s="99" t="str">
        <f t="shared" si="184"/>
        <v/>
      </c>
      <c r="F1929" s="99" t="str">
        <f t="shared" si="185"/>
        <v/>
      </c>
      <c r="G1929" s="99" t="str">
        <f t="shared" si="180"/>
        <v/>
      </c>
      <c r="H1929" s="200" t="str">
        <f ca="1">IF(AND(M1929&gt;0,M1929&lt;=STATS!$C$22),1,"")</f>
        <v/>
      </c>
      <c r="J1929" s="34">
        <v>1928</v>
      </c>
      <c r="R1929" s="17"/>
      <c r="S1929" s="17"/>
      <c r="T1929" s="36"/>
      <c r="U1929" s="36"/>
      <c r="V1929" s="36"/>
      <c r="W1929" s="36"/>
      <c r="EZ1929" s="196"/>
      <c r="FA1929" s="196"/>
      <c r="FB1929" s="196"/>
      <c r="FC1929" s="196"/>
      <c r="FD1929" s="196"/>
    </row>
    <row r="1930" spans="2:160">
      <c r="B1930" s="99">
        <f t="shared" si="181"/>
        <v>0</v>
      </c>
      <c r="C1930" s="99" t="str">
        <f t="shared" si="182"/>
        <v/>
      </c>
      <c r="D1930" s="99" t="str">
        <f t="shared" si="183"/>
        <v/>
      </c>
      <c r="E1930" s="99" t="str">
        <f t="shared" si="184"/>
        <v/>
      </c>
      <c r="F1930" s="99" t="str">
        <f t="shared" si="185"/>
        <v/>
      </c>
      <c r="G1930" s="99" t="str">
        <f t="shared" si="180"/>
        <v/>
      </c>
      <c r="H1930" s="200" t="str">
        <f ca="1">IF(AND(M1930&gt;0,M1930&lt;=STATS!$C$22),1,"")</f>
        <v/>
      </c>
      <c r="J1930" s="34">
        <v>1929</v>
      </c>
      <c r="R1930" s="17"/>
      <c r="S1930" s="17"/>
      <c r="T1930" s="36"/>
      <c r="U1930" s="36"/>
      <c r="V1930" s="36"/>
      <c r="W1930" s="36"/>
      <c r="EZ1930" s="196"/>
      <c r="FA1930" s="196"/>
      <c r="FB1930" s="196"/>
      <c r="FC1930" s="196"/>
      <c r="FD1930" s="196"/>
    </row>
    <row r="1931" spans="2:160">
      <c r="B1931" s="99">
        <f t="shared" si="181"/>
        <v>0</v>
      </c>
      <c r="C1931" s="99" t="str">
        <f t="shared" si="182"/>
        <v/>
      </c>
      <c r="D1931" s="99" t="str">
        <f t="shared" si="183"/>
        <v/>
      </c>
      <c r="E1931" s="99" t="str">
        <f t="shared" si="184"/>
        <v/>
      </c>
      <c r="F1931" s="99" t="str">
        <f t="shared" si="185"/>
        <v/>
      </c>
      <c r="G1931" s="99" t="str">
        <f t="shared" si="180"/>
        <v/>
      </c>
      <c r="H1931" s="200" t="str">
        <f ca="1">IF(AND(M1931&gt;0,M1931&lt;=STATS!$C$22),1,"")</f>
        <v/>
      </c>
      <c r="J1931" s="34">
        <v>1930</v>
      </c>
      <c r="R1931" s="17"/>
      <c r="S1931" s="17"/>
      <c r="T1931" s="36"/>
      <c r="U1931" s="36"/>
      <c r="V1931" s="36"/>
      <c r="W1931" s="36"/>
      <c r="EZ1931" s="196"/>
      <c r="FA1931" s="196"/>
      <c r="FB1931" s="196"/>
      <c r="FC1931" s="196"/>
      <c r="FD1931" s="196"/>
    </row>
    <row r="1932" spans="2:160">
      <c r="B1932" s="99">
        <f t="shared" si="181"/>
        <v>0</v>
      </c>
      <c r="C1932" s="99" t="str">
        <f t="shared" si="182"/>
        <v/>
      </c>
      <c r="D1932" s="99" t="str">
        <f t="shared" si="183"/>
        <v/>
      </c>
      <c r="E1932" s="99" t="str">
        <f t="shared" si="184"/>
        <v/>
      </c>
      <c r="F1932" s="99" t="str">
        <f t="shared" si="185"/>
        <v/>
      </c>
      <c r="G1932" s="99" t="str">
        <f t="shared" si="180"/>
        <v/>
      </c>
      <c r="H1932" s="200" t="str">
        <f ca="1">IF(AND(M1932&gt;0,M1932&lt;=STATS!$C$22),1,"")</f>
        <v/>
      </c>
      <c r="J1932" s="34">
        <v>1931</v>
      </c>
      <c r="R1932" s="17"/>
      <c r="S1932" s="17"/>
      <c r="T1932" s="36"/>
      <c r="U1932" s="36"/>
      <c r="V1932" s="36"/>
      <c r="W1932" s="36"/>
      <c r="EZ1932" s="196"/>
      <c r="FA1932" s="196"/>
      <c r="FB1932" s="196"/>
      <c r="FC1932" s="196"/>
      <c r="FD1932" s="196"/>
    </row>
    <row r="1933" spans="2:160">
      <c r="B1933" s="99">
        <f t="shared" si="181"/>
        <v>0</v>
      </c>
      <c r="C1933" s="99" t="str">
        <f t="shared" si="182"/>
        <v/>
      </c>
      <c r="D1933" s="99" t="str">
        <f t="shared" si="183"/>
        <v/>
      </c>
      <c r="E1933" s="99" t="str">
        <f t="shared" si="184"/>
        <v/>
      </c>
      <c r="F1933" s="99" t="str">
        <f t="shared" si="185"/>
        <v/>
      </c>
      <c r="G1933" s="99" t="str">
        <f t="shared" si="180"/>
        <v/>
      </c>
      <c r="H1933" s="200" t="str">
        <f ca="1">IF(AND(M1933&gt;0,M1933&lt;=STATS!$C$22),1,"")</f>
        <v/>
      </c>
      <c r="J1933" s="34">
        <v>1932</v>
      </c>
      <c r="R1933" s="17"/>
      <c r="S1933" s="17"/>
      <c r="T1933" s="36"/>
      <c r="U1933" s="36"/>
      <c r="V1933" s="36"/>
      <c r="W1933" s="36"/>
      <c r="EZ1933" s="196"/>
      <c r="FA1933" s="196"/>
      <c r="FB1933" s="196"/>
      <c r="FC1933" s="196"/>
      <c r="FD1933" s="196"/>
    </row>
    <row r="1934" spans="2:160">
      <c r="B1934" s="99">
        <f t="shared" si="181"/>
        <v>0</v>
      </c>
      <c r="C1934" s="99" t="str">
        <f t="shared" si="182"/>
        <v/>
      </c>
      <c r="D1934" s="99" t="str">
        <f t="shared" si="183"/>
        <v/>
      </c>
      <c r="E1934" s="99" t="str">
        <f t="shared" si="184"/>
        <v/>
      </c>
      <c r="F1934" s="99" t="str">
        <f t="shared" si="185"/>
        <v/>
      </c>
      <c r="G1934" s="99" t="str">
        <f t="shared" si="180"/>
        <v/>
      </c>
      <c r="H1934" s="200" t="str">
        <f ca="1">IF(AND(M1934&gt;0,M1934&lt;=STATS!$C$22),1,"")</f>
        <v/>
      </c>
      <c r="J1934" s="34">
        <v>1933</v>
      </c>
      <c r="R1934" s="17"/>
      <c r="S1934" s="17"/>
      <c r="T1934" s="36"/>
      <c r="U1934" s="36"/>
      <c r="V1934" s="36"/>
      <c r="W1934" s="36"/>
      <c r="EZ1934" s="196"/>
      <c r="FA1934" s="196"/>
      <c r="FB1934" s="196"/>
      <c r="FC1934" s="196"/>
      <c r="FD1934" s="196"/>
    </row>
    <row r="1935" spans="2:160">
      <c r="B1935" s="99">
        <f t="shared" si="181"/>
        <v>0</v>
      </c>
      <c r="C1935" s="99" t="str">
        <f t="shared" si="182"/>
        <v/>
      </c>
      <c r="D1935" s="99" t="str">
        <f t="shared" si="183"/>
        <v/>
      </c>
      <c r="E1935" s="99" t="str">
        <f t="shared" si="184"/>
        <v/>
      </c>
      <c r="F1935" s="99" t="str">
        <f t="shared" si="185"/>
        <v/>
      </c>
      <c r="G1935" s="99" t="str">
        <f t="shared" si="180"/>
        <v/>
      </c>
      <c r="H1935" s="200" t="str">
        <f ca="1">IF(AND(M1935&gt;0,M1935&lt;=STATS!$C$22),1,"")</f>
        <v/>
      </c>
      <c r="J1935" s="34">
        <v>1934</v>
      </c>
      <c r="R1935" s="17"/>
      <c r="S1935" s="17"/>
      <c r="T1935" s="36"/>
      <c r="U1935" s="36"/>
      <c r="V1935" s="36"/>
      <c r="W1935" s="36"/>
      <c r="EZ1935" s="196"/>
      <c r="FA1935" s="196"/>
      <c r="FB1935" s="196"/>
      <c r="FC1935" s="196"/>
      <c r="FD1935" s="196"/>
    </row>
    <row r="1936" spans="2:160">
      <c r="B1936" s="99">
        <f t="shared" si="181"/>
        <v>0</v>
      </c>
      <c r="C1936" s="99" t="str">
        <f t="shared" si="182"/>
        <v/>
      </c>
      <c r="D1936" s="99" t="str">
        <f t="shared" si="183"/>
        <v/>
      </c>
      <c r="E1936" s="99" t="str">
        <f t="shared" si="184"/>
        <v/>
      </c>
      <c r="F1936" s="99" t="str">
        <f t="shared" si="185"/>
        <v/>
      </c>
      <c r="G1936" s="99" t="str">
        <f t="shared" si="180"/>
        <v/>
      </c>
      <c r="H1936" s="200" t="str">
        <f ca="1">IF(AND(M1936&gt;0,M1936&lt;=STATS!$C$22),1,"")</f>
        <v/>
      </c>
      <c r="J1936" s="34">
        <v>1935</v>
      </c>
      <c r="R1936" s="17"/>
      <c r="S1936" s="17"/>
      <c r="T1936" s="36"/>
      <c r="U1936" s="36"/>
      <c r="V1936" s="36"/>
      <c r="W1936" s="36"/>
      <c r="EZ1936" s="196"/>
      <c r="FA1936" s="196"/>
      <c r="FB1936" s="196"/>
      <c r="FC1936" s="196"/>
      <c r="FD1936" s="196"/>
    </row>
    <row r="1937" spans="2:160">
      <c r="B1937" s="99">
        <f t="shared" si="181"/>
        <v>0</v>
      </c>
      <c r="C1937" s="99" t="str">
        <f t="shared" si="182"/>
        <v/>
      </c>
      <c r="D1937" s="99" t="str">
        <f t="shared" si="183"/>
        <v/>
      </c>
      <c r="E1937" s="99" t="str">
        <f t="shared" si="184"/>
        <v/>
      </c>
      <c r="F1937" s="99" t="str">
        <f t="shared" si="185"/>
        <v/>
      </c>
      <c r="G1937" s="99" t="str">
        <f t="shared" si="180"/>
        <v/>
      </c>
      <c r="H1937" s="200" t="str">
        <f ca="1">IF(AND(M1937&gt;0,M1937&lt;=STATS!$C$22),1,"")</f>
        <v/>
      </c>
      <c r="J1937" s="34">
        <v>1936</v>
      </c>
      <c r="R1937" s="17"/>
      <c r="S1937" s="17"/>
      <c r="T1937" s="36"/>
      <c r="U1937" s="36"/>
      <c r="V1937" s="36"/>
      <c r="W1937" s="36"/>
      <c r="EZ1937" s="196"/>
      <c r="FA1937" s="196"/>
      <c r="FB1937" s="196"/>
      <c r="FC1937" s="196"/>
      <c r="FD1937" s="196"/>
    </row>
    <row r="1938" spans="2:160">
      <c r="B1938" s="99">
        <f t="shared" si="181"/>
        <v>0</v>
      </c>
      <c r="C1938" s="99" t="str">
        <f t="shared" si="182"/>
        <v/>
      </c>
      <c r="D1938" s="99" t="str">
        <f t="shared" si="183"/>
        <v/>
      </c>
      <c r="E1938" s="99" t="str">
        <f t="shared" si="184"/>
        <v/>
      </c>
      <c r="F1938" s="99" t="str">
        <f t="shared" si="185"/>
        <v/>
      </c>
      <c r="G1938" s="99" t="str">
        <f t="shared" si="180"/>
        <v/>
      </c>
      <c r="H1938" s="200" t="str">
        <f ca="1">IF(AND(M1938&gt;0,M1938&lt;=STATS!$C$22),1,"")</f>
        <v/>
      </c>
      <c r="J1938" s="34">
        <v>1937</v>
      </c>
      <c r="R1938" s="17"/>
      <c r="S1938" s="17"/>
      <c r="T1938" s="36"/>
      <c r="U1938" s="36"/>
      <c r="V1938" s="36"/>
      <c r="W1938" s="36"/>
      <c r="EZ1938" s="196"/>
      <c r="FA1938" s="196"/>
      <c r="FB1938" s="196"/>
      <c r="FC1938" s="196"/>
      <c r="FD1938" s="196"/>
    </row>
    <row r="1939" spans="2:160">
      <c r="B1939" s="99">
        <f t="shared" si="181"/>
        <v>0</v>
      </c>
      <c r="C1939" s="99" t="str">
        <f t="shared" si="182"/>
        <v/>
      </c>
      <c r="D1939" s="99" t="str">
        <f t="shared" si="183"/>
        <v/>
      </c>
      <c r="E1939" s="99" t="str">
        <f t="shared" si="184"/>
        <v/>
      </c>
      <c r="F1939" s="99" t="str">
        <f t="shared" si="185"/>
        <v/>
      </c>
      <c r="G1939" s="99" t="str">
        <f t="shared" si="180"/>
        <v/>
      </c>
      <c r="H1939" s="200" t="str">
        <f ca="1">IF(AND(M1939&gt;0,M1939&lt;=STATS!$C$22),1,"")</f>
        <v/>
      </c>
      <c r="J1939" s="34">
        <v>1938</v>
      </c>
      <c r="R1939" s="17"/>
      <c r="S1939" s="17"/>
      <c r="T1939" s="36"/>
      <c r="U1939" s="36"/>
      <c r="V1939" s="36"/>
      <c r="W1939" s="36"/>
      <c r="EZ1939" s="196"/>
      <c r="FA1939" s="196"/>
      <c r="FB1939" s="196"/>
      <c r="FC1939" s="196"/>
      <c r="FD1939" s="196"/>
    </row>
    <row r="1940" spans="2:160">
      <c r="B1940" s="99">
        <f t="shared" si="181"/>
        <v>0</v>
      </c>
      <c r="C1940" s="99" t="str">
        <f t="shared" si="182"/>
        <v/>
      </c>
      <c r="D1940" s="99" t="str">
        <f t="shared" si="183"/>
        <v/>
      </c>
      <c r="E1940" s="99" t="str">
        <f t="shared" si="184"/>
        <v/>
      </c>
      <c r="F1940" s="99" t="str">
        <f t="shared" si="185"/>
        <v/>
      </c>
      <c r="G1940" s="99" t="str">
        <f t="shared" si="180"/>
        <v/>
      </c>
      <c r="H1940" s="200" t="str">
        <f ca="1">IF(AND(M1940&gt;0,M1940&lt;=STATS!$C$22),1,"")</f>
        <v/>
      </c>
      <c r="J1940" s="34">
        <v>1939</v>
      </c>
      <c r="R1940" s="17"/>
      <c r="S1940" s="17"/>
      <c r="T1940" s="36"/>
      <c r="U1940" s="36"/>
      <c r="V1940" s="36"/>
      <c r="W1940" s="36"/>
      <c r="EZ1940" s="196"/>
      <c r="FA1940" s="196"/>
      <c r="FB1940" s="196"/>
      <c r="FC1940" s="196"/>
      <c r="FD1940" s="196"/>
    </row>
    <row r="1941" spans="2:160">
      <c r="B1941" s="99">
        <f t="shared" si="181"/>
        <v>0</v>
      </c>
      <c r="C1941" s="99" t="str">
        <f t="shared" si="182"/>
        <v/>
      </c>
      <c r="D1941" s="99" t="str">
        <f t="shared" si="183"/>
        <v/>
      </c>
      <c r="E1941" s="99" t="str">
        <f t="shared" si="184"/>
        <v/>
      </c>
      <c r="F1941" s="99" t="str">
        <f t="shared" si="185"/>
        <v/>
      </c>
      <c r="G1941" s="99" t="str">
        <f t="shared" si="180"/>
        <v/>
      </c>
      <c r="H1941" s="200" t="str">
        <f ca="1">IF(AND(M1941&gt;0,M1941&lt;=STATS!$C$22),1,"")</f>
        <v/>
      </c>
      <c r="J1941" s="34">
        <v>1940</v>
      </c>
      <c r="R1941" s="17"/>
      <c r="S1941" s="17"/>
      <c r="T1941" s="36"/>
      <c r="U1941" s="36"/>
      <c r="V1941" s="36"/>
      <c r="W1941" s="36"/>
      <c r="EZ1941" s="196"/>
      <c r="FA1941" s="196"/>
      <c r="FB1941" s="196"/>
      <c r="FC1941" s="196"/>
      <c r="FD1941" s="196"/>
    </row>
    <row r="1942" spans="2:160">
      <c r="B1942" s="99">
        <f t="shared" si="181"/>
        <v>0</v>
      </c>
      <c r="C1942" s="99" t="str">
        <f t="shared" si="182"/>
        <v/>
      </c>
      <c r="D1942" s="99" t="str">
        <f t="shared" si="183"/>
        <v/>
      </c>
      <c r="E1942" s="99" t="str">
        <f t="shared" si="184"/>
        <v/>
      </c>
      <c r="F1942" s="99" t="str">
        <f t="shared" si="185"/>
        <v/>
      </c>
      <c r="G1942" s="99" t="str">
        <f t="shared" si="180"/>
        <v/>
      </c>
      <c r="H1942" s="200" t="str">
        <f ca="1">IF(AND(M1942&gt;0,M1942&lt;=STATS!$C$22),1,"")</f>
        <v/>
      </c>
      <c r="J1942" s="34">
        <v>1941</v>
      </c>
      <c r="R1942" s="17"/>
      <c r="S1942" s="17"/>
      <c r="T1942" s="36"/>
      <c r="U1942" s="36"/>
      <c r="V1942" s="36"/>
      <c r="W1942" s="36"/>
      <c r="EZ1942" s="196"/>
      <c r="FA1942" s="196"/>
      <c r="FB1942" s="196"/>
      <c r="FC1942" s="196"/>
      <c r="FD1942" s="196"/>
    </row>
    <row r="1943" spans="2:160">
      <c r="B1943" s="99">
        <f t="shared" si="181"/>
        <v>0</v>
      </c>
      <c r="C1943" s="99" t="str">
        <f t="shared" si="182"/>
        <v/>
      </c>
      <c r="D1943" s="99" t="str">
        <f t="shared" si="183"/>
        <v/>
      </c>
      <c r="E1943" s="99" t="str">
        <f t="shared" si="184"/>
        <v/>
      </c>
      <c r="F1943" s="99" t="str">
        <f t="shared" si="185"/>
        <v/>
      </c>
      <c r="G1943" s="99" t="str">
        <f t="shared" si="180"/>
        <v/>
      </c>
      <c r="H1943" s="200" t="str">
        <f ca="1">IF(AND(M1943&gt;0,M1943&lt;=STATS!$C$22),1,"")</f>
        <v/>
      </c>
      <c r="J1943" s="34">
        <v>1942</v>
      </c>
      <c r="R1943" s="17"/>
      <c r="S1943" s="17"/>
      <c r="T1943" s="36"/>
      <c r="U1943" s="36"/>
      <c r="V1943" s="36"/>
      <c r="W1943" s="36"/>
      <c r="EZ1943" s="196"/>
      <c r="FA1943" s="196"/>
      <c r="FB1943" s="196"/>
      <c r="FC1943" s="196"/>
      <c r="FD1943" s="196"/>
    </row>
    <row r="1944" spans="2:160">
      <c r="B1944" s="99">
        <f t="shared" si="181"/>
        <v>0</v>
      </c>
      <c r="C1944" s="99" t="str">
        <f t="shared" si="182"/>
        <v/>
      </c>
      <c r="D1944" s="99" t="str">
        <f t="shared" si="183"/>
        <v/>
      </c>
      <c r="E1944" s="99" t="str">
        <f t="shared" si="184"/>
        <v/>
      </c>
      <c r="F1944" s="99" t="str">
        <f t="shared" si="185"/>
        <v/>
      </c>
      <c r="G1944" s="99" t="str">
        <f t="shared" si="180"/>
        <v/>
      </c>
      <c r="H1944" s="200" t="str">
        <f ca="1">IF(AND(M1944&gt;0,M1944&lt;=STATS!$C$22),1,"")</f>
        <v/>
      </c>
      <c r="J1944" s="34">
        <v>1943</v>
      </c>
      <c r="R1944" s="17"/>
      <c r="S1944" s="17"/>
      <c r="T1944" s="36"/>
      <c r="U1944" s="36"/>
      <c r="V1944" s="36"/>
      <c r="W1944" s="36"/>
      <c r="EZ1944" s="196"/>
      <c r="FA1944" s="196"/>
      <c r="FB1944" s="196"/>
      <c r="FC1944" s="196"/>
      <c r="FD1944" s="196"/>
    </row>
    <row r="1945" spans="2:160">
      <c r="B1945" s="99">
        <f t="shared" si="181"/>
        <v>0</v>
      </c>
      <c r="C1945" s="99" t="str">
        <f t="shared" si="182"/>
        <v/>
      </c>
      <c r="D1945" s="99" t="str">
        <f t="shared" si="183"/>
        <v/>
      </c>
      <c r="E1945" s="99" t="str">
        <f t="shared" si="184"/>
        <v/>
      </c>
      <c r="F1945" s="99" t="str">
        <f t="shared" si="185"/>
        <v/>
      </c>
      <c r="G1945" s="99" t="str">
        <f t="shared" si="180"/>
        <v/>
      </c>
      <c r="H1945" s="200" t="str">
        <f ca="1">IF(AND(M1945&gt;0,M1945&lt;=STATS!$C$22),1,"")</f>
        <v/>
      </c>
      <c r="J1945" s="34">
        <v>1944</v>
      </c>
      <c r="R1945" s="17"/>
      <c r="S1945" s="17"/>
      <c r="T1945" s="36"/>
      <c r="U1945" s="36"/>
      <c r="V1945" s="36"/>
      <c r="W1945" s="36"/>
      <c r="EZ1945" s="196"/>
      <c r="FA1945" s="196"/>
      <c r="FB1945" s="196"/>
      <c r="FC1945" s="196"/>
      <c r="FD1945" s="196"/>
    </row>
    <row r="1946" spans="2:160">
      <c r="B1946" s="99">
        <f t="shared" si="181"/>
        <v>0</v>
      </c>
      <c r="C1946" s="99" t="str">
        <f t="shared" si="182"/>
        <v/>
      </c>
      <c r="D1946" s="99" t="str">
        <f t="shared" si="183"/>
        <v/>
      </c>
      <c r="E1946" s="99" t="str">
        <f t="shared" si="184"/>
        <v/>
      </c>
      <c r="F1946" s="99" t="str">
        <f t="shared" si="185"/>
        <v/>
      </c>
      <c r="G1946" s="99" t="str">
        <f t="shared" ref="G1946:G2009" si="186">IF($B1946&gt;=1,$M1946,"")</f>
        <v/>
      </c>
      <c r="H1946" s="200" t="str">
        <f ca="1">IF(AND(M1946&gt;0,M1946&lt;=STATS!$C$22),1,"")</f>
        <v/>
      </c>
      <c r="J1946" s="34">
        <v>1945</v>
      </c>
      <c r="R1946" s="17"/>
      <c r="S1946" s="17"/>
      <c r="T1946" s="36"/>
      <c r="U1946" s="36"/>
      <c r="V1946" s="36"/>
      <c r="W1946" s="36"/>
      <c r="EZ1946" s="196"/>
      <c r="FA1946" s="196"/>
      <c r="FB1946" s="196"/>
      <c r="FC1946" s="196"/>
      <c r="FD1946" s="196"/>
    </row>
    <row r="1947" spans="2:160">
      <c r="B1947" s="99">
        <f t="shared" si="181"/>
        <v>0</v>
      </c>
      <c r="C1947" s="99" t="str">
        <f t="shared" si="182"/>
        <v/>
      </c>
      <c r="D1947" s="99" t="str">
        <f t="shared" si="183"/>
        <v/>
      </c>
      <c r="E1947" s="99" t="str">
        <f t="shared" si="184"/>
        <v/>
      </c>
      <c r="F1947" s="99" t="str">
        <f t="shared" si="185"/>
        <v/>
      </c>
      <c r="G1947" s="99" t="str">
        <f t="shared" si="186"/>
        <v/>
      </c>
      <c r="H1947" s="200" t="str">
        <f ca="1">IF(AND(M1947&gt;0,M1947&lt;=STATS!$C$22),1,"")</f>
        <v/>
      </c>
      <c r="J1947" s="34">
        <v>1946</v>
      </c>
      <c r="R1947" s="17"/>
      <c r="S1947" s="17"/>
      <c r="T1947" s="36"/>
      <c r="U1947" s="36"/>
      <c r="V1947" s="36"/>
      <c r="W1947" s="36"/>
      <c r="EZ1947" s="196"/>
      <c r="FA1947" s="196"/>
      <c r="FB1947" s="196"/>
      <c r="FC1947" s="196"/>
      <c r="FD1947" s="196"/>
    </row>
    <row r="1948" spans="2:160">
      <c r="B1948" s="99">
        <f t="shared" si="181"/>
        <v>0</v>
      </c>
      <c r="C1948" s="99" t="str">
        <f t="shared" si="182"/>
        <v/>
      </c>
      <c r="D1948" s="99" t="str">
        <f t="shared" si="183"/>
        <v/>
      </c>
      <c r="E1948" s="99" t="str">
        <f t="shared" si="184"/>
        <v/>
      </c>
      <c r="F1948" s="99" t="str">
        <f t="shared" si="185"/>
        <v/>
      </c>
      <c r="G1948" s="99" t="str">
        <f t="shared" si="186"/>
        <v/>
      </c>
      <c r="H1948" s="200" t="str">
        <f ca="1">IF(AND(M1948&gt;0,M1948&lt;=STATS!$C$22),1,"")</f>
        <v/>
      </c>
      <c r="J1948" s="34">
        <v>1947</v>
      </c>
      <c r="R1948" s="17"/>
      <c r="S1948" s="17"/>
      <c r="T1948" s="36"/>
      <c r="U1948" s="36"/>
      <c r="V1948" s="36"/>
      <c r="W1948" s="36"/>
      <c r="EZ1948" s="196"/>
      <c r="FA1948" s="196"/>
      <c r="FB1948" s="196"/>
      <c r="FC1948" s="196"/>
      <c r="FD1948" s="196"/>
    </row>
    <row r="1949" spans="2:160">
      <c r="B1949" s="99">
        <f t="shared" si="181"/>
        <v>0</v>
      </c>
      <c r="C1949" s="99" t="str">
        <f t="shared" si="182"/>
        <v/>
      </c>
      <c r="D1949" s="99" t="str">
        <f t="shared" si="183"/>
        <v/>
      </c>
      <c r="E1949" s="99" t="str">
        <f t="shared" si="184"/>
        <v/>
      </c>
      <c r="F1949" s="99" t="str">
        <f t="shared" si="185"/>
        <v/>
      </c>
      <c r="G1949" s="99" t="str">
        <f t="shared" si="186"/>
        <v/>
      </c>
      <c r="H1949" s="200" t="str">
        <f ca="1">IF(AND(M1949&gt;0,M1949&lt;=STATS!$C$22),1,"")</f>
        <v/>
      </c>
      <c r="J1949" s="34">
        <v>1948</v>
      </c>
      <c r="R1949" s="17"/>
      <c r="S1949" s="17"/>
      <c r="T1949" s="36"/>
      <c r="U1949" s="36"/>
      <c r="V1949" s="36"/>
      <c r="W1949" s="36"/>
      <c r="EZ1949" s="196"/>
      <c r="FA1949" s="196"/>
      <c r="FB1949" s="196"/>
      <c r="FC1949" s="196"/>
      <c r="FD1949" s="196"/>
    </row>
    <row r="1950" spans="2:160">
      <c r="B1950" s="99">
        <f t="shared" si="181"/>
        <v>0</v>
      </c>
      <c r="C1950" s="99" t="str">
        <f t="shared" si="182"/>
        <v/>
      </c>
      <c r="D1950" s="99" t="str">
        <f t="shared" si="183"/>
        <v/>
      </c>
      <c r="E1950" s="99" t="str">
        <f t="shared" si="184"/>
        <v/>
      </c>
      <c r="F1950" s="99" t="str">
        <f t="shared" si="185"/>
        <v/>
      </c>
      <c r="G1950" s="99" t="str">
        <f t="shared" si="186"/>
        <v/>
      </c>
      <c r="H1950" s="200" t="str">
        <f ca="1">IF(AND(M1950&gt;0,M1950&lt;=STATS!$C$22),1,"")</f>
        <v/>
      </c>
      <c r="J1950" s="34">
        <v>1949</v>
      </c>
      <c r="R1950" s="17"/>
      <c r="S1950" s="17"/>
      <c r="T1950" s="36"/>
      <c r="U1950" s="36"/>
      <c r="V1950" s="36"/>
      <c r="W1950" s="36"/>
      <c r="EZ1950" s="196"/>
      <c r="FA1950" s="196"/>
      <c r="FB1950" s="196"/>
      <c r="FC1950" s="196"/>
      <c r="FD1950" s="196"/>
    </row>
    <row r="1951" spans="2:160">
      <c r="B1951" s="99">
        <f t="shared" si="181"/>
        <v>0</v>
      </c>
      <c r="C1951" s="99" t="str">
        <f t="shared" si="182"/>
        <v/>
      </c>
      <c r="D1951" s="99" t="str">
        <f t="shared" si="183"/>
        <v/>
      </c>
      <c r="E1951" s="99" t="str">
        <f t="shared" si="184"/>
        <v/>
      </c>
      <c r="F1951" s="99" t="str">
        <f t="shared" si="185"/>
        <v/>
      </c>
      <c r="G1951" s="99" t="str">
        <f t="shared" si="186"/>
        <v/>
      </c>
      <c r="H1951" s="200" t="str">
        <f ca="1">IF(AND(M1951&gt;0,M1951&lt;=STATS!$C$22),1,"")</f>
        <v/>
      </c>
      <c r="J1951" s="34">
        <v>1950</v>
      </c>
      <c r="R1951" s="17"/>
      <c r="S1951" s="17"/>
      <c r="T1951" s="36"/>
      <c r="U1951" s="36"/>
      <c r="V1951" s="36"/>
      <c r="W1951" s="36"/>
      <c r="EZ1951" s="196"/>
      <c r="FA1951" s="196"/>
      <c r="FB1951" s="196"/>
      <c r="FC1951" s="196"/>
      <c r="FD1951" s="196"/>
    </row>
    <row r="1952" spans="2:160">
      <c r="B1952" s="99">
        <f t="shared" si="181"/>
        <v>0</v>
      </c>
      <c r="C1952" s="99" t="str">
        <f t="shared" si="182"/>
        <v/>
      </c>
      <c r="D1952" s="99" t="str">
        <f t="shared" si="183"/>
        <v/>
      </c>
      <c r="E1952" s="99" t="str">
        <f t="shared" si="184"/>
        <v/>
      </c>
      <c r="F1952" s="99" t="str">
        <f t="shared" si="185"/>
        <v/>
      </c>
      <c r="G1952" s="99" t="str">
        <f t="shared" si="186"/>
        <v/>
      </c>
      <c r="H1952" s="200" t="str">
        <f ca="1">IF(AND(M1952&gt;0,M1952&lt;=STATS!$C$22),1,"")</f>
        <v/>
      </c>
      <c r="J1952" s="34">
        <v>1951</v>
      </c>
      <c r="R1952" s="17"/>
      <c r="S1952" s="17"/>
      <c r="T1952" s="36"/>
      <c r="U1952" s="36"/>
      <c r="V1952" s="36"/>
      <c r="W1952" s="36"/>
      <c r="EZ1952" s="196"/>
      <c r="FA1952" s="196"/>
      <c r="FB1952" s="196"/>
      <c r="FC1952" s="196"/>
      <c r="FD1952" s="196"/>
    </row>
    <row r="1953" spans="2:160">
      <c r="B1953" s="99">
        <f t="shared" si="181"/>
        <v>0</v>
      </c>
      <c r="C1953" s="99" t="str">
        <f t="shared" si="182"/>
        <v/>
      </c>
      <c r="D1953" s="99" t="str">
        <f t="shared" si="183"/>
        <v/>
      </c>
      <c r="E1953" s="99" t="str">
        <f t="shared" si="184"/>
        <v/>
      </c>
      <c r="F1953" s="99" t="str">
        <f t="shared" si="185"/>
        <v/>
      </c>
      <c r="G1953" s="99" t="str">
        <f t="shared" si="186"/>
        <v/>
      </c>
      <c r="H1953" s="200" t="str">
        <f ca="1">IF(AND(M1953&gt;0,M1953&lt;=STATS!$C$22),1,"")</f>
        <v/>
      </c>
      <c r="J1953" s="34">
        <v>1952</v>
      </c>
      <c r="R1953" s="17"/>
      <c r="S1953" s="17"/>
      <c r="T1953" s="36"/>
      <c r="U1953" s="36"/>
      <c r="V1953" s="36"/>
      <c r="W1953" s="36"/>
      <c r="EZ1953" s="196"/>
      <c r="FA1953" s="196"/>
      <c r="FB1953" s="196"/>
      <c r="FC1953" s="196"/>
      <c r="FD1953" s="196"/>
    </row>
    <row r="1954" spans="2:160">
      <c r="B1954" s="99">
        <f t="shared" si="181"/>
        <v>0</v>
      </c>
      <c r="C1954" s="99" t="str">
        <f t="shared" si="182"/>
        <v/>
      </c>
      <c r="D1954" s="99" t="str">
        <f t="shared" si="183"/>
        <v/>
      </c>
      <c r="E1954" s="99" t="str">
        <f t="shared" si="184"/>
        <v/>
      </c>
      <c r="F1954" s="99" t="str">
        <f t="shared" si="185"/>
        <v/>
      </c>
      <c r="G1954" s="99" t="str">
        <f t="shared" si="186"/>
        <v/>
      </c>
      <c r="H1954" s="200" t="str">
        <f ca="1">IF(AND(M1954&gt;0,M1954&lt;=STATS!$C$22),1,"")</f>
        <v/>
      </c>
      <c r="J1954" s="34">
        <v>1953</v>
      </c>
      <c r="R1954" s="17"/>
      <c r="S1954" s="17"/>
      <c r="T1954" s="36"/>
      <c r="U1954" s="36"/>
      <c r="V1954" s="36"/>
      <c r="W1954" s="36"/>
      <c r="EZ1954" s="196"/>
      <c r="FA1954" s="196"/>
      <c r="FB1954" s="196"/>
      <c r="FC1954" s="196"/>
      <c r="FD1954" s="196"/>
    </row>
    <row r="1955" spans="2:160">
      <c r="B1955" s="99">
        <f t="shared" si="181"/>
        <v>0</v>
      </c>
      <c r="C1955" s="99" t="str">
        <f t="shared" si="182"/>
        <v/>
      </c>
      <c r="D1955" s="99" t="str">
        <f t="shared" si="183"/>
        <v/>
      </c>
      <c r="E1955" s="99" t="str">
        <f t="shared" si="184"/>
        <v/>
      </c>
      <c r="F1955" s="99" t="str">
        <f t="shared" si="185"/>
        <v/>
      </c>
      <c r="G1955" s="99" t="str">
        <f t="shared" si="186"/>
        <v/>
      </c>
      <c r="H1955" s="200" t="str">
        <f ca="1">IF(AND(M1955&gt;0,M1955&lt;=STATS!$C$22),1,"")</f>
        <v/>
      </c>
      <c r="J1955" s="34">
        <v>1954</v>
      </c>
      <c r="R1955" s="17"/>
      <c r="S1955" s="17"/>
      <c r="T1955" s="36"/>
      <c r="U1955" s="36"/>
      <c r="V1955" s="36"/>
      <c r="W1955" s="36"/>
      <c r="EZ1955" s="196"/>
      <c r="FA1955" s="196"/>
      <c r="FB1955" s="196"/>
      <c r="FC1955" s="196"/>
      <c r="FD1955" s="196"/>
    </row>
    <row r="1956" spans="2:160">
      <c r="B1956" s="99">
        <f t="shared" si="181"/>
        <v>0</v>
      </c>
      <c r="C1956" s="99" t="str">
        <f t="shared" si="182"/>
        <v/>
      </c>
      <c r="D1956" s="99" t="str">
        <f t="shared" si="183"/>
        <v/>
      </c>
      <c r="E1956" s="99" t="str">
        <f t="shared" si="184"/>
        <v/>
      </c>
      <c r="F1956" s="99" t="str">
        <f t="shared" si="185"/>
        <v/>
      </c>
      <c r="G1956" s="99" t="str">
        <f t="shared" si="186"/>
        <v/>
      </c>
      <c r="H1956" s="200" t="str">
        <f ca="1">IF(AND(M1956&gt;0,M1956&lt;=STATS!$C$22),1,"")</f>
        <v/>
      </c>
      <c r="J1956" s="34">
        <v>1955</v>
      </c>
      <c r="R1956" s="17"/>
      <c r="S1956" s="17"/>
      <c r="T1956" s="36"/>
      <c r="U1956" s="36"/>
      <c r="V1956" s="36"/>
      <c r="W1956" s="36"/>
      <c r="EZ1956" s="196"/>
      <c r="FA1956" s="196"/>
      <c r="FB1956" s="196"/>
      <c r="FC1956" s="196"/>
      <c r="FD1956" s="196"/>
    </row>
    <row r="1957" spans="2:160">
      <c r="B1957" s="99">
        <f t="shared" si="181"/>
        <v>0</v>
      </c>
      <c r="C1957" s="99" t="str">
        <f t="shared" si="182"/>
        <v/>
      </c>
      <c r="D1957" s="99" t="str">
        <f t="shared" si="183"/>
        <v/>
      </c>
      <c r="E1957" s="99" t="str">
        <f t="shared" si="184"/>
        <v/>
      </c>
      <c r="F1957" s="99" t="str">
        <f t="shared" si="185"/>
        <v/>
      </c>
      <c r="G1957" s="99" t="str">
        <f t="shared" si="186"/>
        <v/>
      </c>
      <c r="H1957" s="200" t="str">
        <f ca="1">IF(AND(M1957&gt;0,M1957&lt;=STATS!$C$22),1,"")</f>
        <v/>
      </c>
      <c r="J1957" s="34">
        <v>1956</v>
      </c>
      <c r="R1957" s="17"/>
      <c r="S1957" s="17"/>
      <c r="T1957" s="36"/>
      <c r="U1957" s="36"/>
      <c r="V1957" s="36"/>
      <c r="W1957" s="36"/>
      <c r="EZ1957" s="196"/>
      <c r="FA1957" s="196"/>
      <c r="FB1957" s="196"/>
      <c r="FC1957" s="196"/>
      <c r="FD1957" s="196"/>
    </row>
    <row r="1958" spans="2:160">
      <c r="B1958" s="99">
        <f t="shared" si="181"/>
        <v>0</v>
      </c>
      <c r="C1958" s="99" t="str">
        <f t="shared" si="182"/>
        <v/>
      </c>
      <c r="D1958" s="99" t="str">
        <f t="shared" si="183"/>
        <v/>
      </c>
      <c r="E1958" s="99" t="str">
        <f t="shared" si="184"/>
        <v/>
      </c>
      <c r="F1958" s="99" t="str">
        <f t="shared" si="185"/>
        <v/>
      </c>
      <c r="G1958" s="99" t="str">
        <f t="shared" si="186"/>
        <v/>
      </c>
      <c r="H1958" s="200" t="str">
        <f ca="1">IF(AND(M1958&gt;0,M1958&lt;=STATS!$C$22),1,"")</f>
        <v/>
      </c>
      <c r="J1958" s="34">
        <v>1957</v>
      </c>
      <c r="R1958" s="17"/>
      <c r="S1958" s="17"/>
      <c r="T1958" s="36"/>
      <c r="U1958" s="36"/>
      <c r="V1958" s="36"/>
      <c r="W1958" s="36"/>
      <c r="EZ1958" s="196"/>
      <c r="FA1958" s="196"/>
      <c r="FB1958" s="196"/>
      <c r="FC1958" s="196"/>
      <c r="FD1958" s="196"/>
    </row>
    <row r="1959" spans="2:160">
      <c r="B1959" s="99">
        <f t="shared" si="181"/>
        <v>0</v>
      </c>
      <c r="C1959" s="99" t="str">
        <f t="shared" si="182"/>
        <v/>
      </c>
      <c r="D1959" s="99" t="str">
        <f t="shared" si="183"/>
        <v/>
      </c>
      <c r="E1959" s="99" t="str">
        <f t="shared" si="184"/>
        <v/>
      </c>
      <c r="F1959" s="99" t="str">
        <f t="shared" si="185"/>
        <v/>
      </c>
      <c r="G1959" s="99" t="str">
        <f t="shared" si="186"/>
        <v/>
      </c>
      <c r="H1959" s="200" t="str">
        <f ca="1">IF(AND(M1959&gt;0,M1959&lt;=STATS!$C$22),1,"")</f>
        <v/>
      </c>
      <c r="J1959" s="34">
        <v>1958</v>
      </c>
      <c r="R1959" s="17"/>
      <c r="S1959" s="17"/>
      <c r="T1959" s="36"/>
      <c r="U1959" s="36"/>
      <c r="V1959" s="36"/>
      <c r="W1959" s="36"/>
      <c r="EZ1959" s="196"/>
      <c r="FA1959" s="196"/>
      <c r="FB1959" s="196"/>
      <c r="FC1959" s="196"/>
      <c r="FD1959" s="196"/>
    </row>
    <row r="1960" spans="2:160">
      <c r="B1960" s="99">
        <f t="shared" si="181"/>
        <v>0</v>
      </c>
      <c r="C1960" s="99" t="str">
        <f t="shared" si="182"/>
        <v/>
      </c>
      <c r="D1960" s="99" t="str">
        <f t="shared" si="183"/>
        <v/>
      </c>
      <c r="E1960" s="99" t="str">
        <f t="shared" si="184"/>
        <v/>
      </c>
      <c r="F1960" s="99" t="str">
        <f t="shared" si="185"/>
        <v/>
      </c>
      <c r="G1960" s="99" t="str">
        <f t="shared" si="186"/>
        <v/>
      </c>
      <c r="H1960" s="200" t="str">
        <f ca="1">IF(AND(M1960&gt;0,M1960&lt;=STATS!$C$22),1,"")</f>
        <v/>
      </c>
      <c r="J1960" s="34">
        <v>1959</v>
      </c>
      <c r="R1960" s="17"/>
      <c r="S1960" s="17"/>
      <c r="T1960" s="36"/>
      <c r="U1960" s="36"/>
      <c r="V1960" s="36"/>
      <c r="W1960" s="36"/>
      <c r="EZ1960" s="196"/>
      <c r="FA1960" s="196"/>
      <c r="FB1960" s="196"/>
      <c r="FC1960" s="196"/>
      <c r="FD1960" s="196"/>
    </row>
    <row r="1961" spans="2:160">
      <c r="B1961" s="99">
        <f t="shared" si="181"/>
        <v>0</v>
      </c>
      <c r="C1961" s="99" t="str">
        <f t="shared" si="182"/>
        <v/>
      </c>
      <c r="D1961" s="99" t="str">
        <f t="shared" si="183"/>
        <v/>
      </c>
      <c r="E1961" s="99" t="str">
        <f t="shared" si="184"/>
        <v/>
      </c>
      <c r="F1961" s="99" t="str">
        <f t="shared" si="185"/>
        <v/>
      </c>
      <c r="G1961" s="99" t="str">
        <f t="shared" si="186"/>
        <v/>
      </c>
      <c r="H1961" s="200" t="str">
        <f ca="1">IF(AND(M1961&gt;0,M1961&lt;=STATS!$C$22),1,"")</f>
        <v/>
      </c>
      <c r="J1961" s="34">
        <v>1960</v>
      </c>
      <c r="R1961" s="17"/>
      <c r="S1961" s="17"/>
      <c r="T1961" s="36"/>
      <c r="U1961" s="36"/>
      <c r="V1961" s="36"/>
      <c r="W1961" s="36"/>
      <c r="EZ1961" s="196"/>
      <c r="FA1961" s="196"/>
      <c r="FB1961" s="196"/>
      <c r="FC1961" s="196"/>
      <c r="FD1961" s="196"/>
    </row>
    <row r="1962" spans="2:160">
      <c r="B1962" s="99">
        <f t="shared" si="181"/>
        <v>0</v>
      </c>
      <c r="C1962" s="99" t="str">
        <f t="shared" si="182"/>
        <v/>
      </c>
      <c r="D1962" s="99" t="str">
        <f t="shared" si="183"/>
        <v/>
      </c>
      <c r="E1962" s="99" t="str">
        <f t="shared" si="184"/>
        <v/>
      </c>
      <c r="F1962" s="99" t="str">
        <f t="shared" si="185"/>
        <v/>
      </c>
      <c r="G1962" s="99" t="str">
        <f t="shared" si="186"/>
        <v/>
      </c>
      <c r="H1962" s="200" t="str">
        <f ca="1">IF(AND(M1962&gt;0,M1962&lt;=STATS!$C$22),1,"")</f>
        <v/>
      </c>
      <c r="J1962" s="34">
        <v>1961</v>
      </c>
      <c r="R1962" s="17"/>
      <c r="S1962" s="17"/>
      <c r="T1962" s="36"/>
      <c r="U1962" s="36"/>
      <c r="V1962" s="36"/>
      <c r="W1962" s="36"/>
      <c r="EZ1962" s="196"/>
      <c r="FA1962" s="196"/>
      <c r="FB1962" s="196"/>
      <c r="FC1962" s="196"/>
      <c r="FD1962" s="196"/>
    </row>
    <row r="1963" spans="2:160">
      <c r="B1963" s="99">
        <f t="shared" si="181"/>
        <v>0</v>
      </c>
      <c r="C1963" s="99" t="str">
        <f t="shared" si="182"/>
        <v/>
      </c>
      <c r="D1963" s="99" t="str">
        <f t="shared" si="183"/>
        <v/>
      </c>
      <c r="E1963" s="99" t="str">
        <f t="shared" si="184"/>
        <v/>
      </c>
      <c r="F1963" s="99" t="str">
        <f t="shared" si="185"/>
        <v/>
      </c>
      <c r="G1963" s="99" t="str">
        <f t="shared" si="186"/>
        <v/>
      </c>
      <c r="H1963" s="200" t="str">
        <f ca="1">IF(AND(M1963&gt;0,M1963&lt;=STATS!$C$22),1,"")</f>
        <v/>
      </c>
      <c r="J1963" s="34">
        <v>1962</v>
      </c>
      <c r="R1963" s="17"/>
      <c r="S1963" s="17"/>
      <c r="T1963" s="36"/>
      <c r="U1963" s="36"/>
      <c r="V1963" s="36"/>
      <c r="W1963" s="36"/>
      <c r="EZ1963" s="196"/>
      <c r="FA1963" s="196"/>
      <c r="FB1963" s="196"/>
      <c r="FC1963" s="196"/>
      <c r="FD1963" s="196"/>
    </row>
    <row r="1964" spans="2:160">
      <c r="B1964" s="99">
        <f t="shared" si="181"/>
        <v>0</v>
      </c>
      <c r="C1964" s="99" t="str">
        <f t="shared" si="182"/>
        <v/>
      </c>
      <c r="D1964" s="99" t="str">
        <f t="shared" si="183"/>
        <v/>
      </c>
      <c r="E1964" s="99" t="str">
        <f t="shared" si="184"/>
        <v/>
      </c>
      <c r="F1964" s="99" t="str">
        <f t="shared" si="185"/>
        <v/>
      </c>
      <c r="G1964" s="99" t="str">
        <f t="shared" si="186"/>
        <v/>
      </c>
      <c r="H1964" s="200" t="str">
        <f ca="1">IF(AND(M1964&gt;0,M1964&lt;=STATS!$C$22),1,"")</f>
        <v/>
      </c>
      <c r="J1964" s="34">
        <v>1963</v>
      </c>
      <c r="R1964" s="17"/>
      <c r="S1964" s="17"/>
      <c r="T1964" s="36"/>
      <c r="U1964" s="36"/>
      <c r="V1964" s="36"/>
      <c r="W1964" s="36"/>
      <c r="EZ1964" s="196"/>
      <c r="FA1964" s="196"/>
      <c r="FB1964" s="196"/>
      <c r="FC1964" s="196"/>
      <c r="FD1964" s="196"/>
    </row>
    <row r="1965" spans="2:160">
      <c r="B1965" s="99">
        <f t="shared" si="181"/>
        <v>0</v>
      </c>
      <c r="C1965" s="99" t="str">
        <f t="shared" si="182"/>
        <v/>
      </c>
      <c r="D1965" s="99" t="str">
        <f t="shared" si="183"/>
        <v/>
      </c>
      <c r="E1965" s="99" t="str">
        <f t="shared" si="184"/>
        <v/>
      </c>
      <c r="F1965" s="99" t="str">
        <f t="shared" si="185"/>
        <v/>
      </c>
      <c r="G1965" s="99" t="str">
        <f t="shared" si="186"/>
        <v/>
      </c>
      <c r="H1965" s="200" t="str">
        <f ca="1">IF(AND(M1965&gt;0,M1965&lt;=STATS!$C$22),1,"")</f>
        <v/>
      </c>
      <c r="J1965" s="34">
        <v>1964</v>
      </c>
      <c r="R1965" s="17"/>
      <c r="S1965" s="17"/>
      <c r="T1965" s="36"/>
      <c r="U1965" s="36"/>
      <c r="V1965" s="36"/>
      <c r="W1965" s="36"/>
      <c r="EZ1965" s="196"/>
      <c r="FA1965" s="196"/>
      <c r="FB1965" s="196"/>
      <c r="FC1965" s="196"/>
      <c r="FD1965" s="196"/>
    </row>
    <row r="1966" spans="2:160">
      <c r="B1966" s="99">
        <f t="shared" si="181"/>
        <v>0</v>
      </c>
      <c r="C1966" s="99" t="str">
        <f t="shared" si="182"/>
        <v/>
      </c>
      <c r="D1966" s="99" t="str">
        <f t="shared" si="183"/>
        <v/>
      </c>
      <c r="E1966" s="99" t="str">
        <f t="shared" si="184"/>
        <v/>
      </c>
      <c r="F1966" s="99" t="str">
        <f t="shared" si="185"/>
        <v/>
      </c>
      <c r="G1966" s="99" t="str">
        <f t="shared" si="186"/>
        <v/>
      </c>
      <c r="H1966" s="200" t="str">
        <f ca="1">IF(AND(M1966&gt;0,M1966&lt;=STATS!$C$22),1,"")</f>
        <v/>
      </c>
      <c r="J1966" s="34">
        <v>1965</v>
      </c>
      <c r="R1966" s="17"/>
      <c r="S1966" s="17"/>
      <c r="T1966" s="36"/>
      <c r="U1966" s="36"/>
      <c r="V1966" s="36"/>
      <c r="W1966" s="36"/>
      <c r="EZ1966" s="196"/>
      <c r="FA1966" s="196"/>
      <c r="FB1966" s="196"/>
      <c r="FC1966" s="196"/>
      <c r="FD1966" s="196"/>
    </row>
    <row r="1967" spans="2:160">
      <c r="B1967" s="99">
        <f t="shared" si="181"/>
        <v>0</v>
      </c>
      <c r="C1967" s="99" t="str">
        <f t="shared" si="182"/>
        <v/>
      </c>
      <c r="D1967" s="99" t="str">
        <f t="shared" si="183"/>
        <v/>
      </c>
      <c r="E1967" s="99" t="str">
        <f t="shared" si="184"/>
        <v/>
      </c>
      <c r="F1967" s="99" t="str">
        <f t="shared" si="185"/>
        <v/>
      </c>
      <c r="G1967" s="99" t="str">
        <f t="shared" si="186"/>
        <v/>
      </c>
      <c r="H1967" s="200" t="str">
        <f ca="1">IF(AND(M1967&gt;0,M1967&lt;=STATS!$C$22),1,"")</f>
        <v/>
      </c>
      <c r="J1967" s="34">
        <v>1966</v>
      </c>
      <c r="R1967" s="17"/>
      <c r="S1967" s="17"/>
      <c r="T1967" s="36"/>
      <c r="U1967" s="36"/>
      <c r="V1967" s="36"/>
      <c r="W1967" s="36"/>
      <c r="EZ1967" s="196"/>
      <c r="FA1967" s="196"/>
      <c r="FB1967" s="196"/>
      <c r="FC1967" s="196"/>
      <c r="FD1967" s="196"/>
    </row>
    <row r="1968" spans="2:160">
      <c r="B1968" s="99">
        <f t="shared" si="181"/>
        <v>0</v>
      </c>
      <c r="C1968" s="99" t="str">
        <f t="shared" si="182"/>
        <v/>
      </c>
      <c r="D1968" s="99" t="str">
        <f t="shared" si="183"/>
        <v/>
      </c>
      <c r="E1968" s="99" t="str">
        <f t="shared" si="184"/>
        <v/>
      </c>
      <c r="F1968" s="99" t="str">
        <f t="shared" si="185"/>
        <v/>
      </c>
      <c r="G1968" s="99" t="str">
        <f t="shared" si="186"/>
        <v/>
      </c>
      <c r="H1968" s="200" t="str">
        <f ca="1">IF(AND(M1968&gt;0,M1968&lt;=STATS!$C$22),1,"")</f>
        <v/>
      </c>
      <c r="J1968" s="34">
        <v>1967</v>
      </c>
      <c r="R1968" s="17"/>
      <c r="S1968" s="17"/>
      <c r="T1968" s="36"/>
      <c r="U1968" s="36"/>
      <c r="V1968" s="36"/>
      <c r="W1968" s="36"/>
      <c r="EZ1968" s="196"/>
      <c r="FA1968" s="196"/>
      <c r="FB1968" s="196"/>
      <c r="FC1968" s="196"/>
      <c r="FD1968" s="196"/>
    </row>
    <row r="1969" spans="2:160">
      <c r="B1969" s="99">
        <f t="shared" si="181"/>
        <v>0</v>
      </c>
      <c r="C1969" s="99" t="str">
        <f t="shared" si="182"/>
        <v/>
      </c>
      <c r="D1969" s="99" t="str">
        <f t="shared" si="183"/>
        <v/>
      </c>
      <c r="E1969" s="99" t="str">
        <f t="shared" si="184"/>
        <v/>
      </c>
      <c r="F1969" s="99" t="str">
        <f t="shared" si="185"/>
        <v/>
      </c>
      <c r="G1969" s="99" t="str">
        <f t="shared" si="186"/>
        <v/>
      </c>
      <c r="H1969" s="200" t="str">
        <f ca="1">IF(AND(M1969&gt;0,M1969&lt;=STATS!$C$22),1,"")</f>
        <v/>
      </c>
      <c r="J1969" s="34">
        <v>1968</v>
      </c>
      <c r="R1969" s="17"/>
      <c r="S1969" s="17"/>
      <c r="T1969" s="36"/>
      <c r="U1969" s="36"/>
      <c r="V1969" s="36"/>
      <c r="W1969" s="36"/>
      <c r="EZ1969" s="196"/>
      <c r="FA1969" s="196"/>
      <c r="FB1969" s="196"/>
      <c r="FC1969" s="196"/>
      <c r="FD1969" s="196"/>
    </row>
    <row r="1970" spans="2:160">
      <c r="B1970" s="99">
        <f t="shared" si="181"/>
        <v>0</v>
      </c>
      <c r="C1970" s="99" t="str">
        <f t="shared" si="182"/>
        <v/>
      </c>
      <c r="D1970" s="99" t="str">
        <f t="shared" si="183"/>
        <v/>
      </c>
      <c r="E1970" s="99" t="str">
        <f t="shared" si="184"/>
        <v/>
      </c>
      <c r="F1970" s="99" t="str">
        <f t="shared" si="185"/>
        <v/>
      </c>
      <c r="G1970" s="99" t="str">
        <f t="shared" si="186"/>
        <v/>
      </c>
      <c r="H1970" s="200" t="str">
        <f ca="1">IF(AND(M1970&gt;0,M1970&lt;=STATS!$C$22),1,"")</f>
        <v/>
      </c>
      <c r="J1970" s="34">
        <v>1969</v>
      </c>
      <c r="R1970" s="17"/>
      <c r="S1970" s="17"/>
      <c r="T1970" s="36"/>
      <c r="U1970" s="36"/>
      <c r="V1970" s="36"/>
      <c r="W1970" s="36"/>
      <c r="EZ1970" s="196"/>
      <c r="FA1970" s="196"/>
      <c r="FB1970" s="196"/>
      <c r="FC1970" s="196"/>
      <c r="FD1970" s="196"/>
    </row>
    <row r="1971" spans="2:160">
      <c r="B1971" s="99">
        <f t="shared" si="181"/>
        <v>0</v>
      </c>
      <c r="C1971" s="99" t="str">
        <f t="shared" si="182"/>
        <v/>
      </c>
      <c r="D1971" s="99" t="str">
        <f t="shared" si="183"/>
        <v/>
      </c>
      <c r="E1971" s="99" t="str">
        <f t="shared" si="184"/>
        <v/>
      </c>
      <c r="F1971" s="99" t="str">
        <f t="shared" si="185"/>
        <v/>
      </c>
      <c r="G1971" s="99" t="str">
        <f t="shared" si="186"/>
        <v/>
      </c>
      <c r="H1971" s="200" t="str">
        <f ca="1">IF(AND(M1971&gt;0,M1971&lt;=STATS!$C$22),1,"")</f>
        <v/>
      </c>
      <c r="J1971" s="34">
        <v>1970</v>
      </c>
      <c r="R1971" s="17"/>
      <c r="S1971" s="17"/>
      <c r="T1971" s="36"/>
      <c r="U1971" s="36"/>
      <c r="V1971" s="36"/>
      <c r="W1971" s="36"/>
      <c r="EZ1971" s="196"/>
      <c r="FA1971" s="196"/>
      <c r="FB1971" s="196"/>
      <c r="FC1971" s="196"/>
      <c r="FD1971" s="196"/>
    </row>
    <row r="1972" spans="2:160">
      <c r="B1972" s="99">
        <f t="shared" si="181"/>
        <v>0</v>
      </c>
      <c r="C1972" s="99" t="str">
        <f t="shared" si="182"/>
        <v/>
      </c>
      <c r="D1972" s="99" t="str">
        <f t="shared" si="183"/>
        <v/>
      </c>
      <c r="E1972" s="99" t="str">
        <f t="shared" si="184"/>
        <v/>
      </c>
      <c r="F1972" s="99" t="str">
        <f t="shared" si="185"/>
        <v/>
      </c>
      <c r="G1972" s="99" t="str">
        <f t="shared" si="186"/>
        <v/>
      </c>
      <c r="H1972" s="200" t="str">
        <f ca="1">IF(AND(M1972&gt;0,M1972&lt;=STATS!$C$22),1,"")</f>
        <v/>
      </c>
      <c r="J1972" s="34">
        <v>1971</v>
      </c>
      <c r="R1972" s="17"/>
      <c r="S1972" s="17"/>
      <c r="T1972" s="36"/>
      <c r="U1972" s="36"/>
      <c r="V1972" s="36"/>
      <c r="W1972" s="36"/>
      <c r="EZ1972" s="196"/>
      <c r="FA1972" s="196"/>
      <c r="FB1972" s="196"/>
      <c r="FC1972" s="196"/>
      <c r="FD1972" s="196"/>
    </row>
    <row r="1973" spans="2:160">
      <c r="B1973" s="99">
        <f t="shared" si="181"/>
        <v>0</v>
      </c>
      <c r="C1973" s="99" t="str">
        <f t="shared" si="182"/>
        <v/>
      </c>
      <c r="D1973" s="99" t="str">
        <f t="shared" si="183"/>
        <v/>
      </c>
      <c r="E1973" s="99" t="str">
        <f t="shared" si="184"/>
        <v/>
      </c>
      <c r="F1973" s="99" t="str">
        <f t="shared" si="185"/>
        <v/>
      </c>
      <c r="G1973" s="99" t="str">
        <f t="shared" si="186"/>
        <v/>
      </c>
      <c r="H1973" s="200" t="str">
        <f ca="1">IF(AND(M1973&gt;0,M1973&lt;=STATS!$C$22),1,"")</f>
        <v/>
      </c>
      <c r="J1973" s="34">
        <v>1972</v>
      </c>
      <c r="R1973" s="17"/>
      <c r="S1973" s="17"/>
      <c r="T1973" s="36"/>
      <c r="U1973" s="36"/>
      <c r="V1973" s="36"/>
      <c r="W1973" s="36"/>
      <c r="EZ1973" s="196"/>
      <c r="FA1973" s="196"/>
      <c r="FB1973" s="196"/>
      <c r="FC1973" s="196"/>
      <c r="FD1973" s="196"/>
    </row>
    <row r="1974" spans="2:160">
      <c r="B1974" s="99">
        <f t="shared" si="181"/>
        <v>0</v>
      </c>
      <c r="C1974" s="99" t="str">
        <f t="shared" si="182"/>
        <v/>
      </c>
      <c r="D1974" s="99" t="str">
        <f t="shared" si="183"/>
        <v/>
      </c>
      <c r="E1974" s="99" t="str">
        <f t="shared" si="184"/>
        <v/>
      </c>
      <c r="F1974" s="99" t="str">
        <f t="shared" si="185"/>
        <v/>
      </c>
      <c r="G1974" s="99" t="str">
        <f t="shared" si="186"/>
        <v/>
      </c>
      <c r="H1974" s="200" t="str">
        <f ca="1">IF(AND(M1974&gt;0,M1974&lt;=STATS!$C$22),1,"")</f>
        <v/>
      </c>
      <c r="J1974" s="34">
        <v>1973</v>
      </c>
      <c r="R1974" s="17"/>
      <c r="S1974" s="17"/>
      <c r="T1974" s="36"/>
      <c r="U1974" s="36"/>
      <c r="V1974" s="36"/>
      <c r="W1974" s="36"/>
      <c r="EZ1974" s="196"/>
      <c r="FA1974" s="196"/>
      <c r="FB1974" s="196"/>
      <c r="FC1974" s="196"/>
      <c r="FD1974" s="196"/>
    </row>
    <row r="1975" spans="2:160">
      <c r="B1975" s="99">
        <f t="shared" si="181"/>
        <v>0</v>
      </c>
      <c r="C1975" s="99" t="str">
        <f t="shared" si="182"/>
        <v/>
      </c>
      <c r="D1975" s="99" t="str">
        <f t="shared" si="183"/>
        <v/>
      </c>
      <c r="E1975" s="99" t="str">
        <f t="shared" si="184"/>
        <v/>
      </c>
      <c r="F1975" s="99" t="str">
        <f t="shared" si="185"/>
        <v/>
      </c>
      <c r="G1975" s="99" t="str">
        <f t="shared" si="186"/>
        <v/>
      </c>
      <c r="H1975" s="200" t="str">
        <f ca="1">IF(AND(M1975&gt;0,M1975&lt;=STATS!$C$22),1,"")</f>
        <v/>
      </c>
      <c r="J1975" s="34">
        <v>1974</v>
      </c>
      <c r="R1975" s="17"/>
      <c r="S1975" s="17"/>
      <c r="T1975" s="36"/>
      <c r="U1975" s="36"/>
      <c r="V1975" s="36"/>
      <c r="W1975" s="36"/>
      <c r="EZ1975" s="196"/>
      <c r="FA1975" s="196"/>
      <c r="FB1975" s="196"/>
      <c r="FC1975" s="196"/>
      <c r="FD1975" s="196"/>
    </row>
    <row r="1976" spans="2:160">
      <c r="B1976" s="99">
        <f t="shared" si="181"/>
        <v>0</v>
      </c>
      <c r="C1976" s="99" t="str">
        <f t="shared" si="182"/>
        <v/>
      </c>
      <c r="D1976" s="99" t="str">
        <f t="shared" si="183"/>
        <v/>
      </c>
      <c r="E1976" s="99" t="str">
        <f t="shared" si="184"/>
        <v/>
      </c>
      <c r="F1976" s="99" t="str">
        <f t="shared" si="185"/>
        <v/>
      </c>
      <c r="G1976" s="99" t="str">
        <f t="shared" si="186"/>
        <v/>
      </c>
      <c r="H1976" s="200" t="str">
        <f ca="1">IF(AND(M1976&gt;0,M1976&lt;=STATS!$C$22),1,"")</f>
        <v/>
      </c>
      <c r="J1976" s="34">
        <v>1975</v>
      </c>
      <c r="R1976" s="17"/>
      <c r="S1976" s="17"/>
      <c r="T1976" s="36"/>
      <c r="U1976" s="36"/>
      <c r="V1976" s="36"/>
      <c r="W1976" s="36"/>
      <c r="EZ1976" s="196"/>
      <c r="FA1976" s="196"/>
      <c r="FB1976" s="196"/>
      <c r="FC1976" s="196"/>
      <c r="FD1976" s="196"/>
    </row>
    <row r="1977" spans="2:160">
      <c r="B1977" s="99">
        <f t="shared" si="181"/>
        <v>0</v>
      </c>
      <c r="C1977" s="99" t="str">
        <f t="shared" si="182"/>
        <v/>
      </c>
      <c r="D1977" s="99" t="str">
        <f t="shared" si="183"/>
        <v/>
      </c>
      <c r="E1977" s="99" t="str">
        <f t="shared" si="184"/>
        <v/>
      </c>
      <c r="F1977" s="99" t="str">
        <f t="shared" si="185"/>
        <v/>
      </c>
      <c r="G1977" s="99" t="str">
        <f t="shared" si="186"/>
        <v/>
      </c>
      <c r="H1977" s="200" t="str">
        <f ca="1">IF(AND(M1977&gt;0,M1977&lt;=STATS!$C$22),1,"")</f>
        <v/>
      </c>
      <c r="J1977" s="34">
        <v>1976</v>
      </c>
      <c r="R1977" s="17"/>
      <c r="S1977" s="17"/>
      <c r="T1977" s="36"/>
      <c r="U1977" s="36"/>
      <c r="V1977" s="36"/>
      <c r="W1977" s="36"/>
      <c r="EZ1977" s="196"/>
      <c r="FA1977" s="196"/>
      <c r="FB1977" s="196"/>
      <c r="FC1977" s="196"/>
      <c r="FD1977" s="196"/>
    </row>
    <row r="1978" spans="2:160">
      <c r="B1978" s="99">
        <f t="shared" si="181"/>
        <v>0</v>
      </c>
      <c r="C1978" s="99" t="str">
        <f t="shared" si="182"/>
        <v/>
      </c>
      <c r="D1978" s="99" t="str">
        <f t="shared" si="183"/>
        <v/>
      </c>
      <c r="E1978" s="99" t="str">
        <f t="shared" si="184"/>
        <v/>
      </c>
      <c r="F1978" s="99" t="str">
        <f t="shared" si="185"/>
        <v/>
      </c>
      <c r="G1978" s="99" t="str">
        <f t="shared" si="186"/>
        <v/>
      </c>
      <c r="H1978" s="200" t="str">
        <f ca="1">IF(AND(M1978&gt;0,M1978&lt;=STATS!$C$22),1,"")</f>
        <v/>
      </c>
      <c r="J1978" s="34">
        <v>1977</v>
      </c>
      <c r="R1978" s="17"/>
      <c r="S1978" s="17"/>
      <c r="T1978" s="36"/>
      <c r="U1978" s="36"/>
      <c r="V1978" s="36"/>
      <c r="W1978" s="36"/>
      <c r="EZ1978" s="196"/>
      <c r="FA1978" s="196"/>
      <c r="FB1978" s="196"/>
      <c r="FC1978" s="196"/>
      <c r="FD1978" s="196"/>
    </row>
    <row r="1979" spans="2:160">
      <c r="B1979" s="99">
        <f t="shared" si="181"/>
        <v>0</v>
      </c>
      <c r="C1979" s="99" t="str">
        <f t="shared" si="182"/>
        <v/>
      </c>
      <c r="D1979" s="99" t="str">
        <f t="shared" si="183"/>
        <v/>
      </c>
      <c r="E1979" s="99" t="str">
        <f t="shared" si="184"/>
        <v/>
      </c>
      <c r="F1979" s="99" t="str">
        <f t="shared" si="185"/>
        <v/>
      </c>
      <c r="G1979" s="99" t="str">
        <f t="shared" si="186"/>
        <v/>
      </c>
      <c r="H1979" s="200" t="str">
        <f ca="1">IF(AND(M1979&gt;0,M1979&lt;=STATS!$C$22),1,"")</f>
        <v/>
      </c>
      <c r="J1979" s="34">
        <v>1978</v>
      </c>
      <c r="R1979" s="17"/>
      <c r="S1979" s="17"/>
      <c r="T1979" s="36"/>
      <c r="U1979" s="36"/>
      <c r="V1979" s="36"/>
      <c r="W1979" s="36"/>
      <c r="EZ1979" s="196"/>
      <c r="FA1979" s="196"/>
      <c r="FB1979" s="196"/>
      <c r="FC1979" s="196"/>
      <c r="FD1979" s="196"/>
    </row>
    <row r="1980" spans="2:160">
      <c r="B1980" s="99">
        <f t="shared" si="181"/>
        <v>0</v>
      </c>
      <c r="C1980" s="99" t="str">
        <f t="shared" si="182"/>
        <v/>
      </c>
      <c r="D1980" s="99" t="str">
        <f t="shared" si="183"/>
        <v/>
      </c>
      <c r="E1980" s="99" t="str">
        <f t="shared" si="184"/>
        <v/>
      </c>
      <c r="F1980" s="99" t="str">
        <f t="shared" si="185"/>
        <v/>
      </c>
      <c r="G1980" s="99" t="str">
        <f t="shared" si="186"/>
        <v/>
      </c>
      <c r="H1980" s="200" t="str">
        <f ca="1">IF(AND(M1980&gt;0,M1980&lt;=STATS!$C$22),1,"")</f>
        <v/>
      </c>
      <c r="J1980" s="34">
        <v>1979</v>
      </c>
      <c r="R1980" s="17"/>
      <c r="S1980" s="17"/>
      <c r="T1980" s="36"/>
      <c r="U1980" s="36"/>
      <c r="V1980" s="36"/>
      <c r="W1980" s="36"/>
      <c r="EZ1980" s="196"/>
      <c r="FA1980" s="196"/>
      <c r="FB1980" s="196"/>
      <c r="FC1980" s="196"/>
      <c r="FD1980" s="196"/>
    </row>
    <row r="1981" spans="2:160">
      <c r="B1981" s="99">
        <f t="shared" si="181"/>
        <v>0</v>
      </c>
      <c r="C1981" s="99" t="str">
        <f t="shared" si="182"/>
        <v/>
      </c>
      <c r="D1981" s="99" t="str">
        <f t="shared" si="183"/>
        <v/>
      </c>
      <c r="E1981" s="99" t="str">
        <f t="shared" si="184"/>
        <v/>
      </c>
      <c r="F1981" s="99" t="str">
        <f t="shared" si="185"/>
        <v/>
      </c>
      <c r="G1981" s="99" t="str">
        <f t="shared" si="186"/>
        <v/>
      </c>
      <c r="H1981" s="200" t="str">
        <f ca="1">IF(AND(M1981&gt;0,M1981&lt;=STATS!$C$22),1,"")</f>
        <v/>
      </c>
      <c r="J1981" s="34">
        <v>1980</v>
      </c>
      <c r="R1981" s="17"/>
      <c r="S1981" s="17"/>
      <c r="T1981" s="36"/>
      <c r="U1981" s="36"/>
      <c r="V1981" s="36"/>
      <c r="W1981" s="36"/>
      <c r="EZ1981" s="196"/>
      <c r="FA1981" s="196"/>
      <c r="FB1981" s="196"/>
      <c r="FC1981" s="196"/>
      <c r="FD1981" s="196"/>
    </row>
    <row r="1982" spans="2:160">
      <c r="B1982" s="99">
        <f t="shared" si="181"/>
        <v>0</v>
      </c>
      <c r="C1982" s="99" t="str">
        <f t="shared" si="182"/>
        <v/>
      </c>
      <c r="D1982" s="99" t="str">
        <f t="shared" si="183"/>
        <v/>
      </c>
      <c r="E1982" s="99" t="str">
        <f t="shared" si="184"/>
        <v/>
      </c>
      <c r="F1982" s="99" t="str">
        <f t="shared" si="185"/>
        <v/>
      </c>
      <c r="G1982" s="99" t="str">
        <f t="shared" si="186"/>
        <v/>
      </c>
      <c r="H1982" s="200" t="str">
        <f ca="1">IF(AND(M1982&gt;0,M1982&lt;=STATS!$C$22),1,"")</f>
        <v/>
      </c>
      <c r="J1982" s="34">
        <v>1981</v>
      </c>
      <c r="R1982" s="17"/>
      <c r="S1982" s="17"/>
      <c r="T1982" s="36"/>
      <c r="U1982" s="36"/>
      <c r="V1982" s="36"/>
      <c r="W1982" s="36"/>
      <c r="EZ1982" s="196"/>
      <c r="FA1982" s="196"/>
      <c r="FB1982" s="196"/>
      <c r="FC1982" s="196"/>
      <c r="FD1982" s="196"/>
    </row>
    <row r="1983" spans="2:160">
      <c r="B1983" s="99">
        <f t="shared" si="181"/>
        <v>0</v>
      </c>
      <c r="C1983" s="99" t="str">
        <f t="shared" si="182"/>
        <v/>
      </c>
      <c r="D1983" s="99" t="str">
        <f t="shared" si="183"/>
        <v/>
      </c>
      <c r="E1983" s="99" t="str">
        <f t="shared" si="184"/>
        <v/>
      </c>
      <c r="F1983" s="99" t="str">
        <f t="shared" si="185"/>
        <v/>
      </c>
      <c r="G1983" s="99" t="str">
        <f t="shared" si="186"/>
        <v/>
      </c>
      <c r="H1983" s="200" t="str">
        <f ca="1">IF(AND(M1983&gt;0,M1983&lt;=STATS!$C$22),1,"")</f>
        <v/>
      </c>
      <c r="J1983" s="34">
        <v>1982</v>
      </c>
      <c r="R1983" s="17"/>
      <c r="S1983" s="17"/>
      <c r="T1983" s="36"/>
      <c r="U1983" s="36"/>
      <c r="V1983" s="36"/>
      <c r="W1983" s="36"/>
      <c r="EZ1983" s="196"/>
      <c r="FA1983" s="196"/>
      <c r="FB1983" s="196"/>
      <c r="FC1983" s="196"/>
      <c r="FD1983" s="196"/>
    </row>
    <row r="1984" spans="2:160">
      <c r="B1984" s="99">
        <f t="shared" si="181"/>
        <v>0</v>
      </c>
      <c r="C1984" s="99" t="str">
        <f t="shared" si="182"/>
        <v/>
      </c>
      <c r="D1984" s="99" t="str">
        <f t="shared" si="183"/>
        <v/>
      </c>
      <c r="E1984" s="99" t="str">
        <f t="shared" si="184"/>
        <v/>
      </c>
      <c r="F1984" s="99" t="str">
        <f t="shared" si="185"/>
        <v/>
      </c>
      <c r="G1984" s="99" t="str">
        <f t="shared" si="186"/>
        <v/>
      </c>
      <c r="H1984" s="200" t="str">
        <f ca="1">IF(AND(M1984&gt;0,M1984&lt;=STATS!$C$22),1,"")</f>
        <v/>
      </c>
      <c r="J1984" s="34">
        <v>1983</v>
      </c>
      <c r="R1984" s="17"/>
      <c r="S1984" s="17"/>
      <c r="T1984" s="36"/>
      <c r="U1984" s="36"/>
      <c r="V1984" s="36"/>
      <c r="W1984" s="36"/>
      <c r="EZ1984" s="196"/>
      <c r="FA1984" s="196"/>
      <c r="FB1984" s="196"/>
      <c r="FC1984" s="196"/>
      <c r="FD1984" s="196"/>
    </row>
    <row r="1985" spans="2:160">
      <c r="B1985" s="99">
        <f t="shared" si="181"/>
        <v>0</v>
      </c>
      <c r="C1985" s="99" t="str">
        <f t="shared" si="182"/>
        <v/>
      </c>
      <c r="D1985" s="99" t="str">
        <f t="shared" si="183"/>
        <v/>
      </c>
      <c r="E1985" s="99" t="str">
        <f t="shared" si="184"/>
        <v/>
      </c>
      <c r="F1985" s="99" t="str">
        <f t="shared" si="185"/>
        <v/>
      </c>
      <c r="G1985" s="99" t="str">
        <f t="shared" si="186"/>
        <v/>
      </c>
      <c r="H1985" s="200" t="str">
        <f ca="1">IF(AND(M1985&gt;0,M1985&lt;=STATS!$C$22),1,"")</f>
        <v/>
      </c>
      <c r="J1985" s="34">
        <v>1984</v>
      </c>
      <c r="R1985" s="17"/>
      <c r="S1985" s="17"/>
      <c r="T1985" s="36"/>
      <c r="U1985" s="36"/>
      <c r="V1985" s="36"/>
      <c r="W1985" s="36"/>
      <c r="EZ1985" s="196"/>
      <c r="FA1985" s="196"/>
      <c r="FB1985" s="196"/>
      <c r="FC1985" s="196"/>
      <c r="FD1985" s="196"/>
    </row>
    <row r="1986" spans="2:160">
      <c r="B1986" s="99">
        <f t="shared" ref="B1986:B2049" si="187">COUNT(R1986:EY1986,FE1986:FM1986)</f>
        <v>0</v>
      </c>
      <c r="C1986" s="99" t="str">
        <f t="shared" ref="C1986:C2049" si="188">IF(COUNT(R1986:EY1986,FE1986:FM1986)&gt;0,COUNT(R1986:EY1986,FE1986:FM1986),"")</f>
        <v/>
      </c>
      <c r="D1986" s="99" t="str">
        <f t="shared" ref="D1986:D2049" si="189">IF(COUNT(T1986:BJ1986,BL1986:BT1986,BV1986:CB1986,CD1986:EY1986,FE1986:FM1986)&gt;0,COUNT(T1986:BJ1986,BL1986:BT1986,BV1986:CB1986,CD1986:EY1986,FE1986:FM1986),"")</f>
        <v/>
      </c>
      <c r="E1986" s="99" t="str">
        <f t="shared" ref="E1986:E2049" si="190">IF(H1986=1,COUNT(R1986:EY1986,FE1986:FM1986),"")</f>
        <v/>
      </c>
      <c r="F1986" s="99" t="str">
        <f t="shared" ref="F1986:F2049" si="191">IF(H1986=1,COUNT(T1986:BJ1986,BL1986:BT1986,BV1986:CB1986,CD1986:EY1986,FE1986:FM1986),"")</f>
        <v/>
      </c>
      <c r="G1986" s="99" t="str">
        <f t="shared" si="186"/>
        <v/>
      </c>
      <c r="H1986" s="200" t="str">
        <f ca="1">IF(AND(M1986&gt;0,M1986&lt;=STATS!$C$22),1,"")</f>
        <v/>
      </c>
      <c r="J1986" s="34">
        <v>1985</v>
      </c>
      <c r="R1986" s="17"/>
      <c r="S1986" s="17"/>
      <c r="T1986" s="36"/>
      <c r="U1986" s="36"/>
      <c r="V1986" s="36"/>
      <c r="W1986" s="36"/>
      <c r="EZ1986" s="196"/>
      <c r="FA1986" s="196"/>
      <c r="FB1986" s="196"/>
      <c r="FC1986" s="196"/>
      <c r="FD1986" s="196"/>
    </row>
    <row r="1987" spans="2:160">
      <c r="B1987" s="99">
        <f t="shared" si="187"/>
        <v>0</v>
      </c>
      <c r="C1987" s="99" t="str">
        <f t="shared" si="188"/>
        <v/>
      </c>
      <c r="D1987" s="99" t="str">
        <f t="shared" si="189"/>
        <v/>
      </c>
      <c r="E1987" s="99" t="str">
        <f t="shared" si="190"/>
        <v/>
      </c>
      <c r="F1987" s="99" t="str">
        <f t="shared" si="191"/>
        <v/>
      </c>
      <c r="G1987" s="99" t="str">
        <f t="shared" si="186"/>
        <v/>
      </c>
      <c r="H1987" s="200" t="str">
        <f ca="1">IF(AND(M1987&gt;0,M1987&lt;=STATS!$C$22),1,"")</f>
        <v/>
      </c>
      <c r="J1987" s="34">
        <v>1986</v>
      </c>
      <c r="R1987" s="17"/>
      <c r="S1987" s="17"/>
      <c r="T1987" s="36"/>
      <c r="U1987" s="36"/>
      <c r="V1987" s="36"/>
      <c r="W1987" s="36"/>
      <c r="EZ1987" s="196"/>
      <c r="FA1987" s="196"/>
      <c r="FB1987" s="196"/>
      <c r="FC1987" s="196"/>
      <c r="FD1987" s="196"/>
    </row>
    <row r="1988" spans="2:160">
      <c r="B1988" s="99">
        <f t="shared" si="187"/>
        <v>0</v>
      </c>
      <c r="C1988" s="99" t="str">
        <f t="shared" si="188"/>
        <v/>
      </c>
      <c r="D1988" s="99" t="str">
        <f t="shared" si="189"/>
        <v/>
      </c>
      <c r="E1988" s="99" t="str">
        <f t="shared" si="190"/>
        <v/>
      </c>
      <c r="F1988" s="99" t="str">
        <f t="shared" si="191"/>
        <v/>
      </c>
      <c r="G1988" s="99" t="str">
        <f t="shared" si="186"/>
        <v/>
      </c>
      <c r="H1988" s="200" t="str">
        <f ca="1">IF(AND(M1988&gt;0,M1988&lt;=STATS!$C$22),1,"")</f>
        <v/>
      </c>
      <c r="J1988" s="34">
        <v>1987</v>
      </c>
      <c r="R1988" s="17"/>
      <c r="S1988" s="17"/>
      <c r="T1988" s="36"/>
      <c r="U1988" s="36"/>
      <c r="V1988" s="36"/>
      <c r="W1988" s="36"/>
      <c r="EZ1988" s="196"/>
      <c r="FA1988" s="196"/>
      <c r="FB1988" s="196"/>
      <c r="FC1988" s="196"/>
      <c r="FD1988" s="196"/>
    </row>
    <row r="1989" spans="2:160">
      <c r="B1989" s="99">
        <f t="shared" si="187"/>
        <v>0</v>
      </c>
      <c r="C1989" s="99" t="str">
        <f t="shared" si="188"/>
        <v/>
      </c>
      <c r="D1989" s="99" t="str">
        <f t="shared" si="189"/>
        <v/>
      </c>
      <c r="E1989" s="99" t="str">
        <f t="shared" si="190"/>
        <v/>
      </c>
      <c r="F1989" s="99" t="str">
        <f t="shared" si="191"/>
        <v/>
      </c>
      <c r="G1989" s="99" t="str">
        <f t="shared" si="186"/>
        <v/>
      </c>
      <c r="H1989" s="200" t="str">
        <f ca="1">IF(AND(M1989&gt;0,M1989&lt;=STATS!$C$22),1,"")</f>
        <v/>
      </c>
      <c r="J1989" s="34">
        <v>1988</v>
      </c>
      <c r="R1989" s="17"/>
      <c r="S1989" s="17"/>
      <c r="T1989" s="36"/>
      <c r="U1989" s="36"/>
      <c r="V1989" s="36"/>
      <c r="W1989" s="36"/>
      <c r="EZ1989" s="196"/>
      <c r="FA1989" s="196"/>
      <c r="FB1989" s="196"/>
      <c r="FC1989" s="196"/>
      <c r="FD1989" s="196"/>
    </row>
    <row r="1990" spans="2:160">
      <c r="B1990" s="99">
        <f t="shared" si="187"/>
        <v>0</v>
      </c>
      <c r="C1990" s="99" t="str">
        <f t="shared" si="188"/>
        <v/>
      </c>
      <c r="D1990" s="99" t="str">
        <f t="shared" si="189"/>
        <v/>
      </c>
      <c r="E1990" s="99" t="str">
        <f t="shared" si="190"/>
        <v/>
      </c>
      <c r="F1990" s="99" t="str">
        <f t="shared" si="191"/>
        <v/>
      </c>
      <c r="G1990" s="99" t="str">
        <f t="shared" si="186"/>
        <v/>
      </c>
      <c r="H1990" s="200" t="str">
        <f ca="1">IF(AND(M1990&gt;0,M1990&lt;=STATS!$C$22),1,"")</f>
        <v/>
      </c>
      <c r="J1990" s="34">
        <v>1989</v>
      </c>
      <c r="R1990" s="17"/>
      <c r="S1990" s="17"/>
      <c r="T1990" s="36"/>
      <c r="U1990" s="36"/>
      <c r="V1990" s="36"/>
      <c r="W1990" s="36"/>
      <c r="EZ1990" s="196"/>
      <c r="FA1990" s="196"/>
      <c r="FB1990" s="196"/>
      <c r="FC1990" s="196"/>
      <c r="FD1990" s="196"/>
    </row>
    <row r="1991" spans="2:160">
      <c r="B1991" s="99">
        <f t="shared" si="187"/>
        <v>0</v>
      </c>
      <c r="C1991" s="99" t="str">
        <f t="shared" si="188"/>
        <v/>
      </c>
      <c r="D1991" s="99" t="str">
        <f t="shared" si="189"/>
        <v/>
      </c>
      <c r="E1991" s="99" t="str">
        <f t="shared" si="190"/>
        <v/>
      </c>
      <c r="F1991" s="99" t="str">
        <f t="shared" si="191"/>
        <v/>
      </c>
      <c r="G1991" s="99" t="str">
        <f t="shared" si="186"/>
        <v/>
      </c>
      <c r="H1991" s="200" t="str">
        <f ca="1">IF(AND(M1991&gt;0,M1991&lt;=STATS!$C$22),1,"")</f>
        <v/>
      </c>
      <c r="J1991" s="34">
        <v>1990</v>
      </c>
      <c r="R1991" s="17"/>
      <c r="S1991" s="17"/>
      <c r="T1991" s="36"/>
      <c r="U1991" s="36"/>
      <c r="V1991" s="36"/>
      <c r="W1991" s="36"/>
      <c r="EZ1991" s="196"/>
      <c r="FA1991" s="196"/>
      <c r="FB1991" s="196"/>
      <c r="FC1991" s="196"/>
      <c r="FD1991" s="196"/>
    </row>
    <row r="1992" spans="2:160">
      <c r="B1992" s="99">
        <f t="shared" si="187"/>
        <v>0</v>
      </c>
      <c r="C1992" s="99" t="str">
        <f t="shared" si="188"/>
        <v/>
      </c>
      <c r="D1992" s="99" t="str">
        <f t="shared" si="189"/>
        <v/>
      </c>
      <c r="E1992" s="99" t="str">
        <f t="shared" si="190"/>
        <v/>
      </c>
      <c r="F1992" s="99" t="str">
        <f t="shared" si="191"/>
        <v/>
      </c>
      <c r="G1992" s="99" t="str">
        <f t="shared" si="186"/>
        <v/>
      </c>
      <c r="H1992" s="200" t="str">
        <f ca="1">IF(AND(M1992&gt;0,M1992&lt;=STATS!$C$22),1,"")</f>
        <v/>
      </c>
      <c r="J1992" s="34">
        <v>1991</v>
      </c>
      <c r="R1992" s="17"/>
      <c r="S1992" s="17"/>
      <c r="T1992" s="36"/>
      <c r="U1992" s="36"/>
      <c r="V1992" s="36"/>
      <c r="W1992" s="36"/>
      <c r="EZ1992" s="196"/>
      <c r="FA1992" s="196"/>
      <c r="FB1992" s="196"/>
      <c r="FC1992" s="196"/>
      <c r="FD1992" s="196"/>
    </row>
    <row r="1993" spans="2:160">
      <c r="B1993" s="99">
        <f t="shared" si="187"/>
        <v>0</v>
      </c>
      <c r="C1993" s="99" t="str">
        <f t="shared" si="188"/>
        <v/>
      </c>
      <c r="D1993" s="99" t="str">
        <f t="shared" si="189"/>
        <v/>
      </c>
      <c r="E1993" s="99" t="str">
        <f t="shared" si="190"/>
        <v/>
      </c>
      <c r="F1993" s="99" t="str">
        <f t="shared" si="191"/>
        <v/>
      </c>
      <c r="G1993" s="99" t="str">
        <f t="shared" si="186"/>
        <v/>
      </c>
      <c r="H1993" s="200" t="str">
        <f ca="1">IF(AND(M1993&gt;0,M1993&lt;=STATS!$C$22),1,"")</f>
        <v/>
      </c>
      <c r="J1993" s="34">
        <v>1992</v>
      </c>
      <c r="R1993" s="17"/>
      <c r="S1993" s="17"/>
      <c r="T1993" s="36"/>
      <c r="U1993" s="36"/>
      <c r="V1993" s="36"/>
      <c r="W1993" s="36"/>
      <c r="EZ1993" s="196"/>
      <c r="FA1993" s="196"/>
      <c r="FB1993" s="196"/>
      <c r="FC1993" s="196"/>
      <c r="FD1993" s="196"/>
    </row>
    <row r="1994" spans="2:160">
      <c r="B1994" s="99">
        <f t="shared" si="187"/>
        <v>0</v>
      </c>
      <c r="C1994" s="99" t="str">
        <f t="shared" si="188"/>
        <v/>
      </c>
      <c r="D1994" s="99" t="str">
        <f t="shared" si="189"/>
        <v/>
      </c>
      <c r="E1994" s="99" t="str">
        <f t="shared" si="190"/>
        <v/>
      </c>
      <c r="F1994" s="99" t="str">
        <f t="shared" si="191"/>
        <v/>
      </c>
      <c r="G1994" s="99" t="str">
        <f t="shared" si="186"/>
        <v/>
      </c>
      <c r="H1994" s="200" t="str">
        <f ca="1">IF(AND(M1994&gt;0,M1994&lt;=STATS!$C$22),1,"")</f>
        <v/>
      </c>
      <c r="J1994" s="34">
        <v>1993</v>
      </c>
      <c r="R1994" s="17"/>
      <c r="S1994" s="17"/>
      <c r="T1994" s="36"/>
      <c r="U1994" s="36"/>
      <c r="V1994" s="36"/>
      <c r="W1994" s="36"/>
      <c r="EZ1994" s="196"/>
      <c r="FA1994" s="196"/>
      <c r="FB1994" s="196"/>
      <c r="FC1994" s="196"/>
      <c r="FD1994" s="196"/>
    </row>
    <row r="1995" spans="2:160">
      <c r="B1995" s="99">
        <f t="shared" si="187"/>
        <v>0</v>
      </c>
      <c r="C1995" s="99" t="str">
        <f t="shared" si="188"/>
        <v/>
      </c>
      <c r="D1995" s="99" t="str">
        <f t="shared" si="189"/>
        <v/>
      </c>
      <c r="E1995" s="99" t="str">
        <f t="shared" si="190"/>
        <v/>
      </c>
      <c r="F1995" s="99" t="str">
        <f t="shared" si="191"/>
        <v/>
      </c>
      <c r="G1995" s="99" t="str">
        <f t="shared" si="186"/>
        <v/>
      </c>
      <c r="H1995" s="200" t="str">
        <f ca="1">IF(AND(M1995&gt;0,M1995&lt;=STATS!$C$22),1,"")</f>
        <v/>
      </c>
      <c r="J1995" s="34">
        <v>1994</v>
      </c>
      <c r="R1995" s="17"/>
      <c r="S1995" s="17"/>
      <c r="T1995" s="36"/>
      <c r="U1995" s="36"/>
      <c r="V1995" s="36"/>
      <c r="W1995" s="36"/>
      <c r="EZ1995" s="196"/>
      <c r="FA1995" s="196"/>
      <c r="FB1995" s="196"/>
      <c r="FC1995" s="196"/>
      <c r="FD1995" s="196"/>
    </row>
    <row r="1996" spans="2:160">
      <c r="B1996" s="99">
        <f t="shared" si="187"/>
        <v>0</v>
      </c>
      <c r="C1996" s="99" t="str">
        <f t="shared" si="188"/>
        <v/>
      </c>
      <c r="D1996" s="99" t="str">
        <f t="shared" si="189"/>
        <v/>
      </c>
      <c r="E1996" s="99" t="str">
        <f t="shared" si="190"/>
        <v/>
      </c>
      <c r="F1996" s="99" t="str">
        <f t="shared" si="191"/>
        <v/>
      </c>
      <c r="G1996" s="99" t="str">
        <f t="shared" si="186"/>
        <v/>
      </c>
      <c r="H1996" s="200" t="str">
        <f ca="1">IF(AND(M1996&gt;0,M1996&lt;=STATS!$C$22),1,"")</f>
        <v/>
      </c>
      <c r="J1996" s="34">
        <v>1995</v>
      </c>
      <c r="R1996" s="17"/>
      <c r="S1996" s="17"/>
      <c r="T1996" s="36"/>
      <c r="U1996" s="36"/>
      <c r="V1996" s="36"/>
      <c r="W1996" s="36"/>
      <c r="EZ1996" s="196"/>
      <c r="FA1996" s="196"/>
      <c r="FB1996" s="196"/>
      <c r="FC1996" s="196"/>
      <c r="FD1996" s="196"/>
    </row>
    <row r="1997" spans="2:160">
      <c r="B1997" s="99">
        <f t="shared" si="187"/>
        <v>0</v>
      </c>
      <c r="C1997" s="99" t="str">
        <f t="shared" si="188"/>
        <v/>
      </c>
      <c r="D1997" s="99" t="str">
        <f t="shared" si="189"/>
        <v/>
      </c>
      <c r="E1997" s="99" t="str">
        <f t="shared" si="190"/>
        <v/>
      </c>
      <c r="F1997" s="99" t="str">
        <f t="shared" si="191"/>
        <v/>
      </c>
      <c r="G1997" s="99" t="str">
        <f t="shared" si="186"/>
        <v/>
      </c>
      <c r="H1997" s="200" t="str">
        <f ca="1">IF(AND(M1997&gt;0,M1997&lt;=STATS!$C$22),1,"")</f>
        <v/>
      </c>
      <c r="J1997" s="34">
        <v>1996</v>
      </c>
      <c r="R1997" s="17"/>
      <c r="S1997" s="17"/>
      <c r="T1997" s="36"/>
      <c r="U1997" s="36"/>
      <c r="V1997" s="36"/>
      <c r="W1997" s="36"/>
      <c r="EZ1997" s="196"/>
      <c r="FA1997" s="196"/>
      <c r="FB1997" s="196"/>
      <c r="FC1997" s="196"/>
      <c r="FD1997" s="196"/>
    </row>
    <row r="1998" spans="2:160">
      <c r="B1998" s="99">
        <f t="shared" si="187"/>
        <v>0</v>
      </c>
      <c r="C1998" s="99" t="str">
        <f t="shared" si="188"/>
        <v/>
      </c>
      <c r="D1998" s="99" t="str">
        <f t="shared" si="189"/>
        <v/>
      </c>
      <c r="E1998" s="99" t="str">
        <f t="shared" si="190"/>
        <v/>
      </c>
      <c r="F1998" s="99" t="str">
        <f t="shared" si="191"/>
        <v/>
      </c>
      <c r="G1998" s="99" t="str">
        <f t="shared" si="186"/>
        <v/>
      </c>
      <c r="H1998" s="200" t="str">
        <f ca="1">IF(AND(M1998&gt;0,M1998&lt;=STATS!$C$22),1,"")</f>
        <v/>
      </c>
      <c r="J1998" s="34">
        <v>1997</v>
      </c>
      <c r="R1998" s="17"/>
      <c r="S1998" s="17"/>
      <c r="T1998" s="36"/>
      <c r="U1998" s="36"/>
      <c r="V1998" s="36"/>
      <c r="W1998" s="36"/>
      <c r="EZ1998" s="196"/>
      <c r="FA1998" s="196"/>
      <c r="FB1998" s="196"/>
      <c r="FC1998" s="196"/>
      <c r="FD1998" s="196"/>
    </row>
    <row r="1999" spans="2:160">
      <c r="B1999" s="99">
        <f t="shared" si="187"/>
        <v>0</v>
      </c>
      <c r="C1999" s="99" t="str">
        <f t="shared" si="188"/>
        <v/>
      </c>
      <c r="D1999" s="99" t="str">
        <f t="shared" si="189"/>
        <v/>
      </c>
      <c r="E1999" s="99" t="str">
        <f t="shared" si="190"/>
        <v/>
      </c>
      <c r="F1999" s="99" t="str">
        <f t="shared" si="191"/>
        <v/>
      </c>
      <c r="G1999" s="99" t="str">
        <f t="shared" si="186"/>
        <v/>
      </c>
      <c r="H1999" s="200" t="str">
        <f ca="1">IF(AND(M1999&gt;0,M1999&lt;=STATS!$C$22),1,"")</f>
        <v/>
      </c>
      <c r="J1999" s="34">
        <v>1998</v>
      </c>
      <c r="R1999" s="17"/>
      <c r="S1999" s="17"/>
      <c r="T1999" s="36"/>
      <c r="U1999" s="36"/>
      <c r="V1999" s="36"/>
      <c r="W1999" s="36"/>
      <c r="EZ1999" s="196"/>
      <c r="FA1999" s="196"/>
      <c r="FB1999" s="196"/>
      <c r="FC1999" s="196"/>
      <c r="FD1999" s="196"/>
    </row>
    <row r="2000" spans="2:160">
      <c r="B2000" s="99">
        <f t="shared" si="187"/>
        <v>0</v>
      </c>
      <c r="C2000" s="99" t="str">
        <f t="shared" si="188"/>
        <v/>
      </c>
      <c r="D2000" s="99" t="str">
        <f t="shared" si="189"/>
        <v/>
      </c>
      <c r="E2000" s="99" t="str">
        <f t="shared" si="190"/>
        <v/>
      </c>
      <c r="F2000" s="99" t="str">
        <f t="shared" si="191"/>
        <v/>
      </c>
      <c r="G2000" s="99" t="str">
        <f t="shared" si="186"/>
        <v/>
      </c>
      <c r="H2000" s="200" t="str">
        <f ca="1">IF(AND(M2000&gt;0,M2000&lt;=STATS!$C$22),1,"")</f>
        <v/>
      </c>
      <c r="J2000" s="34">
        <v>1999</v>
      </c>
      <c r="R2000" s="17"/>
      <c r="S2000" s="17"/>
      <c r="T2000" s="36"/>
      <c r="U2000" s="36"/>
      <c r="V2000" s="36"/>
      <c r="W2000" s="36"/>
      <c r="EZ2000" s="196"/>
      <c r="FA2000" s="196"/>
      <c r="FB2000" s="196"/>
      <c r="FC2000" s="196"/>
      <c r="FD2000" s="196"/>
    </row>
    <row r="2001" spans="2:160">
      <c r="B2001" s="99">
        <f t="shared" si="187"/>
        <v>0</v>
      </c>
      <c r="C2001" s="99" t="str">
        <f t="shared" si="188"/>
        <v/>
      </c>
      <c r="D2001" s="99" t="str">
        <f t="shared" si="189"/>
        <v/>
      </c>
      <c r="E2001" s="99" t="str">
        <f t="shared" si="190"/>
        <v/>
      </c>
      <c r="F2001" s="99" t="str">
        <f t="shared" si="191"/>
        <v/>
      </c>
      <c r="G2001" s="99" t="str">
        <f t="shared" si="186"/>
        <v/>
      </c>
      <c r="H2001" s="200" t="str">
        <f ca="1">IF(AND(M2001&gt;0,M2001&lt;=STATS!$C$22),1,"")</f>
        <v/>
      </c>
      <c r="J2001" s="34">
        <v>2000</v>
      </c>
      <c r="R2001" s="17"/>
      <c r="S2001" s="17"/>
      <c r="T2001" s="36"/>
      <c r="U2001" s="36"/>
      <c r="V2001" s="36"/>
      <c r="W2001" s="36"/>
      <c r="EZ2001" s="196"/>
      <c r="FA2001" s="196"/>
      <c r="FB2001" s="196"/>
      <c r="FC2001" s="196"/>
      <c r="FD2001" s="196"/>
    </row>
    <row r="2002" spans="2:160">
      <c r="B2002" s="99">
        <f t="shared" si="187"/>
        <v>0</v>
      </c>
      <c r="C2002" s="99" t="str">
        <f t="shared" si="188"/>
        <v/>
      </c>
      <c r="D2002" s="99" t="str">
        <f t="shared" si="189"/>
        <v/>
      </c>
      <c r="E2002" s="99" t="str">
        <f t="shared" si="190"/>
        <v/>
      </c>
      <c r="F2002" s="99" t="str">
        <f t="shared" si="191"/>
        <v/>
      </c>
      <c r="G2002" s="99" t="str">
        <f t="shared" si="186"/>
        <v/>
      </c>
      <c r="H2002" s="200" t="str">
        <f ca="1">IF(AND(M2002&gt;0,M2002&lt;=STATS!$C$22),1,"")</f>
        <v/>
      </c>
      <c r="J2002" s="34">
        <v>2001</v>
      </c>
      <c r="R2002" s="17"/>
      <c r="S2002" s="17"/>
      <c r="T2002" s="36"/>
      <c r="U2002" s="36"/>
      <c r="V2002" s="36"/>
      <c r="W2002" s="36"/>
      <c r="EZ2002" s="196"/>
      <c r="FA2002" s="196"/>
      <c r="FB2002" s="196"/>
      <c r="FC2002" s="196"/>
      <c r="FD2002" s="196"/>
    </row>
    <row r="2003" spans="2:160">
      <c r="B2003" s="99">
        <f t="shared" si="187"/>
        <v>0</v>
      </c>
      <c r="C2003" s="99" t="str">
        <f t="shared" si="188"/>
        <v/>
      </c>
      <c r="D2003" s="99" t="str">
        <f t="shared" si="189"/>
        <v/>
      </c>
      <c r="E2003" s="99" t="str">
        <f t="shared" si="190"/>
        <v/>
      </c>
      <c r="F2003" s="99" t="str">
        <f t="shared" si="191"/>
        <v/>
      </c>
      <c r="G2003" s="99" t="str">
        <f t="shared" si="186"/>
        <v/>
      </c>
      <c r="H2003" s="200" t="str">
        <f ca="1">IF(AND(M2003&gt;0,M2003&lt;=STATS!$C$22),1,"")</f>
        <v/>
      </c>
      <c r="J2003" s="34">
        <v>2002</v>
      </c>
      <c r="R2003" s="17"/>
      <c r="S2003" s="17"/>
      <c r="T2003" s="36"/>
      <c r="U2003" s="36"/>
      <c r="V2003" s="36"/>
      <c r="W2003" s="36"/>
      <c r="EZ2003" s="196"/>
      <c r="FA2003" s="196"/>
      <c r="FB2003" s="196"/>
      <c r="FC2003" s="196"/>
      <c r="FD2003" s="196"/>
    </row>
    <row r="2004" spans="2:160">
      <c r="B2004" s="99">
        <f t="shared" si="187"/>
        <v>0</v>
      </c>
      <c r="C2004" s="99" t="str">
        <f t="shared" si="188"/>
        <v/>
      </c>
      <c r="D2004" s="99" t="str">
        <f t="shared" si="189"/>
        <v/>
      </c>
      <c r="E2004" s="99" t="str">
        <f t="shared" si="190"/>
        <v/>
      </c>
      <c r="F2004" s="99" t="str">
        <f t="shared" si="191"/>
        <v/>
      </c>
      <c r="G2004" s="99" t="str">
        <f t="shared" si="186"/>
        <v/>
      </c>
      <c r="H2004" s="200" t="str">
        <f ca="1">IF(AND(M2004&gt;0,M2004&lt;=STATS!$C$22),1,"")</f>
        <v/>
      </c>
      <c r="J2004" s="34">
        <v>2003</v>
      </c>
      <c r="R2004" s="17"/>
      <c r="S2004" s="17"/>
      <c r="T2004" s="36"/>
      <c r="U2004" s="36"/>
      <c r="V2004" s="36"/>
      <c r="W2004" s="36"/>
      <c r="EZ2004" s="196"/>
      <c r="FA2004" s="196"/>
      <c r="FB2004" s="196"/>
      <c r="FC2004" s="196"/>
      <c r="FD2004" s="196"/>
    </row>
    <row r="2005" spans="2:160">
      <c r="B2005" s="99">
        <f t="shared" si="187"/>
        <v>0</v>
      </c>
      <c r="C2005" s="99" t="str">
        <f t="shared" si="188"/>
        <v/>
      </c>
      <c r="D2005" s="99" t="str">
        <f t="shared" si="189"/>
        <v/>
      </c>
      <c r="E2005" s="99" t="str">
        <f t="shared" si="190"/>
        <v/>
      </c>
      <c r="F2005" s="99" t="str">
        <f t="shared" si="191"/>
        <v/>
      </c>
      <c r="G2005" s="99" t="str">
        <f t="shared" si="186"/>
        <v/>
      </c>
      <c r="H2005" s="200" t="str">
        <f ca="1">IF(AND(M2005&gt;0,M2005&lt;=STATS!$C$22),1,"")</f>
        <v/>
      </c>
      <c r="J2005" s="34">
        <v>2004</v>
      </c>
      <c r="R2005" s="17"/>
      <c r="S2005" s="17"/>
      <c r="T2005" s="36"/>
      <c r="U2005" s="36"/>
      <c r="V2005" s="36"/>
      <c r="W2005" s="36"/>
      <c r="EZ2005" s="196"/>
      <c r="FA2005" s="196"/>
      <c r="FB2005" s="196"/>
      <c r="FC2005" s="196"/>
      <c r="FD2005" s="196"/>
    </row>
    <row r="2006" spans="2:160">
      <c r="B2006" s="99">
        <f t="shared" si="187"/>
        <v>0</v>
      </c>
      <c r="C2006" s="99" t="str">
        <f t="shared" si="188"/>
        <v/>
      </c>
      <c r="D2006" s="99" t="str">
        <f t="shared" si="189"/>
        <v/>
      </c>
      <c r="E2006" s="99" t="str">
        <f t="shared" si="190"/>
        <v/>
      </c>
      <c r="F2006" s="99" t="str">
        <f t="shared" si="191"/>
        <v/>
      </c>
      <c r="G2006" s="99" t="str">
        <f t="shared" si="186"/>
        <v/>
      </c>
      <c r="H2006" s="200" t="str">
        <f ca="1">IF(AND(M2006&gt;0,M2006&lt;=STATS!$C$22),1,"")</f>
        <v/>
      </c>
      <c r="J2006" s="34">
        <v>2005</v>
      </c>
      <c r="R2006" s="17"/>
      <c r="S2006" s="17"/>
      <c r="T2006" s="36"/>
      <c r="U2006" s="36"/>
      <c r="V2006" s="36"/>
      <c r="W2006" s="36"/>
      <c r="EZ2006" s="196"/>
      <c r="FA2006" s="196"/>
      <c r="FB2006" s="196"/>
      <c r="FC2006" s="196"/>
      <c r="FD2006" s="196"/>
    </row>
    <row r="2007" spans="2:160">
      <c r="B2007" s="99">
        <f t="shared" si="187"/>
        <v>0</v>
      </c>
      <c r="C2007" s="99" t="str">
        <f t="shared" si="188"/>
        <v/>
      </c>
      <c r="D2007" s="99" t="str">
        <f t="shared" si="189"/>
        <v/>
      </c>
      <c r="E2007" s="99" t="str">
        <f t="shared" si="190"/>
        <v/>
      </c>
      <c r="F2007" s="99" t="str">
        <f t="shared" si="191"/>
        <v/>
      </c>
      <c r="G2007" s="99" t="str">
        <f t="shared" si="186"/>
        <v/>
      </c>
      <c r="H2007" s="200" t="str">
        <f ca="1">IF(AND(M2007&gt;0,M2007&lt;=STATS!$C$22),1,"")</f>
        <v/>
      </c>
      <c r="J2007" s="34">
        <v>2006</v>
      </c>
      <c r="R2007" s="17"/>
      <c r="S2007" s="17"/>
      <c r="T2007" s="36"/>
      <c r="U2007" s="36"/>
      <c r="V2007" s="36"/>
      <c r="W2007" s="36"/>
      <c r="EZ2007" s="196"/>
      <c r="FA2007" s="196"/>
      <c r="FB2007" s="196"/>
      <c r="FC2007" s="196"/>
      <c r="FD2007" s="196"/>
    </row>
    <row r="2008" spans="2:160">
      <c r="B2008" s="99">
        <f t="shared" si="187"/>
        <v>0</v>
      </c>
      <c r="C2008" s="99" t="str">
        <f t="shared" si="188"/>
        <v/>
      </c>
      <c r="D2008" s="99" t="str">
        <f t="shared" si="189"/>
        <v/>
      </c>
      <c r="E2008" s="99" t="str">
        <f t="shared" si="190"/>
        <v/>
      </c>
      <c r="F2008" s="99" t="str">
        <f t="shared" si="191"/>
        <v/>
      </c>
      <c r="G2008" s="99" t="str">
        <f t="shared" si="186"/>
        <v/>
      </c>
      <c r="H2008" s="200" t="str">
        <f ca="1">IF(AND(M2008&gt;0,M2008&lt;=STATS!$C$22),1,"")</f>
        <v/>
      </c>
      <c r="J2008" s="34">
        <v>2007</v>
      </c>
      <c r="R2008" s="17"/>
      <c r="S2008" s="17"/>
      <c r="T2008" s="36"/>
      <c r="U2008" s="36"/>
      <c r="V2008" s="36"/>
      <c r="W2008" s="36"/>
      <c r="EZ2008" s="196"/>
      <c r="FA2008" s="196"/>
      <c r="FB2008" s="196"/>
      <c r="FC2008" s="196"/>
      <c r="FD2008" s="196"/>
    </row>
    <row r="2009" spans="2:160">
      <c r="B2009" s="99">
        <f t="shared" si="187"/>
        <v>0</v>
      </c>
      <c r="C2009" s="99" t="str">
        <f t="shared" si="188"/>
        <v/>
      </c>
      <c r="D2009" s="99" t="str">
        <f t="shared" si="189"/>
        <v/>
      </c>
      <c r="E2009" s="99" t="str">
        <f t="shared" si="190"/>
        <v/>
      </c>
      <c r="F2009" s="99" t="str">
        <f t="shared" si="191"/>
        <v/>
      </c>
      <c r="G2009" s="99" t="str">
        <f t="shared" si="186"/>
        <v/>
      </c>
      <c r="H2009" s="200" t="str">
        <f ca="1">IF(AND(M2009&gt;0,M2009&lt;=STATS!$C$22),1,"")</f>
        <v/>
      </c>
      <c r="J2009" s="34">
        <v>2008</v>
      </c>
      <c r="L2009" s="197"/>
      <c r="R2009" s="17"/>
      <c r="S2009" s="17"/>
      <c r="T2009" s="36"/>
      <c r="U2009" s="36"/>
      <c r="V2009" s="36"/>
      <c r="W2009" s="36"/>
      <c r="EZ2009" s="196"/>
      <c r="FA2009" s="196"/>
      <c r="FB2009" s="196"/>
      <c r="FC2009" s="196"/>
      <c r="FD2009" s="196"/>
    </row>
    <row r="2010" spans="2:160">
      <c r="B2010" s="99">
        <f t="shared" si="187"/>
        <v>0</v>
      </c>
      <c r="C2010" s="99" t="str">
        <f t="shared" si="188"/>
        <v/>
      </c>
      <c r="D2010" s="99" t="str">
        <f t="shared" si="189"/>
        <v/>
      </c>
      <c r="E2010" s="99" t="str">
        <f t="shared" si="190"/>
        <v/>
      </c>
      <c r="F2010" s="99" t="str">
        <f t="shared" si="191"/>
        <v/>
      </c>
      <c r="G2010" s="99" t="str">
        <f t="shared" ref="G2010:G2073" si="192">IF($B2010&gt;=1,$M2010,"")</f>
        <v/>
      </c>
      <c r="H2010" s="200" t="str">
        <f ca="1">IF(AND(M2010&gt;0,M2010&lt;=STATS!$C$22),1,"")</f>
        <v/>
      </c>
      <c r="J2010" s="34">
        <v>2009</v>
      </c>
      <c r="R2010" s="17"/>
      <c r="S2010" s="17"/>
      <c r="T2010" s="36"/>
      <c r="U2010" s="36"/>
      <c r="V2010" s="36"/>
      <c r="W2010" s="36"/>
      <c r="EZ2010" s="196"/>
      <c r="FA2010" s="196"/>
      <c r="FB2010" s="196"/>
      <c r="FC2010" s="196"/>
      <c r="FD2010" s="196"/>
    </row>
    <row r="2011" spans="2:160">
      <c r="B2011" s="99">
        <f t="shared" si="187"/>
        <v>0</v>
      </c>
      <c r="C2011" s="99" t="str">
        <f t="shared" si="188"/>
        <v/>
      </c>
      <c r="D2011" s="99" t="str">
        <f t="shared" si="189"/>
        <v/>
      </c>
      <c r="E2011" s="99" t="str">
        <f t="shared" si="190"/>
        <v/>
      </c>
      <c r="F2011" s="99" t="str">
        <f t="shared" si="191"/>
        <v/>
      </c>
      <c r="G2011" s="99" t="str">
        <f t="shared" si="192"/>
        <v/>
      </c>
      <c r="H2011" s="200" t="str">
        <f ca="1">IF(AND(M2011&gt;0,M2011&lt;=STATS!$C$22),1,"")</f>
        <v/>
      </c>
      <c r="J2011" s="34">
        <v>2010</v>
      </c>
      <c r="R2011" s="17"/>
      <c r="S2011" s="17"/>
      <c r="EZ2011" s="196"/>
      <c r="FA2011" s="196"/>
      <c r="FB2011" s="196"/>
      <c r="FC2011" s="196"/>
      <c r="FD2011" s="196"/>
    </row>
    <row r="2012" spans="2:160">
      <c r="B2012" s="99">
        <f t="shared" si="187"/>
        <v>0</v>
      </c>
      <c r="C2012" s="99" t="str">
        <f t="shared" si="188"/>
        <v/>
      </c>
      <c r="D2012" s="99" t="str">
        <f t="shared" si="189"/>
        <v/>
      </c>
      <c r="E2012" s="99" t="str">
        <f t="shared" si="190"/>
        <v/>
      </c>
      <c r="F2012" s="99" t="str">
        <f t="shared" si="191"/>
        <v/>
      </c>
      <c r="G2012" s="99" t="str">
        <f t="shared" si="192"/>
        <v/>
      </c>
      <c r="H2012" s="200" t="str">
        <f ca="1">IF(AND(M2012&gt;0,M2012&lt;=STATS!$C$22),1,"")</f>
        <v/>
      </c>
      <c r="J2012" s="34">
        <v>2011</v>
      </c>
      <c r="R2012" s="17"/>
      <c r="S2012" s="17"/>
      <c r="EZ2012" s="196"/>
      <c r="FA2012" s="196"/>
      <c r="FB2012" s="196"/>
      <c r="FC2012" s="196"/>
      <c r="FD2012" s="196"/>
    </row>
    <row r="2013" spans="2:160">
      <c r="B2013" s="99">
        <f t="shared" si="187"/>
        <v>0</v>
      </c>
      <c r="C2013" s="99" t="str">
        <f t="shared" si="188"/>
        <v/>
      </c>
      <c r="D2013" s="99" t="str">
        <f t="shared" si="189"/>
        <v/>
      </c>
      <c r="E2013" s="99" t="str">
        <f t="shared" si="190"/>
        <v/>
      </c>
      <c r="F2013" s="99" t="str">
        <f t="shared" si="191"/>
        <v/>
      </c>
      <c r="G2013" s="99" t="str">
        <f t="shared" si="192"/>
        <v/>
      </c>
      <c r="H2013" s="200" t="str">
        <f ca="1">IF(AND(M2013&gt;0,M2013&lt;=STATS!$C$22),1,"")</f>
        <v/>
      </c>
      <c r="J2013" s="34">
        <v>2012</v>
      </c>
      <c r="R2013" s="17"/>
      <c r="S2013" s="17"/>
      <c r="EZ2013" s="196"/>
      <c r="FA2013" s="196"/>
      <c r="FB2013" s="196"/>
      <c r="FC2013" s="196"/>
      <c r="FD2013" s="196"/>
    </row>
    <row r="2014" spans="2:160">
      <c r="B2014" s="99">
        <f t="shared" si="187"/>
        <v>0</v>
      </c>
      <c r="C2014" s="99" t="str">
        <f t="shared" si="188"/>
        <v/>
      </c>
      <c r="D2014" s="99" t="str">
        <f t="shared" si="189"/>
        <v/>
      </c>
      <c r="E2014" s="99" t="str">
        <f t="shared" si="190"/>
        <v/>
      </c>
      <c r="F2014" s="99" t="str">
        <f t="shared" si="191"/>
        <v/>
      </c>
      <c r="G2014" s="99" t="str">
        <f t="shared" si="192"/>
        <v/>
      </c>
      <c r="H2014" s="200" t="str">
        <f ca="1">IF(AND(M2014&gt;0,M2014&lt;=STATS!$C$22),1,"")</f>
        <v/>
      </c>
      <c r="J2014" s="34">
        <v>2013</v>
      </c>
      <c r="R2014" s="17"/>
      <c r="S2014" s="17"/>
      <c r="EZ2014" s="196"/>
      <c r="FA2014" s="196"/>
      <c r="FB2014" s="196"/>
      <c r="FC2014" s="196"/>
      <c r="FD2014" s="196"/>
    </row>
    <row r="2015" spans="2:160">
      <c r="B2015" s="99">
        <f t="shared" si="187"/>
        <v>0</v>
      </c>
      <c r="C2015" s="99" t="str">
        <f t="shared" si="188"/>
        <v/>
      </c>
      <c r="D2015" s="99" t="str">
        <f t="shared" si="189"/>
        <v/>
      </c>
      <c r="E2015" s="99" t="str">
        <f t="shared" si="190"/>
        <v/>
      </c>
      <c r="F2015" s="99" t="str">
        <f t="shared" si="191"/>
        <v/>
      </c>
      <c r="G2015" s="99" t="str">
        <f t="shared" si="192"/>
        <v/>
      </c>
      <c r="H2015" s="200" t="str">
        <f ca="1">IF(AND(M2015&gt;0,M2015&lt;=STATS!$C$22),1,"")</f>
        <v/>
      </c>
      <c r="J2015" s="34">
        <v>2014</v>
      </c>
      <c r="R2015" s="17"/>
      <c r="S2015" s="17"/>
      <c r="EZ2015" s="196"/>
      <c r="FA2015" s="196"/>
      <c r="FB2015" s="196"/>
      <c r="FC2015" s="196"/>
      <c r="FD2015" s="196"/>
    </row>
    <row r="2016" spans="2:160">
      <c r="B2016" s="99">
        <f t="shared" si="187"/>
        <v>0</v>
      </c>
      <c r="C2016" s="99" t="str">
        <f t="shared" si="188"/>
        <v/>
      </c>
      <c r="D2016" s="99" t="str">
        <f t="shared" si="189"/>
        <v/>
      </c>
      <c r="E2016" s="99" t="str">
        <f t="shared" si="190"/>
        <v/>
      </c>
      <c r="F2016" s="99" t="str">
        <f t="shared" si="191"/>
        <v/>
      </c>
      <c r="G2016" s="99" t="str">
        <f t="shared" si="192"/>
        <v/>
      </c>
      <c r="H2016" s="200" t="str">
        <f ca="1">IF(AND(M2016&gt;0,M2016&lt;=STATS!$C$22),1,"")</f>
        <v/>
      </c>
      <c r="J2016" s="34">
        <v>2015</v>
      </c>
      <c r="R2016" s="17"/>
      <c r="S2016" s="17"/>
      <c r="EZ2016" s="196"/>
      <c r="FA2016" s="196"/>
      <c r="FB2016" s="196"/>
      <c r="FC2016" s="196"/>
      <c r="FD2016" s="196"/>
    </row>
    <row r="2017" spans="2:160">
      <c r="B2017" s="99">
        <f t="shared" si="187"/>
        <v>0</v>
      </c>
      <c r="C2017" s="99" t="str">
        <f t="shared" si="188"/>
        <v/>
      </c>
      <c r="D2017" s="99" t="str">
        <f t="shared" si="189"/>
        <v/>
      </c>
      <c r="E2017" s="99" t="str">
        <f t="shared" si="190"/>
        <v/>
      </c>
      <c r="F2017" s="99" t="str">
        <f t="shared" si="191"/>
        <v/>
      </c>
      <c r="G2017" s="99" t="str">
        <f t="shared" si="192"/>
        <v/>
      </c>
      <c r="H2017" s="200" t="str">
        <f ca="1">IF(AND(M2017&gt;0,M2017&lt;=STATS!$C$22),1,"")</f>
        <v/>
      </c>
      <c r="J2017" s="34">
        <v>2016</v>
      </c>
      <c r="R2017" s="17"/>
      <c r="S2017" s="17"/>
      <c r="EZ2017" s="196"/>
      <c r="FA2017" s="196"/>
      <c r="FB2017" s="196"/>
      <c r="FC2017" s="196"/>
      <c r="FD2017" s="196"/>
    </row>
    <row r="2018" spans="2:160">
      <c r="B2018" s="99">
        <f t="shared" si="187"/>
        <v>0</v>
      </c>
      <c r="C2018" s="99" t="str">
        <f t="shared" si="188"/>
        <v/>
      </c>
      <c r="D2018" s="99" t="str">
        <f t="shared" si="189"/>
        <v/>
      </c>
      <c r="E2018" s="99" t="str">
        <f t="shared" si="190"/>
        <v/>
      </c>
      <c r="F2018" s="99" t="str">
        <f t="shared" si="191"/>
        <v/>
      </c>
      <c r="G2018" s="99" t="str">
        <f t="shared" si="192"/>
        <v/>
      </c>
      <c r="H2018" s="200" t="str">
        <f ca="1">IF(AND(M2018&gt;0,M2018&lt;=STATS!$C$22),1,"")</f>
        <v/>
      </c>
      <c r="J2018" s="34">
        <v>2017</v>
      </c>
      <c r="R2018" s="17"/>
      <c r="S2018" s="17"/>
      <c r="EZ2018" s="196"/>
      <c r="FA2018" s="196"/>
      <c r="FB2018" s="196"/>
      <c r="FC2018" s="196"/>
      <c r="FD2018" s="196"/>
    </row>
    <row r="2019" spans="2:160">
      <c r="B2019" s="99">
        <f t="shared" si="187"/>
        <v>0</v>
      </c>
      <c r="C2019" s="99" t="str">
        <f t="shared" si="188"/>
        <v/>
      </c>
      <c r="D2019" s="99" t="str">
        <f t="shared" si="189"/>
        <v/>
      </c>
      <c r="E2019" s="99" t="str">
        <f t="shared" si="190"/>
        <v/>
      </c>
      <c r="F2019" s="99" t="str">
        <f t="shared" si="191"/>
        <v/>
      </c>
      <c r="G2019" s="99" t="str">
        <f t="shared" si="192"/>
        <v/>
      </c>
      <c r="H2019" s="200" t="str">
        <f ca="1">IF(AND(M2019&gt;0,M2019&lt;=STATS!$C$22),1,"")</f>
        <v/>
      </c>
      <c r="J2019" s="34">
        <v>2018</v>
      </c>
      <c r="R2019" s="17"/>
      <c r="S2019" s="17"/>
      <c r="EZ2019" s="196"/>
      <c r="FA2019" s="196"/>
      <c r="FB2019" s="196"/>
      <c r="FC2019" s="196"/>
      <c r="FD2019" s="196"/>
    </row>
    <row r="2020" spans="2:160">
      <c r="B2020" s="99">
        <f t="shared" si="187"/>
        <v>0</v>
      </c>
      <c r="C2020" s="99" t="str">
        <f t="shared" si="188"/>
        <v/>
      </c>
      <c r="D2020" s="99" t="str">
        <f t="shared" si="189"/>
        <v/>
      </c>
      <c r="E2020" s="99" t="str">
        <f t="shared" si="190"/>
        <v/>
      </c>
      <c r="F2020" s="99" t="str">
        <f t="shared" si="191"/>
        <v/>
      </c>
      <c r="G2020" s="99" t="str">
        <f t="shared" si="192"/>
        <v/>
      </c>
      <c r="H2020" s="200" t="str">
        <f ca="1">IF(AND(M2020&gt;0,M2020&lt;=STATS!$C$22),1,"")</f>
        <v/>
      </c>
      <c r="J2020" s="34">
        <v>2019</v>
      </c>
      <c r="R2020" s="17"/>
      <c r="S2020" s="17"/>
      <c r="EZ2020" s="196"/>
      <c r="FA2020" s="196"/>
      <c r="FB2020" s="196"/>
      <c r="FC2020" s="196"/>
      <c r="FD2020" s="196"/>
    </row>
    <row r="2021" spans="2:160">
      <c r="B2021" s="99">
        <f t="shared" si="187"/>
        <v>0</v>
      </c>
      <c r="C2021" s="99" t="str">
        <f t="shared" si="188"/>
        <v/>
      </c>
      <c r="D2021" s="99" t="str">
        <f t="shared" si="189"/>
        <v/>
      </c>
      <c r="E2021" s="99" t="str">
        <f t="shared" si="190"/>
        <v/>
      </c>
      <c r="F2021" s="99" t="str">
        <f t="shared" si="191"/>
        <v/>
      </c>
      <c r="G2021" s="99" t="str">
        <f t="shared" si="192"/>
        <v/>
      </c>
      <c r="H2021" s="200" t="str">
        <f ca="1">IF(AND(M2021&gt;0,M2021&lt;=STATS!$C$22),1,"")</f>
        <v/>
      </c>
      <c r="J2021" s="34">
        <v>2020</v>
      </c>
      <c r="R2021" s="17"/>
      <c r="S2021" s="17"/>
      <c r="EZ2021" s="196"/>
      <c r="FA2021" s="196"/>
      <c r="FB2021" s="196"/>
      <c r="FC2021" s="196"/>
      <c r="FD2021" s="196"/>
    </row>
    <row r="2022" spans="2:160">
      <c r="B2022" s="99">
        <f t="shared" si="187"/>
        <v>0</v>
      </c>
      <c r="C2022" s="99" t="str">
        <f t="shared" si="188"/>
        <v/>
      </c>
      <c r="D2022" s="99" t="str">
        <f t="shared" si="189"/>
        <v/>
      </c>
      <c r="E2022" s="99" t="str">
        <f t="shared" si="190"/>
        <v/>
      </c>
      <c r="F2022" s="99" t="str">
        <f t="shared" si="191"/>
        <v/>
      </c>
      <c r="G2022" s="99" t="str">
        <f t="shared" si="192"/>
        <v/>
      </c>
      <c r="H2022" s="200" t="str">
        <f ca="1">IF(AND(M2022&gt;0,M2022&lt;=STATS!$C$22),1,"")</f>
        <v/>
      </c>
      <c r="J2022" s="34">
        <v>2021</v>
      </c>
      <c r="R2022" s="17"/>
      <c r="S2022" s="17"/>
      <c r="EZ2022" s="196"/>
      <c r="FA2022" s="196"/>
      <c r="FB2022" s="196"/>
      <c r="FC2022" s="196"/>
      <c r="FD2022" s="196"/>
    </row>
    <row r="2023" spans="2:160">
      <c r="B2023" s="99">
        <f t="shared" si="187"/>
        <v>0</v>
      </c>
      <c r="C2023" s="99" t="str">
        <f t="shared" si="188"/>
        <v/>
      </c>
      <c r="D2023" s="99" t="str">
        <f t="shared" si="189"/>
        <v/>
      </c>
      <c r="E2023" s="99" t="str">
        <f t="shared" si="190"/>
        <v/>
      </c>
      <c r="F2023" s="99" t="str">
        <f t="shared" si="191"/>
        <v/>
      </c>
      <c r="G2023" s="99" t="str">
        <f t="shared" si="192"/>
        <v/>
      </c>
      <c r="H2023" s="200" t="str">
        <f ca="1">IF(AND(M2023&gt;0,M2023&lt;=STATS!$C$22),1,"")</f>
        <v/>
      </c>
      <c r="J2023" s="34">
        <v>2022</v>
      </c>
      <c r="R2023" s="17"/>
      <c r="S2023" s="17"/>
      <c r="EZ2023" s="196"/>
      <c r="FA2023" s="196"/>
      <c r="FB2023" s="196"/>
      <c r="FC2023" s="196"/>
      <c r="FD2023" s="196"/>
    </row>
    <row r="2024" spans="2:160">
      <c r="B2024" s="99">
        <f t="shared" si="187"/>
        <v>0</v>
      </c>
      <c r="C2024" s="99" t="str">
        <f t="shared" si="188"/>
        <v/>
      </c>
      <c r="D2024" s="99" t="str">
        <f t="shared" si="189"/>
        <v/>
      </c>
      <c r="E2024" s="99" t="str">
        <f t="shared" si="190"/>
        <v/>
      </c>
      <c r="F2024" s="99" t="str">
        <f t="shared" si="191"/>
        <v/>
      </c>
      <c r="G2024" s="99" t="str">
        <f t="shared" si="192"/>
        <v/>
      </c>
      <c r="H2024" s="200" t="str">
        <f ca="1">IF(AND(M2024&gt;0,M2024&lt;=STATS!$C$22),1,"")</f>
        <v/>
      </c>
      <c r="J2024" s="34">
        <v>2023</v>
      </c>
      <c r="R2024" s="17"/>
      <c r="S2024" s="17"/>
      <c r="EZ2024" s="196"/>
      <c r="FA2024" s="196"/>
      <c r="FB2024" s="196"/>
      <c r="FC2024" s="196"/>
      <c r="FD2024" s="196"/>
    </row>
    <row r="2025" spans="2:160">
      <c r="B2025" s="99">
        <f t="shared" si="187"/>
        <v>0</v>
      </c>
      <c r="C2025" s="99" t="str">
        <f t="shared" si="188"/>
        <v/>
      </c>
      <c r="D2025" s="99" t="str">
        <f t="shared" si="189"/>
        <v/>
      </c>
      <c r="E2025" s="99" t="str">
        <f t="shared" si="190"/>
        <v/>
      </c>
      <c r="F2025" s="99" t="str">
        <f t="shared" si="191"/>
        <v/>
      </c>
      <c r="G2025" s="99" t="str">
        <f t="shared" si="192"/>
        <v/>
      </c>
      <c r="H2025" s="200" t="str">
        <f ca="1">IF(AND(M2025&gt;0,M2025&lt;=STATS!$C$22),1,"")</f>
        <v/>
      </c>
      <c r="J2025" s="34">
        <v>2024</v>
      </c>
      <c r="R2025" s="17"/>
      <c r="S2025" s="17"/>
      <c r="EZ2025" s="196"/>
      <c r="FA2025" s="196"/>
      <c r="FB2025" s="196"/>
      <c r="FC2025" s="196"/>
      <c r="FD2025" s="196"/>
    </row>
    <row r="2026" spans="2:160">
      <c r="B2026" s="99">
        <f t="shared" si="187"/>
        <v>0</v>
      </c>
      <c r="C2026" s="99" t="str">
        <f t="shared" si="188"/>
        <v/>
      </c>
      <c r="D2026" s="99" t="str">
        <f t="shared" si="189"/>
        <v/>
      </c>
      <c r="E2026" s="99" t="str">
        <f t="shared" si="190"/>
        <v/>
      </c>
      <c r="F2026" s="99" t="str">
        <f t="shared" si="191"/>
        <v/>
      </c>
      <c r="G2026" s="99" t="str">
        <f t="shared" si="192"/>
        <v/>
      </c>
      <c r="H2026" s="200" t="str">
        <f ca="1">IF(AND(M2026&gt;0,M2026&lt;=STATS!$C$22),1,"")</f>
        <v/>
      </c>
      <c r="J2026" s="34">
        <v>2025</v>
      </c>
      <c r="R2026" s="17"/>
      <c r="S2026" s="17"/>
      <c r="EZ2026" s="196"/>
      <c r="FA2026" s="196"/>
      <c r="FB2026" s="196"/>
      <c r="FC2026" s="196"/>
      <c r="FD2026" s="196"/>
    </row>
    <row r="2027" spans="2:160">
      <c r="B2027" s="99">
        <f t="shared" si="187"/>
        <v>0</v>
      </c>
      <c r="C2027" s="99" t="str">
        <f t="shared" si="188"/>
        <v/>
      </c>
      <c r="D2027" s="99" t="str">
        <f t="shared" si="189"/>
        <v/>
      </c>
      <c r="E2027" s="99" t="str">
        <f t="shared" si="190"/>
        <v/>
      </c>
      <c r="F2027" s="99" t="str">
        <f t="shared" si="191"/>
        <v/>
      </c>
      <c r="G2027" s="99" t="str">
        <f t="shared" si="192"/>
        <v/>
      </c>
      <c r="H2027" s="200" t="str">
        <f ca="1">IF(AND(M2027&gt;0,M2027&lt;=STATS!$C$22),1,"")</f>
        <v/>
      </c>
      <c r="J2027" s="34">
        <v>2026</v>
      </c>
      <c r="R2027" s="17"/>
      <c r="S2027" s="17"/>
      <c r="EZ2027" s="196"/>
      <c r="FA2027" s="196"/>
      <c r="FB2027" s="196"/>
      <c r="FC2027" s="196"/>
      <c r="FD2027" s="196"/>
    </row>
    <row r="2028" spans="2:160">
      <c r="B2028" s="99">
        <f t="shared" si="187"/>
        <v>0</v>
      </c>
      <c r="C2028" s="99" t="str">
        <f t="shared" si="188"/>
        <v/>
      </c>
      <c r="D2028" s="99" t="str">
        <f t="shared" si="189"/>
        <v/>
      </c>
      <c r="E2028" s="99" t="str">
        <f t="shared" si="190"/>
        <v/>
      </c>
      <c r="F2028" s="99" t="str">
        <f t="shared" si="191"/>
        <v/>
      </c>
      <c r="G2028" s="99" t="str">
        <f t="shared" si="192"/>
        <v/>
      </c>
      <c r="H2028" s="200" t="str">
        <f ca="1">IF(AND(M2028&gt;0,M2028&lt;=STATS!$C$22),1,"")</f>
        <v/>
      </c>
      <c r="J2028" s="34">
        <v>2027</v>
      </c>
      <c r="R2028" s="17"/>
      <c r="S2028" s="17"/>
      <c r="EZ2028" s="196"/>
      <c r="FA2028" s="196"/>
      <c r="FB2028" s="196"/>
      <c r="FC2028" s="196"/>
      <c r="FD2028" s="196"/>
    </row>
    <row r="2029" spans="2:160">
      <c r="B2029" s="99">
        <f t="shared" si="187"/>
        <v>0</v>
      </c>
      <c r="C2029" s="99" t="str">
        <f t="shared" si="188"/>
        <v/>
      </c>
      <c r="D2029" s="99" t="str">
        <f t="shared" si="189"/>
        <v/>
      </c>
      <c r="E2029" s="99" t="str">
        <f t="shared" si="190"/>
        <v/>
      </c>
      <c r="F2029" s="99" t="str">
        <f t="shared" si="191"/>
        <v/>
      </c>
      <c r="G2029" s="99" t="str">
        <f t="shared" si="192"/>
        <v/>
      </c>
      <c r="H2029" s="200" t="str">
        <f ca="1">IF(AND(M2029&gt;0,M2029&lt;=STATS!$C$22),1,"")</f>
        <v/>
      </c>
      <c r="J2029" s="34">
        <v>2028</v>
      </c>
      <c r="R2029" s="17"/>
      <c r="S2029" s="17"/>
      <c r="EZ2029" s="196"/>
      <c r="FA2029" s="196"/>
      <c r="FB2029" s="196"/>
      <c r="FC2029" s="196"/>
      <c r="FD2029" s="196"/>
    </row>
    <row r="2030" spans="2:160">
      <c r="B2030" s="99">
        <f t="shared" si="187"/>
        <v>0</v>
      </c>
      <c r="C2030" s="99" t="str">
        <f t="shared" si="188"/>
        <v/>
      </c>
      <c r="D2030" s="99" t="str">
        <f t="shared" si="189"/>
        <v/>
      </c>
      <c r="E2030" s="99" t="str">
        <f t="shared" si="190"/>
        <v/>
      </c>
      <c r="F2030" s="99" t="str">
        <f t="shared" si="191"/>
        <v/>
      </c>
      <c r="G2030" s="99" t="str">
        <f t="shared" si="192"/>
        <v/>
      </c>
      <c r="H2030" s="200" t="str">
        <f ca="1">IF(AND(M2030&gt;0,M2030&lt;=STATS!$C$22),1,"")</f>
        <v/>
      </c>
      <c r="J2030" s="34">
        <v>2029</v>
      </c>
      <c r="R2030" s="17"/>
      <c r="S2030" s="17"/>
      <c r="EZ2030" s="196"/>
      <c r="FA2030" s="196"/>
      <c r="FB2030" s="196"/>
      <c r="FC2030" s="196"/>
      <c r="FD2030" s="196"/>
    </row>
    <row r="2031" spans="2:160">
      <c r="B2031" s="99">
        <f t="shared" si="187"/>
        <v>0</v>
      </c>
      <c r="C2031" s="99" t="str">
        <f t="shared" si="188"/>
        <v/>
      </c>
      <c r="D2031" s="99" t="str">
        <f t="shared" si="189"/>
        <v/>
      </c>
      <c r="E2031" s="99" t="str">
        <f t="shared" si="190"/>
        <v/>
      </c>
      <c r="F2031" s="99" t="str">
        <f t="shared" si="191"/>
        <v/>
      </c>
      <c r="G2031" s="99" t="str">
        <f t="shared" si="192"/>
        <v/>
      </c>
      <c r="H2031" s="200" t="str">
        <f ca="1">IF(AND(M2031&gt;0,M2031&lt;=STATS!$C$22),1,"")</f>
        <v/>
      </c>
      <c r="J2031" s="34">
        <v>2030</v>
      </c>
      <c r="R2031" s="17"/>
      <c r="S2031" s="17"/>
      <c r="EZ2031" s="196"/>
      <c r="FA2031" s="196"/>
      <c r="FB2031" s="196"/>
      <c r="FC2031" s="196"/>
      <c r="FD2031" s="196"/>
    </row>
    <row r="2032" spans="2:160">
      <c r="B2032" s="99">
        <f t="shared" si="187"/>
        <v>0</v>
      </c>
      <c r="C2032" s="99" t="str">
        <f t="shared" si="188"/>
        <v/>
      </c>
      <c r="D2032" s="99" t="str">
        <f t="shared" si="189"/>
        <v/>
      </c>
      <c r="E2032" s="99" t="str">
        <f t="shared" si="190"/>
        <v/>
      </c>
      <c r="F2032" s="99" t="str">
        <f t="shared" si="191"/>
        <v/>
      </c>
      <c r="G2032" s="99" t="str">
        <f t="shared" si="192"/>
        <v/>
      </c>
      <c r="H2032" s="200" t="str">
        <f ca="1">IF(AND(M2032&gt;0,M2032&lt;=STATS!$C$22),1,"")</f>
        <v/>
      </c>
      <c r="J2032" s="34">
        <v>2031</v>
      </c>
      <c r="R2032" s="17"/>
      <c r="S2032" s="17"/>
      <c r="EZ2032" s="196"/>
      <c r="FA2032" s="196"/>
      <c r="FB2032" s="196"/>
      <c r="FC2032" s="196"/>
      <c r="FD2032" s="196"/>
    </row>
    <row r="2033" spans="2:160">
      <c r="B2033" s="99">
        <f t="shared" si="187"/>
        <v>0</v>
      </c>
      <c r="C2033" s="99" t="str">
        <f t="shared" si="188"/>
        <v/>
      </c>
      <c r="D2033" s="99" t="str">
        <f t="shared" si="189"/>
        <v/>
      </c>
      <c r="E2033" s="99" t="str">
        <f t="shared" si="190"/>
        <v/>
      </c>
      <c r="F2033" s="99" t="str">
        <f t="shared" si="191"/>
        <v/>
      </c>
      <c r="G2033" s="99" t="str">
        <f t="shared" si="192"/>
        <v/>
      </c>
      <c r="H2033" s="200" t="str">
        <f ca="1">IF(AND(M2033&gt;0,M2033&lt;=STATS!$C$22),1,"")</f>
        <v/>
      </c>
      <c r="J2033" s="34">
        <v>2032</v>
      </c>
      <c r="R2033" s="17"/>
      <c r="S2033" s="17"/>
      <c r="EZ2033" s="196"/>
      <c r="FA2033" s="196"/>
      <c r="FB2033" s="196"/>
      <c r="FC2033" s="196"/>
      <c r="FD2033" s="196"/>
    </row>
    <row r="2034" spans="2:160">
      <c r="B2034" s="99">
        <f t="shared" si="187"/>
        <v>0</v>
      </c>
      <c r="C2034" s="99" t="str">
        <f t="shared" si="188"/>
        <v/>
      </c>
      <c r="D2034" s="99" t="str">
        <f t="shared" si="189"/>
        <v/>
      </c>
      <c r="E2034" s="99" t="str">
        <f t="shared" si="190"/>
        <v/>
      </c>
      <c r="F2034" s="99" t="str">
        <f t="shared" si="191"/>
        <v/>
      </c>
      <c r="G2034" s="99" t="str">
        <f t="shared" si="192"/>
        <v/>
      </c>
      <c r="H2034" s="200" t="str">
        <f ca="1">IF(AND(M2034&gt;0,M2034&lt;=STATS!$C$22),1,"")</f>
        <v/>
      </c>
      <c r="J2034" s="34">
        <v>2033</v>
      </c>
      <c r="R2034" s="17"/>
      <c r="S2034" s="17"/>
      <c r="EZ2034" s="196"/>
      <c r="FA2034" s="196"/>
      <c r="FB2034" s="196"/>
      <c r="FC2034" s="196"/>
      <c r="FD2034" s="196"/>
    </row>
    <row r="2035" spans="2:160">
      <c r="B2035" s="99">
        <f t="shared" si="187"/>
        <v>0</v>
      </c>
      <c r="C2035" s="99" t="str">
        <f t="shared" si="188"/>
        <v/>
      </c>
      <c r="D2035" s="99" t="str">
        <f t="shared" si="189"/>
        <v/>
      </c>
      <c r="E2035" s="99" t="str">
        <f t="shared" si="190"/>
        <v/>
      </c>
      <c r="F2035" s="99" t="str">
        <f t="shared" si="191"/>
        <v/>
      </c>
      <c r="G2035" s="99" t="str">
        <f t="shared" si="192"/>
        <v/>
      </c>
      <c r="H2035" s="200" t="str">
        <f ca="1">IF(AND(M2035&gt;0,M2035&lt;=STATS!$C$22),1,"")</f>
        <v/>
      </c>
      <c r="J2035" s="34">
        <v>2034</v>
      </c>
      <c r="R2035" s="17"/>
      <c r="S2035" s="17"/>
      <c r="EZ2035" s="196"/>
      <c r="FA2035" s="196"/>
      <c r="FB2035" s="196"/>
      <c r="FC2035" s="196"/>
      <c r="FD2035" s="196"/>
    </row>
    <row r="2036" spans="2:160">
      <c r="B2036" s="99">
        <f t="shared" si="187"/>
        <v>0</v>
      </c>
      <c r="C2036" s="99" t="str">
        <f t="shared" si="188"/>
        <v/>
      </c>
      <c r="D2036" s="99" t="str">
        <f t="shared" si="189"/>
        <v/>
      </c>
      <c r="E2036" s="99" t="str">
        <f t="shared" si="190"/>
        <v/>
      </c>
      <c r="F2036" s="99" t="str">
        <f t="shared" si="191"/>
        <v/>
      </c>
      <c r="G2036" s="99" t="str">
        <f t="shared" si="192"/>
        <v/>
      </c>
      <c r="H2036" s="200" t="str">
        <f ca="1">IF(AND(M2036&gt;0,M2036&lt;=STATS!$C$22),1,"")</f>
        <v/>
      </c>
      <c r="J2036" s="34">
        <v>2035</v>
      </c>
      <c r="R2036" s="17"/>
      <c r="S2036" s="17"/>
      <c r="EZ2036" s="196"/>
      <c r="FA2036" s="196"/>
      <c r="FB2036" s="196"/>
      <c r="FC2036" s="196"/>
      <c r="FD2036" s="196"/>
    </row>
    <row r="2037" spans="2:160">
      <c r="B2037" s="99">
        <f t="shared" si="187"/>
        <v>0</v>
      </c>
      <c r="C2037" s="99" t="str">
        <f t="shared" si="188"/>
        <v/>
      </c>
      <c r="D2037" s="99" t="str">
        <f t="shared" si="189"/>
        <v/>
      </c>
      <c r="E2037" s="99" t="str">
        <f t="shared" si="190"/>
        <v/>
      </c>
      <c r="F2037" s="99" t="str">
        <f t="shared" si="191"/>
        <v/>
      </c>
      <c r="G2037" s="99" t="str">
        <f t="shared" si="192"/>
        <v/>
      </c>
      <c r="H2037" s="200" t="str">
        <f ca="1">IF(AND(M2037&gt;0,M2037&lt;=STATS!$C$22),1,"")</f>
        <v/>
      </c>
      <c r="J2037" s="34">
        <v>2036</v>
      </c>
      <c r="R2037" s="17"/>
      <c r="S2037" s="17"/>
      <c r="EZ2037" s="196"/>
      <c r="FA2037" s="196"/>
      <c r="FB2037" s="196"/>
      <c r="FC2037" s="196"/>
      <c r="FD2037" s="196"/>
    </row>
    <row r="2038" spans="2:160">
      <c r="B2038" s="99">
        <f t="shared" si="187"/>
        <v>0</v>
      </c>
      <c r="C2038" s="99" t="str">
        <f t="shared" si="188"/>
        <v/>
      </c>
      <c r="D2038" s="99" t="str">
        <f t="shared" si="189"/>
        <v/>
      </c>
      <c r="E2038" s="99" t="str">
        <f t="shared" si="190"/>
        <v/>
      </c>
      <c r="F2038" s="99" t="str">
        <f t="shared" si="191"/>
        <v/>
      </c>
      <c r="G2038" s="99" t="str">
        <f t="shared" si="192"/>
        <v/>
      </c>
      <c r="H2038" s="200" t="str">
        <f ca="1">IF(AND(M2038&gt;0,M2038&lt;=STATS!$C$22),1,"")</f>
        <v/>
      </c>
      <c r="J2038" s="34">
        <v>2037</v>
      </c>
      <c r="R2038" s="17"/>
      <c r="S2038" s="17"/>
      <c r="EZ2038" s="196"/>
      <c r="FA2038" s="196"/>
      <c r="FB2038" s="196"/>
      <c r="FC2038" s="196"/>
      <c r="FD2038" s="196"/>
    </row>
    <row r="2039" spans="2:160">
      <c r="B2039" s="99">
        <f t="shared" si="187"/>
        <v>0</v>
      </c>
      <c r="C2039" s="99" t="str">
        <f t="shared" si="188"/>
        <v/>
      </c>
      <c r="D2039" s="99" t="str">
        <f t="shared" si="189"/>
        <v/>
      </c>
      <c r="E2039" s="99" t="str">
        <f t="shared" si="190"/>
        <v/>
      </c>
      <c r="F2039" s="99" t="str">
        <f t="shared" si="191"/>
        <v/>
      </c>
      <c r="G2039" s="99" t="str">
        <f t="shared" si="192"/>
        <v/>
      </c>
      <c r="H2039" s="200" t="str">
        <f ca="1">IF(AND(M2039&gt;0,M2039&lt;=STATS!$C$22),1,"")</f>
        <v/>
      </c>
      <c r="J2039" s="34">
        <v>2038</v>
      </c>
      <c r="R2039" s="17"/>
      <c r="S2039" s="17"/>
      <c r="EZ2039" s="196"/>
      <c r="FA2039" s="196"/>
      <c r="FB2039" s="196"/>
      <c r="FC2039" s="196"/>
      <c r="FD2039" s="196"/>
    </row>
    <row r="2040" spans="2:160">
      <c r="B2040" s="99">
        <f t="shared" si="187"/>
        <v>0</v>
      </c>
      <c r="C2040" s="99" t="str">
        <f t="shared" si="188"/>
        <v/>
      </c>
      <c r="D2040" s="99" t="str">
        <f t="shared" si="189"/>
        <v/>
      </c>
      <c r="E2040" s="99" t="str">
        <f t="shared" si="190"/>
        <v/>
      </c>
      <c r="F2040" s="99" t="str">
        <f t="shared" si="191"/>
        <v/>
      </c>
      <c r="G2040" s="99" t="str">
        <f t="shared" si="192"/>
        <v/>
      </c>
      <c r="H2040" s="200" t="str">
        <f ca="1">IF(AND(M2040&gt;0,M2040&lt;=STATS!$C$22),1,"")</f>
        <v/>
      </c>
      <c r="J2040" s="34">
        <v>2039</v>
      </c>
      <c r="R2040" s="17"/>
      <c r="S2040" s="17"/>
      <c r="EZ2040" s="196"/>
      <c r="FA2040" s="196"/>
      <c r="FB2040" s="196"/>
      <c r="FC2040" s="196"/>
      <c r="FD2040" s="196"/>
    </row>
    <row r="2041" spans="2:160">
      <c r="B2041" s="99">
        <f t="shared" si="187"/>
        <v>0</v>
      </c>
      <c r="C2041" s="99" t="str">
        <f t="shared" si="188"/>
        <v/>
      </c>
      <c r="D2041" s="99" t="str">
        <f t="shared" si="189"/>
        <v/>
      </c>
      <c r="E2041" s="99" t="str">
        <f t="shared" si="190"/>
        <v/>
      </c>
      <c r="F2041" s="99" t="str">
        <f t="shared" si="191"/>
        <v/>
      </c>
      <c r="G2041" s="99" t="str">
        <f t="shared" si="192"/>
        <v/>
      </c>
      <c r="H2041" s="200" t="str">
        <f ca="1">IF(AND(M2041&gt;0,M2041&lt;=STATS!$C$22),1,"")</f>
        <v/>
      </c>
      <c r="J2041" s="34">
        <v>2040</v>
      </c>
      <c r="R2041" s="17"/>
      <c r="S2041" s="17"/>
      <c r="EZ2041" s="196"/>
      <c r="FA2041" s="196"/>
      <c r="FB2041" s="196"/>
      <c r="FC2041" s="196"/>
      <c r="FD2041" s="196"/>
    </row>
    <row r="2042" spans="2:160">
      <c r="B2042" s="99">
        <f t="shared" si="187"/>
        <v>0</v>
      </c>
      <c r="C2042" s="99" t="str">
        <f t="shared" si="188"/>
        <v/>
      </c>
      <c r="D2042" s="99" t="str">
        <f t="shared" si="189"/>
        <v/>
      </c>
      <c r="E2042" s="99" t="str">
        <f t="shared" si="190"/>
        <v/>
      </c>
      <c r="F2042" s="99" t="str">
        <f t="shared" si="191"/>
        <v/>
      </c>
      <c r="G2042" s="99" t="str">
        <f t="shared" si="192"/>
        <v/>
      </c>
      <c r="H2042" s="200" t="str">
        <f ca="1">IF(AND(M2042&gt;0,M2042&lt;=STATS!$C$22),1,"")</f>
        <v/>
      </c>
      <c r="J2042" s="34">
        <v>2041</v>
      </c>
      <c r="R2042" s="17"/>
      <c r="S2042" s="17"/>
      <c r="EZ2042" s="196"/>
      <c r="FA2042" s="196"/>
      <c r="FB2042" s="196"/>
      <c r="FC2042" s="196"/>
      <c r="FD2042" s="196"/>
    </row>
    <row r="2043" spans="2:160">
      <c r="B2043" s="99">
        <f t="shared" si="187"/>
        <v>0</v>
      </c>
      <c r="C2043" s="99" t="str">
        <f t="shared" si="188"/>
        <v/>
      </c>
      <c r="D2043" s="99" t="str">
        <f t="shared" si="189"/>
        <v/>
      </c>
      <c r="E2043" s="99" t="str">
        <f t="shared" si="190"/>
        <v/>
      </c>
      <c r="F2043" s="99" t="str">
        <f t="shared" si="191"/>
        <v/>
      </c>
      <c r="G2043" s="99" t="str">
        <f t="shared" si="192"/>
        <v/>
      </c>
      <c r="H2043" s="200" t="str">
        <f ca="1">IF(AND(M2043&gt;0,M2043&lt;=STATS!$C$22),1,"")</f>
        <v/>
      </c>
      <c r="J2043" s="34">
        <v>2042</v>
      </c>
      <c r="R2043" s="17"/>
      <c r="S2043" s="17"/>
      <c r="EZ2043" s="196"/>
      <c r="FA2043" s="196"/>
      <c r="FB2043" s="196"/>
      <c r="FC2043" s="196"/>
      <c r="FD2043" s="196"/>
    </row>
    <row r="2044" spans="2:160">
      <c r="B2044" s="99">
        <f t="shared" si="187"/>
        <v>0</v>
      </c>
      <c r="C2044" s="99" t="str">
        <f t="shared" si="188"/>
        <v/>
      </c>
      <c r="D2044" s="99" t="str">
        <f t="shared" si="189"/>
        <v/>
      </c>
      <c r="E2044" s="99" t="str">
        <f t="shared" si="190"/>
        <v/>
      </c>
      <c r="F2044" s="99" t="str">
        <f t="shared" si="191"/>
        <v/>
      </c>
      <c r="G2044" s="99" t="str">
        <f t="shared" si="192"/>
        <v/>
      </c>
      <c r="H2044" s="200" t="str">
        <f ca="1">IF(AND(M2044&gt;0,M2044&lt;=STATS!$C$22),1,"")</f>
        <v/>
      </c>
      <c r="J2044" s="34">
        <v>2043</v>
      </c>
      <c r="R2044" s="17"/>
      <c r="S2044" s="17"/>
      <c r="EZ2044" s="196"/>
      <c r="FA2044" s="196"/>
      <c r="FB2044" s="196"/>
      <c r="FC2044" s="196"/>
      <c r="FD2044" s="196"/>
    </row>
    <row r="2045" spans="2:160">
      <c r="B2045" s="99">
        <f t="shared" si="187"/>
        <v>0</v>
      </c>
      <c r="C2045" s="99" t="str">
        <f t="shared" si="188"/>
        <v/>
      </c>
      <c r="D2045" s="99" t="str">
        <f t="shared" si="189"/>
        <v/>
      </c>
      <c r="E2045" s="99" t="str">
        <f t="shared" si="190"/>
        <v/>
      </c>
      <c r="F2045" s="99" t="str">
        <f t="shared" si="191"/>
        <v/>
      </c>
      <c r="G2045" s="99" t="str">
        <f t="shared" si="192"/>
        <v/>
      </c>
      <c r="H2045" s="200" t="str">
        <f ca="1">IF(AND(M2045&gt;0,M2045&lt;=STATS!$C$22),1,"")</f>
        <v/>
      </c>
      <c r="J2045" s="34">
        <v>2044</v>
      </c>
      <c r="R2045" s="17"/>
      <c r="S2045" s="17"/>
      <c r="EZ2045" s="196"/>
      <c r="FA2045" s="196"/>
      <c r="FB2045" s="196"/>
      <c r="FC2045" s="196"/>
      <c r="FD2045" s="196"/>
    </row>
    <row r="2046" spans="2:160">
      <c r="B2046" s="99">
        <f t="shared" si="187"/>
        <v>0</v>
      </c>
      <c r="C2046" s="99" t="str">
        <f t="shared" si="188"/>
        <v/>
      </c>
      <c r="D2046" s="99" t="str">
        <f t="shared" si="189"/>
        <v/>
      </c>
      <c r="E2046" s="99" t="str">
        <f t="shared" si="190"/>
        <v/>
      </c>
      <c r="F2046" s="99" t="str">
        <f t="shared" si="191"/>
        <v/>
      </c>
      <c r="G2046" s="99" t="str">
        <f t="shared" si="192"/>
        <v/>
      </c>
      <c r="H2046" s="200" t="str">
        <f ca="1">IF(AND(M2046&gt;0,M2046&lt;=STATS!$C$22),1,"")</f>
        <v/>
      </c>
      <c r="J2046" s="34">
        <v>2045</v>
      </c>
      <c r="R2046" s="17"/>
      <c r="S2046" s="17"/>
      <c r="EZ2046" s="196"/>
      <c r="FA2046" s="196"/>
      <c r="FB2046" s="196"/>
      <c r="FC2046" s="196"/>
      <c r="FD2046" s="196"/>
    </row>
    <row r="2047" spans="2:160">
      <c r="B2047" s="99">
        <f t="shared" si="187"/>
        <v>0</v>
      </c>
      <c r="C2047" s="99" t="str">
        <f t="shared" si="188"/>
        <v/>
      </c>
      <c r="D2047" s="99" t="str">
        <f t="shared" si="189"/>
        <v/>
      </c>
      <c r="E2047" s="99" t="str">
        <f t="shared" si="190"/>
        <v/>
      </c>
      <c r="F2047" s="99" t="str">
        <f t="shared" si="191"/>
        <v/>
      </c>
      <c r="G2047" s="99" t="str">
        <f t="shared" si="192"/>
        <v/>
      </c>
      <c r="H2047" s="200" t="str">
        <f ca="1">IF(AND(M2047&gt;0,M2047&lt;=STATS!$C$22),1,"")</f>
        <v/>
      </c>
      <c r="J2047" s="34">
        <v>2046</v>
      </c>
      <c r="R2047" s="17"/>
      <c r="S2047" s="17"/>
      <c r="EZ2047" s="196"/>
      <c r="FA2047" s="196"/>
      <c r="FB2047" s="196"/>
      <c r="FC2047" s="196"/>
      <c r="FD2047" s="196"/>
    </row>
    <row r="2048" spans="2:160">
      <c r="B2048" s="99">
        <f t="shared" si="187"/>
        <v>0</v>
      </c>
      <c r="C2048" s="99" t="str">
        <f t="shared" si="188"/>
        <v/>
      </c>
      <c r="D2048" s="99" t="str">
        <f t="shared" si="189"/>
        <v/>
      </c>
      <c r="E2048" s="99" t="str">
        <f t="shared" si="190"/>
        <v/>
      </c>
      <c r="F2048" s="99" t="str">
        <f t="shared" si="191"/>
        <v/>
      </c>
      <c r="G2048" s="99" t="str">
        <f t="shared" si="192"/>
        <v/>
      </c>
      <c r="H2048" s="200" t="str">
        <f ca="1">IF(AND(M2048&gt;0,M2048&lt;=STATS!$C$22),1,"")</f>
        <v/>
      </c>
      <c r="J2048" s="34">
        <v>2047</v>
      </c>
      <c r="R2048" s="17"/>
      <c r="S2048" s="17"/>
      <c r="EZ2048" s="196"/>
      <c r="FA2048" s="196"/>
      <c r="FB2048" s="196"/>
      <c r="FC2048" s="196"/>
      <c r="FD2048" s="196"/>
    </row>
    <row r="2049" spans="2:160">
      <c r="B2049" s="99">
        <f t="shared" si="187"/>
        <v>0</v>
      </c>
      <c r="C2049" s="99" t="str">
        <f t="shared" si="188"/>
        <v/>
      </c>
      <c r="D2049" s="99" t="str">
        <f t="shared" si="189"/>
        <v/>
      </c>
      <c r="E2049" s="99" t="str">
        <f t="shared" si="190"/>
        <v/>
      </c>
      <c r="F2049" s="99" t="str">
        <f t="shared" si="191"/>
        <v/>
      </c>
      <c r="G2049" s="99" t="str">
        <f t="shared" si="192"/>
        <v/>
      </c>
      <c r="H2049" s="200" t="str">
        <f ca="1">IF(AND(M2049&gt;0,M2049&lt;=STATS!$C$22),1,"")</f>
        <v/>
      </c>
      <c r="J2049" s="34">
        <v>2048</v>
      </c>
      <c r="R2049" s="17"/>
      <c r="S2049" s="17"/>
      <c r="EZ2049" s="196"/>
      <c r="FA2049" s="196"/>
      <c r="FB2049" s="196"/>
      <c r="FC2049" s="196"/>
      <c r="FD2049" s="196"/>
    </row>
    <row r="2050" spans="2:160">
      <c r="B2050" s="99">
        <f t="shared" ref="B2050:B2113" si="193">COUNT(R2050:EY2050,FE2050:FM2050)</f>
        <v>0</v>
      </c>
      <c r="C2050" s="99" t="str">
        <f t="shared" ref="C2050:C2113" si="194">IF(COUNT(R2050:EY2050,FE2050:FM2050)&gt;0,COUNT(R2050:EY2050,FE2050:FM2050),"")</f>
        <v/>
      </c>
      <c r="D2050" s="99" t="str">
        <f t="shared" ref="D2050:D2113" si="195">IF(COUNT(T2050:BJ2050,BL2050:BT2050,BV2050:CB2050,CD2050:EY2050,FE2050:FM2050)&gt;0,COUNT(T2050:BJ2050,BL2050:BT2050,BV2050:CB2050,CD2050:EY2050,FE2050:FM2050),"")</f>
        <v/>
      </c>
      <c r="E2050" s="99" t="str">
        <f t="shared" ref="E2050:E2113" si="196">IF(H2050=1,COUNT(R2050:EY2050,FE2050:FM2050),"")</f>
        <v/>
      </c>
      <c r="F2050" s="99" t="str">
        <f t="shared" ref="F2050:F2113" si="197">IF(H2050=1,COUNT(T2050:BJ2050,BL2050:BT2050,BV2050:CB2050,CD2050:EY2050,FE2050:FM2050),"")</f>
        <v/>
      </c>
      <c r="G2050" s="99" t="str">
        <f t="shared" si="192"/>
        <v/>
      </c>
      <c r="H2050" s="200" t="str">
        <f ca="1">IF(AND(M2050&gt;0,M2050&lt;=STATS!$C$22),1,"")</f>
        <v/>
      </c>
      <c r="J2050" s="34">
        <v>2049</v>
      </c>
      <c r="R2050" s="17"/>
      <c r="S2050" s="17"/>
      <c r="EZ2050" s="196"/>
      <c r="FA2050" s="196"/>
      <c r="FB2050" s="196"/>
      <c r="FC2050" s="196"/>
      <c r="FD2050" s="196"/>
    </row>
    <row r="2051" spans="2:160">
      <c r="B2051" s="99">
        <f t="shared" si="193"/>
        <v>0</v>
      </c>
      <c r="C2051" s="99" t="str">
        <f t="shared" si="194"/>
        <v/>
      </c>
      <c r="D2051" s="99" t="str">
        <f t="shared" si="195"/>
        <v/>
      </c>
      <c r="E2051" s="99" t="str">
        <f t="shared" si="196"/>
        <v/>
      </c>
      <c r="F2051" s="99" t="str">
        <f t="shared" si="197"/>
        <v/>
      </c>
      <c r="G2051" s="99" t="str">
        <f t="shared" si="192"/>
        <v/>
      </c>
      <c r="H2051" s="200" t="str">
        <f ca="1">IF(AND(M2051&gt;0,M2051&lt;=STATS!$C$22),1,"")</f>
        <v/>
      </c>
      <c r="J2051" s="34">
        <v>2050</v>
      </c>
      <c r="R2051" s="17"/>
      <c r="S2051" s="17"/>
      <c r="EZ2051" s="196"/>
      <c r="FA2051" s="196"/>
      <c r="FB2051" s="196"/>
      <c r="FC2051" s="196"/>
      <c r="FD2051" s="196"/>
    </row>
    <row r="2052" spans="2:160">
      <c r="B2052" s="99">
        <f t="shared" si="193"/>
        <v>0</v>
      </c>
      <c r="C2052" s="99" t="str">
        <f t="shared" si="194"/>
        <v/>
      </c>
      <c r="D2052" s="99" t="str">
        <f t="shared" si="195"/>
        <v/>
      </c>
      <c r="E2052" s="99" t="str">
        <f t="shared" si="196"/>
        <v/>
      </c>
      <c r="F2052" s="99" t="str">
        <f t="shared" si="197"/>
        <v/>
      </c>
      <c r="G2052" s="99" t="str">
        <f t="shared" si="192"/>
        <v/>
      </c>
      <c r="H2052" s="200" t="str">
        <f ca="1">IF(AND(M2052&gt;0,M2052&lt;=STATS!$C$22),1,"")</f>
        <v/>
      </c>
      <c r="J2052" s="34">
        <v>2051</v>
      </c>
      <c r="R2052" s="17"/>
      <c r="S2052" s="17"/>
      <c r="EZ2052" s="196"/>
      <c r="FA2052" s="196"/>
      <c r="FB2052" s="196"/>
      <c r="FC2052" s="196"/>
      <c r="FD2052" s="196"/>
    </row>
    <row r="2053" spans="2:160">
      <c r="B2053" s="99">
        <f t="shared" si="193"/>
        <v>0</v>
      </c>
      <c r="C2053" s="99" t="str">
        <f t="shared" si="194"/>
        <v/>
      </c>
      <c r="D2053" s="99" t="str">
        <f t="shared" si="195"/>
        <v/>
      </c>
      <c r="E2053" s="99" t="str">
        <f t="shared" si="196"/>
        <v/>
      </c>
      <c r="F2053" s="99" t="str">
        <f t="shared" si="197"/>
        <v/>
      </c>
      <c r="G2053" s="99" t="str">
        <f t="shared" si="192"/>
        <v/>
      </c>
      <c r="H2053" s="200" t="str">
        <f ca="1">IF(AND(M2053&gt;0,M2053&lt;=STATS!$C$22),1,"")</f>
        <v/>
      </c>
      <c r="J2053" s="34">
        <v>2052</v>
      </c>
      <c r="R2053" s="17"/>
      <c r="S2053" s="17"/>
      <c r="EZ2053" s="196"/>
      <c r="FA2053" s="196"/>
      <c r="FB2053" s="196"/>
      <c r="FC2053" s="196"/>
      <c r="FD2053" s="196"/>
    </row>
    <row r="2054" spans="2:160">
      <c r="B2054" s="99">
        <f t="shared" si="193"/>
        <v>0</v>
      </c>
      <c r="C2054" s="99" t="str">
        <f t="shared" si="194"/>
        <v/>
      </c>
      <c r="D2054" s="99" t="str">
        <f t="shared" si="195"/>
        <v/>
      </c>
      <c r="E2054" s="99" t="str">
        <f t="shared" si="196"/>
        <v/>
      </c>
      <c r="F2054" s="99" t="str">
        <f t="shared" si="197"/>
        <v/>
      </c>
      <c r="G2054" s="99" t="str">
        <f t="shared" si="192"/>
        <v/>
      </c>
      <c r="H2054" s="200" t="str">
        <f ca="1">IF(AND(M2054&gt;0,M2054&lt;=STATS!$C$22),1,"")</f>
        <v/>
      </c>
      <c r="J2054" s="34">
        <v>2053</v>
      </c>
      <c r="R2054" s="17"/>
      <c r="S2054" s="17"/>
      <c r="EZ2054" s="196"/>
      <c r="FA2054" s="196"/>
      <c r="FB2054" s="196"/>
      <c r="FC2054" s="196"/>
      <c r="FD2054" s="196"/>
    </row>
    <row r="2055" spans="2:160">
      <c r="B2055" s="99">
        <f t="shared" si="193"/>
        <v>0</v>
      </c>
      <c r="C2055" s="99" t="str">
        <f t="shared" si="194"/>
        <v/>
      </c>
      <c r="D2055" s="99" t="str">
        <f t="shared" si="195"/>
        <v/>
      </c>
      <c r="E2055" s="99" t="str">
        <f t="shared" si="196"/>
        <v/>
      </c>
      <c r="F2055" s="99" t="str">
        <f t="shared" si="197"/>
        <v/>
      </c>
      <c r="G2055" s="99" t="str">
        <f t="shared" si="192"/>
        <v/>
      </c>
      <c r="H2055" s="200" t="str">
        <f ca="1">IF(AND(M2055&gt;0,M2055&lt;=STATS!$C$22),1,"")</f>
        <v/>
      </c>
      <c r="J2055" s="34">
        <v>2054</v>
      </c>
      <c r="R2055" s="17"/>
      <c r="S2055" s="17"/>
      <c r="EZ2055" s="196"/>
      <c r="FA2055" s="196"/>
      <c r="FB2055" s="196"/>
      <c r="FC2055" s="196"/>
      <c r="FD2055" s="196"/>
    </row>
    <row r="2056" spans="2:160">
      <c r="B2056" s="99">
        <f t="shared" si="193"/>
        <v>0</v>
      </c>
      <c r="C2056" s="99" t="str">
        <f t="shared" si="194"/>
        <v/>
      </c>
      <c r="D2056" s="99" t="str">
        <f t="shared" si="195"/>
        <v/>
      </c>
      <c r="E2056" s="99" t="str">
        <f t="shared" si="196"/>
        <v/>
      </c>
      <c r="F2056" s="99" t="str">
        <f t="shared" si="197"/>
        <v/>
      </c>
      <c r="G2056" s="99" t="str">
        <f t="shared" si="192"/>
        <v/>
      </c>
      <c r="H2056" s="200" t="str">
        <f ca="1">IF(AND(M2056&gt;0,M2056&lt;=STATS!$C$22),1,"")</f>
        <v/>
      </c>
      <c r="J2056" s="34">
        <v>2055</v>
      </c>
      <c r="R2056" s="17"/>
      <c r="S2056" s="17"/>
      <c r="EZ2056" s="196"/>
      <c r="FA2056" s="196"/>
      <c r="FB2056" s="196"/>
      <c r="FC2056" s="196"/>
      <c r="FD2056" s="196"/>
    </row>
    <row r="2057" spans="2:160">
      <c r="B2057" s="99">
        <f t="shared" si="193"/>
        <v>0</v>
      </c>
      <c r="C2057" s="99" t="str">
        <f t="shared" si="194"/>
        <v/>
      </c>
      <c r="D2057" s="99" t="str">
        <f t="shared" si="195"/>
        <v/>
      </c>
      <c r="E2057" s="99" t="str">
        <f t="shared" si="196"/>
        <v/>
      </c>
      <c r="F2057" s="99" t="str">
        <f t="shared" si="197"/>
        <v/>
      </c>
      <c r="G2057" s="99" t="str">
        <f t="shared" si="192"/>
        <v/>
      </c>
      <c r="H2057" s="200" t="str">
        <f ca="1">IF(AND(M2057&gt;0,M2057&lt;=STATS!$C$22),1,"")</f>
        <v/>
      </c>
      <c r="J2057" s="34">
        <v>2056</v>
      </c>
      <c r="R2057" s="17"/>
      <c r="S2057" s="17"/>
      <c r="EZ2057" s="196"/>
      <c r="FA2057" s="196"/>
      <c r="FB2057" s="196"/>
      <c r="FC2057" s="196"/>
      <c r="FD2057" s="196"/>
    </row>
    <row r="2058" spans="2:160">
      <c r="B2058" s="99">
        <f t="shared" si="193"/>
        <v>0</v>
      </c>
      <c r="C2058" s="99" t="str">
        <f t="shared" si="194"/>
        <v/>
      </c>
      <c r="D2058" s="99" t="str">
        <f t="shared" si="195"/>
        <v/>
      </c>
      <c r="E2058" s="99" t="str">
        <f t="shared" si="196"/>
        <v/>
      </c>
      <c r="F2058" s="99" t="str">
        <f t="shared" si="197"/>
        <v/>
      </c>
      <c r="G2058" s="99" t="str">
        <f t="shared" si="192"/>
        <v/>
      </c>
      <c r="H2058" s="200" t="str">
        <f ca="1">IF(AND(M2058&gt;0,M2058&lt;=STATS!$C$22),1,"")</f>
        <v/>
      </c>
      <c r="J2058" s="34">
        <v>2057</v>
      </c>
      <c r="R2058" s="17"/>
      <c r="S2058" s="17"/>
      <c r="EZ2058" s="196"/>
      <c r="FA2058" s="196"/>
      <c r="FB2058" s="196"/>
      <c r="FC2058" s="196"/>
      <c r="FD2058" s="196"/>
    </row>
    <row r="2059" spans="2:160">
      <c r="B2059" s="99">
        <f t="shared" si="193"/>
        <v>0</v>
      </c>
      <c r="C2059" s="99" t="str">
        <f t="shared" si="194"/>
        <v/>
      </c>
      <c r="D2059" s="99" t="str">
        <f t="shared" si="195"/>
        <v/>
      </c>
      <c r="E2059" s="99" t="str">
        <f t="shared" si="196"/>
        <v/>
      </c>
      <c r="F2059" s="99" t="str">
        <f t="shared" si="197"/>
        <v/>
      </c>
      <c r="G2059" s="99" t="str">
        <f t="shared" si="192"/>
        <v/>
      </c>
      <c r="H2059" s="200" t="str">
        <f ca="1">IF(AND(M2059&gt;0,M2059&lt;=STATS!$C$22),1,"")</f>
        <v/>
      </c>
      <c r="J2059" s="34">
        <v>2058</v>
      </c>
      <c r="R2059" s="17"/>
      <c r="S2059" s="17"/>
      <c r="EZ2059" s="196"/>
      <c r="FA2059" s="196"/>
      <c r="FB2059" s="196"/>
      <c r="FC2059" s="196"/>
      <c r="FD2059" s="196"/>
    </row>
    <row r="2060" spans="2:160">
      <c r="B2060" s="99">
        <f t="shared" si="193"/>
        <v>0</v>
      </c>
      <c r="C2060" s="99" t="str">
        <f t="shared" si="194"/>
        <v/>
      </c>
      <c r="D2060" s="99" t="str">
        <f t="shared" si="195"/>
        <v/>
      </c>
      <c r="E2060" s="99" t="str">
        <f t="shared" si="196"/>
        <v/>
      </c>
      <c r="F2060" s="99" t="str">
        <f t="shared" si="197"/>
        <v/>
      </c>
      <c r="G2060" s="99" t="str">
        <f t="shared" si="192"/>
        <v/>
      </c>
      <c r="H2060" s="200" t="str">
        <f ca="1">IF(AND(M2060&gt;0,M2060&lt;=STATS!$C$22),1,"")</f>
        <v/>
      </c>
      <c r="J2060" s="34">
        <v>2059</v>
      </c>
      <c r="R2060" s="17"/>
      <c r="S2060" s="17"/>
      <c r="EZ2060" s="196"/>
      <c r="FA2060" s="196"/>
      <c r="FB2060" s="196"/>
      <c r="FC2060" s="196"/>
      <c r="FD2060" s="196"/>
    </row>
    <row r="2061" spans="2:160">
      <c r="B2061" s="99">
        <f t="shared" si="193"/>
        <v>0</v>
      </c>
      <c r="C2061" s="99" t="str">
        <f t="shared" si="194"/>
        <v/>
      </c>
      <c r="D2061" s="99" t="str">
        <f t="shared" si="195"/>
        <v/>
      </c>
      <c r="E2061" s="99" t="str">
        <f t="shared" si="196"/>
        <v/>
      </c>
      <c r="F2061" s="99" t="str">
        <f t="shared" si="197"/>
        <v/>
      </c>
      <c r="G2061" s="99" t="str">
        <f t="shared" si="192"/>
        <v/>
      </c>
      <c r="H2061" s="200" t="str">
        <f ca="1">IF(AND(M2061&gt;0,M2061&lt;=STATS!$C$22),1,"")</f>
        <v/>
      </c>
      <c r="J2061" s="34">
        <v>2060</v>
      </c>
      <c r="R2061" s="17"/>
      <c r="S2061" s="17"/>
      <c r="EZ2061" s="196"/>
      <c r="FA2061" s="196"/>
      <c r="FB2061" s="196"/>
      <c r="FC2061" s="196"/>
      <c r="FD2061" s="196"/>
    </row>
    <row r="2062" spans="2:160">
      <c r="B2062" s="99">
        <f t="shared" si="193"/>
        <v>0</v>
      </c>
      <c r="C2062" s="99" t="str">
        <f t="shared" si="194"/>
        <v/>
      </c>
      <c r="D2062" s="99" t="str">
        <f t="shared" si="195"/>
        <v/>
      </c>
      <c r="E2062" s="99" t="str">
        <f t="shared" si="196"/>
        <v/>
      </c>
      <c r="F2062" s="99" t="str">
        <f t="shared" si="197"/>
        <v/>
      </c>
      <c r="G2062" s="99" t="str">
        <f t="shared" si="192"/>
        <v/>
      </c>
      <c r="H2062" s="200" t="str">
        <f ca="1">IF(AND(M2062&gt;0,M2062&lt;=STATS!$C$22),1,"")</f>
        <v/>
      </c>
      <c r="J2062" s="34">
        <v>2061</v>
      </c>
      <c r="R2062" s="17"/>
      <c r="S2062" s="17"/>
      <c r="EZ2062" s="196"/>
      <c r="FA2062" s="196"/>
      <c r="FB2062" s="196"/>
      <c r="FC2062" s="196"/>
      <c r="FD2062" s="196"/>
    </row>
    <row r="2063" spans="2:160">
      <c r="B2063" s="99">
        <f t="shared" si="193"/>
        <v>0</v>
      </c>
      <c r="C2063" s="99" t="str">
        <f t="shared" si="194"/>
        <v/>
      </c>
      <c r="D2063" s="99" t="str">
        <f t="shared" si="195"/>
        <v/>
      </c>
      <c r="E2063" s="99" t="str">
        <f t="shared" si="196"/>
        <v/>
      </c>
      <c r="F2063" s="99" t="str">
        <f t="shared" si="197"/>
        <v/>
      </c>
      <c r="G2063" s="99" t="str">
        <f t="shared" si="192"/>
        <v/>
      </c>
      <c r="H2063" s="200" t="str">
        <f ca="1">IF(AND(M2063&gt;0,M2063&lt;=STATS!$C$22),1,"")</f>
        <v/>
      </c>
      <c r="J2063" s="34">
        <v>2062</v>
      </c>
      <c r="R2063" s="17"/>
      <c r="S2063" s="17"/>
      <c r="EZ2063" s="196"/>
      <c r="FA2063" s="196"/>
      <c r="FB2063" s="196"/>
      <c r="FC2063" s="196"/>
      <c r="FD2063" s="196"/>
    </row>
    <row r="2064" spans="2:160">
      <c r="B2064" s="99">
        <f t="shared" si="193"/>
        <v>0</v>
      </c>
      <c r="C2064" s="99" t="str">
        <f t="shared" si="194"/>
        <v/>
      </c>
      <c r="D2064" s="99" t="str">
        <f t="shared" si="195"/>
        <v/>
      </c>
      <c r="E2064" s="99" t="str">
        <f t="shared" si="196"/>
        <v/>
      </c>
      <c r="F2064" s="99" t="str">
        <f t="shared" si="197"/>
        <v/>
      </c>
      <c r="G2064" s="99" t="str">
        <f t="shared" si="192"/>
        <v/>
      </c>
      <c r="H2064" s="200" t="str">
        <f ca="1">IF(AND(M2064&gt;0,M2064&lt;=STATS!$C$22),1,"")</f>
        <v/>
      </c>
      <c r="J2064" s="34">
        <v>2063</v>
      </c>
      <c r="R2064" s="17"/>
      <c r="S2064" s="17"/>
      <c r="EZ2064" s="196"/>
      <c r="FA2064" s="196"/>
      <c r="FB2064" s="196"/>
      <c r="FC2064" s="196"/>
      <c r="FD2064" s="196"/>
    </row>
    <row r="2065" spans="2:160">
      <c r="B2065" s="99">
        <f t="shared" si="193"/>
        <v>0</v>
      </c>
      <c r="C2065" s="99" t="str">
        <f t="shared" si="194"/>
        <v/>
      </c>
      <c r="D2065" s="99" t="str">
        <f t="shared" si="195"/>
        <v/>
      </c>
      <c r="E2065" s="99" t="str">
        <f t="shared" si="196"/>
        <v/>
      </c>
      <c r="F2065" s="99" t="str">
        <f t="shared" si="197"/>
        <v/>
      </c>
      <c r="G2065" s="99" t="str">
        <f t="shared" si="192"/>
        <v/>
      </c>
      <c r="H2065" s="200" t="str">
        <f ca="1">IF(AND(M2065&gt;0,M2065&lt;=STATS!$C$22),1,"")</f>
        <v/>
      </c>
      <c r="J2065" s="34">
        <v>2064</v>
      </c>
      <c r="R2065" s="17"/>
      <c r="S2065" s="17"/>
      <c r="EZ2065" s="196"/>
      <c r="FA2065" s="196"/>
      <c r="FB2065" s="196"/>
      <c r="FC2065" s="196"/>
      <c r="FD2065" s="196"/>
    </row>
    <row r="2066" spans="2:160">
      <c r="B2066" s="99">
        <f t="shared" si="193"/>
        <v>0</v>
      </c>
      <c r="C2066" s="99" t="str">
        <f t="shared" si="194"/>
        <v/>
      </c>
      <c r="D2066" s="99" t="str">
        <f t="shared" si="195"/>
        <v/>
      </c>
      <c r="E2066" s="99" t="str">
        <f t="shared" si="196"/>
        <v/>
      </c>
      <c r="F2066" s="99" t="str">
        <f t="shared" si="197"/>
        <v/>
      </c>
      <c r="G2066" s="99" t="str">
        <f t="shared" si="192"/>
        <v/>
      </c>
      <c r="H2066" s="200" t="str">
        <f ca="1">IF(AND(M2066&gt;0,M2066&lt;=STATS!$C$22),1,"")</f>
        <v/>
      </c>
      <c r="J2066" s="34">
        <v>2065</v>
      </c>
      <c r="R2066" s="17"/>
      <c r="S2066" s="17"/>
      <c r="EZ2066" s="196"/>
      <c r="FA2066" s="196"/>
      <c r="FB2066" s="196"/>
      <c r="FC2066" s="196"/>
      <c r="FD2066" s="196"/>
    </row>
    <row r="2067" spans="2:160">
      <c r="B2067" s="99">
        <f t="shared" si="193"/>
        <v>0</v>
      </c>
      <c r="C2067" s="99" t="str">
        <f t="shared" si="194"/>
        <v/>
      </c>
      <c r="D2067" s="99" t="str">
        <f t="shared" si="195"/>
        <v/>
      </c>
      <c r="E2067" s="99" t="str">
        <f t="shared" si="196"/>
        <v/>
      </c>
      <c r="F2067" s="99" t="str">
        <f t="shared" si="197"/>
        <v/>
      </c>
      <c r="G2067" s="99" t="str">
        <f t="shared" si="192"/>
        <v/>
      </c>
      <c r="H2067" s="200" t="str">
        <f ca="1">IF(AND(M2067&gt;0,M2067&lt;=STATS!$C$22),1,"")</f>
        <v/>
      </c>
      <c r="J2067" s="34">
        <v>2066</v>
      </c>
      <c r="R2067" s="17"/>
      <c r="S2067" s="17"/>
      <c r="EZ2067" s="196"/>
      <c r="FA2067" s="196"/>
      <c r="FB2067" s="196"/>
      <c r="FC2067" s="196"/>
      <c r="FD2067" s="196"/>
    </row>
    <row r="2068" spans="2:160">
      <c r="B2068" s="99">
        <f t="shared" si="193"/>
        <v>0</v>
      </c>
      <c r="C2068" s="99" t="str">
        <f t="shared" si="194"/>
        <v/>
      </c>
      <c r="D2068" s="99" t="str">
        <f t="shared" si="195"/>
        <v/>
      </c>
      <c r="E2068" s="99" t="str">
        <f t="shared" si="196"/>
        <v/>
      </c>
      <c r="F2068" s="99" t="str">
        <f t="shared" si="197"/>
        <v/>
      </c>
      <c r="G2068" s="99" t="str">
        <f t="shared" si="192"/>
        <v/>
      </c>
      <c r="H2068" s="200" t="str">
        <f ca="1">IF(AND(M2068&gt;0,M2068&lt;=STATS!$C$22),1,"")</f>
        <v/>
      </c>
      <c r="J2068" s="34">
        <v>2067</v>
      </c>
      <c r="R2068" s="17"/>
      <c r="S2068" s="17"/>
      <c r="EZ2068" s="196"/>
      <c r="FA2068" s="196"/>
      <c r="FB2068" s="196"/>
      <c r="FC2068" s="196"/>
      <c r="FD2068" s="196"/>
    </row>
    <row r="2069" spans="2:160">
      <c r="B2069" s="99">
        <f t="shared" si="193"/>
        <v>0</v>
      </c>
      <c r="C2069" s="99" t="str">
        <f t="shared" si="194"/>
        <v/>
      </c>
      <c r="D2069" s="99" t="str">
        <f t="shared" si="195"/>
        <v/>
      </c>
      <c r="E2069" s="99" t="str">
        <f t="shared" si="196"/>
        <v/>
      </c>
      <c r="F2069" s="99" t="str">
        <f t="shared" si="197"/>
        <v/>
      </c>
      <c r="G2069" s="99" t="str">
        <f t="shared" si="192"/>
        <v/>
      </c>
      <c r="H2069" s="200" t="str">
        <f ca="1">IF(AND(M2069&gt;0,M2069&lt;=STATS!$C$22),1,"")</f>
        <v/>
      </c>
      <c r="J2069" s="34">
        <v>2068</v>
      </c>
      <c r="R2069" s="17"/>
      <c r="S2069" s="17"/>
      <c r="EZ2069" s="196"/>
      <c r="FA2069" s="196"/>
      <c r="FB2069" s="196"/>
      <c r="FC2069" s="196"/>
      <c r="FD2069" s="196"/>
    </row>
    <row r="2070" spans="2:160">
      <c r="B2070" s="99">
        <f t="shared" si="193"/>
        <v>0</v>
      </c>
      <c r="C2070" s="99" t="str">
        <f t="shared" si="194"/>
        <v/>
      </c>
      <c r="D2070" s="99" t="str">
        <f t="shared" si="195"/>
        <v/>
      </c>
      <c r="E2070" s="99" t="str">
        <f t="shared" si="196"/>
        <v/>
      </c>
      <c r="F2070" s="99" t="str">
        <f t="shared" si="197"/>
        <v/>
      </c>
      <c r="G2070" s="99" t="str">
        <f t="shared" si="192"/>
        <v/>
      </c>
      <c r="H2070" s="200" t="str">
        <f ca="1">IF(AND(M2070&gt;0,M2070&lt;=STATS!$C$22),1,"")</f>
        <v/>
      </c>
      <c r="J2070" s="34">
        <v>2069</v>
      </c>
      <c r="R2070" s="17"/>
      <c r="S2070" s="17"/>
      <c r="EZ2070" s="196"/>
      <c r="FA2070" s="196"/>
      <c r="FB2070" s="196"/>
      <c r="FC2070" s="196"/>
      <c r="FD2070" s="196"/>
    </row>
    <row r="2071" spans="2:160">
      <c r="B2071" s="99">
        <f t="shared" si="193"/>
        <v>0</v>
      </c>
      <c r="C2071" s="99" t="str">
        <f t="shared" si="194"/>
        <v/>
      </c>
      <c r="D2071" s="99" t="str">
        <f t="shared" si="195"/>
        <v/>
      </c>
      <c r="E2071" s="99" t="str">
        <f t="shared" si="196"/>
        <v/>
      </c>
      <c r="F2071" s="99" t="str">
        <f t="shared" si="197"/>
        <v/>
      </c>
      <c r="G2071" s="99" t="str">
        <f t="shared" si="192"/>
        <v/>
      </c>
      <c r="H2071" s="200" t="str">
        <f ca="1">IF(AND(M2071&gt;0,M2071&lt;=STATS!$C$22),1,"")</f>
        <v/>
      </c>
      <c r="J2071" s="34">
        <v>2070</v>
      </c>
      <c r="R2071" s="17"/>
      <c r="S2071" s="17"/>
      <c r="EZ2071" s="196"/>
      <c r="FA2071" s="196"/>
      <c r="FB2071" s="196"/>
      <c r="FC2071" s="196"/>
      <c r="FD2071" s="196"/>
    </row>
    <row r="2072" spans="2:160">
      <c r="B2072" s="99">
        <f t="shared" si="193"/>
        <v>0</v>
      </c>
      <c r="C2072" s="99" t="str">
        <f t="shared" si="194"/>
        <v/>
      </c>
      <c r="D2072" s="99" t="str">
        <f t="shared" si="195"/>
        <v/>
      </c>
      <c r="E2072" s="99" t="str">
        <f t="shared" si="196"/>
        <v/>
      </c>
      <c r="F2072" s="99" t="str">
        <f t="shared" si="197"/>
        <v/>
      </c>
      <c r="G2072" s="99" t="str">
        <f t="shared" si="192"/>
        <v/>
      </c>
      <c r="H2072" s="200" t="str">
        <f ca="1">IF(AND(M2072&gt;0,M2072&lt;=STATS!$C$22),1,"")</f>
        <v/>
      </c>
      <c r="J2072" s="34">
        <v>2071</v>
      </c>
      <c r="R2072" s="17"/>
      <c r="S2072" s="17"/>
      <c r="EZ2072" s="196"/>
      <c r="FA2072" s="196"/>
      <c r="FB2072" s="196"/>
      <c r="FC2072" s="196"/>
      <c r="FD2072" s="196"/>
    </row>
    <row r="2073" spans="2:160">
      <c r="B2073" s="99">
        <f t="shared" si="193"/>
        <v>0</v>
      </c>
      <c r="C2073" s="99" t="str">
        <f t="shared" si="194"/>
        <v/>
      </c>
      <c r="D2073" s="99" t="str">
        <f t="shared" si="195"/>
        <v/>
      </c>
      <c r="E2073" s="99" t="str">
        <f t="shared" si="196"/>
        <v/>
      </c>
      <c r="F2073" s="99" t="str">
        <f t="shared" si="197"/>
        <v/>
      </c>
      <c r="G2073" s="99" t="str">
        <f t="shared" si="192"/>
        <v/>
      </c>
      <c r="H2073" s="200" t="str">
        <f ca="1">IF(AND(M2073&gt;0,M2073&lt;=STATS!$C$22),1,"")</f>
        <v/>
      </c>
      <c r="J2073" s="34">
        <v>2072</v>
      </c>
      <c r="R2073" s="17"/>
      <c r="S2073" s="17"/>
      <c r="EZ2073" s="196"/>
      <c r="FA2073" s="196"/>
      <c r="FB2073" s="196"/>
      <c r="FC2073" s="196"/>
      <c r="FD2073" s="196"/>
    </row>
    <row r="2074" spans="2:160">
      <c r="B2074" s="99">
        <f t="shared" si="193"/>
        <v>0</v>
      </c>
      <c r="C2074" s="99" t="str">
        <f t="shared" si="194"/>
        <v/>
      </c>
      <c r="D2074" s="99" t="str">
        <f t="shared" si="195"/>
        <v/>
      </c>
      <c r="E2074" s="99" t="str">
        <f t="shared" si="196"/>
        <v/>
      </c>
      <c r="F2074" s="99" t="str">
        <f t="shared" si="197"/>
        <v/>
      </c>
      <c r="G2074" s="99" t="str">
        <f t="shared" ref="G2074:G2137" si="198">IF($B2074&gt;=1,$M2074,"")</f>
        <v/>
      </c>
      <c r="H2074" s="200" t="str">
        <f ca="1">IF(AND(M2074&gt;0,M2074&lt;=STATS!$C$22),1,"")</f>
        <v/>
      </c>
      <c r="J2074" s="34">
        <v>2073</v>
      </c>
      <c r="R2074" s="17"/>
      <c r="S2074" s="17"/>
      <c r="EZ2074" s="196"/>
      <c r="FA2074" s="196"/>
      <c r="FB2074" s="196"/>
      <c r="FC2074" s="196"/>
      <c r="FD2074" s="196"/>
    </row>
    <row r="2075" spans="2:160">
      <c r="B2075" s="99">
        <f t="shared" si="193"/>
        <v>0</v>
      </c>
      <c r="C2075" s="99" t="str">
        <f t="shared" si="194"/>
        <v/>
      </c>
      <c r="D2075" s="99" t="str">
        <f t="shared" si="195"/>
        <v/>
      </c>
      <c r="E2075" s="99" t="str">
        <f t="shared" si="196"/>
        <v/>
      </c>
      <c r="F2075" s="99" t="str">
        <f t="shared" si="197"/>
        <v/>
      </c>
      <c r="G2075" s="99" t="str">
        <f t="shared" si="198"/>
        <v/>
      </c>
      <c r="H2075" s="200" t="str">
        <f ca="1">IF(AND(M2075&gt;0,M2075&lt;=STATS!$C$22),1,"")</f>
        <v/>
      </c>
      <c r="J2075" s="34">
        <v>2074</v>
      </c>
      <c r="R2075" s="17"/>
      <c r="S2075" s="17"/>
      <c r="EZ2075" s="196"/>
      <c r="FA2075" s="196"/>
      <c r="FB2075" s="196"/>
      <c r="FC2075" s="196"/>
      <c r="FD2075" s="196"/>
    </row>
    <row r="2076" spans="2:160">
      <c r="B2076" s="99">
        <f t="shared" si="193"/>
        <v>0</v>
      </c>
      <c r="C2076" s="99" t="str">
        <f t="shared" si="194"/>
        <v/>
      </c>
      <c r="D2076" s="99" t="str">
        <f t="shared" si="195"/>
        <v/>
      </c>
      <c r="E2076" s="99" t="str">
        <f t="shared" si="196"/>
        <v/>
      </c>
      <c r="F2076" s="99" t="str">
        <f t="shared" si="197"/>
        <v/>
      </c>
      <c r="G2076" s="99" t="str">
        <f t="shared" si="198"/>
        <v/>
      </c>
      <c r="H2076" s="200" t="str">
        <f ca="1">IF(AND(M2076&gt;0,M2076&lt;=STATS!$C$22),1,"")</f>
        <v/>
      </c>
      <c r="J2076" s="34">
        <v>2075</v>
      </c>
      <c r="R2076" s="17"/>
      <c r="S2076" s="17"/>
      <c r="EZ2076" s="196"/>
      <c r="FA2076" s="196"/>
      <c r="FB2076" s="196"/>
      <c r="FC2076" s="196"/>
      <c r="FD2076" s="196"/>
    </row>
    <row r="2077" spans="2:160">
      <c r="B2077" s="99">
        <f t="shared" si="193"/>
        <v>0</v>
      </c>
      <c r="C2077" s="99" t="str">
        <f t="shared" si="194"/>
        <v/>
      </c>
      <c r="D2077" s="99" t="str">
        <f t="shared" si="195"/>
        <v/>
      </c>
      <c r="E2077" s="99" t="str">
        <f t="shared" si="196"/>
        <v/>
      </c>
      <c r="F2077" s="99" t="str">
        <f t="shared" si="197"/>
        <v/>
      </c>
      <c r="G2077" s="99" t="str">
        <f t="shared" si="198"/>
        <v/>
      </c>
      <c r="H2077" s="200" t="str">
        <f ca="1">IF(AND(M2077&gt;0,M2077&lt;=STATS!$C$22),1,"")</f>
        <v/>
      </c>
      <c r="J2077" s="34">
        <v>2076</v>
      </c>
      <c r="R2077" s="17"/>
      <c r="S2077" s="17"/>
      <c r="EZ2077" s="196"/>
      <c r="FA2077" s="196"/>
      <c r="FB2077" s="196"/>
      <c r="FC2077" s="196"/>
      <c r="FD2077" s="196"/>
    </row>
    <row r="2078" spans="2:160">
      <c r="B2078" s="99">
        <f t="shared" si="193"/>
        <v>0</v>
      </c>
      <c r="C2078" s="99" t="str">
        <f t="shared" si="194"/>
        <v/>
      </c>
      <c r="D2078" s="99" t="str">
        <f t="shared" si="195"/>
        <v/>
      </c>
      <c r="E2078" s="99" t="str">
        <f t="shared" si="196"/>
        <v/>
      </c>
      <c r="F2078" s="99" t="str">
        <f t="shared" si="197"/>
        <v/>
      </c>
      <c r="G2078" s="99" t="str">
        <f t="shared" si="198"/>
        <v/>
      </c>
      <c r="H2078" s="200" t="str">
        <f ca="1">IF(AND(M2078&gt;0,M2078&lt;=STATS!$C$22),1,"")</f>
        <v/>
      </c>
      <c r="J2078" s="34">
        <v>2077</v>
      </c>
      <c r="R2078" s="17"/>
      <c r="S2078" s="17"/>
      <c r="EZ2078" s="196"/>
      <c r="FA2078" s="196"/>
      <c r="FB2078" s="196"/>
      <c r="FC2078" s="196"/>
      <c r="FD2078" s="196"/>
    </row>
    <row r="2079" spans="2:160">
      <c r="B2079" s="99">
        <f t="shared" si="193"/>
        <v>0</v>
      </c>
      <c r="C2079" s="99" t="str">
        <f t="shared" si="194"/>
        <v/>
      </c>
      <c r="D2079" s="99" t="str">
        <f t="shared" si="195"/>
        <v/>
      </c>
      <c r="E2079" s="99" t="str">
        <f t="shared" si="196"/>
        <v/>
      </c>
      <c r="F2079" s="99" t="str">
        <f t="shared" si="197"/>
        <v/>
      </c>
      <c r="G2079" s="99" t="str">
        <f t="shared" si="198"/>
        <v/>
      </c>
      <c r="H2079" s="200" t="str">
        <f ca="1">IF(AND(M2079&gt;0,M2079&lt;=STATS!$C$22),1,"")</f>
        <v/>
      </c>
      <c r="J2079" s="34">
        <v>2078</v>
      </c>
      <c r="R2079" s="17"/>
      <c r="S2079" s="17"/>
      <c r="EZ2079" s="196"/>
      <c r="FA2079" s="196"/>
      <c r="FB2079" s="196"/>
      <c r="FC2079" s="196"/>
      <c r="FD2079" s="196"/>
    </row>
    <row r="2080" spans="2:160">
      <c r="B2080" s="99">
        <f t="shared" si="193"/>
        <v>0</v>
      </c>
      <c r="C2080" s="99" t="str">
        <f t="shared" si="194"/>
        <v/>
      </c>
      <c r="D2080" s="99" t="str">
        <f t="shared" si="195"/>
        <v/>
      </c>
      <c r="E2080" s="99" t="str">
        <f t="shared" si="196"/>
        <v/>
      </c>
      <c r="F2080" s="99" t="str">
        <f t="shared" si="197"/>
        <v/>
      </c>
      <c r="G2080" s="99" t="str">
        <f t="shared" si="198"/>
        <v/>
      </c>
      <c r="H2080" s="200" t="str">
        <f ca="1">IF(AND(M2080&gt;0,M2080&lt;=STATS!$C$22),1,"")</f>
        <v/>
      </c>
      <c r="J2080" s="34">
        <v>2079</v>
      </c>
      <c r="R2080" s="17"/>
      <c r="S2080" s="17"/>
      <c r="EZ2080" s="196"/>
      <c r="FA2080" s="196"/>
      <c r="FB2080" s="196"/>
      <c r="FC2080" s="196"/>
      <c r="FD2080" s="196"/>
    </row>
    <row r="2081" spans="2:160">
      <c r="B2081" s="99">
        <f t="shared" si="193"/>
        <v>0</v>
      </c>
      <c r="C2081" s="99" t="str">
        <f t="shared" si="194"/>
        <v/>
      </c>
      <c r="D2081" s="99" t="str">
        <f t="shared" si="195"/>
        <v/>
      </c>
      <c r="E2081" s="99" t="str">
        <f t="shared" si="196"/>
        <v/>
      </c>
      <c r="F2081" s="99" t="str">
        <f t="shared" si="197"/>
        <v/>
      </c>
      <c r="G2081" s="99" t="str">
        <f t="shared" si="198"/>
        <v/>
      </c>
      <c r="H2081" s="200" t="str">
        <f ca="1">IF(AND(M2081&gt;0,M2081&lt;=STATS!$C$22),1,"")</f>
        <v/>
      </c>
      <c r="J2081" s="34">
        <v>2080</v>
      </c>
      <c r="R2081" s="17"/>
      <c r="S2081" s="17"/>
      <c r="EZ2081" s="196"/>
      <c r="FA2081" s="196"/>
      <c r="FB2081" s="196"/>
      <c r="FC2081" s="196"/>
      <c r="FD2081" s="196"/>
    </row>
    <row r="2082" spans="2:160">
      <c r="B2082" s="99">
        <f t="shared" si="193"/>
        <v>0</v>
      </c>
      <c r="C2082" s="99" t="str">
        <f t="shared" si="194"/>
        <v/>
      </c>
      <c r="D2082" s="99" t="str">
        <f t="shared" si="195"/>
        <v/>
      </c>
      <c r="E2082" s="99" t="str">
        <f t="shared" si="196"/>
        <v/>
      </c>
      <c r="F2082" s="99" t="str">
        <f t="shared" si="197"/>
        <v/>
      </c>
      <c r="G2082" s="99" t="str">
        <f t="shared" si="198"/>
        <v/>
      </c>
      <c r="H2082" s="200" t="str">
        <f ca="1">IF(AND(M2082&gt;0,M2082&lt;=STATS!$C$22),1,"")</f>
        <v/>
      </c>
      <c r="J2082" s="34">
        <v>2081</v>
      </c>
      <c r="R2082" s="17"/>
      <c r="S2082" s="17"/>
      <c r="EZ2082" s="196"/>
      <c r="FA2082" s="196"/>
      <c r="FB2082" s="196"/>
      <c r="FC2082" s="196"/>
      <c r="FD2082" s="196"/>
    </row>
    <row r="2083" spans="2:160">
      <c r="B2083" s="99">
        <f t="shared" si="193"/>
        <v>0</v>
      </c>
      <c r="C2083" s="99" t="str">
        <f t="shared" si="194"/>
        <v/>
      </c>
      <c r="D2083" s="99" t="str">
        <f t="shared" si="195"/>
        <v/>
      </c>
      <c r="E2083" s="99" t="str">
        <f t="shared" si="196"/>
        <v/>
      </c>
      <c r="F2083" s="99" t="str">
        <f t="shared" si="197"/>
        <v/>
      </c>
      <c r="G2083" s="99" t="str">
        <f t="shared" si="198"/>
        <v/>
      </c>
      <c r="H2083" s="200" t="str">
        <f ca="1">IF(AND(M2083&gt;0,M2083&lt;=STATS!$C$22),1,"")</f>
        <v/>
      </c>
      <c r="J2083" s="34">
        <v>2082</v>
      </c>
      <c r="R2083" s="17"/>
      <c r="S2083" s="17"/>
      <c r="EZ2083" s="196"/>
      <c r="FA2083" s="196"/>
      <c r="FB2083" s="196"/>
      <c r="FC2083" s="196"/>
      <c r="FD2083" s="196"/>
    </row>
    <row r="2084" spans="2:160">
      <c r="B2084" s="99">
        <f t="shared" si="193"/>
        <v>0</v>
      </c>
      <c r="C2084" s="99" t="str">
        <f t="shared" si="194"/>
        <v/>
      </c>
      <c r="D2084" s="99" t="str">
        <f t="shared" si="195"/>
        <v/>
      </c>
      <c r="E2084" s="99" t="str">
        <f t="shared" si="196"/>
        <v/>
      </c>
      <c r="F2084" s="99" t="str">
        <f t="shared" si="197"/>
        <v/>
      </c>
      <c r="G2084" s="99" t="str">
        <f t="shared" si="198"/>
        <v/>
      </c>
      <c r="H2084" s="200" t="str">
        <f ca="1">IF(AND(M2084&gt;0,M2084&lt;=STATS!$C$22),1,"")</f>
        <v/>
      </c>
      <c r="J2084" s="34">
        <v>2083</v>
      </c>
      <c r="R2084" s="17"/>
      <c r="S2084" s="17"/>
      <c r="EZ2084" s="196"/>
      <c r="FA2084" s="196"/>
      <c r="FB2084" s="196"/>
      <c r="FC2084" s="196"/>
      <c r="FD2084" s="196"/>
    </row>
    <row r="2085" spans="2:160">
      <c r="B2085" s="99">
        <f t="shared" si="193"/>
        <v>0</v>
      </c>
      <c r="C2085" s="99" t="str">
        <f t="shared" si="194"/>
        <v/>
      </c>
      <c r="D2085" s="99" t="str">
        <f t="shared" si="195"/>
        <v/>
      </c>
      <c r="E2085" s="99" t="str">
        <f t="shared" si="196"/>
        <v/>
      </c>
      <c r="F2085" s="99" t="str">
        <f t="shared" si="197"/>
        <v/>
      </c>
      <c r="G2085" s="99" t="str">
        <f t="shared" si="198"/>
        <v/>
      </c>
      <c r="H2085" s="200" t="str">
        <f ca="1">IF(AND(M2085&gt;0,M2085&lt;=STATS!$C$22),1,"")</f>
        <v/>
      </c>
      <c r="J2085" s="34">
        <v>2084</v>
      </c>
      <c r="R2085" s="17"/>
      <c r="S2085" s="17"/>
      <c r="EZ2085" s="196"/>
      <c r="FA2085" s="196"/>
      <c r="FB2085" s="196"/>
      <c r="FC2085" s="196"/>
      <c r="FD2085" s="196"/>
    </row>
    <row r="2086" spans="2:160">
      <c r="B2086" s="99">
        <f t="shared" si="193"/>
        <v>0</v>
      </c>
      <c r="C2086" s="99" t="str">
        <f t="shared" si="194"/>
        <v/>
      </c>
      <c r="D2086" s="99" t="str">
        <f t="shared" si="195"/>
        <v/>
      </c>
      <c r="E2086" s="99" t="str">
        <f t="shared" si="196"/>
        <v/>
      </c>
      <c r="F2086" s="99" t="str">
        <f t="shared" si="197"/>
        <v/>
      </c>
      <c r="G2086" s="99" t="str">
        <f t="shared" si="198"/>
        <v/>
      </c>
      <c r="H2086" s="200" t="str">
        <f ca="1">IF(AND(M2086&gt;0,M2086&lt;=STATS!$C$22),1,"")</f>
        <v/>
      </c>
      <c r="J2086" s="34">
        <v>2085</v>
      </c>
      <c r="R2086" s="17"/>
      <c r="S2086" s="17"/>
      <c r="EZ2086" s="196"/>
      <c r="FA2086" s="196"/>
      <c r="FB2086" s="196"/>
      <c r="FC2086" s="196"/>
      <c r="FD2086" s="196"/>
    </row>
    <row r="2087" spans="2:160">
      <c r="B2087" s="99">
        <f t="shared" si="193"/>
        <v>0</v>
      </c>
      <c r="C2087" s="99" t="str">
        <f t="shared" si="194"/>
        <v/>
      </c>
      <c r="D2087" s="99" t="str">
        <f t="shared" si="195"/>
        <v/>
      </c>
      <c r="E2087" s="99" t="str">
        <f t="shared" si="196"/>
        <v/>
      </c>
      <c r="F2087" s="99" t="str">
        <f t="shared" si="197"/>
        <v/>
      </c>
      <c r="G2087" s="99" t="str">
        <f t="shared" si="198"/>
        <v/>
      </c>
      <c r="H2087" s="200" t="str">
        <f ca="1">IF(AND(M2087&gt;0,M2087&lt;=STATS!$C$22),1,"")</f>
        <v/>
      </c>
      <c r="J2087" s="34">
        <v>2086</v>
      </c>
      <c r="R2087" s="17"/>
      <c r="S2087" s="17"/>
      <c r="EZ2087" s="196"/>
      <c r="FA2087" s="196"/>
      <c r="FB2087" s="196"/>
      <c r="FC2087" s="196"/>
      <c r="FD2087" s="196"/>
    </row>
    <row r="2088" spans="2:160">
      <c r="B2088" s="99">
        <f t="shared" si="193"/>
        <v>0</v>
      </c>
      <c r="C2088" s="99" t="str">
        <f t="shared" si="194"/>
        <v/>
      </c>
      <c r="D2088" s="99" t="str">
        <f t="shared" si="195"/>
        <v/>
      </c>
      <c r="E2088" s="99" t="str">
        <f t="shared" si="196"/>
        <v/>
      </c>
      <c r="F2088" s="99" t="str">
        <f t="shared" si="197"/>
        <v/>
      </c>
      <c r="G2088" s="99" t="str">
        <f t="shared" si="198"/>
        <v/>
      </c>
      <c r="H2088" s="200" t="str">
        <f ca="1">IF(AND(M2088&gt;0,M2088&lt;=STATS!$C$22),1,"")</f>
        <v/>
      </c>
      <c r="J2088" s="34">
        <v>2087</v>
      </c>
      <c r="R2088" s="17"/>
      <c r="S2088" s="17"/>
      <c r="EZ2088" s="196"/>
      <c r="FA2088" s="196"/>
      <c r="FB2088" s="196"/>
      <c r="FC2088" s="196"/>
      <c r="FD2088" s="196"/>
    </row>
    <row r="2089" spans="2:160">
      <c r="B2089" s="99">
        <f t="shared" si="193"/>
        <v>0</v>
      </c>
      <c r="C2089" s="99" t="str">
        <f t="shared" si="194"/>
        <v/>
      </c>
      <c r="D2089" s="99" t="str">
        <f t="shared" si="195"/>
        <v/>
      </c>
      <c r="E2089" s="99" t="str">
        <f t="shared" si="196"/>
        <v/>
      </c>
      <c r="F2089" s="99" t="str">
        <f t="shared" si="197"/>
        <v/>
      </c>
      <c r="G2089" s="99" t="str">
        <f t="shared" si="198"/>
        <v/>
      </c>
      <c r="H2089" s="200" t="str">
        <f ca="1">IF(AND(M2089&gt;0,M2089&lt;=STATS!$C$22),1,"")</f>
        <v/>
      </c>
      <c r="J2089" s="34">
        <v>2088</v>
      </c>
      <c r="R2089" s="17"/>
      <c r="S2089" s="17"/>
      <c r="EZ2089" s="196"/>
      <c r="FA2089" s="196"/>
      <c r="FB2089" s="196"/>
      <c r="FC2089" s="196"/>
      <c r="FD2089" s="196"/>
    </row>
    <row r="2090" spans="2:160">
      <c r="B2090" s="99">
        <f t="shared" si="193"/>
        <v>0</v>
      </c>
      <c r="C2090" s="99" t="str">
        <f t="shared" si="194"/>
        <v/>
      </c>
      <c r="D2090" s="99" t="str">
        <f t="shared" si="195"/>
        <v/>
      </c>
      <c r="E2090" s="99" t="str">
        <f t="shared" si="196"/>
        <v/>
      </c>
      <c r="F2090" s="99" t="str">
        <f t="shared" si="197"/>
        <v/>
      </c>
      <c r="G2090" s="99" t="str">
        <f t="shared" si="198"/>
        <v/>
      </c>
      <c r="H2090" s="200" t="str">
        <f ca="1">IF(AND(M2090&gt;0,M2090&lt;=STATS!$C$22),1,"")</f>
        <v/>
      </c>
      <c r="J2090" s="34">
        <v>2089</v>
      </c>
      <c r="R2090" s="17"/>
      <c r="S2090" s="17"/>
      <c r="EZ2090" s="196"/>
      <c r="FA2090" s="196"/>
      <c r="FB2090" s="196"/>
      <c r="FC2090" s="196"/>
      <c r="FD2090" s="196"/>
    </row>
    <row r="2091" spans="2:160">
      <c r="B2091" s="99">
        <f t="shared" si="193"/>
        <v>0</v>
      </c>
      <c r="C2091" s="99" t="str">
        <f t="shared" si="194"/>
        <v/>
      </c>
      <c r="D2091" s="99" t="str">
        <f t="shared" si="195"/>
        <v/>
      </c>
      <c r="E2091" s="99" t="str">
        <f t="shared" si="196"/>
        <v/>
      </c>
      <c r="F2091" s="99" t="str">
        <f t="shared" si="197"/>
        <v/>
      </c>
      <c r="G2091" s="99" t="str">
        <f t="shared" si="198"/>
        <v/>
      </c>
      <c r="H2091" s="200" t="str">
        <f ca="1">IF(AND(M2091&gt;0,M2091&lt;=STATS!$C$22),1,"")</f>
        <v/>
      </c>
      <c r="J2091" s="34">
        <v>2090</v>
      </c>
      <c r="R2091" s="17"/>
      <c r="S2091" s="17"/>
      <c r="EZ2091" s="196"/>
      <c r="FA2091" s="196"/>
      <c r="FB2091" s="196"/>
      <c r="FC2091" s="196"/>
      <c r="FD2091" s="196"/>
    </row>
    <row r="2092" spans="2:160">
      <c r="B2092" s="99">
        <f t="shared" si="193"/>
        <v>0</v>
      </c>
      <c r="C2092" s="99" t="str">
        <f t="shared" si="194"/>
        <v/>
      </c>
      <c r="D2092" s="99" t="str">
        <f t="shared" si="195"/>
        <v/>
      </c>
      <c r="E2092" s="99" t="str">
        <f t="shared" si="196"/>
        <v/>
      </c>
      <c r="F2092" s="99" t="str">
        <f t="shared" si="197"/>
        <v/>
      </c>
      <c r="G2092" s="99" t="str">
        <f t="shared" si="198"/>
        <v/>
      </c>
      <c r="H2092" s="200" t="str">
        <f ca="1">IF(AND(M2092&gt;0,M2092&lt;=STATS!$C$22),1,"")</f>
        <v/>
      </c>
      <c r="J2092" s="34">
        <v>2091</v>
      </c>
      <c r="R2092" s="17"/>
      <c r="S2092" s="17"/>
      <c r="EZ2092" s="196"/>
      <c r="FA2092" s="196"/>
      <c r="FB2092" s="196"/>
      <c r="FC2092" s="196"/>
      <c r="FD2092" s="196"/>
    </row>
    <row r="2093" spans="2:160">
      <c r="B2093" s="99">
        <f t="shared" si="193"/>
        <v>0</v>
      </c>
      <c r="C2093" s="99" t="str">
        <f t="shared" si="194"/>
        <v/>
      </c>
      <c r="D2093" s="99" t="str">
        <f t="shared" si="195"/>
        <v/>
      </c>
      <c r="E2093" s="99" t="str">
        <f t="shared" si="196"/>
        <v/>
      </c>
      <c r="F2093" s="99" t="str">
        <f t="shared" si="197"/>
        <v/>
      </c>
      <c r="G2093" s="99" t="str">
        <f t="shared" si="198"/>
        <v/>
      </c>
      <c r="H2093" s="200" t="str">
        <f ca="1">IF(AND(M2093&gt;0,M2093&lt;=STATS!$C$22),1,"")</f>
        <v/>
      </c>
      <c r="J2093" s="34">
        <v>2092</v>
      </c>
      <c r="R2093" s="17"/>
      <c r="S2093" s="17"/>
      <c r="EZ2093" s="196"/>
      <c r="FA2093" s="196"/>
      <c r="FB2093" s="196"/>
      <c r="FC2093" s="196"/>
      <c r="FD2093" s="196"/>
    </row>
    <row r="2094" spans="2:160">
      <c r="B2094" s="99">
        <f t="shared" si="193"/>
        <v>0</v>
      </c>
      <c r="C2094" s="99" t="str">
        <f t="shared" si="194"/>
        <v/>
      </c>
      <c r="D2094" s="99" t="str">
        <f t="shared" si="195"/>
        <v/>
      </c>
      <c r="E2094" s="99" t="str">
        <f t="shared" si="196"/>
        <v/>
      </c>
      <c r="F2094" s="99" t="str">
        <f t="shared" si="197"/>
        <v/>
      </c>
      <c r="G2094" s="99" t="str">
        <f t="shared" si="198"/>
        <v/>
      </c>
      <c r="H2094" s="200" t="str">
        <f ca="1">IF(AND(M2094&gt;0,M2094&lt;=STATS!$C$22),1,"")</f>
        <v/>
      </c>
      <c r="J2094" s="34">
        <v>2093</v>
      </c>
      <c r="R2094" s="17"/>
      <c r="S2094" s="17"/>
      <c r="EZ2094" s="196"/>
      <c r="FA2094" s="196"/>
      <c r="FB2094" s="196"/>
      <c r="FC2094" s="196"/>
      <c r="FD2094" s="196"/>
    </row>
    <row r="2095" spans="2:160">
      <c r="B2095" s="99">
        <f t="shared" si="193"/>
        <v>0</v>
      </c>
      <c r="C2095" s="99" t="str">
        <f t="shared" si="194"/>
        <v/>
      </c>
      <c r="D2095" s="99" t="str">
        <f t="shared" si="195"/>
        <v/>
      </c>
      <c r="E2095" s="99" t="str">
        <f t="shared" si="196"/>
        <v/>
      </c>
      <c r="F2095" s="99" t="str">
        <f t="shared" si="197"/>
        <v/>
      </c>
      <c r="G2095" s="99" t="str">
        <f t="shared" si="198"/>
        <v/>
      </c>
      <c r="H2095" s="200" t="str">
        <f ca="1">IF(AND(M2095&gt;0,M2095&lt;=STATS!$C$22),1,"")</f>
        <v/>
      </c>
      <c r="J2095" s="34">
        <v>2094</v>
      </c>
      <c r="R2095" s="17"/>
      <c r="S2095" s="17"/>
      <c r="EZ2095" s="196"/>
      <c r="FA2095" s="196"/>
      <c r="FB2095" s="196"/>
      <c r="FC2095" s="196"/>
      <c r="FD2095" s="196"/>
    </row>
    <row r="2096" spans="2:160">
      <c r="B2096" s="99">
        <f t="shared" si="193"/>
        <v>0</v>
      </c>
      <c r="C2096" s="99" t="str">
        <f t="shared" si="194"/>
        <v/>
      </c>
      <c r="D2096" s="99" t="str">
        <f t="shared" si="195"/>
        <v/>
      </c>
      <c r="E2096" s="99" t="str">
        <f t="shared" si="196"/>
        <v/>
      </c>
      <c r="F2096" s="99" t="str">
        <f t="shared" si="197"/>
        <v/>
      </c>
      <c r="G2096" s="99" t="str">
        <f t="shared" si="198"/>
        <v/>
      </c>
      <c r="H2096" s="200" t="str">
        <f ca="1">IF(AND(M2096&gt;0,M2096&lt;=STATS!$C$22),1,"")</f>
        <v/>
      </c>
      <c r="J2096" s="34">
        <v>2095</v>
      </c>
      <c r="R2096" s="17"/>
      <c r="S2096" s="17"/>
      <c r="EZ2096" s="196"/>
      <c r="FA2096" s="196"/>
      <c r="FB2096" s="196"/>
      <c r="FC2096" s="196"/>
      <c r="FD2096" s="196"/>
    </row>
    <row r="2097" spans="2:160">
      <c r="B2097" s="99">
        <f t="shared" si="193"/>
        <v>0</v>
      </c>
      <c r="C2097" s="99" t="str">
        <f t="shared" si="194"/>
        <v/>
      </c>
      <c r="D2097" s="99" t="str">
        <f t="shared" si="195"/>
        <v/>
      </c>
      <c r="E2097" s="99" t="str">
        <f t="shared" si="196"/>
        <v/>
      </c>
      <c r="F2097" s="99" t="str">
        <f t="shared" si="197"/>
        <v/>
      </c>
      <c r="G2097" s="99" t="str">
        <f t="shared" si="198"/>
        <v/>
      </c>
      <c r="H2097" s="200" t="str">
        <f ca="1">IF(AND(M2097&gt;0,M2097&lt;=STATS!$C$22),1,"")</f>
        <v/>
      </c>
      <c r="J2097" s="34">
        <v>2096</v>
      </c>
      <c r="R2097" s="17"/>
      <c r="S2097" s="17"/>
      <c r="EZ2097" s="196"/>
      <c r="FA2097" s="196"/>
      <c r="FB2097" s="196"/>
      <c r="FC2097" s="196"/>
      <c r="FD2097" s="196"/>
    </row>
    <row r="2098" spans="2:160">
      <c r="B2098" s="99">
        <f t="shared" si="193"/>
        <v>0</v>
      </c>
      <c r="C2098" s="99" t="str">
        <f t="shared" si="194"/>
        <v/>
      </c>
      <c r="D2098" s="99" t="str">
        <f t="shared" si="195"/>
        <v/>
      </c>
      <c r="E2098" s="99" t="str">
        <f t="shared" si="196"/>
        <v/>
      </c>
      <c r="F2098" s="99" t="str">
        <f t="shared" si="197"/>
        <v/>
      </c>
      <c r="G2098" s="99" t="str">
        <f t="shared" si="198"/>
        <v/>
      </c>
      <c r="H2098" s="200" t="str">
        <f ca="1">IF(AND(M2098&gt;0,M2098&lt;=STATS!$C$22),1,"")</f>
        <v/>
      </c>
      <c r="J2098" s="34">
        <v>2097</v>
      </c>
      <c r="R2098" s="17"/>
      <c r="S2098" s="17"/>
      <c r="EZ2098" s="196"/>
      <c r="FA2098" s="196"/>
      <c r="FB2098" s="196"/>
      <c r="FC2098" s="196"/>
      <c r="FD2098" s="196"/>
    </row>
    <row r="2099" spans="2:160">
      <c r="B2099" s="99">
        <f t="shared" si="193"/>
        <v>0</v>
      </c>
      <c r="C2099" s="99" t="str">
        <f t="shared" si="194"/>
        <v/>
      </c>
      <c r="D2099" s="99" t="str">
        <f t="shared" si="195"/>
        <v/>
      </c>
      <c r="E2099" s="99" t="str">
        <f t="shared" si="196"/>
        <v/>
      </c>
      <c r="F2099" s="99" t="str">
        <f t="shared" si="197"/>
        <v/>
      </c>
      <c r="G2099" s="99" t="str">
        <f t="shared" si="198"/>
        <v/>
      </c>
      <c r="H2099" s="200" t="str">
        <f ca="1">IF(AND(M2099&gt;0,M2099&lt;=STATS!$C$22),1,"")</f>
        <v/>
      </c>
      <c r="J2099" s="34">
        <v>2098</v>
      </c>
      <c r="R2099" s="17"/>
      <c r="S2099" s="17"/>
      <c r="EZ2099" s="196"/>
      <c r="FA2099" s="196"/>
      <c r="FB2099" s="196"/>
      <c r="FC2099" s="196"/>
      <c r="FD2099" s="196"/>
    </row>
    <row r="2100" spans="2:160">
      <c r="B2100" s="99">
        <f t="shared" si="193"/>
        <v>0</v>
      </c>
      <c r="C2100" s="99" t="str">
        <f t="shared" si="194"/>
        <v/>
      </c>
      <c r="D2100" s="99" t="str">
        <f t="shared" si="195"/>
        <v/>
      </c>
      <c r="E2100" s="99" t="str">
        <f t="shared" si="196"/>
        <v/>
      </c>
      <c r="F2100" s="99" t="str">
        <f t="shared" si="197"/>
        <v/>
      </c>
      <c r="G2100" s="99" t="str">
        <f t="shared" si="198"/>
        <v/>
      </c>
      <c r="H2100" s="200" t="str">
        <f ca="1">IF(AND(M2100&gt;0,M2100&lt;=STATS!$C$22),1,"")</f>
        <v/>
      </c>
      <c r="J2100" s="34">
        <v>2099</v>
      </c>
      <c r="R2100" s="17"/>
      <c r="S2100" s="17"/>
      <c r="EZ2100" s="196"/>
      <c r="FA2100" s="196"/>
      <c r="FB2100" s="196"/>
      <c r="FC2100" s="196"/>
      <c r="FD2100" s="196"/>
    </row>
    <row r="2101" spans="2:160">
      <c r="B2101" s="99">
        <f t="shared" si="193"/>
        <v>0</v>
      </c>
      <c r="C2101" s="99" t="str">
        <f t="shared" si="194"/>
        <v/>
      </c>
      <c r="D2101" s="99" t="str">
        <f t="shared" si="195"/>
        <v/>
      </c>
      <c r="E2101" s="99" t="str">
        <f t="shared" si="196"/>
        <v/>
      </c>
      <c r="F2101" s="99" t="str">
        <f t="shared" si="197"/>
        <v/>
      </c>
      <c r="G2101" s="99" t="str">
        <f t="shared" si="198"/>
        <v/>
      </c>
      <c r="H2101" s="200" t="str">
        <f ca="1">IF(AND(M2101&gt;0,M2101&lt;=STATS!$C$22),1,"")</f>
        <v/>
      </c>
      <c r="J2101" s="34">
        <v>2100</v>
      </c>
      <c r="R2101" s="17"/>
      <c r="S2101" s="17"/>
      <c r="EZ2101" s="196"/>
      <c r="FA2101" s="196"/>
      <c r="FB2101" s="196"/>
      <c r="FC2101" s="196"/>
      <c r="FD2101" s="196"/>
    </row>
    <row r="2102" spans="2:160">
      <c r="B2102" s="99">
        <f t="shared" si="193"/>
        <v>0</v>
      </c>
      <c r="C2102" s="99" t="str">
        <f t="shared" si="194"/>
        <v/>
      </c>
      <c r="D2102" s="99" t="str">
        <f t="shared" si="195"/>
        <v/>
      </c>
      <c r="E2102" s="99" t="str">
        <f t="shared" si="196"/>
        <v/>
      </c>
      <c r="F2102" s="99" t="str">
        <f t="shared" si="197"/>
        <v/>
      </c>
      <c r="G2102" s="99" t="str">
        <f t="shared" si="198"/>
        <v/>
      </c>
      <c r="H2102" s="200" t="str">
        <f ca="1">IF(AND(M2102&gt;0,M2102&lt;=STATS!$C$22),1,"")</f>
        <v/>
      </c>
      <c r="J2102" s="34">
        <v>2101</v>
      </c>
      <c r="R2102" s="17"/>
      <c r="S2102" s="17"/>
      <c r="EZ2102" s="196"/>
      <c r="FA2102" s="196"/>
      <c r="FB2102" s="196"/>
      <c r="FC2102" s="196"/>
      <c r="FD2102" s="196"/>
    </row>
    <row r="2103" spans="2:160">
      <c r="B2103" s="99">
        <f t="shared" si="193"/>
        <v>0</v>
      </c>
      <c r="C2103" s="99" t="str">
        <f t="shared" si="194"/>
        <v/>
      </c>
      <c r="D2103" s="99" t="str">
        <f t="shared" si="195"/>
        <v/>
      </c>
      <c r="E2103" s="99" t="str">
        <f t="shared" si="196"/>
        <v/>
      </c>
      <c r="F2103" s="99" t="str">
        <f t="shared" si="197"/>
        <v/>
      </c>
      <c r="G2103" s="99" t="str">
        <f t="shared" si="198"/>
        <v/>
      </c>
      <c r="H2103" s="200" t="str">
        <f ca="1">IF(AND(M2103&gt;0,M2103&lt;=STATS!$C$22),1,"")</f>
        <v/>
      </c>
      <c r="J2103" s="34">
        <v>2102</v>
      </c>
      <c r="R2103" s="17"/>
      <c r="S2103" s="17"/>
      <c r="EZ2103" s="196"/>
      <c r="FA2103" s="196"/>
      <c r="FB2103" s="196"/>
      <c r="FC2103" s="196"/>
      <c r="FD2103" s="196"/>
    </row>
    <row r="2104" spans="2:160">
      <c r="B2104" s="99">
        <f t="shared" si="193"/>
        <v>0</v>
      </c>
      <c r="C2104" s="99" t="str">
        <f t="shared" si="194"/>
        <v/>
      </c>
      <c r="D2104" s="99" t="str">
        <f t="shared" si="195"/>
        <v/>
      </c>
      <c r="E2104" s="99" t="str">
        <f t="shared" si="196"/>
        <v/>
      </c>
      <c r="F2104" s="99" t="str">
        <f t="shared" si="197"/>
        <v/>
      </c>
      <c r="G2104" s="99" t="str">
        <f t="shared" si="198"/>
        <v/>
      </c>
      <c r="H2104" s="200" t="str">
        <f ca="1">IF(AND(M2104&gt;0,M2104&lt;=STATS!$C$22),1,"")</f>
        <v/>
      </c>
      <c r="J2104" s="34">
        <v>2103</v>
      </c>
      <c r="R2104" s="17"/>
      <c r="S2104" s="17"/>
      <c r="EZ2104" s="196"/>
      <c r="FA2104" s="196"/>
      <c r="FB2104" s="196"/>
      <c r="FC2104" s="196"/>
      <c r="FD2104" s="196"/>
    </row>
    <row r="2105" spans="2:160">
      <c r="B2105" s="99">
        <f t="shared" si="193"/>
        <v>0</v>
      </c>
      <c r="C2105" s="99" t="str">
        <f t="shared" si="194"/>
        <v/>
      </c>
      <c r="D2105" s="99" t="str">
        <f t="shared" si="195"/>
        <v/>
      </c>
      <c r="E2105" s="99" t="str">
        <f t="shared" si="196"/>
        <v/>
      </c>
      <c r="F2105" s="99" t="str">
        <f t="shared" si="197"/>
        <v/>
      </c>
      <c r="G2105" s="99" t="str">
        <f t="shared" si="198"/>
        <v/>
      </c>
      <c r="H2105" s="200" t="str">
        <f ca="1">IF(AND(M2105&gt;0,M2105&lt;=STATS!$C$22),1,"")</f>
        <v/>
      </c>
      <c r="J2105" s="34">
        <v>2104</v>
      </c>
      <c r="R2105" s="17"/>
      <c r="S2105" s="17"/>
      <c r="EZ2105" s="196"/>
      <c r="FA2105" s="196"/>
      <c r="FB2105" s="196"/>
      <c r="FC2105" s="196"/>
      <c r="FD2105" s="196"/>
    </row>
    <row r="2106" spans="2:160">
      <c r="B2106" s="99">
        <f t="shared" si="193"/>
        <v>0</v>
      </c>
      <c r="C2106" s="99" t="str">
        <f t="shared" si="194"/>
        <v/>
      </c>
      <c r="D2106" s="99" t="str">
        <f t="shared" si="195"/>
        <v/>
      </c>
      <c r="E2106" s="99" t="str">
        <f t="shared" si="196"/>
        <v/>
      </c>
      <c r="F2106" s="99" t="str">
        <f t="shared" si="197"/>
        <v/>
      </c>
      <c r="G2106" s="99" t="str">
        <f t="shared" si="198"/>
        <v/>
      </c>
      <c r="H2106" s="200" t="str">
        <f ca="1">IF(AND(M2106&gt;0,M2106&lt;=STATS!$C$22),1,"")</f>
        <v/>
      </c>
      <c r="J2106" s="34">
        <v>2105</v>
      </c>
      <c r="R2106" s="17"/>
      <c r="S2106" s="17"/>
      <c r="EZ2106" s="196"/>
      <c r="FA2106" s="196"/>
      <c r="FB2106" s="196"/>
      <c r="FC2106" s="196"/>
      <c r="FD2106" s="196"/>
    </row>
    <row r="2107" spans="2:160">
      <c r="B2107" s="99">
        <f t="shared" si="193"/>
        <v>0</v>
      </c>
      <c r="C2107" s="99" t="str">
        <f t="shared" si="194"/>
        <v/>
      </c>
      <c r="D2107" s="99" t="str">
        <f t="shared" si="195"/>
        <v/>
      </c>
      <c r="E2107" s="99" t="str">
        <f t="shared" si="196"/>
        <v/>
      </c>
      <c r="F2107" s="99" t="str">
        <f t="shared" si="197"/>
        <v/>
      </c>
      <c r="G2107" s="99" t="str">
        <f t="shared" si="198"/>
        <v/>
      </c>
      <c r="H2107" s="200" t="str">
        <f ca="1">IF(AND(M2107&gt;0,M2107&lt;=STATS!$C$22),1,"")</f>
        <v/>
      </c>
      <c r="J2107" s="34">
        <v>2106</v>
      </c>
      <c r="R2107" s="17"/>
      <c r="S2107" s="17"/>
      <c r="EZ2107" s="196"/>
      <c r="FA2107" s="196"/>
      <c r="FB2107" s="196"/>
      <c r="FC2107" s="196"/>
      <c r="FD2107" s="196"/>
    </row>
    <row r="2108" spans="2:160">
      <c r="B2108" s="99">
        <f t="shared" si="193"/>
        <v>0</v>
      </c>
      <c r="C2108" s="99" t="str">
        <f t="shared" si="194"/>
        <v/>
      </c>
      <c r="D2108" s="99" t="str">
        <f t="shared" si="195"/>
        <v/>
      </c>
      <c r="E2108" s="99" t="str">
        <f t="shared" si="196"/>
        <v/>
      </c>
      <c r="F2108" s="99" t="str">
        <f t="shared" si="197"/>
        <v/>
      </c>
      <c r="G2108" s="99" t="str">
        <f t="shared" si="198"/>
        <v/>
      </c>
      <c r="H2108" s="200" t="str">
        <f ca="1">IF(AND(M2108&gt;0,M2108&lt;=STATS!$C$22),1,"")</f>
        <v/>
      </c>
      <c r="J2108" s="34">
        <v>2107</v>
      </c>
      <c r="R2108" s="17"/>
      <c r="S2108" s="17"/>
      <c r="EZ2108" s="196"/>
      <c r="FA2108" s="196"/>
      <c r="FB2108" s="196"/>
      <c r="FC2108" s="196"/>
      <c r="FD2108" s="196"/>
    </row>
    <row r="2109" spans="2:160">
      <c r="B2109" s="99">
        <f t="shared" si="193"/>
        <v>0</v>
      </c>
      <c r="C2109" s="99" t="str">
        <f t="shared" si="194"/>
        <v/>
      </c>
      <c r="D2109" s="99" t="str">
        <f t="shared" si="195"/>
        <v/>
      </c>
      <c r="E2109" s="99" t="str">
        <f t="shared" si="196"/>
        <v/>
      </c>
      <c r="F2109" s="99" t="str">
        <f t="shared" si="197"/>
        <v/>
      </c>
      <c r="G2109" s="99" t="str">
        <f t="shared" si="198"/>
        <v/>
      </c>
      <c r="H2109" s="200" t="str">
        <f ca="1">IF(AND(M2109&gt;0,M2109&lt;=STATS!$C$22),1,"")</f>
        <v/>
      </c>
      <c r="J2109" s="34">
        <v>2108</v>
      </c>
      <c r="R2109" s="17"/>
      <c r="S2109" s="17"/>
      <c r="EZ2109" s="196"/>
      <c r="FA2109" s="196"/>
      <c r="FB2109" s="196"/>
      <c r="FC2109" s="196"/>
      <c r="FD2109" s="196"/>
    </row>
    <row r="2110" spans="2:160">
      <c r="B2110" s="99">
        <f t="shared" si="193"/>
        <v>0</v>
      </c>
      <c r="C2110" s="99" t="str">
        <f t="shared" si="194"/>
        <v/>
      </c>
      <c r="D2110" s="99" t="str">
        <f t="shared" si="195"/>
        <v/>
      </c>
      <c r="E2110" s="99" t="str">
        <f t="shared" si="196"/>
        <v/>
      </c>
      <c r="F2110" s="99" t="str">
        <f t="shared" si="197"/>
        <v/>
      </c>
      <c r="G2110" s="99" t="str">
        <f t="shared" si="198"/>
        <v/>
      </c>
      <c r="H2110" s="200" t="str">
        <f ca="1">IF(AND(M2110&gt;0,M2110&lt;=STATS!$C$22),1,"")</f>
        <v/>
      </c>
      <c r="J2110" s="34">
        <v>2109</v>
      </c>
      <c r="R2110" s="17"/>
      <c r="S2110" s="17"/>
      <c r="EZ2110" s="196"/>
      <c r="FA2110" s="196"/>
      <c r="FB2110" s="196"/>
      <c r="FC2110" s="196"/>
      <c r="FD2110" s="196"/>
    </row>
    <row r="2111" spans="2:160">
      <c r="B2111" s="99">
        <f t="shared" si="193"/>
        <v>0</v>
      </c>
      <c r="C2111" s="99" t="str">
        <f t="shared" si="194"/>
        <v/>
      </c>
      <c r="D2111" s="99" t="str">
        <f t="shared" si="195"/>
        <v/>
      </c>
      <c r="E2111" s="99" t="str">
        <f t="shared" si="196"/>
        <v/>
      </c>
      <c r="F2111" s="99" t="str">
        <f t="shared" si="197"/>
        <v/>
      </c>
      <c r="G2111" s="99" t="str">
        <f t="shared" si="198"/>
        <v/>
      </c>
      <c r="H2111" s="200" t="str">
        <f ca="1">IF(AND(M2111&gt;0,M2111&lt;=STATS!$C$22),1,"")</f>
        <v/>
      </c>
      <c r="J2111" s="34">
        <v>2110</v>
      </c>
      <c r="R2111" s="17"/>
      <c r="S2111" s="17"/>
      <c r="EZ2111" s="196"/>
      <c r="FA2111" s="196"/>
      <c r="FB2111" s="196"/>
      <c r="FC2111" s="196"/>
      <c r="FD2111" s="196"/>
    </row>
    <row r="2112" spans="2:160">
      <c r="B2112" s="99">
        <f t="shared" si="193"/>
        <v>0</v>
      </c>
      <c r="C2112" s="99" t="str">
        <f t="shared" si="194"/>
        <v/>
      </c>
      <c r="D2112" s="99" t="str">
        <f t="shared" si="195"/>
        <v/>
      </c>
      <c r="E2112" s="99" t="str">
        <f t="shared" si="196"/>
        <v/>
      </c>
      <c r="F2112" s="99" t="str">
        <f t="shared" si="197"/>
        <v/>
      </c>
      <c r="G2112" s="99" t="str">
        <f t="shared" si="198"/>
        <v/>
      </c>
      <c r="H2112" s="200" t="str">
        <f ca="1">IF(AND(M2112&gt;0,M2112&lt;=STATS!$C$22),1,"")</f>
        <v/>
      </c>
      <c r="J2112" s="34">
        <v>2111</v>
      </c>
      <c r="R2112" s="17"/>
      <c r="S2112" s="17"/>
      <c r="EZ2112" s="196"/>
      <c r="FA2112" s="196"/>
      <c r="FB2112" s="196"/>
      <c r="FC2112" s="196"/>
      <c r="FD2112" s="196"/>
    </row>
    <row r="2113" spans="2:160">
      <c r="B2113" s="99">
        <f t="shared" si="193"/>
        <v>0</v>
      </c>
      <c r="C2113" s="99" t="str">
        <f t="shared" si="194"/>
        <v/>
      </c>
      <c r="D2113" s="99" t="str">
        <f t="shared" si="195"/>
        <v/>
      </c>
      <c r="E2113" s="99" t="str">
        <f t="shared" si="196"/>
        <v/>
      </c>
      <c r="F2113" s="99" t="str">
        <f t="shared" si="197"/>
        <v/>
      </c>
      <c r="G2113" s="99" t="str">
        <f t="shared" si="198"/>
        <v/>
      </c>
      <c r="H2113" s="200" t="str">
        <f ca="1">IF(AND(M2113&gt;0,M2113&lt;=STATS!$C$22),1,"")</f>
        <v/>
      </c>
      <c r="J2113" s="34">
        <v>2112</v>
      </c>
      <c r="R2113" s="17"/>
      <c r="S2113" s="17"/>
      <c r="EZ2113" s="196"/>
      <c r="FA2113" s="196"/>
      <c r="FB2113" s="196"/>
      <c r="FC2113" s="196"/>
      <c r="FD2113" s="196"/>
    </row>
    <row r="2114" spans="2:160">
      <c r="B2114" s="99">
        <f t="shared" ref="B2114:B2177" si="199">COUNT(R2114:EY2114,FE2114:FM2114)</f>
        <v>0</v>
      </c>
      <c r="C2114" s="99" t="str">
        <f t="shared" ref="C2114:C2177" si="200">IF(COUNT(R2114:EY2114,FE2114:FM2114)&gt;0,COUNT(R2114:EY2114,FE2114:FM2114),"")</f>
        <v/>
      </c>
      <c r="D2114" s="99" t="str">
        <f t="shared" ref="D2114:D2177" si="201">IF(COUNT(T2114:BJ2114,BL2114:BT2114,BV2114:CB2114,CD2114:EY2114,FE2114:FM2114)&gt;0,COUNT(T2114:BJ2114,BL2114:BT2114,BV2114:CB2114,CD2114:EY2114,FE2114:FM2114),"")</f>
        <v/>
      </c>
      <c r="E2114" s="99" t="str">
        <f t="shared" ref="E2114:E2177" si="202">IF(H2114=1,COUNT(R2114:EY2114,FE2114:FM2114),"")</f>
        <v/>
      </c>
      <c r="F2114" s="99" t="str">
        <f t="shared" ref="F2114:F2177" si="203">IF(H2114=1,COUNT(T2114:BJ2114,BL2114:BT2114,BV2114:CB2114,CD2114:EY2114,FE2114:FM2114),"")</f>
        <v/>
      </c>
      <c r="G2114" s="99" t="str">
        <f t="shared" si="198"/>
        <v/>
      </c>
      <c r="H2114" s="200" t="str">
        <f ca="1">IF(AND(M2114&gt;0,M2114&lt;=STATS!$C$22),1,"")</f>
        <v/>
      </c>
      <c r="J2114" s="34">
        <v>2113</v>
      </c>
      <c r="R2114" s="17"/>
      <c r="S2114" s="17"/>
      <c r="EZ2114" s="196"/>
      <c r="FA2114" s="196"/>
      <c r="FB2114" s="196"/>
      <c r="FC2114" s="196"/>
      <c r="FD2114" s="196"/>
    </row>
    <row r="2115" spans="2:160">
      <c r="B2115" s="99">
        <f t="shared" si="199"/>
        <v>0</v>
      </c>
      <c r="C2115" s="99" t="str">
        <f t="shared" si="200"/>
        <v/>
      </c>
      <c r="D2115" s="99" t="str">
        <f t="shared" si="201"/>
        <v/>
      </c>
      <c r="E2115" s="99" t="str">
        <f t="shared" si="202"/>
        <v/>
      </c>
      <c r="F2115" s="99" t="str">
        <f t="shared" si="203"/>
        <v/>
      </c>
      <c r="G2115" s="99" t="str">
        <f t="shared" si="198"/>
        <v/>
      </c>
      <c r="H2115" s="200" t="str">
        <f ca="1">IF(AND(M2115&gt;0,M2115&lt;=STATS!$C$22),1,"")</f>
        <v/>
      </c>
      <c r="J2115" s="34">
        <v>2114</v>
      </c>
      <c r="R2115" s="17"/>
      <c r="S2115" s="17"/>
      <c r="EZ2115" s="196"/>
      <c r="FA2115" s="196"/>
      <c r="FB2115" s="196"/>
      <c r="FC2115" s="196"/>
      <c r="FD2115" s="196"/>
    </row>
    <row r="2116" spans="2:160">
      <c r="B2116" s="99">
        <f t="shared" si="199"/>
        <v>0</v>
      </c>
      <c r="C2116" s="99" t="str">
        <f t="shared" si="200"/>
        <v/>
      </c>
      <c r="D2116" s="99" t="str">
        <f t="shared" si="201"/>
        <v/>
      </c>
      <c r="E2116" s="99" t="str">
        <f t="shared" si="202"/>
        <v/>
      </c>
      <c r="F2116" s="99" t="str">
        <f t="shared" si="203"/>
        <v/>
      </c>
      <c r="G2116" s="99" t="str">
        <f t="shared" si="198"/>
        <v/>
      </c>
      <c r="H2116" s="200" t="str">
        <f ca="1">IF(AND(M2116&gt;0,M2116&lt;=STATS!$C$22),1,"")</f>
        <v/>
      </c>
      <c r="J2116" s="34">
        <v>2115</v>
      </c>
      <c r="R2116" s="17"/>
      <c r="S2116" s="17"/>
      <c r="EZ2116" s="196"/>
      <c r="FA2116" s="196"/>
      <c r="FB2116" s="196"/>
      <c r="FC2116" s="196"/>
      <c r="FD2116" s="196"/>
    </row>
    <row r="2117" spans="2:160">
      <c r="B2117" s="99">
        <f t="shared" si="199"/>
        <v>0</v>
      </c>
      <c r="C2117" s="99" t="str">
        <f t="shared" si="200"/>
        <v/>
      </c>
      <c r="D2117" s="99" t="str">
        <f t="shared" si="201"/>
        <v/>
      </c>
      <c r="E2117" s="99" t="str">
        <f t="shared" si="202"/>
        <v/>
      </c>
      <c r="F2117" s="99" t="str">
        <f t="shared" si="203"/>
        <v/>
      </c>
      <c r="G2117" s="99" t="str">
        <f t="shared" si="198"/>
        <v/>
      </c>
      <c r="H2117" s="200" t="str">
        <f ca="1">IF(AND(M2117&gt;0,M2117&lt;=STATS!$C$22),1,"")</f>
        <v/>
      </c>
      <c r="J2117" s="34">
        <v>2116</v>
      </c>
      <c r="R2117" s="17"/>
      <c r="S2117" s="17"/>
      <c r="EZ2117" s="196"/>
      <c r="FA2117" s="196"/>
      <c r="FB2117" s="196"/>
      <c r="FC2117" s="196"/>
      <c r="FD2117" s="196"/>
    </row>
    <row r="2118" spans="2:160">
      <c r="B2118" s="99">
        <f t="shared" si="199"/>
        <v>0</v>
      </c>
      <c r="C2118" s="99" t="str">
        <f t="shared" si="200"/>
        <v/>
      </c>
      <c r="D2118" s="99" t="str">
        <f t="shared" si="201"/>
        <v/>
      </c>
      <c r="E2118" s="99" t="str">
        <f t="shared" si="202"/>
        <v/>
      </c>
      <c r="F2118" s="99" t="str">
        <f t="shared" si="203"/>
        <v/>
      </c>
      <c r="G2118" s="99" t="str">
        <f t="shared" si="198"/>
        <v/>
      </c>
      <c r="H2118" s="200" t="str">
        <f ca="1">IF(AND(M2118&gt;0,M2118&lt;=STATS!$C$22),1,"")</f>
        <v/>
      </c>
      <c r="J2118" s="34">
        <v>2117</v>
      </c>
      <c r="R2118" s="17"/>
      <c r="S2118" s="17"/>
      <c r="EZ2118" s="196"/>
      <c r="FA2118" s="196"/>
      <c r="FB2118" s="196"/>
      <c r="FC2118" s="196"/>
      <c r="FD2118" s="196"/>
    </row>
    <row r="2119" spans="2:160">
      <c r="B2119" s="99">
        <f t="shared" si="199"/>
        <v>0</v>
      </c>
      <c r="C2119" s="99" t="str">
        <f t="shared" si="200"/>
        <v/>
      </c>
      <c r="D2119" s="99" t="str">
        <f t="shared" si="201"/>
        <v/>
      </c>
      <c r="E2119" s="99" t="str">
        <f t="shared" si="202"/>
        <v/>
      </c>
      <c r="F2119" s="99" t="str">
        <f t="shared" si="203"/>
        <v/>
      </c>
      <c r="G2119" s="99" t="str">
        <f t="shared" si="198"/>
        <v/>
      </c>
      <c r="H2119" s="200" t="str">
        <f ca="1">IF(AND(M2119&gt;0,M2119&lt;=STATS!$C$22),1,"")</f>
        <v/>
      </c>
      <c r="J2119" s="34">
        <v>2118</v>
      </c>
      <c r="R2119" s="17"/>
      <c r="S2119" s="17"/>
      <c r="EZ2119" s="196"/>
      <c r="FA2119" s="196"/>
      <c r="FB2119" s="196"/>
      <c r="FC2119" s="196"/>
      <c r="FD2119" s="196"/>
    </row>
    <row r="2120" spans="2:160">
      <c r="B2120" s="99">
        <f t="shared" si="199"/>
        <v>0</v>
      </c>
      <c r="C2120" s="99" t="str">
        <f t="shared" si="200"/>
        <v/>
      </c>
      <c r="D2120" s="99" t="str">
        <f t="shared" si="201"/>
        <v/>
      </c>
      <c r="E2120" s="99" t="str">
        <f t="shared" si="202"/>
        <v/>
      </c>
      <c r="F2120" s="99" t="str">
        <f t="shared" si="203"/>
        <v/>
      </c>
      <c r="G2120" s="99" t="str">
        <f t="shared" si="198"/>
        <v/>
      </c>
      <c r="H2120" s="200" t="str">
        <f ca="1">IF(AND(M2120&gt;0,M2120&lt;=STATS!$C$22),1,"")</f>
        <v/>
      </c>
      <c r="J2120" s="34">
        <v>2119</v>
      </c>
      <c r="R2120" s="17"/>
      <c r="S2120" s="17"/>
      <c r="EZ2120" s="196"/>
      <c r="FA2120" s="196"/>
      <c r="FB2120" s="196"/>
      <c r="FC2120" s="196"/>
      <c r="FD2120" s="196"/>
    </row>
    <row r="2121" spans="2:160">
      <c r="B2121" s="99">
        <f t="shared" si="199"/>
        <v>0</v>
      </c>
      <c r="C2121" s="99" t="str">
        <f t="shared" si="200"/>
        <v/>
      </c>
      <c r="D2121" s="99" t="str">
        <f t="shared" si="201"/>
        <v/>
      </c>
      <c r="E2121" s="99" t="str">
        <f t="shared" si="202"/>
        <v/>
      </c>
      <c r="F2121" s="99" t="str">
        <f t="shared" si="203"/>
        <v/>
      </c>
      <c r="G2121" s="99" t="str">
        <f t="shared" si="198"/>
        <v/>
      </c>
      <c r="H2121" s="200" t="str">
        <f ca="1">IF(AND(M2121&gt;0,M2121&lt;=STATS!$C$22),1,"")</f>
        <v/>
      </c>
      <c r="J2121" s="34">
        <v>2120</v>
      </c>
      <c r="R2121" s="17"/>
      <c r="S2121" s="17"/>
      <c r="EZ2121" s="196"/>
      <c r="FA2121" s="196"/>
      <c r="FB2121" s="196"/>
      <c r="FC2121" s="196"/>
      <c r="FD2121" s="196"/>
    </row>
    <row r="2122" spans="2:160">
      <c r="B2122" s="99">
        <f t="shared" si="199"/>
        <v>0</v>
      </c>
      <c r="C2122" s="99" t="str">
        <f t="shared" si="200"/>
        <v/>
      </c>
      <c r="D2122" s="99" t="str">
        <f t="shared" si="201"/>
        <v/>
      </c>
      <c r="E2122" s="99" t="str">
        <f t="shared" si="202"/>
        <v/>
      </c>
      <c r="F2122" s="99" t="str">
        <f t="shared" si="203"/>
        <v/>
      </c>
      <c r="G2122" s="99" t="str">
        <f t="shared" si="198"/>
        <v/>
      </c>
      <c r="H2122" s="200" t="str">
        <f ca="1">IF(AND(M2122&gt;0,M2122&lt;=STATS!$C$22),1,"")</f>
        <v/>
      </c>
      <c r="J2122" s="34">
        <v>2121</v>
      </c>
      <c r="R2122" s="17"/>
      <c r="S2122" s="17"/>
      <c r="EZ2122" s="196"/>
      <c r="FA2122" s="196"/>
      <c r="FB2122" s="196"/>
      <c r="FC2122" s="196"/>
      <c r="FD2122" s="196"/>
    </row>
    <row r="2123" spans="2:160">
      <c r="B2123" s="99">
        <f t="shared" si="199"/>
        <v>0</v>
      </c>
      <c r="C2123" s="99" t="str">
        <f t="shared" si="200"/>
        <v/>
      </c>
      <c r="D2123" s="99" t="str">
        <f t="shared" si="201"/>
        <v/>
      </c>
      <c r="E2123" s="99" t="str">
        <f t="shared" si="202"/>
        <v/>
      </c>
      <c r="F2123" s="99" t="str">
        <f t="shared" si="203"/>
        <v/>
      </c>
      <c r="G2123" s="99" t="str">
        <f t="shared" si="198"/>
        <v/>
      </c>
      <c r="H2123" s="200" t="str">
        <f ca="1">IF(AND(M2123&gt;0,M2123&lt;=STATS!$C$22),1,"")</f>
        <v/>
      </c>
      <c r="J2123" s="34">
        <v>2122</v>
      </c>
      <c r="R2123" s="17"/>
      <c r="S2123" s="17"/>
      <c r="EZ2123" s="196"/>
      <c r="FA2123" s="196"/>
      <c r="FB2123" s="196"/>
      <c r="FC2123" s="196"/>
      <c r="FD2123" s="196"/>
    </row>
    <row r="2124" spans="2:160">
      <c r="B2124" s="99">
        <f t="shared" si="199"/>
        <v>0</v>
      </c>
      <c r="C2124" s="99" t="str">
        <f t="shared" si="200"/>
        <v/>
      </c>
      <c r="D2124" s="99" t="str">
        <f t="shared" si="201"/>
        <v/>
      </c>
      <c r="E2124" s="99" t="str">
        <f t="shared" si="202"/>
        <v/>
      </c>
      <c r="F2124" s="99" t="str">
        <f t="shared" si="203"/>
        <v/>
      </c>
      <c r="G2124" s="99" t="str">
        <f t="shared" si="198"/>
        <v/>
      </c>
      <c r="H2124" s="200" t="str">
        <f ca="1">IF(AND(M2124&gt;0,M2124&lt;=STATS!$C$22),1,"")</f>
        <v/>
      </c>
      <c r="J2124" s="34">
        <v>2123</v>
      </c>
      <c r="R2124" s="17"/>
      <c r="S2124" s="17"/>
      <c r="EZ2124" s="196"/>
      <c r="FA2124" s="196"/>
      <c r="FB2124" s="196"/>
      <c r="FC2124" s="196"/>
      <c r="FD2124" s="196"/>
    </row>
    <row r="2125" spans="2:160">
      <c r="B2125" s="99">
        <f t="shared" si="199"/>
        <v>0</v>
      </c>
      <c r="C2125" s="99" t="str">
        <f t="shared" si="200"/>
        <v/>
      </c>
      <c r="D2125" s="99" t="str">
        <f t="shared" si="201"/>
        <v/>
      </c>
      <c r="E2125" s="99" t="str">
        <f t="shared" si="202"/>
        <v/>
      </c>
      <c r="F2125" s="99" t="str">
        <f t="shared" si="203"/>
        <v/>
      </c>
      <c r="G2125" s="99" t="str">
        <f t="shared" si="198"/>
        <v/>
      </c>
      <c r="H2125" s="200" t="str">
        <f ca="1">IF(AND(M2125&gt;0,M2125&lt;=STATS!$C$22),1,"")</f>
        <v/>
      </c>
      <c r="J2125" s="34">
        <v>2124</v>
      </c>
      <c r="R2125" s="17"/>
      <c r="S2125" s="17"/>
      <c r="EZ2125" s="196"/>
      <c r="FA2125" s="196"/>
      <c r="FB2125" s="196"/>
      <c r="FC2125" s="196"/>
      <c r="FD2125" s="196"/>
    </row>
    <row r="2126" spans="2:160">
      <c r="B2126" s="99">
        <f t="shared" si="199"/>
        <v>0</v>
      </c>
      <c r="C2126" s="99" t="str">
        <f t="shared" si="200"/>
        <v/>
      </c>
      <c r="D2126" s="99" t="str">
        <f t="shared" si="201"/>
        <v/>
      </c>
      <c r="E2126" s="99" t="str">
        <f t="shared" si="202"/>
        <v/>
      </c>
      <c r="F2126" s="99" t="str">
        <f t="shared" si="203"/>
        <v/>
      </c>
      <c r="G2126" s="99" t="str">
        <f t="shared" si="198"/>
        <v/>
      </c>
      <c r="H2126" s="200" t="str">
        <f ca="1">IF(AND(M2126&gt;0,M2126&lt;=STATS!$C$22),1,"")</f>
        <v/>
      </c>
      <c r="J2126" s="34">
        <v>2125</v>
      </c>
      <c r="R2126" s="17"/>
      <c r="S2126" s="17"/>
      <c r="EZ2126" s="196"/>
      <c r="FA2126" s="196"/>
      <c r="FB2126" s="196"/>
      <c r="FC2126" s="196"/>
      <c r="FD2126" s="196"/>
    </row>
    <row r="2127" spans="2:160">
      <c r="B2127" s="99">
        <f t="shared" si="199"/>
        <v>0</v>
      </c>
      <c r="C2127" s="99" t="str">
        <f t="shared" si="200"/>
        <v/>
      </c>
      <c r="D2127" s="99" t="str">
        <f t="shared" si="201"/>
        <v/>
      </c>
      <c r="E2127" s="99" t="str">
        <f t="shared" si="202"/>
        <v/>
      </c>
      <c r="F2127" s="99" t="str">
        <f t="shared" si="203"/>
        <v/>
      </c>
      <c r="G2127" s="99" t="str">
        <f t="shared" si="198"/>
        <v/>
      </c>
      <c r="H2127" s="200" t="str">
        <f ca="1">IF(AND(M2127&gt;0,M2127&lt;=STATS!$C$22),1,"")</f>
        <v/>
      </c>
      <c r="J2127" s="34">
        <v>2126</v>
      </c>
      <c r="R2127" s="17"/>
      <c r="S2127" s="17"/>
      <c r="EZ2127" s="196"/>
      <c r="FA2127" s="196"/>
      <c r="FB2127" s="196"/>
      <c r="FC2127" s="196"/>
      <c r="FD2127" s="196"/>
    </row>
    <row r="2128" spans="2:160">
      <c r="B2128" s="99">
        <f t="shared" si="199"/>
        <v>0</v>
      </c>
      <c r="C2128" s="99" t="str">
        <f t="shared" si="200"/>
        <v/>
      </c>
      <c r="D2128" s="99" t="str">
        <f t="shared" si="201"/>
        <v/>
      </c>
      <c r="E2128" s="99" t="str">
        <f t="shared" si="202"/>
        <v/>
      </c>
      <c r="F2128" s="99" t="str">
        <f t="shared" si="203"/>
        <v/>
      </c>
      <c r="G2128" s="99" t="str">
        <f t="shared" si="198"/>
        <v/>
      </c>
      <c r="H2128" s="200" t="str">
        <f ca="1">IF(AND(M2128&gt;0,M2128&lt;=STATS!$C$22),1,"")</f>
        <v/>
      </c>
      <c r="J2128" s="34">
        <v>2127</v>
      </c>
      <c r="R2128" s="17"/>
      <c r="S2128" s="17"/>
      <c r="EZ2128" s="196"/>
      <c r="FA2128" s="196"/>
      <c r="FB2128" s="196"/>
      <c r="FC2128" s="196"/>
      <c r="FD2128" s="196"/>
    </row>
    <row r="2129" spans="2:160">
      <c r="B2129" s="99">
        <f t="shared" si="199"/>
        <v>0</v>
      </c>
      <c r="C2129" s="99" t="str">
        <f t="shared" si="200"/>
        <v/>
      </c>
      <c r="D2129" s="99" t="str">
        <f t="shared" si="201"/>
        <v/>
      </c>
      <c r="E2129" s="99" t="str">
        <f t="shared" si="202"/>
        <v/>
      </c>
      <c r="F2129" s="99" t="str">
        <f t="shared" si="203"/>
        <v/>
      </c>
      <c r="G2129" s="99" t="str">
        <f t="shared" si="198"/>
        <v/>
      </c>
      <c r="H2129" s="200" t="str">
        <f ca="1">IF(AND(M2129&gt;0,M2129&lt;=STATS!$C$22),1,"")</f>
        <v/>
      </c>
      <c r="J2129" s="34">
        <v>2128</v>
      </c>
      <c r="R2129" s="17"/>
      <c r="S2129" s="17"/>
      <c r="EZ2129" s="196"/>
      <c r="FA2129" s="196"/>
      <c r="FB2129" s="196"/>
      <c r="FC2129" s="196"/>
      <c r="FD2129" s="196"/>
    </row>
    <row r="2130" spans="2:160">
      <c r="B2130" s="99">
        <f t="shared" si="199"/>
        <v>0</v>
      </c>
      <c r="C2130" s="99" t="str">
        <f t="shared" si="200"/>
        <v/>
      </c>
      <c r="D2130" s="99" t="str">
        <f t="shared" si="201"/>
        <v/>
      </c>
      <c r="E2130" s="99" t="str">
        <f t="shared" si="202"/>
        <v/>
      </c>
      <c r="F2130" s="99" t="str">
        <f t="shared" si="203"/>
        <v/>
      </c>
      <c r="G2130" s="99" t="str">
        <f t="shared" si="198"/>
        <v/>
      </c>
      <c r="H2130" s="200" t="str">
        <f ca="1">IF(AND(M2130&gt;0,M2130&lt;=STATS!$C$22),1,"")</f>
        <v/>
      </c>
      <c r="J2130" s="34">
        <v>2129</v>
      </c>
      <c r="R2130" s="17"/>
      <c r="S2130" s="17"/>
      <c r="EZ2130" s="196"/>
      <c r="FA2130" s="196"/>
      <c r="FB2130" s="196"/>
      <c r="FC2130" s="196"/>
      <c r="FD2130" s="196"/>
    </row>
    <row r="2131" spans="2:160">
      <c r="B2131" s="99">
        <f t="shared" si="199"/>
        <v>0</v>
      </c>
      <c r="C2131" s="99" t="str">
        <f t="shared" si="200"/>
        <v/>
      </c>
      <c r="D2131" s="99" t="str">
        <f t="shared" si="201"/>
        <v/>
      </c>
      <c r="E2131" s="99" t="str">
        <f t="shared" si="202"/>
        <v/>
      </c>
      <c r="F2131" s="99" t="str">
        <f t="shared" si="203"/>
        <v/>
      </c>
      <c r="G2131" s="99" t="str">
        <f t="shared" si="198"/>
        <v/>
      </c>
      <c r="H2131" s="200" t="str">
        <f ca="1">IF(AND(M2131&gt;0,M2131&lt;=STATS!$C$22),1,"")</f>
        <v/>
      </c>
      <c r="J2131" s="34">
        <v>2130</v>
      </c>
      <c r="R2131" s="17"/>
      <c r="S2131" s="17"/>
      <c r="EZ2131" s="196"/>
      <c r="FA2131" s="196"/>
      <c r="FB2131" s="196"/>
      <c r="FC2131" s="196"/>
      <c r="FD2131" s="196"/>
    </row>
    <row r="2132" spans="2:160">
      <c r="B2132" s="99">
        <f t="shared" si="199"/>
        <v>0</v>
      </c>
      <c r="C2132" s="99" t="str">
        <f t="shared" si="200"/>
        <v/>
      </c>
      <c r="D2132" s="99" t="str">
        <f t="shared" si="201"/>
        <v/>
      </c>
      <c r="E2132" s="99" t="str">
        <f t="shared" si="202"/>
        <v/>
      </c>
      <c r="F2132" s="99" t="str">
        <f t="shared" si="203"/>
        <v/>
      </c>
      <c r="G2132" s="99" t="str">
        <f t="shared" si="198"/>
        <v/>
      </c>
      <c r="H2132" s="200" t="str">
        <f ca="1">IF(AND(M2132&gt;0,M2132&lt;=STATS!$C$22),1,"")</f>
        <v/>
      </c>
      <c r="J2132" s="34">
        <v>2131</v>
      </c>
      <c r="R2132" s="17"/>
      <c r="S2132" s="17"/>
      <c r="EZ2132" s="196"/>
      <c r="FA2132" s="196"/>
      <c r="FB2132" s="196"/>
      <c r="FC2132" s="196"/>
      <c r="FD2132" s="196"/>
    </row>
    <row r="2133" spans="2:160">
      <c r="B2133" s="99">
        <f t="shared" si="199"/>
        <v>0</v>
      </c>
      <c r="C2133" s="99" t="str">
        <f t="shared" si="200"/>
        <v/>
      </c>
      <c r="D2133" s="99" t="str">
        <f t="shared" si="201"/>
        <v/>
      </c>
      <c r="E2133" s="99" t="str">
        <f t="shared" si="202"/>
        <v/>
      </c>
      <c r="F2133" s="99" t="str">
        <f t="shared" si="203"/>
        <v/>
      </c>
      <c r="G2133" s="99" t="str">
        <f t="shared" si="198"/>
        <v/>
      </c>
      <c r="H2133" s="200" t="str">
        <f ca="1">IF(AND(M2133&gt;0,M2133&lt;=STATS!$C$22),1,"")</f>
        <v/>
      </c>
      <c r="J2133" s="34">
        <v>2132</v>
      </c>
      <c r="R2133" s="17"/>
      <c r="S2133" s="17"/>
      <c r="EZ2133" s="196"/>
      <c r="FA2133" s="196"/>
      <c r="FB2133" s="196"/>
      <c r="FC2133" s="196"/>
      <c r="FD2133" s="196"/>
    </row>
    <row r="2134" spans="2:160">
      <c r="B2134" s="99">
        <f t="shared" si="199"/>
        <v>0</v>
      </c>
      <c r="C2134" s="99" t="str">
        <f t="shared" si="200"/>
        <v/>
      </c>
      <c r="D2134" s="99" t="str">
        <f t="shared" si="201"/>
        <v/>
      </c>
      <c r="E2134" s="99" t="str">
        <f t="shared" si="202"/>
        <v/>
      </c>
      <c r="F2134" s="99" t="str">
        <f t="shared" si="203"/>
        <v/>
      </c>
      <c r="G2134" s="99" t="str">
        <f t="shared" si="198"/>
        <v/>
      </c>
      <c r="H2134" s="200" t="str">
        <f ca="1">IF(AND(M2134&gt;0,M2134&lt;=STATS!$C$22),1,"")</f>
        <v/>
      </c>
      <c r="J2134" s="34">
        <v>2133</v>
      </c>
      <c r="R2134" s="17"/>
      <c r="S2134" s="17"/>
      <c r="EZ2134" s="196"/>
      <c r="FA2134" s="196"/>
      <c r="FB2134" s="196"/>
      <c r="FC2134" s="196"/>
      <c r="FD2134" s="196"/>
    </row>
    <row r="2135" spans="2:160">
      <c r="B2135" s="99">
        <f t="shared" si="199"/>
        <v>0</v>
      </c>
      <c r="C2135" s="99" t="str">
        <f t="shared" si="200"/>
        <v/>
      </c>
      <c r="D2135" s="99" t="str">
        <f t="shared" si="201"/>
        <v/>
      </c>
      <c r="E2135" s="99" t="str">
        <f t="shared" si="202"/>
        <v/>
      </c>
      <c r="F2135" s="99" t="str">
        <f t="shared" si="203"/>
        <v/>
      </c>
      <c r="G2135" s="99" t="str">
        <f t="shared" si="198"/>
        <v/>
      </c>
      <c r="H2135" s="200" t="str">
        <f ca="1">IF(AND(M2135&gt;0,M2135&lt;=STATS!$C$22),1,"")</f>
        <v/>
      </c>
      <c r="J2135" s="34">
        <v>2134</v>
      </c>
      <c r="R2135" s="17"/>
      <c r="S2135" s="17"/>
      <c r="EZ2135" s="196"/>
      <c r="FA2135" s="196"/>
      <c r="FB2135" s="196"/>
      <c r="FC2135" s="196"/>
      <c r="FD2135" s="196"/>
    </row>
    <row r="2136" spans="2:160">
      <c r="B2136" s="99">
        <f t="shared" si="199"/>
        <v>0</v>
      </c>
      <c r="C2136" s="99" t="str">
        <f t="shared" si="200"/>
        <v/>
      </c>
      <c r="D2136" s="99" t="str">
        <f t="shared" si="201"/>
        <v/>
      </c>
      <c r="E2136" s="99" t="str">
        <f t="shared" si="202"/>
        <v/>
      </c>
      <c r="F2136" s="99" t="str">
        <f t="shared" si="203"/>
        <v/>
      </c>
      <c r="G2136" s="99" t="str">
        <f t="shared" si="198"/>
        <v/>
      </c>
      <c r="H2136" s="200" t="str">
        <f ca="1">IF(AND(M2136&gt;0,M2136&lt;=STATS!$C$22),1,"")</f>
        <v/>
      </c>
      <c r="J2136" s="34">
        <v>2135</v>
      </c>
      <c r="R2136" s="17"/>
      <c r="S2136" s="17"/>
      <c r="EZ2136" s="196"/>
      <c r="FA2136" s="196"/>
      <c r="FB2136" s="196"/>
      <c r="FC2136" s="196"/>
      <c r="FD2136" s="196"/>
    </row>
    <row r="2137" spans="2:160">
      <c r="B2137" s="99">
        <f t="shared" si="199"/>
        <v>0</v>
      </c>
      <c r="C2137" s="99" t="str">
        <f t="shared" si="200"/>
        <v/>
      </c>
      <c r="D2137" s="99" t="str">
        <f t="shared" si="201"/>
        <v/>
      </c>
      <c r="E2137" s="99" t="str">
        <f t="shared" si="202"/>
        <v/>
      </c>
      <c r="F2137" s="99" t="str">
        <f t="shared" si="203"/>
        <v/>
      </c>
      <c r="G2137" s="99" t="str">
        <f t="shared" si="198"/>
        <v/>
      </c>
      <c r="H2137" s="200" t="str">
        <f ca="1">IF(AND(M2137&gt;0,M2137&lt;=STATS!$C$22),1,"")</f>
        <v/>
      </c>
      <c r="J2137" s="34">
        <v>2136</v>
      </c>
      <c r="R2137" s="17"/>
      <c r="S2137" s="17"/>
      <c r="EZ2137" s="196"/>
      <c r="FA2137" s="196"/>
      <c r="FB2137" s="196"/>
      <c r="FC2137" s="196"/>
      <c r="FD2137" s="196"/>
    </row>
    <row r="2138" spans="2:160">
      <c r="B2138" s="99">
        <f t="shared" si="199"/>
        <v>0</v>
      </c>
      <c r="C2138" s="99" t="str">
        <f t="shared" si="200"/>
        <v/>
      </c>
      <c r="D2138" s="99" t="str">
        <f t="shared" si="201"/>
        <v/>
      </c>
      <c r="E2138" s="99" t="str">
        <f t="shared" si="202"/>
        <v/>
      </c>
      <c r="F2138" s="99" t="str">
        <f t="shared" si="203"/>
        <v/>
      </c>
      <c r="G2138" s="99" t="str">
        <f t="shared" ref="G2138:G2201" si="204">IF($B2138&gt;=1,$M2138,"")</f>
        <v/>
      </c>
      <c r="H2138" s="200" t="str">
        <f ca="1">IF(AND(M2138&gt;0,M2138&lt;=STATS!$C$22),1,"")</f>
        <v/>
      </c>
      <c r="J2138" s="34">
        <v>2137</v>
      </c>
      <c r="R2138" s="17"/>
      <c r="S2138" s="17"/>
      <c r="EZ2138" s="196"/>
      <c r="FA2138" s="196"/>
      <c r="FB2138" s="196"/>
      <c r="FC2138" s="196"/>
      <c r="FD2138" s="196"/>
    </row>
    <row r="2139" spans="2:160">
      <c r="B2139" s="99">
        <f t="shared" si="199"/>
        <v>0</v>
      </c>
      <c r="C2139" s="99" t="str">
        <f t="shared" si="200"/>
        <v/>
      </c>
      <c r="D2139" s="99" t="str">
        <f t="shared" si="201"/>
        <v/>
      </c>
      <c r="E2139" s="99" t="str">
        <f t="shared" si="202"/>
        <v/>
      </c>
      <c r="F2139" s="99" t="str">
        <f t="shared" si="203"/>
        <v/>
      </c>
      <c r="G2139" s="99" t="str">
        <f t="shared" si="204"/>
        <v/>
      </c>
      <c r="H2139" s="200" t="str">
        <f ca="1">IF(AND(M2139&gt;0,M2139&lt;=STATS!$C$22),1,"")</f>
        <v/>
      </c>
      <c r="J2139" s="34">
        <v>2138</v>
      </c>
      <c r="R2139" s="17"/>
      <c r="S2139" s="17"/>
      <c r="EZ2139" s="196"/>
      <c r="FA2139" s="196"/>
      <c r="FB2139" s="196"/>
      <c r="FC2139" s="196"/>
      <c r="FD2139" s="196"/>
    </row>
    <row r="2140" spans="2:160">
      <c r="B2140" s="99">
        <f t="shared" si="199"/>
        <v>0</v>
      </c>
      <c r="C2140" s="99" t="str">
        <f t="shared" si="200"/>
        <v/>
      </c>
      <c r="D2140" s="99" t="str">
        <f t="shared" si="201"/>
        <v/>
      </c>
      <c r="E2140" s="99" t="str">
        <f t="shared" si="202"/>
        <v/>
      </c>
      <c r="F2140" s="99" t="str">
        <f t="shared" si="203"/>
        <v/>
      </c>
      <c r="G2140" s="99" t="str">
        <f t="shared" si="204"/>
        <v/>
      </c>
      <c r="H2140" s="200" t="str">
        <f ca="1">IF(AND(M2140&gt;0,M2140&lt;=STATS!$C$22),1,"")</f>
        <v/>
      </c>
      <c r="J2140" s="34">
        <v>2139</v>
      </c>
      <c r="R2140" s="17"/>
      <c r="S2140" s="17"/>
      <c r="EZ2140" s="196"/>
      <c r="FA2140" s="196"/>
      <c r="FB2140" s="196"/>
      <c r="FC2140" s="196"/>
      <c r="FD2140" s="196"/>
    </row>
    <row r="2141" spans="2:160">
      <c r="B2141" s="99">
        <f t="shared" si="199"/>
        <v>0</v>
      </c>
      <c r="C2141" s="99" t="str">
        <f t="shared" si="200"/>
        <v/>
      </c>
      <c r="D2141" s="99" t="str">
        <f t="shared" si="201"/>
        <v/>
      </c>
      <c r="E2141" s="99" t="str">
        <f t="shared" si="202"/>
        <v/>
      </c>
      <c r="F2141" s="99" t="str">
        <f t="shared" si="203"/>
        <v/>
      </c>
      <c r="G2141" s="99" t="str">
        <f t="shared" si="204"/>
        <v/>
      </c>
      <c r="H2141" s="200" t="str">
        <f ca="1">IF(AND(M2141&gt;0,M2141&lt;=STATS!$C$22),1,"")</f>
        <v/>
      </c>
      <c r="J2141" s="34">
        <v>2140</v>
      </c>
      <c r="R2141" s="17"/>
      <c r="S2141" s="17"/>
      <c r="EZ2141" s="196"/>
      <c r="FA2141" s="196"/>
      <c r="FB2141" s="196"/>
      <c r="FC2141" s="196"/>
      <c r="FD2141" s="196"/>
    </row>
    <row r="2142" spans="2:160">
      <c r="B2142" s="99">
        <f t="shared" si="199"/>
        <v>0</v>
      </c>
      <c r="C2142" s="99" t="str">
        <f t="shared" si="200"/>
        <v/>
      </c>
      <c r="D2142" s="99" t="str">
        <f t="shared" si="201"/>
        <v/>
      </c>
      <c r="E2142" s="99" t="str">
        <f t="shared" si="202"/>
        <v/>
      </c>
      <c r="F2142" s="99" t="str">
        <f t="shared" si="203"/>
        <v/>
      </c>
      <c r="G2142" s="99" t="str">
        <f t="shared" si="204"/>
        <v/>
      </c>
      <c r="H2142" s="200" t="str">
        <f ca="1">IF(AND(M2142&gt;0,M2142&lt;=STATS!$C$22),1,"")</f>
        <v/>
      </c>
      <c r="J2142" s="34">
        <v>2141</v>
      </c>
      <c r="R2142" s="17"/>
      <c r="S2142" s="17"/>
      <c r="EZ2142" s="196"/>
      <c r="FA2142" s="196"/>
      <c r="FB2142" s="196"/>
      <c r="FC2142" s="196"/>
      <c r="FD2142" s="196"/>
    </row>
    <row r="2143" spans="2:160">
      <c r="B2143" s="99">
        <f t="shared" si="199"/>
        <v>0</v>
      </c>
      <c r="C2143" s="99" t="str">
        <f t="shared" si="200"/>
        <v/>
      </c>
      <c r="D2143" s="99" t="str">
        <f t="shared" si="201"/>
        <v/>
      </c>
      <c r="E2143" s="99" t="str">
        <f t="shared" si="202"/>
        <v/>
      </c>
      <c r="F2143" s="99" t="str">
        <f t="shared" si="203"/>
        <v/>
      </c>
      <c r="G2143" s="99" t="str">
        <f t="shared" si="204"/>
        <v/>
      </c>
      <c r="H2143" s="200" t="str">
        <f ca="1">IF(AND(M2143&gt;0,M2143&lt;=STATS!$C$22),1,"")</f>
        <v/>
      </c>
      <c r="J2143" s="34">
        <v>2142</v>
      </c>
      <c r="R2143" s="17"/>
      <c r="S2143" s="17"/>
      <c r="EZ2143" s="196"/>
      <c r="FA2143" s="196"/>
      <c r="FB2143" s="196"/>
      <c r="FC2143" s="196"/>
      <c r="FD2143" s="196"/>
    </row>
    <row r="2144" spans="2:160">
      <c r="B2144" s="99">
        <f t="shared" si="199"/>
        <v>0</v>
      </c>
      <c r="C2144" s="99" t="str">
        <f t="shared" si="200"/>
        <v/>
      </c>
      <c r="D2144" s="99" t="str">
        <f t="shared" si="201"/>
        <v/>
      </c>
      <c r="E2144" s="99" t="str">
        <f t="shared" si="202"/>
        <v/>
      </c>
      <c r="F2144" s="99" t="str">
        <f t="shared" si="203"/>
        <v/>
      </c>
      <c r="G2144" s="99" t="str">
        <f t="shared" si="204"/>
        <v/>
      </c>
      <c r="H2144" s="200" t="str">
        <f ca="1">IF(AND(M2144&gt;0,M2144&lt;=STATS!$C$22),1,"")</f>
        <v/>
      </c>
      <c r="J2144" s="34">
        <v>2143</v>
      </c>
      <c r="R2144" s="17"/>
      <c r="S2144" s="17"/>
      <c r="EZ2144" s="196"/>
      <c r="FA2144" s="196"/>
      <c r="FB2144" s="196"/>
      <c r="FC2144" s="196"/>
      <c r="FD2144" s="196"/>
    </row>
    <row r="2145" spans="2:160">
      <c r="B2145" s="99">
        <f t="shared" si="199"/>
        <v>0</v>
      </c>
      <c r="C2145" s="99" t="str">
        <f t="shared" si="200"/>
        <v/>
      </c>
      <c r="D2145" s="99" t="str">
        <f t="shared" si="201"/>
        <v/>
      </c>
      <c r="E2145" s="99" t="str">
        <f t="shared" si="202"/>
        <v/>
      </c>
      <c r="F2145" s="99" t="str">
        <f t="shared" si="203"/>
        <v/>
      </c>
      <c r="G2145" s="99" t="str">
        <f t="shared" si="204"/>
        <v/>
      </c>
      <c r="H2145" s="200" t="str">
        <f ca="1">IF(AND(M2145&gt;0,M2145&lt;=STATS!$C$22),1,"")</f>
        <v/>
      </c>
      <c r="J2145" s="34">
        <v>2144</v>
      </c>
      <c r="R2145" s="17"/>
      <c r="S2145" s="17"/>
      <c r="EZ2145" s="196"/>
      <c r="FA2145" s="196"/>
      <c r="FB2145" s="196"/>
      <c r="FC2145" s="196"/>
      <c r="FD2145" s="196"/>
    </row>
    <row r="2146" spans="2:160">
      <c r="B2146" s="99">
        <f t="shared" si="199"/>
        <v>0</v>
      </c>
      <c r="C2146" s="99" t="str">
        <f t="shared" si="200"/>
        <v/>
      </c>
      <c r="D2146" s="99" t="str">
        <f t="shared" si="201"/>
        <v/>
      </c>
      <c r="E2146" s="99" t="str">
        <f t="shared" si="202"/>
        <v/>
      </c>
      <c r="F2146" s="99" t="str">
        <f t="shared" si="203"/>
        <v/>
      </c>
      <c r="G2146" s="99" t="str">
        <f t="shared" si="204"/>
        <v/>
      </c>
      <c r="H2146" s="200" t="str">
        <f ca="1">IF(AND(M2146&gt;0,M2146&lt;=STATS!$C$22),1,"")</f>
        <v/>
      </c>
      <c r="J2146" s="34">
        <v>2145</v>
      </c>
      <c r="R2146" s="17"/>
      <c r="S2146" s="17"/>
      <c r="EZ2146" s="196"/>
      <c r="FA2146" s="196"/>
      <c r="FB2146" s="196"/>
      <c r="FC2146" s="196"/>
      <c r="FD2146" s="196"/>
    </row>
    <row r="2147" spans="2:160">
      <c r="B2147" s="99">
        <f t="shared" si="199"/>
        <v>0</v>
      </c>
      <c r="C2147" s="99" t="str">
        <f t="shared" si="200"/>
        <v/>
      </c>
      <c r="D2147" s="99" t="str">
        <f t="shared" si="201"/>
        <v/>
      </c>
      <c r="E2147" s="99" t="str">
        <f t="shared" si="202"/>
        <v/>
      </c>
      <c r="F2147" s="99" t="str">
        <f t="shared" si="203"/>
        <v/>
      </c>
      <c r="G2147" s="99" t="str">
        <f t="shared" si="204"/>
        <v/>
      </c>
      <c r="H2147" s="200" t="str">
        <f ca="1">IF(AND(M2147&gt;0,M2147&lt;=STATS!$C$22),1,"")</f>
        <v/>
      </c>
      <c r="J2147" s="34">
        <v>2146</v>
      </c>
      <c r="R2147" s="17"/>
      <c r="S2147" s="17"/>
      <c r="EZ2147" s="196"/>
      <c r="FA2147" s="196"/>
      <c r="FB2147" s="196"/>
      <c r="FC2147" s="196"/>
      <c r="FD2147" s="196"/>
    </row>
    <row r="2148" spans="2:160">
      <c r="B2148" s="99">
        <f t="shared" si="199"/>
        <v>0</v>
      </c>
      <c r="C2148" s="99" t="str">
        <f t="shared" si="200"/>
        <v/>
      </c>
      <c r="D2148" s="99" t="str">
        <f t="shared" si="201"/>
        <v/>
      </c>
      <c r="E2148" s="99" t="str">
        <f t="shared" si="202"/>
        <v/>
      </c>
      <c r="F2148" s="99" t="str">
        <f t="shared" si="203"/>
        <v/>
      </c>
      <c r="G2148" s="99" t="str">
        <f t="shared" si="204"/>
        <v/>
      </c>
      <c r="H2148" s="200" t="str">
        <f ca="1">IF(AND(M2148&gt;0,M2148&lt;=STATS!$C$22),1,"")</f>
        <v/>
      </c>
      <c r="J2148" s="34">
        <v>2147</v>
      </c>
      <c r="R2148" s="17"/>
      <c r="S2148" s="17"/>
      <c r="EZ2148" s="196"/>
      <c r="FA2148" s="196"/>
      <c r="FB2148" s="196"/>
      <c r="FC2148" s="196"/>
      <c r="FD2148" s="196"/>
    </row>
    <row r="2149" spans="2:160">
      <c r="B2149" s="99">
        <f t="shared" si="199"/>
        <v>0</v>
      </c>
      <c r="C2149" s="99" t="str">
        <f t="shared" si="200"/>
        <v/>
      </c>
      <c r="D2149" s="99" t="str">
        <f t="shared" si="201"/>
        <v/>
      </c>
      <c r="E2149" s="99" t="str">
        <f t="shared" si="202"/>
        <v/>
      </c>
      <c r="F2149" s="99" t="str">
        <f t="shared" si="203"/>
        <v/>
      </c>
      <c r="G2149" s="99" t="str">
        <f t="shared" si="204"/>
        <v/>
      </c>
      <c r="H2149" s="200" t="str">
        <f ca="1">IF(AND(M2149&gt;0,M2149&lt;=STATS!$C$22),1,"")</f>
        <v/>
      </c>
      <c r="J2149" s="34">
        <v>2148</v>
      </c>
      <c r="R2149" s="17"/>
      <c r="S2149" s="17"/>
      <c r="EZ2149" s="196"/>
      <c r="FA2149" s="196"/>
      <c r="FB2149" s="196"/>
      <c r="FC2149" s="196"/>
      <c r="FD2149" s="196"/>
    </row>
    <row r="2150" spans="2:160">
      <c r="B2150" s="99">
        <f t="shared" si="199"/>
        <v>0</v>
      </c>
      <c r="C2150" s="99" t="str">
        <f t="shared" si="200"/>
        <v/>
      </c>
      <c r="D2150" s="99" t="str">
        <f t="shared" si="201"/>
        <v/>
      </c>
      <c r="E2150" s="99" t="str">
        <f t="shared" si="202"/>
        <v/>
      </c>
      <c r="F2150" s="99" t="str">
        <f t="shared" si="203"/>
        <v/>
      </c>
      <c r="G2150" s="99" t="str">
        <f t="shared" si="204"/>
        <v/>
      </c>
      <c r="H2150" s="200" t="str">
        <f ca="1">IF(AND(M2150&gt;0,M2150&lt;=STATS!$C$22),1,"")</f>
        <v/>
      </c>
      <c r="J2150" s="34">
        <v>2149</v>
      </c>
      <c r="R2150" s="17"/>
      <c r="S2150" s="17"/>
      <c r="EZ2150" s="196"/>
      <c r="FA2150" s="196"/>
      <c r="FB2150" s="196"/>
      <c r="FC2150" s="196"/>
      <c r="FD2150" s="196"/>
    </row>
    <row r="2151" spans="2:160">
      <c r="B2151" s="99">
        <f t="shared" si="199"/>
        <v>0</v>
      </c>
      <c r="C2151" s="99" t="str">
        <f t="shared" si="200"/>
        <v/>
      </c>
      <c r="D2151" s="99" t="str">
        <f t="shared" si="201"/>
        <v/>
      </c>
      <c r="E2151" s="99" t="str">
        <f t="shared" si="202"/>
        <v/>
      </c>
      <c r="F2151" s="99" t="str">
        <f t="shared" si="203"/>
        <v/>
      </c>
      <c r="G2151" s="99" t="str">
        <f t="shared" si="204"/>
        <v/>
      </c>
      <c r="H2151" s="200" t="str">
        <f ca="1">IF(AND(M2151&gt;0,M2151&lt;=STATS!$C$22),1,"")</f>
        <v/>
      </c>
      <c r="J2151" s="34">
        <v>2150</v>
      </c>
      <c r="R2151" s="17"/>
      <c r="S2151" s="17"/>
      <c r="EZ2151" s="196"/>
      <c r="FA2151" s="196"/>
      <c r="FB2151" s="196"/>
      <c r="FC2151" s="196"/>
      <c r="FD2151" s="196"/>
    </row>
    <row r="2152" spans="2:160">
      <c r="B2152" s="99">
        <f t="shared" si="199"/>
        <v>0</v>
      </c>
      <c r="C2152" s="99" t="str">
        <f t="shared" si="200"/>
        <v/>
      </c>
      <c r="D2152" s="99" t="str">
        <f t="shared" si="201"/>
        <v/>
      </c>
      <c r="E2152" s="99" t="str">
        <f t="shared" si="202"/>
        <v/>
      </c>
      <c r="F2152" s="99" t="str">
        <f t="shared" si="203"/>
        <v/>
      </c>
      <c r="G2152" s="99" t="str">
        <f t="shared" si="204"/>
        <v/>
      </c>
      <c r="H2152" s="200" t="str">
        <f ca="1">IF(AND(M2152&gt;0,M2152&lt;=STATS!$C$22),1,"")</f>
        <v/>
      </c>
      <c r="J2152" s="34">
        <v>2151</v>
      </c>
      <c r="R2152" s="17"/>
      <c r="S2152" s="17"/>
      <c r="EZ2152" s="196"/>
      <c r="FA2152" s="196"/>
      <c r="FB2152" s="196"/>
      <c r="FC2152" s="196"/>
      <c r="FD2152" s="196"/>
    </row>
    <row r="2153" spans="2:160">
      <c r="B2153" s="99">
        <f t="shared" si="199"/>
        <v>0</v>
      </c>
      <c r="C2153" s="99" t="str">
        <f t="shared" si="200"/>
        <v/>
      </c>
      <c r="D2153" s="99" t="str">
        <f t="shared" si="201"/>
        <v/>
      </c>
      <c r="E2153" s="99" t="str">
        <f t="shared" si="202"/>
        <v/>
      </c>
      <c r="F2153" s="99" t="str">
        <f t="shared" si="203"/>
        <v/>
      </c>
      <c r="G2153" s="99" t="str">
        <f t="shared" si="204"/>
        <v/>
      </c>
      <c r="H2153" s="200" t="str">
        <f ca="1">IF(AND(M2153&gt;0,M2153&lt;=STATS!$C$22),1,"")</f>
        <v/>
      </c>
      <c r="J2153" s="34">
        <v>2152</v>
      </c>
      <c r="R2153" s="17"/>
      <c r="S2153" s="17"/>
      <c r="EZ2153" s="196"/>
      <c r="FA2153" s="196"/>
      <c r="FB2153" s="196"/>
      <c r="FC2153" s="196"/>
      <c r="FD2153" s="196"/>
    </row>
    <row r="2154" spans="2:160">
      <c r="B2154" s="99">
        <f t="shared" si="199"/>
        <v>0</v>
      </c>
      <c r="C2154" s="99" t="str">
        <f t="shared" si="200"/>
        <v/>
      </c>
      <c r="D2154" s="99" t="str">
        <f t="shared" si="201"/>
        <v/>
      </c>
      <c r="E2154" s="99" t="str">
        <f t="shared" si="202"/>
        <v/>
      </c>
      <c r="F2154" s="99" t="str">
        <f t="shared" si="203"/>
        <v/>
      </c>
      <c r="G2154" s="99" t="str">
        <f t="shared" si="204"/>
        <v/>
      </c>
      <c r="H2154" s="200" t="str">
        <f ca="1">IF(AND(M2154&gt;0,M2154&lt;=STATS!$C$22),1,"")</f>
        <v/>
      </c>
      <c r="J2154" s="34">
        <v>2153</v>
      </c>
      <c r="R2154" s="17"/>
      <c r="S2154" s="17"/>
      <c r="EZ2154" s="196"/>
      <c r="FA2154" s="196"/>
      <c r="FB2154" s="196"/>
      <c r="FC2154" s="196"/>
      <c r="FD2154" s="196"/>
    </row>
    <row r="2155" spans="2:160">
      <c r="B2155" s="99">
        <f t="shared" si="199"/>
        <v>0</v>
      </c>
      <c r="C2155" s="99" t="str">
        <f t="shared" si="200"/>
        <v/>
      </c>
      <c r="D2155" s="99" t="str">
        <f t="shared" si="201"/>
        <v/>
      </c>
      <c r="E2155" s="99" t="str">
        <f t="shared" si="202"/>
        <v/>
      </c>
      <c r="F2155" s="99" t="str">
        <f t="shared" si="203"/>
        <v/>
      </c>
      <c r="G2155" s="99" t="str">
        <f t="shared" si="204"/>
        <v/>
      </c>
      <c r="H2155" s="200" t="str">
        <f ca="1">IF(AND(M2155&gt;0,M2155&lt;=STATS!$C$22),1,"")</f>
        <v/>
      </c>
      <c r="J2155" s="34">
        <v>2154</v>
      </c>
      <c r="R2155" s="17"/>
      <c r="S2155" s="17"/>
      <c r="EZ2155" s="196"/>
      <c r="FA2155" s="196"/>
      <c r="FB2155" s="196"/>
      <c r="FC2155" s="196"/>
      <c r="FD2155" s="196"/>
    </row>
    <row r="2156" spans="2:160">
      <c r="B2156" s="99">
        <f t="shared" si="199"/>
        <v>0</v>
      </c>
      <c r="C2156" s="99" t="str">
        <f t="shared" si="200"/>
        <v/>
      </c>
      <c r="D2156" s="99" t="str">
        <f t="shared" si="201"/>
        <v/>
      </c>
      <c r="E2156" s="99" t="str">
        <f t="shared" si="202"/>
        <v/>
      </c>
      <c r="F2156" s="99" t="str">
        <f t="shared" si="203"/>
        <v/>
      </c>
      <c r="G2156" s="99" t="str">
        <f t="shared" si="204"/>
        <v/>
      </c>
      <c r="H2156" s="200" t="str">
        <f ca="1">IF(AND(M2156&gt;0,M2156&lt;=STATS!$C$22),1,"")</f>
        <v/>
      </c>
      <c r="J2156" s="34">
        <v>2155</v>
      </c>
      <c r="R2156" s="17"/>
      <c r="S2156" s="17"/>
      <c r="EZ2156" s="196"/>
      <c r="FA2156" s="196"/>
      <c r="FB2156" s="196"/>
      <c r="FC2156" s="196"/>
      <c r="FD2156" s="196"/>
    </row>
    <row r="2157" spans="2:160">
      <c r="B2157" s="99">
        <f t="shared" si="199"/>
        <v>0</v>
      </c>
      <c r="C2157" s="99" t="str">
        <f t="shared" si="200"/>
        <v/>
      </c>
      <c r="D2157" s="99" t="str">
        <f t="shared" si="201"/>
        <v/>
      </c>
      <c r="E2157" s="99" t="str">
        <f t="shared" si="202"/>
        <v/>
      </c>
      <c r="F2157" s="99" t="str">
        <f t="shared" si="203"/>
        <v/>
      </c>
      <c r="G2157" s="99" t="str">
        <f t="shared" si="204"/>
        <v/>
      </c>
      <c r="H2157" s="200" t="str">
        <f ca="1">IF(AND(M2157&gt;0,M2157&lt;=STATS!$C$22),1,"")</f>
        <v/>
      </c>
      <c r="J2157" s="34">
        <v>2156</v>
      </c>
      <c r="R2157" s="17"/>
      <c r="S2157" s="17"/>
      <c r="EZ2157" s="196"/>
      <c r="FA2157" s="196"/>
      <c r="FB2157" s="196"/>
      <c r="FC2157" s="196"/>
      <c r="FD2157" s="196"/>
    </row>
    <row r="2158" spans="2:160">
      <c r="B2158" s="99">
        <f t="shared" si="199"/>
        <v>0</v>
      </c>
      <c r="C2158" s="99" t="str">
        <f t="shared" si="200"/>
        <v/>
      </c>
      <c r="D2158" s="99" t="str">
        <f t="shared" si="201"/>
        <v/>
      </c>
      <c r="E2158" s="99" t="str">
        <f t="shared" si="202"/>
        <v/>
      </c>
      <c r="F2158" s="99" t="str">
        <f t="shared" si="203"/>
        <v/>
      </c>
      <c r="G2158" s="99" t="str">
        <f t="shared" si="204"/>
        <v/>
      </c>
      <c r="H2158" s="200" t="str">
        <f ca="1">IF(AND(M2158&gt;0,M2158&lt;=STATS!$C$22),1,"")</f>
        <v/>
      </c>
      <c r="J2158" s="34">
        <v>2157</v>
      </c>
      <c r="R2158" s="17"/>
      <c r="S2158" s="17"/>
      <c r="EZ2158" s="196"/>
      <c r="FA2158" s="196"/>
      <c r="FB2158" s="196"/>
      <c r="FC2158" s="196"/>
      <c r="FD2158" s="196"/>
    </row>
    <row r="2159" spans="2:160">
      <c r="B2159" s="99">
        <f t="shared" si="199"/>
        <v>0</v>
      </c>
      <c r="C2159" s="99" t="str">
        <f t="shared" si="200"/>
        <v/>
      </c>
      <c r="D2159" s="99" t="str">
        <f t="shared" si="201"/>
        <v/>
      </c>
      <c r="E2159" s="99" t="str">
        <f t="shared" si="202"/>
        <v/>
      </c>
      <c r="F2159" s="99" t="str">
        <f t="shared" si="203"/>
        <v/>
      </c>
      <c r="G2159" s="99" t="str">
        <f t="shared" si="204"/>
        <v/>
      </c>
      <c r="H2159" s="200" t="str">
        <f ca="1">IF(AND(M2159&gt;0,M2159&lt;=STATS!$C$22),1,"")</f>
        <v/>
      </c>
      <c r="J2159" s="34">
        <v>2158</v>
      </c>
      <c r="R2159" s="17"/>
      <c r="S2159" s="17"/>
      <c r="EZ2159" s="196"/>
      <c r="FA2159" s="196"/>
      <c r="FB2159" s="196"/>
      <c r="FC2159" s="196"/>
      <c r="FD2159" s="196"/>
    </row>
    <row r="2160" spans="2:160">
      <c r="B2160" s="99">
        <f t="shared" si="199"/>
        <v>0</v>
      </c>
      <c r="C2160" s="99" t="str">
        <f t="shared" si="200"/>
        <v/>
      </c>
      <c r="D2160" s="99" t="str">
        <f t="shared" si="201"/>
        <v/>
      </c>
      <c r="E2160" s="99" t="str">
        <f t="shared" si="202"/>
        <v/>
      </c>
      <c r="F2160" s="99" t="str">
        <f t="shared" si="203"/>
        <v/>
      </c>
      <c r="G2160" s="99" t="str">
        <f t="shared" si="204"/>
        <v/>
      </c>
      <c r="H2160" s="200" t="str">
        <f ca="1">IF(AND(M2160&gt;0,M2160&lt;=STATS!$C$22),1,"")</f>
        <v/>
      </c>
      <c r="J2160" s="34">
        <v>2159</v>
      </c>
      <c r="R2160" s="17"/>
      <c r="S2160" s="17"/>
      <c r="EZ2160" s="196"/>
      <c r="FA2160" s="196"/>
      <c r="FB2160" s="196"/>
      <c r="FC2160" s="196"/>
      <c r="FD2160" s="196"/>
    </row>
    <row r="2161" spans="2:160">
      <c r="B2161" s="99">
        <f t="shared" si="199"/>
        <v>0</v>
      </c>
      <c r="C2161" s="99" t="str">
        <f t="shared" si="200"/>
        <v/>
      </c>
      <c r="D2161" s="99" t="str">
        <f t="shared" si="201"/>
        <v/>
      </c>
      <c r="E2161" s="99" t="str">
        <f t="shared" si="202"/>
        <v/>
      </c>
      <c r="F2161" s="99" t="str">
        <f t="shared" si="203"/>
        <v/>
      </c>
      <c r="G2161" s="99" t="str">
        <f t="shared" si="204"/>
        <v/>
      </c>
      <c r="H2161" s="200" t="str">
        <f ca="1">IF(AND(M2161&gt;0,M2161&lt;=STATS!$C$22),1,"")</f>
        <v/>
      </c>
      <c r="J2161" s="34">
        <v>2160</v>
      </c>
      <c r="R2161" s="17"/>
      <c r="S2161" s="17"/>
      <c r="EZ2161" s="196"/>
      <c r="FA2161" s="196"/>
      <c r="FB2161" s="196"/>
      <c r="FC2161" s="196"/>
      <c r="FD2161" s="196"/>
    </row>
    <row r="2162" spans="2:160">
      <c r="B2162" s="99">
        <f t="shared" si="199"/>
        <v>0</v>
      </c>
      <c r="C2162" s="99" t="str">
        <f t="shared" si="200"/>
        <v/>
      </c>
      <c r="D2162" s="99" t="str">
        <f t="shared" si="201"/>
        <v/>
      </c>
      <c r="E2162" s="99" t="str">
        <f t="shared" si="202"/>
        <v/>
      </c>
      <c r="F2162" s="99" t="str">
        <f t="shared" si="203"/>
        <v/>
      </c>
      <c r="G2162" s="99" t="str">
        <f t="shared" si="204"/>
        <v/>
      </c>
      <c r="H2162" s="200" t="str">
        <f ca="1">IF(AND(M2162&gt;0,M2162&lt;=STATS!$C$22),1,"")</f>
        <v/>
      </c>
      <c r="J2162" s="34">
        <v>2161</v>
      </c>
      <c r="R2162" s="17"/>
      <c r="S2162" s="17"/>
      <c r="EZ2162" s="196"/>
      <c r="FA2162" s="196"/>
      <c r="FB2162" s="196"/>
      <c r="FC2162" s="196"/>
      <c r="FD2162" s="196"/>
    </row>
    <row r="2163" spans="2:160">
      <c r="B2163" s="99">
        <f t="shared" si="199"/>
        <v>0</v>
      </c>
      <c r="C2163" s="99" t="str">
        <f t="shared" si="200"/>
        <v/>
      </c>
      <c r="D2163" s="99" t="str">
        <f t="shared" si="201"/>
        <v/>
      </c>
      <c r="E2163" s="99" t="str">
        <f t="shared" si="202"/>
        <v/>
      </c>
      <c r="F2163" s="99" t="str">
        <f t="shared" si="203"/>
        <v/>
      </c>
      <c r="G2163" s="99" t="str">
        <f t="shared" si="204"/>
        <v/>
      </c>
      <c r="H2163" s="200" t="str">
        <f ca="1">IF(AND(M2163&gt;0,M2163&lt;=STATS!$C$22),1,"")</f>
        <v/>
      </c>
      <c r="J2163" s="34">
        <v>2162</v>
      </c>
      <c r="R2163" s="17"/>
      <c r="S2163" s="17"/>
      <c r="EZ2163" s="196"/>
      <c r="FA2163" s="196"/>
      <c r="FB2163" s="196"/>
      <c r="FC2163" s="196"/>
      <c r="FD2163" s="196"/>
    </row>
    <row r="2164" spans="2:160">
      <c r="B2164" s="99">
        <f t="shared" si="199"/>
        <v>0</v>
      </c>
      <c r="C2164" s="99" t="str">
        <f t="shared" si="200"/>
        <v/>
      </c>
      <c r="D2164" s="99" t="str">
        <f t="shared" si="201"/>
        <v/>
      </c>
      <c r="E2164" s="99" t="str">
        <f t="shared" si="202"/>
        <v/>
      </c>
      <c r="F2164" s="99" t="str">
        <f t="shared" si="203"/>
        <v/>
      </c>
      <c r="G2164" s="99" t="str">
        <f t="shared" si="204"/>
        <v/>
      </c>
      <c r="H2164" s="200" t="str">
        <f ca="1">IF(AND(M2164&gt;0,M2164&lt;=STATS!$C$22),1,"")</f>
        <v/>
      </c>
      <c r="J2164" s="34">
        <v>2163</v>
      </c>
      <c r="R2164" s="17"/>
      <c r="S2164" s="17"/>
      <c r="EZ2164" s="196"/>
      <c r="FA2164" s="196"/>
      <c r="FB2164" s="196"/>
      <c r="FC2164" s="196"/>
      <c r="FD2164" s="196"/>
    </row>
    <row r="2165" spans="2:160">
      <c r="B2165" s="99">
        <f t="shared" si="199"/>
        <v>0</v>
      </c>
      <c r="C2165" s="99" t="str">
        <f t="shared" si="200"/>
        <v/>
      </c>
      <c r="D2165" s="99" t="str">
        <f t="shared" si="201"/>
        <v/>
      </c>
      <c r="E2165" s="99" t="str">
        <f t="shared" si="202"/>
        <v/>
      </c>
      <c r="F2165" s="99" t="str">
        <f t="shared" si="203"/>
        <v/>
      </c>
      <c r="G2165" s="99" t="str">
        <f t="shared" si="204"/>
        <v/>
      </c>
      <c r="H2165" s="200" t="str">
        <f ca="1">IF(AND(M2165&gt;0,M2165&lt;=STATS!$C$22),1,"")</f>
        <v/>
      </c>
      <c r="J2165" s="34">
        <v>2164</v>
      </c>
      <c r="R2165" s="17"/>
      <c r="S2165" s="17"/>
      <c r="EZ2165" s="196"/>
      <c r="FA2165" s="196"/>
      <c r="FB2165" s="196"/>
      <c r="FC2165" s="196"/>
      <c r="FD2165" s="196"/>
    </row>
    <row r="2166" spans="2:160">
      <c r="B2166" s="99">
        <f t="shared" si="199"/>
        <v>0</v>
      </c>
      <c r="C2166" s="99" t="str">
        <f t="shared" si="200"/>
        <v/>
      </c>
      <c r="D2166" s="99" t="str">
        <f t="shared" si="201"/>
        <v/>
      </c>
      <c r="E2166" s="99" t="str">
        <f t="shared" si="202"/>
        <v/>
      </c>
      <c r="F2166" s="99" t="str">
        <f t="shared" si="203"/>
        <v/>
      </c>
      <c r="G2166" s="99" t="str">
        <f t="shared" si="204"/>
        <v/>
      </c>
      <c r="H2166" s="200" t="str">
        <f ca="1">IF(AND(M2166&gt;0,M2166&lt;=STATS!$C$22),1,"")</f>
        <v/>
      </c>
      <c r="J2166" s="34">
        <v>2165</v>
      </c>
      <c r="R2166" s="17"/>
      <c r="S2166" s="17"/>
      <c r="EZ2166" s="196"/>
      <c r="FA2166" s="196"/>
      <c r="FB2166" s="196"/>
      <c r="FC2166" s="196"/>
      <c r="FD2166" s="196"/>
    </row>
    <row r="2167" spans="2:160">
      <c r="B2167" s="99">
        <f t="shared" si="199"/>
        <v>0</v>
      </c>
      <c r="C2167" s="99" t="str">
        <f t="shared" si="200"/>
        <v/>
      </c>
      <c r="D2167" s="99" t="str">
        <f t="shared" si="201"/>
        <v/>
      </c>
      <c r="E2167" s="99" t="str">
        <f t="shared" si="202"/>
        <v/>
      </c>
      <c r="F2167" s="99" t="str">
        <f t="shared" si="203"/>
        <v/>
      </c>
      <c r="G2167" s="99" t="str">
        <f t="shared" si="204"/>
        <v/>
      </c>
      <c r="H2167" s="200" t="str">
        <f ca="1">IF(AND(M2167&gt;0,M2167&lt;=STATS!$C$22),1,"")</f>
        <v/>
      </c>
      <c r="J2167" s="34">
        <v>2166</v>
      </c>
      <c r="R2167" s="17"/>
      <c r="S2167" s="17"/>
      <c r="EZ2167" s="196"/>
      <c r="FA2167" s="196"/>
      <c r="FB2167" s="196"/>
      <c r="FC2167" s="196"/>
      <c r="FD2167" s="196"/>
    </row>
    <row r="2168" spans="2:160">
      <c r="B2168" s="99">
        <f t="shared" si="199"/>
        <v>0</v>
      </c>
      <c r="C2168" s="99" t="str">
        <f t="shared" si="200"/>
        <v/>
      </c>
      <c r="D2168" s="99" t="str">
        <f t="shared" si="201"/>
        <v/>
      </c>
      <c r="E2168" s="99" t="str">
        <f t="shared" si="202"/>
        <v/>
      </c>
      <c r="F2168" s="99" t="str">
        <f t="shared" si="203"/>
        <v/>
      </c>
      <c r="G2168" s="99" t="str">
        <f t="shared" si="204"/>
        <v/>
      </c>
      <c r="H2168" s="200" t="str">
        <f ca="1">IF(AND(M2168&gt;0,M2168&lt;=STATS!$C$22),1,"")</f>
        <v/>
      </c>
      <c r="J2168" s="34">
        <v>2167</v>
      </c>
      <c r="R2168" s="17"/>
      <c r="S2168" s="17"/>
      <c r="EZ2168" s="196"/>
      <c r="FA2168" s="196"/>
      <c r="FB2168" s="196"/>
      <c r="FC2168" s="196"/>
      <c r="FD2168" s="196"/>
    </row>
    <row r="2169" spans="2:160">
      <c r="B2169" s="99">
        <f t="shared" si="199"/>
        <v>0</v>
      </c>
      <c r="C2169" s="99" t="str">
        <f t="shared" si="200"/>
        <v/>
      </c>
      <c r="D2169" s="99" t="str">
        <f t="shared" si="201"/>
        <v/>
      </c>
      <c r="E2169" s="99" t="str">
        <f t="shared" si="202"/>
        <v/>
      </c>
      <c r="F2169" s="99" t="str">
        <f t="shared" si="203"/>
        <v/>
      </c>
      <c r="G2169" s="99" t="str">
        <f t="shared" si="204"/>
        <v/>
      </c>
      <c r="H2169" s="200" t="str">
        <f ca="1">IF(AND(M2169&gt;0,M2169&lt;=STATS!$C$22),1,"")</f>
        <v/>
      </c>
      <c r="J2169" s="34">
        <v>2168</v>
      </c>
      <c r="R2169" s="17"/>
      <c r="S2169" s="17"/>
      <c r="EZ2169" s="196"/>
      <c r="FA2169" s="196"/>
      <c r="FB2169" s="196"/>
      <c r="FC2169" s="196"/>
      <c r="FD2169" s="196"/>
    </row>
    <row r="2170" spans="2:160">
      <c r="B2170" s="99">
        <f t="shared" si="199"/>
        <v>0</v>
      </c>
      <c r="C2170" s="99" t="str">
        <f t="shared" si="200"/>
        <v/>
      </c>
      <c r="D2170" s="99" t="str">
        <f t="shared" si="201"/>
        <v/>
      </c>
      <c r="E2170" s="99" t="str">
        <f t="shared" si="202"/>
        <v/>
      </c>
      <c r="F2170" s="99" t="str">
        <f t="shared" si="203"/>
        <v/>
      </c>
      <c r="G2170" s="99" t="str">
        <f t="shared" si="204"/>
        <v/>
      </c>
      <c r="H2170" s="200" t="str">
        <f ca="1">IF(AND(M2170&gt;0,M2170&lt;=STATS!$C$22),1,"")</f>
        <v/>
      </c>
      <c r="J2170" s="34">
        <v>2169</v>
      </c>
      <c r="R2170" s="17"/>
      <c r="S2170" s="17"/>
      <c r="EZ2170" s="196"/>
      <c r="FA2170" s="196"/>
      <c r="FB2170" s="196"/>
      <c r="FC2170" s="196"/>
      <c r="FD2170" s="196"/>
    </row>
    <row r="2171" spans="2:160">
      <c r="B2171" s="99">
        <f t="shared" si="199"/>
        <v>0</v>
      </c>
      <c r="C2171" s="99" t="str">
        <f t="shared" si="200"/>
        <v/>
      </c>
      <c r="D2171" s="99" t="str">
        <f t="shared" si="201"/>
        <v/>
      </c>
      <c r="E2171" s="99" t="str">
        <f t="shared" si="202"/>
        <v/>
      </c>
      <c r="F2171" s="99" t="str">
        <f t="shared" si="203"/>
        <v/>
      </c>
      <c r="G2171" s="99" t="str">
        <f t="shared" si="204"/>
        <v/>
      </c>
      <c r="H2171" s="200" t="str">
        <f ca="1">IF(AND(M2171&gt;0,M2171&lt;=STATS!$C$22),1,"")</f>
        <v/>
      </c>
      <c r="J2171" s="34">
        <v>2170</v>
      </c>
      <c r="R2171" s="17"/>
      <c r="S2171" s="17"/>
      <c r="EZ2171" s="196"/>
      <c r="FA2171" s="196"/>
      <c r="FB2171" s="196"/>
      <c r="FC2171" s="196"/>
      <c r="FD2171" s="196"/>
    </row>
    <row r="2172" spans="2:160">
      <c r="B2172" s="99">
        <f t="shared" si="199"/>
        <v>0</v>
      </c>
      <c r="C2172" s="99" t="str">
        <f t="shared" si="200"/>
        <v/>
      </c>
      <c r="D2172" s="99" t="str">
        <f t="shared" si="201"/>
        <v/>
      </c>
      <c r="E2172" s="99" t="str">
        <f t="shared" si="202"/>
        <v/>
      </c>
      <c r="F2172" s="99" t="str">
        <f t="shared" si="203"/>
        <v/>
      </c>
      <c r="G2172" s="99" t="str">
        <f t="shared" si="204"/>
        <v/>
      </c>
      <c r="H2172" s="200" t="str">
        <f ca="1">IF(AND(M2172&gt;0,M2172&lt;=STATS!$C$22),1,"")</f>
        <v/>
      </c>
      <c r="J2172" s="34">
        <v>2171</v>
      </c>
      <c r="R2172" s="17"/>
      <c r="S2172" s="17"/>
      <c r="EZ2172" s="196"/>
      <c r="FA2172" s="196"/>
      <c r="FB2172" s="196"/>
      <c r="FC2172" s="196"/>
      <c r="FD2172" s="196"/>
    </row>
    <row r="2173" spans="2:160">
      <c r="B2173" s="99">
        <f t="shared" si="199"/>
        <v>0</v>
      </c>
      <c r="C2173" s="99" t="str">
        <f t="shared" si="200"/>
        <v/>
      </c>
      <c r="D2173" s="99" t="str">
        <f t="shared" si="201"/>
        <v/>
      </c>
      <c r="E2173" s="99" t="str">
        <f t="shared" si="202"/>
        <v/>
      </c>
      <c r="F2173" s="99" t="str">
        <f t="shared" si="203"/>
        <v/>
      </c>
      <c r="G2173" s="99" t="str">
        <f t="shared" si="204"/>
        <v/>
      </c>
      <c r="H2173" s="200" t="str">
        <f ca="1">IF(AND(M2173&gt;0,M2173&lt;=STATS!$C$22),1,"")</f>
        <v/>
      </c>
      <c r="J2173" s="34">
        <v>2172</v>
      </c>
      <c r="R2173" s="17"/>
      <c r="S2173" s="17"/>
      <c r="EZ2173" s="196"/>
      <c r="FA2173" s="196"/>
      <c r="FB2173" s="196"/>
      <c r="FC2173" s="196"/>
      <c r="FD2173" s="196"/>
    </row>
    <row r="2174" spans="2:160">
      <c r="B2174" s="99">
        <f t="shared" si="199"/>
        <v>0</v>
      </c>
      <c r="C2174" s="99" t="str">
        <f t="shared" si="200"/>
        <v/>
      </c>
      <c r="D2174" s="99" t="str">
        <f t="shared" si="201"/>
        <v/>
      </c>
      <c r="E2174" s="99" t="str">
        <f t="shared" si="202"/>
        <v/>
      </c>
      <c r="F2174" s="99" t="str">
        <f t="shared" si="203"/>
        <v/>
      </c>
      <c r="G2174" s="99" t="str">
        <f t="shared" si="204"/>
        <v/>
      </c>
      <c r="H2174" s="200" t="str">
        <f ca="1">IF(AND(M2174&gt;0,M2174&lt;=STATS!$C$22),1,"")</f>
        <v/>
      </c>
      <c r="J2174" s="34">
        <v>2173</v>
      </c>
      <c r="R2174" s="17"/>
      <c r="S2174" s="17"/>
      <c r="EZ2174" s="196"/>
      <c r="FA2174" s="196"/>
      <c r="FB2174" s="196"/>
      <c r="FC2174" s="196"/>
      <c r="FD2174" s="196"/>
    </row>
    <row r="2175" spans="2:160">
      <c r="B2175" s="99">
        <f t="shared" si="199"/>
        <v>0</v>
      </c>
      <c r="C2175" s="99" t="str">
        <f t="shared" si="200"/>
        <v/>
      </c>
      <c r="D2175" s="99" t="str">
        <f t="shared" si="201"/>
        <v/>
      </c>
      <c r="E2175" s="99" t="str">
        <f t="shared" si="202"/>
        <v/>
      </c>
      <c r="F2175" s="99" t="str">
        <f t="shared" si="203"/>
        <v/>
      </c>
      <c r="G2175" s="99" t="str">
        <f t="shared" si="204"/>
        <v/>
      </c>
      <c r="H2175" s="200" t="str">
        <f ca="1">IF(AND(M2175&gt;0,M2175&lt;=STATS!$C$22),1,"")</f>
        <v/>
      </c>
      <c r="J2175" s="34">
        <v>2174</v>
      </c>
      <c r="R2175" s="17"/>
      <c r="S2175" s="17"/>
      <c r="EZ2175" s="196"/>
      <c r="FA2175" s="196"/>
      <c r="FB2175" s="196"/>
      <c r="FC2175" s="196"/>
      <c r="FD2175" s="196"/>
    </row>
    <row r="2176" spans="2:160">
      <c r="B2176" s="99">
        <f t="shared" si="199"/>
        <v>0</v>
      </c>
      <c r="C2176" s="99" t="str">
        <f t="shared" si="200"/>
        <v/>
      </c>
      <c r="D2176" s="99" t="str">
        <f t="shared" si="201"/>
        <v/>
      </c>
      <c r="E2176" s="99" t="str">
        <f t="shared" si="202"/>
        <v/>
      </c>
      <c r="F2176" s="99" t="str">
        <f t="shared" si="203"/>
        <v/>
      </c>
      <c r="G2176" s="99" t="str">
        <f t="shared" si="204"/>
        <v/>
      </c>
      <c r="H2176" s="200" t="str">
        <f ca="1">IF(AND(M2176&gt;0,M2176&lt;=STATS!$C$22),1,"")</f>
        <v/>
      </c>
      <c r="J2176" s="34">
        <v>2175</v>
      </c>
      <c r="R2176" s="17"/>
      <c r="S2176" s="17"/>
      <c r="EZ2176" s="196"/>
      <c r="FA2176" s="196"/>
      <c r="FB2176" s="196"/>
      <c r="FC2176" s="196"/>
      <c r="FD2176" s="196"/>
    </row>
    <row r="2177" spans="2:160">
      <c r="B2177" s="99">
        <f t="shared" si="199"/>
        <v>0</v>
      </c>
      <c r="C2177" s="99" t="str">
        <f t="shared" si="200"/>
        <v/>
      </c>
      <c r="D2177" s="99" t="str">
        <f t="shared" si="201"/>
        <v/>
      </c>
      <c r="E2177" s="99" t="str">
        <f t="shared" si="202"/>
        <v/>
      </c>
      <c r="F2177" s="99" t="str">
        <f t="shared" si="203"/>
        <v/>
      </c>
      <c r="G2177" s="99" t="str">
        <f t="shared" si="204"/>
        <v/>
      </c>
      <c r="H2177" s="200" t="str">
        <f ca="1">IF(AND(M2177&gt;0,M2177&lt;=STATS!$C$22),1,"")</f>
        <v/>
      </c>
      <c r="J2177" s="34">
        <v>2176</v>
      </c>
      <c r="R2177" s="17"/>
      <c r="S2177" s="17"/>
      <c r="EZ2177" s="196"/>
      <c r="FA2177" s="196"/>
      <c r="FB2177" s="196"/>
      <c r="FC2177" s="196"/>
      <c r="FD2177" s="196"/>
    </row>
    <row r="2178" spans="2:160">
      <c r="B2178" s="99">
        <f t="shared" ref="B2178:B2241" si="205">COUNT(R2178:EY2178,FE2178:FM2178)</f>
        <v>0</v>
      </c>
      <c r="C2178" s="99" t="str">
        <f t="shared" ref="C2178:C2241" si="206">IF(COUNT(R2178:EY2178,FE2178:FM2178)&gt;0,COUNT(R2178:EY2178,FE2178:FM2178),"")</f>
        <v/>
      </c>
      <c r="D2178" s="99" t="str">
        <f t="shared" ref="D2178:D2241" si="207">IF(COUNT(T2178:BJ2178,BL2178:BT2178,BV2178:CB2178,CD2178:EY2178,FE2178:FM2178)&gt;0,COUNT(T2178:BJ2178,BL2178:BT2178,BV2178:CB2178,CD2178:EY2178,FE2178:FM2178),"")</f>
        <v/>
      </c>
      <c r="E2178" s="99" t="str">
        <f t="shared" ref="E2178:E2241" si="208">IF(H2178=1,COUNT(R2178:EY2178,FE2178:FM2178),"")</f>
        <v/>
      </c>
      <c r="F2178" s="99" t="str">
        <f t="shared" ref="F2178:F2241" si="209">IF(H2178=1,COUNT(T2178:BJ2178,BL2178:BT2178,BV2178:CB2178,CD2178:EY2178,FE2178:FM2178),"")</f>
        <v/>
      </c>
      <c r="G2178" s="99" t="str">
        <f t="shared" si="204"/>
        <v/>
      </c>
      <c r="H2178" s="200" t="str">
        <f ca="1">IF(AND(M2178&gt;0,M2178&lt;=STATS!$C$22),1,"")</f>
        <v/>
      </c>
      <c r="J2178" s="34">
        <v>2177</v>
      </c>
      <c r="R2178" s="17"/>
      <c r="S2178" s="17"/>
      <c r="EZ2178" s="196"/>
      <c r="FA2178" s="196"/>
      <c r="FB2178" s="196"/>
      <c r="FC2178" s="196"/>
      <c r="FD2178" s="196"/>
    </row>
    <row r="2179" spans="2:160">
      <c r="B2179" s="99">
        <f t="shared" si="205"/>
        <v>0</v>
      </c>
      <c r="C2179" s="99" t="str">
        <f t="shared" si="206"/>
        <v/>
      </c>
      <c r="D2179" s="99" t="str">
        <f t="shared" si="207"/>
        <v/>
      </c>
      <c r="E2179" s="99" t="str">
        <f t="shared" si="208"/>
        <v/>
      </c>
      <c r="F2179" s="99" t="str">
        <f t="shared" si="209"/>
        <v/>
      </c>
      <c r="G2179" s="99" t="str">
        <f t="shared" si="204"/>
        <v/>
      </c>
      <c r="H2179" s="200" t="str">
        <f ca="1">IF(AND(M2179&gt;0,M2179&lt;=STATS!$C$22),1,"")</f>
        <v/>
      </c>
      <c r="J2179" s="34">
        <v>2178</v>
      </c>
      <c r="R2179" s="17"/>
      <c r="S2179" s="17"/>
      <c r="EZ2179" s="196"/>
      <c r="FA2179" s="196"/>
      <c r="FB2179" s="196"/>
      <c r="FC2179" s="196"/>
      <c r="FD2179" s="196"/>
    </row>
    <row r="2180" spans="2:160">
      <c r="B2180" s="99">
        <f t="shared" si="205"/>
        <v>0</v>
      </c>
      <c r="C2180" s="99" t="str">
        <f t="shared" si="206"/>
        <v/>
      </c>
      <c r="D2180" s="99" t="str">
        <f t="shared" si="207"/>
        <v/>
      </c>
      <c r="E2180" s="99" t="str">
        <f t="shared" si="208"/>
        <v/>
      </c>
      <c r="F2180" s="99" t="str">
        <f t="shared" si="209"/>
        <v/>
      </c>
      <c r="G2180" s="99" t="str">
        <f t="shared" si="204"/>
        <v/>
      </c>
      <c r="H2180" s="200" t="str">
        <f ca="1">IF(AND(M2180&gt;0,M2180&lt;=STATS!$C$22),1,"")</f>
        <v/>
      </c>
      <c r="J2180" s="34">
        <v>2179</v>
      </c>
      <c r="R2180" s="17"/>
      <c r="S2180" s="17"/>
      <c r="EZ2180" s="196"/>
      <c r="FA2180" s="196"/>
      <c r="FB2180" s="196"/>
      <c r="FC2180" s="196"/>
      <c r="FD2180" s="196"/>
    </row>
    <row r="2181" spans="2:160">
      <c r="B2181" s="99">
        <f t="shared" si="205"/>
        <v>0</v>
      </c>
      <c r="C2181" s="99" t="str">
        <f t="shared" si="206"/>
        <v/>
      </c>
      <c r="D2181" s="99" t="str">
        <f t="shared" si="207"/>
        <v/>
      </c>
      <c r="E2181" s="99" t="str">
        <f t="shared" si="208"/>
        <v/>
      </c>
      <c r="F2181" s="99" t="str">
        <f t="shared" si="209"/>
        <v/>
      </c>
      <c r="G2181" s="99" t="str">
        <f t="shared" si="204"/>
        <v/>
      </c>
      <c r="H2181" s="200" t="str">
        <f ca="1">IF(AND(M2181&gt;0,M2181&lt;=STATS!$C$22),1,"")</f>
        <v/>
      </c>
      <c r="J2181" s="34">
        <v>2180</v>
      </c>
      <c r="R2181" s="17"/>
      <c r="S2181" s="17"/>
      <c r="EZ2181" s="196"/>
      <c r="FA2181" s="196"/>
      <c r="FB2181" s="196"/>
      <c r="FC2181" s="196"/>
      <c r="FD2181" s="196"/>
    </row>
    <row r="2182" spans="2:160">
      <c r="B2182" s="99">
        <f t="shared" si="205"/>
        <v>0</v>
      </c>
      <c r="C2182" s="99" t="str">
        <f t="shared" si="206"/>
        <v/>
      </c>
      <c r="D2182" s="99" t="str">
        <f t="shared" si="207"/>
        <v/>
      </c>
      <c r="E2182" s="99" t="str">
        <f t="shared" si="208"/>
        <v/>
      </c>
      <c r="F2182" s="99" t="str">
        <f t="shared" si="209"/>
        <v/>
      </c>
      <c r="G2182" s="99" t="str">
        <f t="shared" si="204"/>
        <v/>
      </c>
      <c r="H2182" s="200" t="str">
        <f ca="1">IF(AND(M2182&gt;0,M2182&lt;=STATS!$C$22),1,"")</f>
        <v/>
      </c>
      <c r="J2182" s="34">
        <v>2181</v>
      </c>
      <c r="R2182" s="17"/>
      <c r="S2182" s="17"/>
      <c r="EZ2182" s="196"/>
      <c r="FA2182" s="196"/>
      <c r="FB2182" s="196"/>
      <c r="FC2182" s="196"/>
      <c r="FD2182" s="196"/>
    </row>
    <row r="2183" spans="2:160">
      <c r="B2183" s="99">
        <f t="shared" si="205"/>
        <v>0</v>
      </c>
      <c r="C2183" s="99" t="str">
        <f t="shared" si="206"/>
        <v/>
      </c>
      <c r="D2183" s="99" t="str">
        <f t="shared" si="207"/>
        <v/>
      </c>
      <c r="E2183" s="99" t="str">
        <f t="shared" si="208"/>
        <v/>
      </c>
      <c r="F2183" s="99" t="str">
        <f t="shared" si="209"/>
        <v/>
      </c>
      <c r="G2183" s="99" t="str">
        <f t="shared" si="204"/>
        <v/>
      </c>
      <c r="H2183" s="200" t="str">
        <f ca="1">IF(AND(M2183&gt;0,M2183&lt;=STATS!$C$22),1,"")</f>
        <v/>
      </c>
      <c r="J2183" s="34">
        <v>2182</v>
      </c>
      <c r="R2183" s="17"/>
      <c r="S2183" s="17"/>
      <c r="EZ2183" s="196"/>
      <c r="FA2183" s="196"/>
      <c r="FB2183" s="196"/>
      <c r="FC2183" s="196"/>
      <c r="FD2183" s="196"/>
    </row>
    <row r="2184" spans="2:160">
      <c r="B2184" s="99">
        <f t="shared" si="205"/>
        <v>0</v>
      </c>
      <c r="C2184" s="99" t="str">
        <f t="shared" si="206"/>
        <v/>
      </c>
      <c r="D2184" s="99" t="str">
        <f t="shared" si="207"/>
        <v/>
      </c>
      <c r="E2184" s="99" t="str">
        <f t="shared" si="208"/>
        <v/>
      </c>
      <c r="F2184" s="99" t="str">
        <f t="shared" si="209"/>
        <v/>
      </c>
      <c r="G2184" s="99" t="str">
        <f t="shared" si="204"/>
        <v/>
      </c>
      <c r="H2184" s="200" t="str">
        <f ca="1">IF(AND(M2184&gt;0,M2184&lt;=STATS!$C$22),1,"")</f>
        <v/>
      </c>
      <c r="J2184" s="34">
        <v>2183</v>
      </c>
      <c r="R2184" s="17"/>
      <c r="S2184" s="17"/>
      <c r="EZ2184" s="196"/>
      <c r="FA2184" s="196"/>
      <c r="FB2184" s="196"/>
      <c r="FC2184" s="196"/>
      <c r="FD2184" s="196"/>
    </row>
    <row r="2185" spans="2:160">
      <c r="B2185" s="99">
        <f t="shared" si="205"/>
        <v>0</v>
      </c>
      <c r="C2185" s="99" t="str">
        <f t="shared" si="206"/>
        <v/>
      </c>
      <c r="D2185" s="99" t="str">
        <f t="shared" si="207"/>
        <v/>
      </c>
      <c r="E2185" s="99" t="str">
        <f t="shared" si="208"/>
        <v/>
      </c>
      <c r="F2185" s="99" t="str">
        <f t="shared" si="209"/>
        <v/>
      </c>
      <c r="G2185" s="99" t="str">
        <f t="shared" si="204"/>
        <v/>
      </c>
      <c r="H2185" s="200" t="str">
        <f ca="1">IF(AND(M2185&gt;0,M2185&lt;=STATS!$C$22),1,"")</f>
        <v/>
      </c>
      <c r="J2185" s="34">
        <v>2184</v>
      </c>
      <c r="R2185" s="17"/>
      <c r="S2185" s="17"/>
      <c r="EZ2185" s="196"/>
      <c r="FA2185" s="196"/>
      <c r="FB2185" s="196"/>
      <c r="FC2185" s="196"/>
      <c r="FD2185" s="196"/>
    </row>
    <row r="2186" spans="2:160">
      <c r="B2186" s="99">
        <f t="shared" si="205"/>
        <v>0</v>
      </c>
      <c r="C2186" s="99" t="str">
        <f t="shared" si="206"/>
        <v/>
      </c>
      <c r="D2186" s="99" t="str">
        <f t="shared" si="207"/>
        <v/>
      </c>
      <c r="E2186" s="99" t="str">
        <f t="shared" si="208"/>
        <v/>
      </c>
      <c r="F2186" s="99" t="str">
        <f t="shared" si="209"/>
        <v/>
      </c>
      <c r="G2186" s="99" t="str">
        <f t="shared" si="204"/>
        <v/>
      </c>
      <c r="H2186" s="200" t="str">
        <f ca="1">IF(AND(M2186&gt;0,M2186&lt;=STATS!$C$22),1,"")</f>
        <v/>
      </c>
      <c r="J2186" s="34">
        <v>2185</v>
      </c>
      <c r="R2186" s="17"/>
      <c r="S2186" s="17"/>
      <c r="EZ2186" s="196"/>
      <c r="FA2186" s="196"/>
      <c r="FB2186" s="196"/>
      <c r="FC2186" s="196"/>
      <c r="FD2186" s="196"/>
    </row>
    <row r="2187" spans="2:160">
      <c r="B2187" s="99">
        <f t="shared" si="205"/>
        <v>0</v>
      </c>
      <c r="C2187" s="99" t="str">
        <f t="shared" si="206"/>
        <v/>
      </c>
      <c r="D2187" s="99" t="str">
        <f t="shared" si="207"/>
        <v/>
      </c>
      <c r="E2187" s="99" t="str">
        <f t="shared" si="208"/>
        <v/>
      </c>
      <c r="F2187" s="99" t="str">
        <f t="shared" si="209"/>
        <v/>
      </c>
      <c r="G2187" s="99" t="str">
        <f t="shared" si="204"/>
        <v/>
      </c>
      <c r="H2187" s="200" t="str">
        <f ca="1">IF(AND(M2187&gt;0,M2187&lt;=STATS!$C$22),1,"")</f>
        <v/>
      </c>
      <c r="J2187" s="34">
        <v>2186</v>
      </c>
      <c r="R2187" s="17"/>
      <c r="S2187" s="17"/>
      <c r="EZ2187" s="196"/>
      <c r="FA2187" s="196"/>
      <c r="FB2187" s="196"/>
      <c r="FC2187" s="196"/>
      <c r="FD2187" s="196"/>
    </row>
    <row r="2188" spans="2:160">
      <c r="B2188" s="99">
        <f t="shared" si="205"/>
        <v>0</v>
      </c>
      <c r="C2188" s="99" t="str">
        <f t="shared" si="206"/>
        <v/>
      </c>
      <c r="D2188" s="99" t="str">
        <f t="shared" si="207"/>
        <v/>
      </c>
      <c r="E2188" s="99" t="str">
        <f t="shared" si="208"/>
        <v/>
      </c>
      <c r="F2188" s="99" t="str">
        <f t="shared" si="209"/>
        <v/>
      </c>
      <c r="G2188" s="99" t="str">
        <f t="shared" si="204"/>
        <v/>
      </c>
      <c r="H2188" s="200" t="str">
        <f ca="1">IF(AND(M2188&gt;0,M2188&lt;=STATS!$C$22),1,"")</f>
        <v/>
      </c>
      <c r="J2188" s="34">
        <v>2187</v>
      </c>
      <c r="R2188" s="17"/>
      <c r="S2188" s="17"/>
      <c r="EZ2188" s="196"/>
      <c r="FA2188" s="196"/>
      <c r="FB2188" s="196"/>
      <c r="FC2188" s="196"/>
      <c r="FD2188" s="196"/>
    </row>
    <row r="2189" spans="2:160">
      <c r="B2189" s="99">
        <f t="shared" si="205"/>
        <v>0</v>
      </c>
      <c r="C2189" s="99" t="str">
        <f t="shared" si="206"/>
        <v/>
      </c>
      <c r="D2189" s="99" t="str">
        <f t="shared" si="207"/>
        <v/>
      </c>
      <c r="E2189" s="99" t="str">
        <f t="shared" si="208"/>
        <v/>
      </c>
      <c r="F2189" s="99" t="str">
        <f t="shared" si="209"/>
        <v/>
      </c>
      <c r="G2189" s="99" t="str">
        <f t="shared" si="204"/>
        <v/>
      </c>
      <c r="H2189" s="200" t="str">
        <f ca="1">IF(AND(M2189&gt;0,M2189&lt;=STATS!$C$22),1,"")</f>
        <v/>
      </c>
      <c r="J2189" s="34">
        <v>2188</v>
      </c>
      <c r="R2189" s="17"/>
      <c r="S2189" s="17"/>
      <c r="EZ2189" s="196"/>
      <c r="FA2189" s="196"/>
      <c r="FB2189" s="196"/>
      <c r="FC2189" s="196"/>
      <c r="FD2189" s="196"/>
    </row>
    <row r="2190" spans="2:160">
      <c r="B2190" s="99">
        <f t="shared" si="205"/>
        <v>0</v>
      </c>
      <c r="C2190" s="99" t="str">
        <f t="shared" si="206"/>
        <v/>
      </c>
      <c r="D2190" s="99" t="str">
        <f t="shared" si="207"/>
        <v/>
      </c>
      <c r="E2190" s="99" t="str">
        <f t="shared" si="208"/>
        <v/>
      </c>
      <c r="F2190" s="99" t="str">
        <f t="shared" si="209"/>
        <v/>
      </c>
      <c r="G2190" s="99" t="str">
        <f t="shared" si="204"/>
        <v/>
      </c>
      <c r="H2190" s="200" t="str">
        <f ca="1">IF(AND(M2190&gt;0,M2190&lt;=STATS!$C$22),1,"")</f>
        <v/>
      </c>
      <c r="J2190" s="34">
        <v>2189</v>
      </c>
      <c r="R2190" s="17"/>
      <c r="S2190" s="17"/>
      <c r="EZ2190" s="196"/>
      <c r="FA2190" s="196"/>
      <c r="FB2190" s="196"/>
      <c r="FC2190" s="196"/>
      <c r="FD2190" s="196"/>
    </row>
    <row r="2191" spans="2:160">
      <c r="B2191" s="99">
        <f t="shared" si="205"/>
        <v>0</v>
      </c>
      <c r="C2191" s="99" t="str">
        <f t="shared" si="206"/>
        <v/>
      </c>
      <c r="D2191" s="99" t="str">
        <f t="shared" si="207"/>
        <v/>
      </c>
      <c r="E2191" s="99" t="str">
        <f t="shared" si="208"/>
        <v/>
      </c>
      <c r="F2191" s="99" t="str">
        <f t="shared" si="209"/>
        <v/>
      </c>
      <c r="G2191" s="99" t="str">
        <f t="shared" si="204"/>
        <v/>
      </c>
      <c r="H2191" s="200" t="str">
        <f ca="1">IF(AND(M2191&gt;0,M2191&lt;=STATS!$C$22),1,"")</f>
        <v/>
      </c>
      <c r="J2191" s="34">
        <v>2190</v>
      </c>
      <c r="R2191" s="17"/>
      <c r="S2191" s="17"/>
      <c r="EZ2191" s="196"/>
      <c r="FA2191" s="196"/>
      <c r="FB2191" s="196"/>
      <c r="FC2191" s="196"/>
      <c r="FD2191" s="196"/>
    </row>
    <row r="2192" spans="2:160">
      <c r="B2192" s="99">
        <f t="shared" si="205"/>
        <v>0</v>
      </c>
      <c r="C2192" s="99" t="str">
        <f t="shared" si="206"/>
        <v/>
      </c>
      <c r="D2192" s="99" t="str">
        <f t="shared" si="207"/>
        <v/>
      </c>
      <c r="E2192" s="99" t="str">
        <f t="shared" si="208"/>
        <v/>
      </c>
      <c r="F2192" s="99" t="str">
        <f t="shared" si="209"/>
        <v/>
      </c>
      <c r="G2192" s="99" t="str">
        <f t="shared" si="204"/>
        <v/>
      </c>
      <c r="H2192" s="200" t="str">
        <f ca="1">IF(AND(M2192&gt;0,M2192&lt;=STATS!$C$22),1,"")</f>
        <v/>
      </c>
      <c r="J2192" s="34">
        <v>2191</v>
      </c>
      <c r="R2192" s="17"/>
      <c r="S2192" s="17"/>
      <c r="EZ2192" s="196"/>
      <c r="FA2192" s="196"/>
      <c r="FB2192" s="196"/>
      <c r="FC2192" s="196"/>
      <c r="FD2192" s="196"/>
    </row>
    <row r="2193" spans="2:160">
      <c r="B2193" s="99">
        <f t="shared" si="205"/>
        <v>0</v>
      </c>
      <c r="C2193" s="99" t="str">
        <f t="shared" si="206"/>
        <v/>
      </c>
      <c r="D2193" s="99" t="str">
        <f t="shared" si="207"/>
        <v/>
      </c>
      <c r="E2193" s="99" t="str">
        <f t="shared" si="208"/>
        <v/>
      </c>
      <c r="F2193" s="99" t="str">
        <f t="shared" si="209"/>
        <v/>
      </c>
      <c r="G2193" s="99" t="str">
        <f t="shared" si="204"/>
        <v/>
      </c>
      <c r="H2193" s="200" t="str">
        <f ca="1">IF(AND(M2193&gt;0,M2193&lt;=STATS!$C$22),1,"")</f>
        <v/>
      </c>
      <c r="J2193" s="34">
        <v>2192</v>
      </c>
      <c r="R2193" s="17"/>
      <c r="S2193" s="17"/>
      <c r="EZ2193" s="196"/>
      <c r="FA2193" s="196"/>
      <c r="FB2193" s="196"/>
      <c r="FC2193" s="196"/>
      <c r="FD2193" s="196"/>
    </row>
    <row r="2194" spans="2:160">
      <c r="B2194" s="99">
        <f t="shared" si="205"/>
        <v>0</v>
      </c>
      <c r="C2194" s="99" t="str">
        <f t="shared" si="206"/>
        <v/>
      </c>
      <c r="D2194" s="99" t="str">
        <f t="shared" si="207"/>
        <v/>
      </c>
      <c r="E2194" s="99" t="str">
        <f t="shared" si="208"/>
        <v/>
      </c>
      <c r="F2194" s="99" t="str">
        <f t="shared" si="209"/>
        <v/>
      </c>
      <c r="G2194" s="99" t="str">
        <f t="shared" si="204"/>
        <v/>
      </c>
      <c r="H2194" s="200" t="str">
        <f ca="1">IF(AND(M2194&gt;0,M2194&lt;=STATS!$C$22),1,"")</f>
        <v/>
      </c>
      <c r="J2194" s="34">
        <v>2193</v>
      </c>
      <c r="R2194" s="17"/>
      <c r="S2194" s="17"/>
      <c r="EZ2194" s="196"/>
      <c r="FA2194" s="196"/>
      <c r="FB2194" s="196"/>
      <c r="FC2194" s="196"/>
      <c r="FD2194" s="196"/>
    </row>
    <row r="2195" spans="2:160">
      <c r="B2195" s="99">
        <f t="shared" si="205"/>
        <v>0</v>
      </c>
      <c r="C2195" s="99" t="str">
        <f t="shared" si="206"/>
        <v/>
      </c>
      <c r="D2195" s="99" t="str">
        <f t="shared" si="207"/>
        <v/>
      </c>
      <c r="E2195" s="99" t="str">
        <f t="shared" si="208"/>
        <v/>
      </c>
      <c r="F2195" s="99" t="str">
        <f t="shared" si="209"/>
        <v/>
      </c>
      <c r="G2195" s="99" t="str">
        <f t="shared" si="204"/>
        <v/>
      </c>
      <c r="H2195" s="200" t="str">
        <f ca="1">IF(AND(M2195&gt;0,M2195&lt;=STATS!$C$22),1,"")</f>
        <v/>
      </c>
      <c r="J2195" s="34">
        <v>2194</v>
      </c>
      <c r="R2195" s="17"/>
      <c r="S2195" s="17"/>
      <c r="EZ2195" s="196"/>
      <c r="FA2195" s="196"/>
      <c r="FB2195" s="196"/>
      <c r="FC2195" s="196"/>
      <c r="FD2195" s="196"/>
    </row>
    <row r="2196" spans="2:160">
      <c r="B2196" s="99">
        <f t="shared" si="205"/>
        <v>0</v>
      </c>
      <c r="C2196" s="99" t="str">
        <f t="shared" si="206"/>
        <v/>
      </c>
      <c r="D2196" s="99" t="str">
        <f t="shared" si="207"/>
        <v/>
      </c>
      <c r="E2196" s="99" t="str">
        <f t="shared" si="208"/>
        <v/>
      </c>
      <c r="F2196" s="99" t="str">
        <f t="shared" si="209"/>
        <v/>
      </c>
      <c r="G2196" s="99" t="str">
        <f t="shared" si="204"/>
        <v/>
      </c>
      <c r="H2196" s="200" t="str">
        <f ca="1">IF(AND(M2196&gt;0,M2196&lt;=STATS!$C$22),1,"")</f>
        <v/>
      </c>
      <c r="J2196" s="34">
        <v>2195</v>
      </c>
      <c r="R2196" s="17"/>
      <c r="S2196" s="17"/>
      <c r="EZ2196" s="196"/>
      <c r="FA2196" s="196"/>
      <c r="FB2196" s="196"/>
      <c r="FC2196" s="196"/>
      <c r="FD2196" s="196"/>
    </row>
    <row r="2197" spans="2:160">
      <c r="B2197" s="99">
        <f t="shared" si="205"/>
        <v>0</v>
      </c>
      <c r="C2197" s="99" t="str">
        <f t="shared" si="206"/>
        <v/>
      </c>
      <c r="D2197" s="99" t="str">
        <f t="shared" si="207"/>
        <v/>
      </c>
      <c r="E2197" s="99" t="str">
        <f t="shared" si="208"/>
        <v/>
      </c>
      <c r="F2197" s="99" t="str">
        <f t="shared" si="209"/>
        <v/>
      </c>
      <c r="G2197" s="99" t="str">
        <f t="shared" si="204"/>
        <v/>
      </c>
      <c r="H2197" s="200" t="str">
        <f ca="1">IF(AND(M2197&gt;0,M2197&lt;=STATS!$C$22),1,"")</f>
        <v/>
      </c>
      <c r="J2197" s="34">
        <v>2196</v>
      </c>
      <c r="R2197" s="17"/>
      <c r="S2197" s="17"/>
      <c r="EZ2197" s="196"/>
      <c r="FA2197" s="196"/>
      <c r="FB2197" s="196"/>
      <c r="FC2197" s="196"/>
      <c r="FD2197" s="196"/>
    </row>
    <row r="2198" spans="2:160">
      <c r="B2198" s="99">
        <f t="shared" si="205"/>
        <v>0</v>
      </c>
      <c r="C2198" s="99" t="str">
        <f t="shared" si="206"/>
        <v/>
      </c>
      <c r="D2198" s="99" t="str">
        <f t="shared" si="207"/>
        <v/>
      </c>
      <c r="E2198" s="99" t="str">
        <f t="shared" si="208"/>
        <v/>
      </c>
      <c r="F2198" s="99" t="str">
        <f t="shared" si="209"/>
        <v/>
      </c>
      <c r="G2198" s="99" t="str">
        <f t="shared" si="204"/>
        <v/>
      </c>
      <c r="H2198" s="200" t="str">
        <f ca="1">IF(AND(M2198&gt;0,M2198&lt;=STATS!$C$22),1,"")</f>
        <v/>
      </c>
      <c r="J2198" s="34">
        <v>2197</v>
      </c>
      <c r="R2198" s="17"/>
      <c r="S2198" s="17"/>
      <c r="EZ2198" s="196"/>
      <c r="FA2198" s="196"/>
      <c r="FB2198" s="196"/>
      <c r="FC2198" s="196"/>
      <c r="FD2198" s="196"/>
    </row>
    <row r="2199" spans="2:160">
      <c r="B2199" s="99">
        <f t="shared" si="205"/>
        <v>0</v>
      </c>
      <c r="C2199" s="99" t="str">
        <f t="shared" si="206"/>
        <v/>
      </c>
      <c r="D2199" s="99" t="str">
        <f t="shared" si="207"/>
        <v/>
      </c>
      <c r="E2199" s="99" t="str">
        <f t="shared" si="208"/>
        <v/>
      </c>
      <c r="F2199" s="99" t="str">
        <f t="shared" si="209"/>
        <v/>
      </c>
      <c r="G2199" s="99" t="str">
        <f t="shared" si="204"/>
        <v/>
      </c>
      <c r="H2199" s="200" t="str">
        <f ca="1">IF(AND(M2199&gt;0,M2199&lt;=STATS!$C$22),1,"")</f>
        <v/>
      </c>
      <c r="J2199" s="34">
        <v>2198</v>
      </c>
      <c r="R2199" s="17"/>
      <c r="S2199" s="17"/>
      <c r="EZ2199" s="196"/>
      <c r="FA2199" s="196"/>
      <c r="FB2199" s="196"/>
      <c r="FC2199" s="196"/>
      <c r="FD2199" s="196"/>
    </row>
    <row r="2200" spans="2:160">
      <c r="B2200" s="99">
        <f t="shared" si="205"/>
        <v>0</v>
      </c>
      <c r="C2200" s="99" t="str">
        <f t="shared" si="206"/>
        <v/>
      </c>
      <c r="D2200" s="99" t="str">
        <f t="shared" si="207"/>
        <v/>
      </c>
      <c r="E2200" s="99" t="str">
        <f t="shared" si="208"/>
        <v/>
      </c>
      <c r="F2200" s="99" t="str">
        <f t="shared" si="209"/>
        <v/>
      </c>
      <c r="G2200" s="99" t="str">
        <f t="shared" si="204"/>
        <v/>
      </c>
      <c r="H2200" s="200" t="str">
        <f ca="1">IF(AND(M2200&gt;0,M2200&lt;=STATS!$C$22),1,"")</f>
        <v/>
      </c>
      <c r="J2200" s="34">
        <v>2199</v>
      </c>
      <c r="R2200" s="17"/>
      <c r="S2200" s="17"/>
      <c r="EZ2200" s="196"/>
      <c r="FA2200" s="196"/>
      <c r="FB2200" s="196"/>
      <c r="FC2200" s="196"/>
      <c r="FD2200" s="196"/>
    </row>
    <row r="2201" spans="2:160">
      <c r="B2201" s="99">
        <f t="shared" si="205"/>
        <v>0</v>
      </c>
      <c r="C2201" s="99" t="str">
        <f t="shared" si="206"/>
        <v/>
      </c>
      <c r="D2201" s="99" t="str">
        <f t="shared" si="207"/>
        <v/>
      </c>
      <c r="E2201" s="99" t="str">
        <f t="shared" si="208"/>
        <v/>
      </c>
      <c r="F2201" s="99" t="str">
        <f t="shared" si="209"/>
        <v/>
      </c>
      <c r="G2201" s="99" t="str">
        <f t="shared" si="204"/>
        <v/>
      </c>
      <c r="H2201" s="200" t="str">
        <f ca="1">IF(AND(M2201&gt;0,M2201&lt;=STATS!$C$22),1,"")</f>
        <v/>
      </c>
      <c r="J2201" s="34">
        <v>2200</v>
      </c>
      <c r="R2201" s="17"/>
      <c r="S2201" s="17"/>
      <c r="EZ2201" s="196"/>
      <c r="FA2201" s="196"/>
      <c r="FB2201" s="196"/>
      <c r="FC2201" s="196"/>
      <c r="FD2201" s="196"/>
    </row>
    <row r="2202" spans="2:160">
      <c r="B2202" s="99">
        <f t="shared" si="205"/>
        <v>0</v>
      </c>
      <c r="C2202" s="99" t="str">
        <f t="shared" si="206"/>
        <v/>
      </c>
      <c r="D2202" s="99" t="str">
        <f t="shared" si="207"/>
        <v/>
      </c>
      <c r="E2202" s="99" t="str">
        <f t="shared" si="208"/>
        <v/>
      </c>
      <c r="F2202" s="99" t="str">
        <f t="shared" si="209"/>
        <v/>
      </c>
      <c r="G2202" s="99" t="str">
        <f t="shared" ref="G2202:G2265" si="210">IF($B2202&gt;=1,$M2202,"")</f>
        <v/>
      </c>
      <c r="H2202" s="200" t="str">
        <f ca="1">IF(AND(M2202&gt;0,M2202&lt;=STATS!$C$22),1,"")</f>
        <v/>
      </c>
      <c r="J2202" s="34">
        <v>2201</v>
      </c>
      <c r="R2202" s="17"/>
      <c r="S2202" s="17"/>
      <c r="EZ2202" s="196"/>
      <c r="FA2202" s="196"/>
      <c r="FB2202" s="196"/>
      <c r="FC2202" s="196"/>
      <c r="FD2202" s="196"/>
    </row>
    <row r="2203" spans="2:160">
      <c r="B2203" s="99">
        <f t="shared" si="205"/>
        <v>0</v>
      </c>
      <c r="C2203" s="99" t="str">
        <f t="shared" si="206"/>
        <v/>
      </c>
      <c r="D2203" s="99" t="str">
        <f t="shared" si="207"/>
        <v/>
      </c>
      <c r="E2203" s="99" t="str">
        <f t="shared" si="208"/>
        <v/>
      </c>
      <c r="F2203" s="99" t="str">
        <f t="shared" si="209"/>
        <v/>
      </c>
      <c r="G2203" s="99" t="str">
        <f t="shared" si="210"/>
        <v/>
      </c>
      <c r="H2203" s="200" t="str">
        <f ca="1">IF(AND(M2203&gt;0,M2203&lt;=STATS!$C$22),1,"")</f>
        <v/>
      </c>
      <c r="J2203" s="34">
        <v>2202</v>
      </c>
      <c r="R2203" s="17"/>
      <c r="S2203" s="17"/>
      <c r="EZ2203" s="196"/>
      <c r="FA2203" s="196"/>
      <c r="FB2203" s="196"/>
      <c r="FC2203" s="196"/>
      <c r="FD2203" s="196"/>
    </row>
    <row r="2204" spans="2:160">
      <c r="B2204" s="99">
        <f t="shared" si="205"/>
        <v>0</v>
      </c>
      <c r="C2204" s="99" t="str">
        <f t="shared" si="206"/>
        <v/>
      </c>
      <c r="D2204" s="99" t="str">
        <f t="shared" si="207"/>
        <v/>
      </c>
      <c r="E2204" s="99" t="str">
        <f t="shared" si="208"/>
        <v/>
      </c>
      <c r="F2204" s="99" t="str">
        <f t="shared" si="209"/>
        <v/>
      </c>
      <c r="G2204" s="99" t="str">
        <f t="shared" si="210"/>
        <v/>
      </c>
      <c r="H2204" s="200" t="str">
        <f ca="1">IF(AND(M2204&gt;0,M2204&lt;=STATS!$C$22),1,"")</f>
        <v/>
      </c>
      <c r="J2204" s="34">
        <v>2203</v>
      </c>
      <c r="R2204" s="17"/>
      <c r="S2204" s="17"/>
      <c r="EZ2204" s="196"/>
      <c r="FA2204" s="196"/>
      <c r="FB2204" s="196"/>
      <c r="FC2204" s="196"/>
      <c r="FD2204" s="196"/>
    </row>
    <row r="2205" spans="2:160">
      <c r="B2205" s="99">
        <f t="shared" si="205"/>
        <v>0</v>
      </c>
      <c r="C2205" s="99" t="str">
        <f t="shared" si="206"/>
        <v/>
      </c>
      <c r="D2205" s="99" t="str">
        <f t="shared" si="207"/>
        <v/>
      </c>
      <c r="E2205" s="99" t="str">
        <f t="shared" si="208"/>
        <v/>
      </c>
      <c r="F2205" s="99" t="str">
        <f t="shared" si="209"/>
        <v/>
      </c>
      <c r="G2205" s="99" t="str">
        <f t="shared" si="210"/>
        <v/>
      </c>
      <c r="H2205" s="200" t="str">
        <f ca="1">IF(AND(M2205&gt;0,M2205&lt;=STATS!$C$22),1,"")</f>
        <v/>
      </c>
      <c r="J2205" s="34">
        <v>2204</v>
      </c>
      <c r="R2205" s="17"/>
      <c r="S2205" s="17"/>
      <c r="EZ2205" s="196"/>
      <c r="FA2205" s="196"/>
      <c r="FB2205" s="196"/>
      <c r="FC2205" s="196"/>
      <c r="FD2205" s="196"/>
    </row>
    <row r="2206" spans="2:160">
      <c r="B2206" s="99">
        <f t="shared" si="205"/>
        <v>0</v>
      </c>
      <c r="C2206" s="99" t="str">
        <f t="shared" si="206"/>
        <v/>
      </c>
      <c r="D2206" s="99" t="str">
        <f t="shared" si="207"/>
        <v/>
      </c>
      <c r="E2206" s="99" t="str">
        <f t="shared" si="208"/>
        <v/>
      </c>
      <c r="F2206" s="99" t="str">
        <f t="shared" si="209"/>
        <v/>
      </c>
      <c r="G2206" s="99" t="str">
        <f t="shared" si="210"/>
        <v/>
      </c>
      <c r="H2206" s="200" t="str">
        <f ca="1">IF(AND(M2206&gt;0,M2206&lt;=STATS!$C$22),1,"")</f>
        <v/>
      </c>
      <c r="J2206" s="34">
        <v>2205</v>
      </c>
      <c r="R2206" s="17"/>
      <c r="S2206" s="17"/>
      <c r="EZ2206" s="196"/>
      <c r="FA2206" s="196"/>
      <c r="FB2206" s="196"/>
      <c r="FC2206" s="196"/>
      <c r="FD2206" s="196"/>
    </row>
    <row r="2207" spans="2:160">
      <c r="B2207" s="99">
        <f t="shared" si="205"/>
        <v>0</v>
      </c>
      <c r="C2207" s="99" t="str">
        <f t="shared" si="206"/>
        <v/>
      </c>
      <c r="D2207" s="99" t="str">
        <f t="shared" si="207"/>
        <v/>
      </c>
      <c r="E2207" s="99" t="str">
        <f t="shared" si="208"/>
        <v/>
      </c>
      <c r="F2207" s="99" t="str">
        <f t="shared" si="209"/>
        <v/>
      </c>
      <c r="G2207" s="99" t="str">
        <f t="shared" si="210"/>
        <v/>
      </c>
      <c r="H2207" s="200" t="str">
        <f ca="1">IF(AND(M2207&gt;0,M2207&lt;=STATS!$C$22),1,"")</f>
        <v/>
      </c>
      <c r="J2207" s="34">
        <v>2206</v>
      </c>
      <c r="R2207" s="17"/>
      <c r="S2207" s="17"/>
      <c r="EZ2207" s="196"/>
      <c r="FA2207" s="196"/>
      <c r="FB2207" s="196"/>
      <c r="FC2207" s="196"/>
      <c r="FD2207" s="196"/>
    </row>
    <row r="2208" spans="2:160">
      <c r="B2208" s="99">
        <f t="shared" si="205"/>
        <v>0</v>
      </c>
      <c r="C2208" s="99" t="str">
        <f t="shared" si="206"/>
        <v/>
      </c>
      <c r="D2208" s="99" t="str">
        <f t="shared" si="207"/>
        <v/>
      </c>
      <c r="E2208" s="99" t="str">
        <f t="shared" si="208"/>
        <v/>
      </c>
      <c r="F2208" s="99" t="str">
        <f t="shared" si="209"/>
        <v/>
      </c>
      <c r="G2208" s="99" t="str">
        <f t="shared" si="210"/>
        <v/>
      </c>
      <c r="H2208" s="200" t="str">
        <f ca="1">IF(AND(M2208&gt;0,M2208&lt;=STATS!$C$22),1,"")</f>
        <v/>
      </c>
      <c r="J2208" s="34">
        <v>2207</v>
      </c>
      <c r="R2208" s="17"/>
      <c r="S2208" s="17"/>
      <c r="EZ2208" s="196"/>
      <c r="FA2208" s="196"/>
      <c r="FB2208" s="196"/>
      <c r="FC2208" s="196"/>
      <c r="FD2208" s="196"/>
    </row>
    <row r="2209" spans="2:160">
      <c r="B2209" s="99">
        <f t="shared" si="205"/>
        <v>0</v>
      </c>
      <c r="C2209" s="99" t="str">
        <f t="shared" si="206"/>
        <v/>
      </c>
      <c r="D2209" s="99" t="str">
        <f t="shared" si="207"/>
        <v/>
      </c>
      <c r="E2209" s="99" t="str">
        <f t="shared" si="208"/>
        <v/>
      </c>
      <c r="F2209" s="99" t="str">
        <f t="shared" si="209"/>
        <v/>
      </c>
      <c r="G2209" s="99" t="str">
        <f t="shared" si="210"/>
        <v/>
      </c>
      <c r="H2209" s="200" t="str">
        <f ca="1">IF(AND(M2209&gt;0,M2209&lt;=STATS!$C$22),1,"")</f>
        <v/>
      </c>
      <c r="J2209" s="34">
        <v>2208</v>
      </c>
      <c r="R2209" s="17"/>
      <c r="S2209" s="17"/>
      <c r="EZ2209" s="196"/>
      <c r="FA2209" s="196"/>
      <c r="FB2209" s="196"/>
      <c r="FC2209" s="196"/>
      <c r="FD2209" s="196"/>
    </row>
    <row r="2210" spans="2:160">
      <c r="B2210" s="99">
        <f t="shared" si="205"/>
        <v>0</v>
      </c>
      <c r="C2210" s="99" t="str">
        <f t="shared" si="206"/>
        <v/>
      </c>
      <c r="D2210" s="99" t="str">
        <f t="shared" si="207"/>
        <v/>
      </c>
      <c r="E2210" s="99" t="str">
        <f t="shared" si="208"/>
        <v/>
      </c>
      <c r="F2210" s="99" t="str">
        <f t="shared" si="209"/>
        <v/>
      </c>
      <c r="G2210" s="99" t="str">
        <f t="shared" si="210"/>
        <v/>
      </c>
      <c r="H2210" s="200" t="str">
        <f ca="1">IF(AND(M2210&gt;0,M2210&lt;=STATS!$C$22),1,"")</f>
        <v/>
      </c>
      <c r="J2210" s="34">
        <v>2209</v>
      </c>
      <c r="R2210" s="17"/>
      <c r="S2210" s="17"/>
      <c r="EZ2210" s="196"/>
      <c r="FA2210" s="196"/>
      <c r="FB2210" s="196"/>
      <c r="FC2210" s="196"/>
      <c r="FD2210" s="196"/>
    </row>
    <row r="2211" spans="2:160">
      <c r="B2211" s="99">
        <f t="shared" si="205"/>
        <v>0</v>
      </c>
      <c r="C2211" s="99" t="str">
        <f t="shared" si="206"/>
        <v/>
      </c>
      <c r="D2211" s="99" t="str">
        <f t="shared" si="207"/>
        <v/>
      </c>
      <c r="E2211" s="99" t="str">
        <f t="shared" si="208"/>
        <v/>
      </c>
      <c r="F2211" s="99" t="str">
        <f t="shared" si="209"/>
        <v/>
      </c>
      <c r="G2211" s="99" t="str">
        <f t="shared" si="210"/>
        <v/>
      </c>
      <c r="H2211" s="200" t="str">
        <f ca="1">IF(AND(M2211&gt;0,M2211&lt;=STATS!$C$22),1,"")</f>
        <v/>
      </c>
      <c r="J2211" s="34">
        <v>2210</v>
      </c>
      <c r="R2211" s="17"/>
      <c r="S2211" s="17"/>
      <c r="EZ2211" s="196"/>
      <c r="FA2211" s="196"/>
      <c r="FB2211" s="196"/>
      <c r="FC2211" s="196"/>
      <c r="FD2211" s="196"/>
    </row>
    <row r="2212" spans="2:160">
      <c r="B2212" s="99">
        <f t="shared" si="205"/>
        <v>0</v>
      </c>
      <c r="C2212" s="99" t="str">
        <f t="shared" si="206"/>
        <v/>
      </c>
      <c r="D2212" s="99" t="str">
        <f t="shared" si="207"/>
        <v/>
      </c>
      <c r="E2212" s="99" t="str">
        <f t="shared" si="208"/>
        <v/>
      </c>
      <c r="F2212" s="99" t="str">
        <f t="shared" si="209"/>
        <v/>
      </c>
      <c r="G2212" s="99" t="str">
        <f t="shared" si="210"/>
        <v/>
      </c>
      <c r="H2212" s="200" t="str">
        <f ca="1">IF(AND(M2212&gt;0,M2212&lt;=STATS!$C$22),1,"")</f>
        <v/>
      </c>
      <c r="J2212" s="34">
        <v>2211</v>
      </c>
      <c r="R2212" s="17"/>
      <c r="S2212" s="17"/>
      <c r="EZ2212" s="196"/>
      <c r="FA2212" s="196"/>
      <c r="FB2212" s="196"/>
      <c r="FC2212" s="196"/>
      <c r="FD2212" s="196"/>
    </row>
    <row r="2213" spans="2:160">
      <c r="B2213" s="99">
        <f t="shared" si="205"/>
        <v>0</v>
      </c>
      <c r="C2213" s="99" t="str">
        <f t="shared" si="206"/>
        <v/>
      </c>
      <c r="D2213" s="99" t="str">
        <f t="shared" si="207"/>
        <v/>
      </c>
      <c r="E2213" s="99" t="str">
        <f t="shared" si="208"/>
        <v/>
      </c>
      <c r="F2213" s="99" t="str">
        <f t="shared" si="209"/>
        <v/>
      </c>
      <c r="G2213" s="99" t="str">
        <f t="shared" si="210"/>
        <v/>
      </c>
      <c r="H2213" s="200" t="str">
        <f ca="1">IF(AND(M2213&gt;0,M2213&lt;=STATS!$C$22),1,"")</f>
        <v/>
      </c>
      <c r="J2213" s="34">
        <v>2212</v>
      </c>
      <c r="R2213" s="17"/>
      <c r="S2213" s="17"/>
      <c r="EZ2213" s="196"/>
      <c r="FA2213" s="196"/>
      <c r="FB2213" s="196"/>
      <c r="FC2213" s="196"/>
      <c r="FD2213" s="196"/>
    </row>
    <row r="2214" spans="2:160">
      <c r="B2214" s="99">
        <f t="shared" si="205"/>
        <v>0</v>
      </c>
      <c r="C2214" s="99" t="str">
        <f t="shared" si="206"/>
        <v/>
      </c>
      <c r="D2214" s="99" t="str">
        <f t="shared" si="207"/>
        <v/>
      </c>
      <c r="E2214" s="99" t="str">
        <f t="shared" si="208"/>
        <v/>
      </c>
      <c r="F2214" s="99" t="str">
        <f t="shared" si="209"/>
        <v/>
      </c>
      <c r="G2214" s="99" t="str">
        <f t="shared" si="210"/>
        <v/>
      </c>
      <c r="H2214" s="200" t="str">
        <f ca="1">IF(AND(M2214&gt;0,M2214&lt;=STATS!$C$22),1,"")</f>
        <v/>
      </c>
      <c r="J2214" s="34">
        <v>2213</v>
      </c>
      <c r="R2214" s="17"/>
      <c r="S2214" s="17"/>
      <c r="EZ2214" s="196"/>
      <c r="FA2214" s="196"/>
      <c r="FB2214" s="196"/>
      <c r="FC2214" s="196"/>
      <c r="FD2214" s="196"/>
    </row>
    <row r="2215" spans="2:160">
      <c r="B2215" s="99">
        <f t="shared" si="205"/>
        <v>0</v>
      </c>
      <c r="C2215" s="99" t="str">
        <f t="shared" si="206"/>
        <v/>
      </c>
      <c r="D2215" s="99" t="str">
        <f t="shared" si="207"/>
        <v/>
      </c>
      <c r="E2215" s="99" t="str">
        <f t="shared" si="208"/>
        <v/>
      </c>
      <c r="F2215" s="99" t="str">
        <f t="shared" si="209"/>
        <v/>
      </c>
      <c r="G2215" s="99" t="str">
        <f t="shared" si="210"/>
        <v/>
      </c>
      <c r="H2215" s="200" t="str">
        <f ca="1">IF(AND(M2215&gt;0,M2215&lt;=STATS!$C$22),1,"")</f>
        <v/>
      </c>
      <c r="J2215" s="34">
        <v>2214</v>
      </c>
      <c r="R2215" s="17"/>
      <c r="S2215" s="17"/>
      <c r="EZ2215" s="196"/>
      <c r="FA2215" s="196"/>
      <c r="FB2215" s="196"/>
      <c r="FC2215" s="196"/>
      <c r="FD2215" s="196"/>
    </row>
    <row r="2216" spans="2:160">
      <c r="B2216" s="99">
        <f t="shared" si="205"/>
        <v>0</v>
      </c>
      <c r="C2216" s="99" t="str">
        <f t="shared" si="206"/>
        <v/>
      </c>
      <c r="D2216" s="99" t="str">
        <f t="shared" si="207"/>
        <v/>
      </c>
      <c r="E2216" s="99" t="str">
        <f t="shared" si="208"/>
        <v/>
      </c>
      <c r="F2216" s="99" t="str">
        <f t="shared" si="209"/>
        <v/>
      </c>
      <c r="G2216" s="99" t="str">
        <f t="shared" si="210"/>
        <v/>
      </c>
      <c r="H2216" s="200" t="str">
        <f ca="1">IF(AND(M2216&gt;0,M2216&lt;=STATS!$C$22),1,"")</f>
        <v/>
      </c>
      <c r="J2216" s="34">
        <v>2215</v>
      </c>
      <c r="R2216" s="17"/>
      <c r="S2216" s="17"/>
      <c r="EZ2216" s="196"/>
      <c r="FA2216" s="196"/>
      <c r="FB2216" s="196"/>
      <c r="FC2216" s="196"/>
      <c r="FD2216" s="196"/>
    </row>
    <row r="2217" spans="2:160">
      <c r="B2217" s="99">
        <f t="shared" si="205"/>
        <v>0</v>
      </c>
      <c r="C2217" s="99" t="str">
        <f t="shared" si="206"/>
        <v/>
      </c>
      <c r="D2217" s="99" t="str">
        <f t="shared" si="207"/>
        <v/>
      </c>
      <c r="E2217" s="99" t="str">
        <f t="shared" si="208"/>
        <v/>
      </c>
      <c r="F2217" s="99" t="str">
        <f t="shared" si="209"/>
        <v/>
      </c>
      <c r="G2217" s="99" t="str">
        <f t="shared" si="210"/>
        <v/>
      </c>
      <c r="H2217" s="200" t="str">
        <f ca="1">IF(AND(M2217&gt;0,M2217&lt;=STATS!$C$22),1,"")</f>
        <v/>
      </c>
      <c r="J2217" s="34">
        <v>2216</v>
      </c>
      <c r="R2217" s="17"/>
      <c r="S2217" s="17"/>
      <c r="EZ2217" s="196"/>
      <c r="FA2217" s="196"/>
      <c r="FB2217" s="196"/>
      <c r="FC2217" s="196"/>
      <c r="FD2217" s="196"/>
    </row>
    <row r="2218" spans="2:160">
      <c r="B2218" s="99">
        <f t="shared" si="205"/>
        <v>0</v>
      </c>
      <c r="C2218" s="99" t="str">
        <f t="shared" si="206"/>
        <v/>
      </c>
      <c r="D2218" s="99" t="str">
        <f t="shared" si="207"/>
        <v/>
      </c>
      <c r="E2218" s="99" t="str">
        <f t="shared" si="208"/>
        <v/>
      </c>
      <c r="F2218" s="99" t="str">
        <f t="shared" si="209"/>
        <v/>
      </c>
      <c r="G2218" s="99" t="str">
        <f t="shared" si="210"/>
        <v/>
      </c>
      <c r="H2218" s="200" t="str">
        <f ca="1">IF(AND(M2218&gt;0,M2218&lt;=STATS!$C$22),1,"")</f>
        <v/>
      </c>
      <c r="J2218" s="34">
        <v>2217</v>
      </c>
      <c r="R2218" s="17"/>
      <c r="S2218" s="17"/>
      <c r="EZ2218" s="196"/>
      <c r="FA2218" s="196"/>
      <c r="FB2218" s="196"/>
      <c r="FC2218" s="196"/>
      <c r="FD2218" s="196"/>
    </row>
    <row r="2219" spans="2:160">
      <c r="B2219" s="99">
        <f t="shared" si="205"/>
        <v>0</v>
      </c>
      <c r="C2219" s="99" t="str">
        <f t="shared" si="206"/>
        <v/>
      </c>
      <c r="D2219" s="99" t="str">
        <f t="shared" si="207"/>
        <v/>
      </c>
      <c r="E2219" s="99" t="str">
        <f t="shared" si="208"/>
        <v/>
      </c>
      <c r="F2219" s="99" t="str">
        <f t="shared" si="209"/>
        <v/>
      </c>
      <c r="G2219" s="99" t="str">
        <f t="shared" si="210"/>
        <v/>
      </c>
      <c r="H2219" s="200" t="str">
        <f ca="1">IF(AND(M2219&gt;0,M2219&lt;=STATS!$C$22),1,"")</f>
        <v/>
      </c>
      <c r="J2219" s="34">
        <v>2218</v>
      </c>
      <c r="R2219" s="17"/>
      <c r="S2219" s="17"/>
      <c r="EZ2219" s="196"/>
      <c r="FA2219" s="196"/>
      <c r="FB2219" s="196"/>
      <c r="FC2219" s="196"/>
      <c r="FD2219" s="196"/>
    </row>
    <row r="2220" spans="2:160">
      <c r="B2220" s="99">
        <f t="shared" si="205"/>
        <v>0</v>
      </c>
      <c r="C2220" s="99" t="str">
        <f t="shared" si="206"/>
        <v/>
      </c>
      <c r="D2220" s="99" t="str">
        <f t="shared" si="207"/>
        <v/>
      </c>
      <c r="E2220" s="99" t="str">
        <f t="shared" si="208"/>
        <v/>
      </c>
      <c r="F2220" s="99" t="str">
        <f t="shared" si="209"/>
        <v/>
      </c>
      <c r="G2220" s="99" t="str">
        <f t="shared" si="210"/>
        <v/>
      </c>
      <c r="H2220" s="200" t="str">
        <f ca="1">IF(AND(M2220&gt;0,M2220&lt;=STATS!$C$22),1,"")</f>
        <v/>
      </c>
      <c r="J2220" s="34">
        <v>2219</v>
      </c>
      <c r="R2220" s="17"/>
      <c r="S2220" s="17"/>
      <c r="EZ2220" s="196"/>
      <c r="FA2220" s="196"/>
      <c r="FB2220" s="196"/>
      <c r="FC2220" s="196"/>
      <c r="FD2220" s="196"/>
    </row>
    <row r="2221" spans="2:160">
      <c r="B2221" s="99">
        <f t="shared" si="205"/>
        <v>0</v>
      </c>
      <c r="C2221" s="99" t="str">
        <f t="shared" si="206"/>
        <v/>
      </c>
      <c r="D2221" s="99" t="str">
        <f t="shared" si="207"/>
        <v/>
      </c>
      <c r="E2221" s="99" t="str">
        <f t="shared" si="208"/>
        <v/>
      </c>
      <c r="F2221" s="99" t="str">
        <f t="shared" si="209"/>
        <v/>
      </c>
      <c r="G2221" s="99" t="str">
        <f t="shared" si="210"/>
        <v/>
      </c>
      <c r="H2221" s="200" t="str">
        <f ca="1">IF(AND(M2221&gt;0,M2221&lt;=STATS!$C$22),1,"")</f>
        <v/>
      </c>
      <c r="J2221" s="34">
        <v>2220</v>
      </c>
      <c r="R2221" s="17"/>
      <c r="S2221" s="17"/>
      <c r="EZ2221" s="196"/>
      <c r="FA2221" s="196"/>
      <c r="FB2221" s="196"/>
      <c r="FC2221" s="196"/>
      <c r="FD2221" s="196"/>
    </row>
    <row r="2222" spans="2:160">
      <c r="B2222" s="99">
        <f t="shared" si="205"/>
        <v>0</v>
      </c>
      <c r="C2222" s="99" t="str">
        <f t="shared" si="206"/>
        <v/>
      </c>
      <c r="D2222" s="99" t="str">
        <f t="shared" si="207"/>
        <v/>
      </c>
      <c r="E2222" s="99" t="str">
        <f t="shared" si="208"/>
        <v/>
      </c>
      <c r="F2222" s="99" t="str">
        <f t="shared" si="209"/>
        <v/>
      </c>
      <c r="G2222" s="99" t="str">
        <f t="shared" si="210"/>
        <v/>
      </c>
      <c r="H2222" s="200" t="str">
        <f ca="1">IF(AND(M2222&gt;0,M2222&lt;=STATS!$C$22),1,"")</f>
        <v/>
      </c>
      <c r="J2222" s="34">
        <v>2221</v>
      </c>
      <c r="R2222" s="17"/>
      <c r="S2222" s="17"/>
      <c r="EZ2222" s="196"/>
      <c r="FA2222" s="196"/>
      <c r="FB2222" s="196"/>
      <c r="FC2222" s="196"/>
      <c r="FD2222" s="196"/>
    </row>
    <row r="2223" spans="2:160">
      <c r="B2223" s="99">
        <f t="shared" si="205"/>
        <v>0</v>
      </c>
      <c r="C2223" s="99" t="str">
        <f t="shared" si="206"/>
        <v/>
      </c>
      <c r="D2223" s="99" t="str">
        <f t="shared" si="207"/>
        <v/>
      </c>
      <c r="E2223" s="99" t="str">
        <f t="shared" si="208"/>
        <v/>
      </c>
      <c r="F2223" s="99" t="str">
        <f t="shared" si="209"/>
        <v/>
      </c>
      <c r="G2223" s="99" t="str">
        <f t="shared" si="210"/>
        <v/>
      </c>
      <c r="H2223" s="200" t="str">
        <f ca="1">IF(AND(M2223&gt;0,M2223&lt;=STATS!$C$22),1,"")</f>
        <v/>
      </c>
      <c r="J2223" s="34">
        <v>2222</v>
      </c>
      <c r="R2223" s="17"/>
      <c r="S2223" s="17"/>
      <c r="EZ2223" s="196"/>
      <c r="FA2223" s="196"/>
      <c r="FB2223" s="196"/>
      <c r="FC2223" s="196"/>
      <c r="FD2223" s="196"/>
    </row>
    <row r="2224" spans="2:160">
      <c r="B2224" s="99">
        <f t="shared" si="205"/>
        <v>0</v>
      </c>
      <c r="C2224" s="99" t="str">
        <f t="shared" si="206"/>
        <v/>
      </c>
      <c r="D2224" s="99" t="str">
        <f t="shared" si="207"/>
        <v/>
      </c>
      <c r="E2224" s="99" t="str">
        <f t="shared" si="208"/>
        <v/>
      </c>
      <c r="F2224" s="99" t="str">
        <f t="shared" si="209"/>
        <v/>
      </c>
      <c r="G2224" s="99" t="str">
        <f t="shared" si="210"/>
        <v/>
      </c>
      <c r="H2224" s="200" t="str">
        <f ca="1">IF(AND(M2224&gt;0,M2224&lt;=STATS!$C$22),1,"")</f>
        <v/>
      </c>
      <c r="J2224" s="34">
        <v>2223</v>
      </c>
      <c r="R2224" s="17"/>
      <c r="S2224" s="17"/>
      <c r="EZ2224" s="196"/>
      <c r="FA2224" s="196"/>
      <c r="FB2224" s="196"/>
      <c r="FC2224" s="196"/>
      <c r="FD2224" s="196"/>
    </row>
    <row r="2225" spans="2:160">
      <c r="B2225" s="99">
        <f t="shared" si="205"/>
        <v>0</v>
      </c>
      <c r="C2225" s="99" t="str">
        <f t="shared" si="206"/>
        <v/>
      </c>
      <c r="D2225" s="99" t="str">
        <f t="shared" si="207"/>
        <v/>
      </c>
      <c r="E2225" s="99" t="str">
        <f t="shared" si="208"/>
        <v/>
      </c>
      <c r="F2225" s="99" t="str">
        <f t="shared" si="209"/>
        <v/>
      </c>
      <c r="G2225" s="99" t="str">
        <f t="shared" si="210"/>
        <v/>
      </c>
      <c r="H2225" s="200" t="str">
        <f ca="1">IF(AND(M2225&gt;0,M2225&lt;=STATS!$C$22),1,"")</f>
        <v/>
      </c>
      <c r="J2225" s="34">
        <v>2224</v>
      </c>
      <c r="R2225" s="17"/>
      <c r="S2225" s="17"/>
      <c r="EZ2225" s="196"/>
      <c r="FA2225" s="196"/>
      <c r="FB2225" s="196"/>
      <c r="FC2225" s="196"/>
      <c r="FD2225" s="196"/>
    </row>
    <row r="2226" spans="2:160">
      <c r="B2226" s="99">
        <f t="shared" si="205"/>
        <v>0</v>
      </c>
      <c r="C2226" s="99" t="str">
        <f t="shared" si="206"/>
        <v/>
      </c>
      <c r="D2226" s="99" t="str">
        <f t="shared" si="207"/>
        <v/>
      </c>
      <c r="E2226" s="99" t="str">
        <f t="shared" si="208"/>
        <v/>
      </c>
      <c r="F2226" s="99" t="str">
        <f t="shared" si="209"/>
        <v/>
      </c>
      <c r="G2226" s="99" t="str">
        <f t="shared" si="210"/>
        <v/>
      </c>
      <c r="H2226" s="200" t="str">
        <f ca="1">IF(AND(M2226&gt;0,M2226&lt;=STATS!$C$22),1,"")</f>
        <v/>
      </c>
      <c r="J2226" s="34">
        <v>2225</v>
      </c>
      <c r="R2226" s="17"/>
      <c r="S2226" s="17"/>
      <c r="EZ2226" s="196"/>
      <c r="FA2226" s="196"/>
      <c r="FB2226" s="196"/>
      <c r="FC2226" s="196"/>
      <c r="FD2226" s="196"/>
    </row>
    <row r="2227" spans="2:160">
      <c r="B2227" s="99">
        <f t="shared" si="205"/>
        <v>0</v>
      </c>
      <c r="C2227" s="99" t="str">
        <f t="shared" si="206"/>
        <v/>
      </c>
      <c r="D2227" s="99" t="str">
        <f t="shared" si="207"/>
        <v/>
      </c>
      <c r="E2227" s="99" t="str">
        <f t="shared" si="208"/>
        <v/>
      </c>
      <c r="F2227" s="99" t="str">
        <f t="shared" si="209"/>
        <v/>
      </c>
      <c r="G2227" s="99" t="str">
        <f t="shared" si="210"/>
        <v/>
      </c>
      <c r="H2227" s="200" t="str">
        <f ca="1">IF(AND(M2227&gt;0,M2227&lt;=STATS!$C$22),1,"")</f>
        <v/>
      </c>
      <c r="J2227" s="34">
        <v>2226</v>
      </c>
      <c r="R2227" s="17"/>
      <c r="S2227" s="17"/>
      <c r="EZ2227" s="196"/>
      <c r="FA2227" s="196"/>
      <c r="FB2227" s="196"/>
      <c r="FC2227" s="196"/>
      <c r="FD2227" s="196"/>
    </row>
    <row r="2228" spans="2:160">
      <c r="B2228" s="99">
        <f t="shared" si="205"/>
        <v>0</v>
      </c>
      <c r="C2228" s="99" t="str">
        <f t="shared" si="206"/>
        <v/>
      </c>
      <c r="D2228" s="99" t="str">
        <f t="shared" si="207"/>
        <v/>
      </c>
      <c r="E2228" s="99" t="str">
        <f t="shared" si="208"/>
        <v/>
      </c>
      <c r="F2228" s="99" t="str">
        <f t="shared" si="209"/>
        <v/>
      </c>
      <c r="G2228" s="99" t="str">
        <f t="shared" si="210"/>
        <v/>
      </c>
      <c r="H2228" s="200" t="str">
        <f ca="1">IF(AND(M2228&gt;0,M2228&lt;=STATS!$C$22),1,"")</f>
        <v/>
      </c>
      <c r="J2228" s="34">
        <v>2227</v>
      </c>
      <c r="R2228" s="17"/>
      <c r="S2228" s="17"/>
      <c r="EZ2228" s="196"/>
      <c r="FA2228" s="196"/>
      <c r="FB2228" s="196"/>
      <c r="FC2228" s="196"/>
      <c r="FD2228" s="196"/>
    </row>
    <row r="2229" spans="2:160">
      <c r="B2229" s="99">
        <f t="shared" si="205"/>
        <v>0</v>
      </c>
      <c r="C2229" s="99" t="str">
        <f t="shared" si="206"/>
        <v/>
      </c>
      <c r="D2229" s="99" t="str">
        <f t="shared" si="207"/>
        <v/>
      </c>
      <c r="E2229" s="99" t="str">
        <f t="shared" si="208"/>
        <v/>
      </c>
      <c r="F2229" s="99" t="str">
        <f t="shared" si="209"/>
        <v/>
      </c>
      <c r="G2229" s="99" t="str">
        <f t="shared" si="210"/>
        <v/>
      </c>
      <c r="H2229" s="200" t="str">
        <f ca="1">IF(AND(M2229&gt;0,M2229&lt;=STATS!$C$22),1,"")</f>
        <v/>
      </c>
      <c r="J2229" s="34">
        <v>2228</v>
      </c>
      <c r="R2229" s="17"/>
      <c r="S2229" s="17"/>
      <c r="EZ2229" s="196"/>
      <c r="FA2229" s="196"/>
      <c r="FB2229" s="196"/>
      <c r="FC2229" s="196"/>
      <c r="FD2229" s="196"/>
    </row>
    <row r="2230" spans="2:160">
      <c r="B2230" s="99">
        <f t="shared" si="205"/>
        <v>0</v>
      </c>
      <c r="C2230" s="99" t="str">
        <f t="shared" si="206"/>
        <v/>
      </c>
      <c r="D2230" s="99" t="str">
        <f t="shared" si="207"/>
        <v/>
      </c>
      <c r="E2230" s="99" t="str">
        <f t="shared" si="208"/>
        <v/>
      </c>
      <c r="F2230" s="99" t="str">
        <f t="shared" si="209"/>
        <v/>
      </c>
      <c r="G2230" s="99" t="str">
        <f t="shared" si="210"/>
        <v/>
      </c>
      <c r="H2230" s="200" t="str">
        <f ca="1">IF(AND(M2230&gt;0,M2230&lt;=STATS!$C$22),1,"")</f>
        <v/>
      </c>
      <c r="J2230" s="34">
        <v>2229</v>
      </c>
      <c r="R2230" s="17"/>
      <c r="S2230" s="17"/>
      <c r="EZ2230" s="196"/>
      <c r="FA2230" s="196"/>
      <c r="FB2230" s="196"/>
      <c r="FC2230" s="196"/>
      <c r="FD2230" s="196"/>
    </row>
    <row r="2231" spans="2:160">
      <c r="B2231" s="99">
        <f t="shared" si="205"/>
        <v>0</v>
      </c>
      <c r="C2231" s="99" t="str">
        <f t="shared" si="206"/>
        <v/>
      </c>
      <c r="D2231" s="99" t="str">
        <f t="shared" si="207"/>
        <v/>
      </c>
      <c r="E2231" s="99" t="str">
        <f t="shared" si="208"/>
        <v/>
      </c>
      <c r="F2231" s="99" t="str">
        <f t="shared" si="209"/>
        <v/>
      </c>
      <c r="G2231" s="99" t="str">
        <f t="shared" si="210"/>
        <v/>
      </c>
      <c r="H2231" s="200" t="str">
        <f ca="1">IF(AND(M2231&gt;0,M2231&lt;=STATS!$C$22),1,"")</f>
        <v/>
      </c>
      <c r="J2231" s="34">
        <v>2230</v>
      </c>
      <c r="R2231" s="17"/>
      <c r="S2231" s="17"/>
      <c r="EZ2231" s="196"/>
      <c r="FA2231" s="196"/>
      <c r="FB2231" s="196"/>
      <c r="FC2231" s="196"/>
      <c r="FD2231" s="196"/>
    </row>
    <row r="2232" spans="2:160">
      <c r="B2232" s="99">
        <f t="shared" si="205"/>
        <v>0</v>
      </c>
      <c r="C2232" s="99" t="str">
        <f t="shared" si="206"/>
        <v/>
      </c>
      <c r="D2232" s="99" t="str">
        <f t="shared" si="207"/>
        <v/>
      </c>
      <c r="E2232" s="99" t="str">
        <f t="shared" si="208"/>
        <v/>
      </c>
      <c r="F2232" s="99" t="str">
        <f t="shared" si="209"/>
        <v/>
      </c>
      <c r="G2232" s="99" t="str">
        <f t="shared" si="210"/>
        <v/>
      </c>
      <c r="H2232" s="200" t="str">
        <f ca="1">IF(AND(M2232&gt;0,M2232&lt;=STATS!$C$22),1,"")</f>
        <v/>
      </c>
      <c r="J2232" s="34">
        <v>2231</v>
      </c>
      <c r="R2232" s="17"/>
      <c r="S2232" s="17"/>
      <c r="EZ2232" s="196"/>
      <c r="FA2232" s="196"/>
      <c r="FB2232" s="196"/>
      <c r="FC2232" s="196"/>
      <c r="FD2232" s="196"/>
    </row>
    <row r="2233" spans="2:160">
      <c r="B2233" s="99">
        <f t="shared" si="205"/>
        <v>0</v>
      </c>
      <c r="C2233" s="99" t="str">
        <f t="shared" si="206"/>
        <v/>
      </c>
      <c r="D2233" s="99" t="str">
        <f t="shared" si="207"/>
        <v/>
      </c>
      <c r="E2233" s="99" t="str">
        <f t="shared" si="208"/>
        <v/>
      </c>
      <c r="F2233" s="99" t="str">
        <f t="shared" si="209"/>
        <v/>
      </c>
      <c r="G2233" s="99" t="str">
        <f t="shared" si="210"/>
        <v/>
      </c>
      <c r="H2233" s="200" t="str">
        <f ca="1">IF(AND(M2233&gt;0,M2233&lt;=STATS!$C$22),1,"")</f>
        <v/>
      </c>
      <c r="J2233" s="34">
        <v>2232</v>
      </c>
      <c r="R2233" s="17"/>
      <c r="S2233" s="17"/>
      <c r="EZ2233" s="196"/>
      <c r="FA2233" s="196"/>
      <c r="FB2233" s="196"/>
      <c r="FC2233" s="196"/>
      <c r="FD2233" s="196"/>
    </row>
    <row r="2234" spans="2:160">
      <c r="B2234" s="99">
        <f t="shared" si="205"/>
        <v>0</v>
      </c>
      <c r="C2234" s="99" t="str">
        <f t="shared" si="206"/>
        <v/>
      </c>
      <c r="D2234" s="99" t="str">
        <f t="shared" si="207"/>
        <v/>
      </c>
      <c r="E2234" s="99" t="str">
        <f t="shared" si="208"/>
        <v/>
      </c>
      <c r="F2234" s="99" t="str">
        <f t="shared" si="209"/>
        <v/>
      </c>
      <c r="G2234" s="99" t="str">
        <f t="shared" si="210"/>
        <v/>
      </c>
      <c r="H2234" s="200" t="str">
        <f ca="1">IF(AND(M2234&gt;0,M2234&lt;=STATS!$C$22),1,"")</f>
        <v/>
      </c>
      <c r="J2234" s="34">
        <v>2233</v>
      </c>
      <c r="R2234" s="17"/>
      <c r="S2234" s="17"/>
      <c r="EZ2234" s="196"/>
      <c r="FA2234" s="196"/>
      <c r="FB2234" s="196"/>
      <c r="FC2234" s="196"/>
      <c r="FD2234" s="196"/>
    </row>
    <row r="2235" spans="2:160">
      <c r="B2235" s="99">
        <f t="shared" si="205"/>
        <v>0</v>
      </c>
      <c r="C2235" s="99" t="str">
        <f t="shared" si="206"/>
        <v/>
      </c>
      <c r="D2235" s="99" t="str">
        <f t="shared" si="207"/>
        <v/>
      </c>
      <c r="E2235" s="99" t="str">
        <f t="shared" si="208"/>
        <v/>
      </c>
      <c r="F2235" s="99" t="str">
        <f t="shared" si="209"/>
        <v/>
      </c>
      <c r="G2235" s="99" t="str">
        <f t="shared" si="210"/>
        <v/>
      </c>
      <c r="H2235" s="200" t="str">
        <f ca="1">IF(AND(M2235&gt;0,M2235&lt;=STATS!$C$22),1,"")</f>
        <v/>
      </c>
      <c r="J2235" s="34">
        <v>2234</v>
      </c>
      <c r="R2235" s="17"/>
      <c r="S2235" s="17"/>
      <c r="EZ2235" s="196"/>
      <c r="FA2235" s="196"/>
      <c r="FB2235" s="196"/>
      <c r="FC2235" s="196"/>
      <c r="FD2235" s="196"/>
    </row>
    <row r="2236" spans="2:160">
      <c r="B2236" s="99">
        <f t="shared" si="205"/>
        <v>0</v>
      </c>
      <c r="C2236" s="99" t="str">
        <f t="shared" si="206"/>
        <v/>
      </c>
      <c r="D2236" s="99" t="str">
        <f t="shared" si="207"/>
        <v/>
      </c>
      <c r="E2236" s="99" t="str">
        <f t="shared" si="208"/>
        <v/>
      </c>
      <c r="F2236" s="99" t="str">
        <f t="shared" si="209"/>
        <v/>
      </c>
      <c r="G2236" s="99" t="str">
        <f t="shared" si="210"/>
        <v/>
      </c>
      <c r="H2236" s="200" t="str">
        <f ca="1">IF(AND(M2236&gt;0,M2236&lt;=STATS!$C$22),1,"")</f>
        <v/>
      </c>
      <c r="J2236" s="34">
        <v>2235</v>
      </c>
      <c r="R2236" s="17"/>
      <c r="S2236" s="17"/>
      <c r="EZ2236" s="196"/>
      <c r="FA2236" s="196"/>
      <c r="FB2236" s="196"/>
      <c r="FC2236" s="196"/>
      <c r="FD2236" s="196"/>
    </row>
    <row r="2237" spans="2:160">
      <c r="B2237" s="99">
        <f t="shared" si="205"/>
        <v>0</v>
      </c>
      <c r="C2237" s="99" t="str">
        <f t="shared" si="206"/>
        <v/>
      </c>
      <c r="D2237" s="99" t="str">
        <f t="shared" si="207"/>
        <v/>
      </c>
      <c r="E2237" s="99" t="str">
        <f t="shared" si="208"/>
        <v/>
      </c>
      <c r="F2237" s="99" t="str">
        <f t="shared" si="209"/>
        <v/>
      </c>
      <c r="G2237" s="99" t="str">
        <f t="shared" si="210"/>
        <v/>
      </c>
      <c r="H2237" s="200" t="str">
        <f ca="1">IF(AND(M2237&gt;0,M2237&lt;=STATS!$C$22),1,"")</f>
        <v/>
      </c>
      <c r="J2237" s="34">
        <v>2236</v>
      </c>
      <c r="R2237" s="17"/>
      <c r="S2237" s="17"/>
      <c r="EZ2237" s="196"/>
      <c r="FA2237" s="196"/>
      <c r="FB2237" s="196"/>
      <c r="FC2237" s="196"/>
      <c r="FD2237" s="196"/>
    </row>
    <row r="2238" spans="2:160">
      <c r="B2238" s="99">
        <f t="shared" si="205"/>
        <v>0</v>
      </c>
      <c r="C2238" s="99" t="str">
        <f t="shared" si="206"/>
        <v/>
      </c>
      <c r="D2238" s="99" t="str">
        <f t="shared" si="207"/>
        <v/>
      </c>
      <c r="E2238" s="99" t="str">
        <f t="shared" si="208"/>
        <v/>
      </c>
      <c r="F2238" s="99" t="str">
        <f t="shared" si="209"/>
        <v/>
      </c>
      <c r="G2238" s="99" t="str">
        <f t="shared" si="210"/>
        <v/>
      </c>
      <c r="H2238" s="200" t="str">
        <f ca="1">IF(AND(M2238&gt;0,M2238&lt;=STATS!$C$22),1,"")</f>
        <v/>
      </c>
      <c r="J2238" s="34">
        <v>2237</v>
      </c>
      <c r="R2238" s="17"/>
      <c r="S2238" s="17"/>
      <c r="EZ2238" s="196"/>
      <c r="FA2238" s="196"/>
      <c r="FB2238" s="196"/>
      <c r="FC2238" s="196"/>
      <c r="FD2238" s="196"/>
    </row>
    <row r="2239" spans="2:160">
      <c r="B2239" s="99">
        <f t="shared" si="205"/>
        <v>0</v>
      </c>
      <c r="C2239" s="99" t="str">
        <f t="shared" si="206"/>
        <v/>
      </c>
      <c r="D2239" s="99" t="str">
        <f t="shared" si="207"/>
        <v/>
      </c>
      <c r="E2239" s="99" t="str">
        <f t="shared" si="208"/>
        <v/>
      </c>
      <c r="F2239" s="99" t="str">
        <f t="shared" si="209"/>
        <v/>
      </c>
      <c r="G2239" s="99" t="str">
        <f t="shared" si="210"/>
        <v/>
      </c>
      <c r="H2239" s="200" t="str">
        <f ca="1">IF(AND(M2239&gt;0,M2239&lt;=STATS!$C$22),1,"")</f>
        <v/>
      </c>
      <c r="J2239" s="34">
        <v>2238</v>
      </c>
      <c r="R2239" s="17"/>
      <c r="S2239" s="17"/>
      <c r="EZ2239" s="196"/>
      <c r="FA2239" s="196"/>
      <c r="FB2239" s="196"/>
      <c r="FC2239" s="196"/>
      <c r="FD2239" s="196"/>
    </row>
    <row r="2240" spans="2:160">
      <c r="B2240" s="99">
        <f t="shared" si="205"/>
        <v>0</v>
      </c>
      <c r="C2240" s="99" t="str">
        <f t="shared" si="206"/>
        <v/>
      </c>
      <c r="D2240" s="99" t="str">
        <f t="shared" si="207"/>
        <v/>
      </c>
      <c r="E2240" s="99" t="str">
        <f t="shared" si="208"/>
        <v/>
      </c>
      <c r="F2240" s="99" t="str">
        <f t="shared" si="209"/>
        <v/>
      </c>
      <c r="G2240" s="99" t="str">
        <f t="shared" si="210"/>
        <v/>
      </c>
      <c r="H2240" s="200" t="str">
        <f ca="1">IF(AND(M2240&gt;0,M2240&lt;=STATS!$C$22),1,"")</f>
        <v/>
      </c>
      <c r="J2240" s="34">
        <v>2239</v>
      </c>
      <c r="R2240" s="17"/>
      <c r="S2240" s="17"/>
      <c r="EZ2240" s="196"/>
      <c r="FA2240" s="196"/>
      <c r="FB2240" s="196"/>
      <c r="FC2240" s="196"/>
      <c r="FD2240" s="196"/>
    </row>
    <row r="2241" spans="2:160">
      <c r="B2241" s="99">
        <f t="shared" si="205"/>
        <v>0</v>
      </c>
      <c r="C2241" s="99" t="str">
        <f t="shared" si="206"/>
        <v/>
      </c>
      <c r="D2241" s="99" t="str">
        <f t="shared" si="207"/>
        <v/>
      </c>
      <c r="E2241" s="99" t="str">
        <f t="shared" si="208"/>
        <v/>
      </c>
      <c r="F2241" s="99" t="str">
        <f t="shared" si="209"/>
        <v/>
      </c>
      <c r="G2241" s="99" t="str">
        <f t="shared" si="210"/>
        <v/>
      </c>
      <c r="H2241" s="200" t="str">
        <f ca="1">IF(AND(M2241&gt;0,M2241&lt;=STATS!$C$22),1,"")</f>
        <v/>
      </c>
      <c r="J2241" s="34">
        <v>2240</v>
      </c>
      <c r="R2241" s="17"/>
      <c r="S2241" s="17"/>
      <c r="EZ2241" s="196"/>
      <c r="FA2241" s="196"/>
      <c r="FB2241" s="196"/>
      <c r="FC2241" s="196"/>
      <c r="FD2241" s="196"/>
    </row>
    <row r="2242" spans="2:160">
      <c r="B2242" s="99">
        <f t="shared" ref="B2242:B2305" si="211">COUNT(R2242:EY2242,FE2242:FM2242)</f>
        <v>0</v>
      </c>
      <c r="C2242" s="99" t="str">
        <f t="shared" ref="C2242:C2305" si="212">IF(COUNT(R2242:EY2242,FE2242:FM2242)&gt;0,COUNT(R2242:EY2242,FE2242:FM2242),"")</f>
        <v/>
      </c>
      <c r="D2242" s="99" t="str">
        <f t="shared" ref="D2242:D2305" si="213">IF(COUNT(T2242:BJ2242,BL2242:BT2242,BV2242:CB2242,CD2242:EY2242,FE2242:FM2242)&gt;0,COUNT(T2242:BJ2242,BL2242:BT2242,BV2242:CB2242,CD2242:EY2242,FE2242:FM2242),"")</f>
        <v/>
      </c>
      <c r="E2242" s="99" t="str">
        <f t="shared" ref="E2242:E2305" si="214">IF(H2242=1,COUNT(R2242:EY2242,FE2242:FM2242),"")</f>
        <v/>
      </c>
      <c r="F2242" s="99" t="str">
        <f t="shared" ref="F2242:F2305" si="215">IF(H2242=1,COUNT(T2242:BJ2242,BL2242:BT2242,BV2242:CB2242,CD2242:EY2242,FE2242:FM2242),"")</f>
        <v/>
      </c>
      <c r="G2242" s="99" t="str">
        <f t="shared" si="210"/>
        <v/>
      </c>
      <c r="H2242" s="200" t="str">
        <f ca="1">IF(AND(M2242&gt;0,M2242&lt;=STATS!$C$22),1,"")</f>
        <v/>
      </c>
      <c r="J2242" s="34">
        <v>2241</v>
      </c>
      <c r="R2242" s="17"/>
      <c r="S2242" s="17"/>
      <c r="EZ2242" s="196"/>
      <c r="FA2242" s="196"/>
      <c r="FB2242" s="196"/>
      <c r="FC2242" s="196"/>
      <c r="FD2242" s="196"/>
    </row>
    <row r="2243" spans="2:160">
      <c r="B2243" s="99">
        <f t="shared" si="211"/>
        <v>0</v>
      </c>
      <c r="C2243" s="99" t="str">
        <f t="shared" si="212"/>
        <v/>
      </c>
      <c r="D2243" s="99" t="str">
        <f t="shared" si="213"/>
        <v/>
      </c>
      <c r="E2243" s="99" t="str">
        <f t="shared" si="214"/>
        <v/>
      </c>
      <c r="F2243" s="99" t="str">
        <f t="shared" si="215"/>
        <v/>
      </c>
      <c r="G2243" s="99" t="str">
        <f t="shared" si="210"/>
        <v/>
      </c>
      <c r="H2243" s="200" t="str">
        <f ca="1">IF(AND(M2243&gt;0,M2243&lt;=STATS!$C$22),1,"")</f>
        <v/>
      </c>
      <c r="J2243" s="34">
        <v>2242</v>
      </c>
      <c r="R2243" s="17"/>
      <c r="S2243" s="17"/>
      <c r="EZ2243" s="196"/>
      <c r="FA2243" s="196"/>
      <c r="FB2243" s="196"/>
      <c r="FC2243" s="196"/>
      <c r="FD2243" s="196"/>
    </row>
    <row r="2244" spans="2:160">
      <c r="B2244" s="99">
        <f t="shared" si="211"/>
        <v>0</v>
      </c>
      <c r="C2244" s="99" t="str">
        <f t="shared" si="212"/>
        <v/>
      </c>
      <c r="D2244" s="99" t="str">
        <f t="shared" si="213"/>
        <v/>
      </c>
      <c r="E2244" s="99" t="str">
        <f t="shared" si="214"/>
        <v/>
      </c>
      <c r="F2244" s="99" t="str">
        <f t="shared" si="215"/>
        <v/>
      </c>
      <c r="G2244" s="99" t="str">
        <f t="shared" si="210"/>
        <v/>
      </c>
      <c r="H2244" s="200" t="str">
        <f ca="1">IF(AND(M2244&gt;0,M2244&lt;=STATS!$C$22),1,"")</f>
        <v/>
      </c>
      <c r="J2244" s="34">
        <v>2243</v>
      </c>
      <c r="R2244" s="17"/>
      <c r="S2244" s="17"/>
      <c r="EZ2244" s="196"/>
      <c r="FA2244" s="196"/>
      <c r="FB2244" s="196"/>
      <c r="FC2244" s="196"/>
      <c r="FD2244" s="196"/>
    </row>
    <row r="2245" spans="2:160">
      <c r="B2245" s="99">
        <f t="shared" si="211"/>
        <v>0</v>
      </c>
      <c r="C2245" s="99" t="str">
        <f t="shared" si="212"/>
        <v/>
      </c>
      <c r="D2245" s="99" t="str">
        <f t="shared" si="213"/>
        <v/>
      </c>
      <c r="E2245" s="99" t="str">
        <f t="shared" si="214"/>
        <v/>
      </c>
      <c r="F2245" s="99" t="str">
        <f t="shared" si="215"/>
        <v/>
      </c>
      <c r="G2245" s="99" t="str">
        <f t="shared" si="210"/>
        <v/>
      </c>
      <c r="H2245" s="200" t="str">
        <f ca="1">IF(AND(M2245&gt;0,M2245&lt;=STATS!$C$22),1,"")</f>
        <v/>
      </c>
      <c r="J2245" s="34">
        <v>2244</v>
      </c>
      <c r="R2245" s="17"/>
      <c r="S2245" s="17"/>
      <c r="EZ2245" s="196"/>
      <c r="FA2245" s="196"/>
      <c r="FB2245" s="196"/>
      <c r="FC2245" s="196"/>
      <c r="FD2245" s="196"/>
    </row>
    <row r="2246" spans="2:160">
      <c r="B2246" s="99">
        <f t="shared" si="211"/>
        <v>0</v>
      </c>
      <c r="C2246" s="99" t="str">
        <f t="shared" si="212"/>
        <v/>
      </c>
      <c r="D2246" s="99" t="str">
        <f t="shared" si="213"/>
        <v/>
      </c>
      <c r="E2246" s="99" t="str">
        <f t="shared" si="214"/>
        <v/>
      </c>
      <c r="F2246" s="99" t="str">
        <f t="shared" si="215"/>
        <v/>
      </c>
      <c r="G2246" s="99" t="str">
        <f t="shared" si="210"/>
        <v/>
      </c>
      <c r="H2246" s="200" t="str">
        <f ca="1">IF(AND(M2246&gt;0,M2246&lt;=STATS!$C$22),1,"")</f>
        <v/>
      </c>
      <c r="J2246" s="34">
        <v>2245</v>
      </c>
      <c r="R2246" s="17"/>
      <c r="S2246" s="17"/>
      <c r="EZ2246" s="196"/>
      <c r="FA2246" s="196"/>
      <c r="FB2246" s="196"/>
      <c r="FC2246" s="196"/>
      <c r="FD2246" s="196"/>
    </row>
    <row r="2247" spans="2:160">
      <c r="B2247" s="99">
        <f t="shared" si="211"/>
        <v>0</v>
      </c>
      <c r="C2247" s="99" t="str">
        <f t="shared" si="212"/>
        <v/>
      </c>
      <c r="D2247" s="99" t="str">
        <f t="shared" si="213"/>
        <v/>
      </c>
      <c r="E2247" s="99" t="str">
        <f t="shared" si="214"/>
        <v/>
      </c>
      <c r="F2247" s="99" t="str">
        <f t="shared" si="215"/>
        <v/>
      </c>
      <c r="G2247" s="99" t="str">
        <f t="shared" si="210"/>
        <v/>
      </c>
      <c r="H2247" s="200" t="str">
        <f ca="1">IF(AND(M2247&gt;0,M2247&lt;=STATS!$C$22),1,"")</f>
        <v/>
      </c>
      <c r="J2247" s="34">
        <v>2246</v>
      </c>
      <c r="R2247" s="17"/>
      <c r="S2247" s="17"/>
      <c r="EZ2247" s="196"/>
      <c r="FA2247" s="196"/>
      <c r="FB2247" s="196"/>
      <c r="FC2247" s="196"/>
      <c r="FD2247" s="196"/>
    </row>
    <row r="2248" spans="2:160">
      <c r="B2248" s="99">
        <f t="shared" si="211"/>
        <v>0</v>
      </c>
      <c r="C2248" s="99" t="str">
        <f t="shared" si="212"/>
        <v/>
      </c>
      <c r="D2248" s="99" t="str">
        <f t="shared" si="213"/>
        <v/>
      </c>
      <c r="E2248" s="99" t="str">
        <f t="shared" si="214"/>
        <v/>
      </c>
      <c r="F2248" s="99" t="str">
        <f t="shared" si="215"/>
        <v/>
      </c>
      <c r="G2248" s="99" t="str">
        <f t="shared" si="210"/>
        <v/>
      </c>
      <c r="H2248" s="200" t="str">
        <f ca="1">IF(AND(M2248&gt;0,M2248&lt;=STATS!$C$22),1,"")</f>
        <v/>
      </c>
      <c r="J2248" s="34">
        <v>2247</v>
      </c>
      <c r="R2248" s="17"/>
      <c r="S2248" s="17"/>
      <c r="EZ2248" s="196"/>
      <c r="FA2248" s="196"/>
      <c r="FB2248" s="196"/>
      <c r="FC2248" s="196"/>
      <c r="FD2248" s="196"/>
    </row>
    <row r="2249" spans="2:160">
      <c r="B2249" s="99">
        <f t="shared" si="211"/>
        <v>0</v>
      </c>
      <c r="C2249" s="99" t="str">
        <f t="shared" si="212"/>
        <v/>
      </c>
      <c r="D2249" s="99" t="str">
        <f t="shared" si="213"/>
        <v/>
      </c>
      <c r="E2249" s="99" t="str">
        <f t="shared" si="214"/>
        <v/>
      </c>
      <c r="F2249" s="99" t="str">
        <f t="shared" si="215"/>
        <v/>
      </c>
      <c r="G2249" s="99" t="str">
        <f t="shared" si="210"/>
        <v/>
      </c>
      <c r="H2249" s="200" t="str">
        <f ca="1">IF(AND(M2249&gt;0,M2249&lt;=STATS!$C$22),1,"")</f>
        <v/>
      </c>
      <c r="J2249" s="34">
        <v>2248</v>
      </c>
      <c r="R2249" s="17"/>
      <c r="S2249" s="17"/>
      <c r="EZ2249" s="196"/>
      <c r="FA2249" s="196"/>
      <c r="FB2249" s="196"/>
      <c r="FC2249" s="196"/>
      <c r="FD2249" s="196"/>
    </row>
    <row r="2250" spans="2:160">
      <c r="B2250" s="99">
        <f t="shared" si="211"/>
        <v>0</v>
      </c>
      <c r="C2250" s="99" t="str">
        <f t="shared" si="212"/>
        <v/>
      </c>
      <c r="D2250" s="99" t="str">
        <f t="shared" si="213"/>
        <v/>
      </c>
      <c r="E2250" s="99" t="str">
        <f t="shared" si="214"/>
        <v/>
      </c>
      <c r="F2250" s="99" t="str">
        <f t="shared" si="215"/>
        <v/>
      </c>
      <c r="G2250" s="99" t="str">
        <f t="shared" si="210"/>
        <v/>
      </c>
      <c r="H2250" s="200" t="str">
        <f ca="1">IF(AND(M2250&gt;0,M2250&lt;=STATS!$C$22),1,"")</f>
        <v/>
      </c>
      <c r="J2250" s="34">
        <v>2249</v>
      </c>
      <c r="R2250" s="17"/>
      <c r="S2250" s="17"/>
      <c r="EZ2250" s="196"/>
      <c r="FA2250" s="196"/>
      <c r="FB2250" s="196"/>
      <c r="FC2250" s="196"/>
      <c r="FD2250" s="196"/>
    </row>
    <row r="2251" spans="2:160">
      <c r="B2251" s="99">
        <f t="shared" si="211"/>
        <v>0</v>
      </c>
      <c r="C2251" s="99" t="str">
        <f t="shared" si="212"/>
        <v/>
      </c>
      <c r="D2251" s="99" t="str">
        <f t="shared" si="213"/>
        <v/>
      </c>
      <c r="E2251" s="99" t="str">
        <f t="shared" si="214"/>
        <v/>
      </c>
      <c r="F2251" s="99" t="str">
        <f t="shared" si="215"/>
        <v/>
      </c>
      <c r="G2251" s="99" t="str">
        <f t="shared" si="210"/>
        <v/>
      </c>
      <c r="H2251" s="200" t="str">
        <f ca="1">IF(AND(M2251&gt;0,M2251&lt;=STATS!$C$22),1,"")</f>
        <v/>
      </c>
      <c r="J2251" s="34">
        <v>2250</v>
      </c>
      <c r="R2251" s="17"/>
      <c r="S2251" s="17"/>
      <c r="EZ2251" s="196"/>
      <c r="FA2251" s="196"/>
      <c r="FB2251" s="196"/>
      <c r="FC2251" s="196"/>
      <c r="FD2251" s="196"/>
    </row>
    <row r="2252" spans="2:160">
      <c r="B2252" s="99">
        <f t="shared" si="211"/>
        <v>0</v>
      </c>
      <c r="C2252" s="99" t="str">
        <f t="shared" si="212"/>
        <v/>
      </c>
      <c r="D2252" s="99" t="str">
        <f t="shared" si="213"/>
        <v/>
      </c>
      <c r="E2252" s="99" t="str">
        <f t="shared" si="214"/>
        <v/>
      </c>
      <c r="F2252" s="99" t="str">
        <f t="shared" si="215"/>
        <v/>
      </c>
      <c r="G2252" s="99" t="str">
        <f t="shared" si="210"/>
        <v/>
      </c>
      <c r="H2252" s="200" t="str">
        <f ca="1">IF(AND(M2252&gt;0,M2252&lt;=STATS!$C$22),1,"")</f>
        <v/>
      </c>
      <c r="J2252" s="34">
        <v>2251</v>
      </c>
      <c r="R2252" s="17"/>
      <c r="S2252" s="17"/>
      <c r="EZ2252" s="196"/>
      <c r="FA2252" s="196"/>
      <c r="FB2252" s="196"/>
      <c r="FC2252" s="196"/>
      <c r="FD2252" s="196"/>
    </row>
    <row r="2253" spans="2:160">
      <c r="B2253" s="99">
        <f t="shared" si="211"/>
        <v>0</v>
      </c>
      <c r="C2253" s="99" t="str">
        <f t="shared" si="212"/>
        <v/>
      </c>
      <c r="D2253" s="99" t="str">
        <f t="shared" si="213"/>
        <v/>
      </c>
      <c r="E2253" s="99" t="str">
        <f t="shared" si="214"/>
        <v/>
      </c>
      <c r="F2253" s="99" t="str">
        <f t="shared" si="215"/>
        <v/>
      </c>
      <c r="G2253" s="99" t="str">
        <f t="shared" si="210"/>
        <v/>
      </c>
      <c r="H2253" s="200" t="str">
        <f ca="1">IF(AND(M2253&gt;0,M2253&lt;=STATS!$C$22),1,"")</f>
        <v/>
      </c>
      <c r="J2253" s="34">
        <v>2252</v>
      </c>
      <c r="R2253" s="17"/>
      <c r="S2253" s="17"/>
      <c r="EZ2253" s="196"/>
      <c r="FA2253" s="196"/>
      <c r="FB2253" s="196"/>
      <c r="FC2253" s="196"/>
      <c r="FD2253" s="196"/>
    </row>
    <row r="2254" spans="2:160">
      <c r="B2254" s="99">
        <f t="shared" si="211"/>
        <v>0</v>
      </c>
      <c r="C2254" s="99" t="str">
        <f t="shared" si="212"/>
        <v/>
      </c>
      <c r="D2254" s="99" t="str">
        <f t="shared" si="213"/>
        <v/>
      </c>
      <c r="E2254" s="99" t="str">
        <f t="shared" si="214"/>
        <v/>
      </c>
      <c r="F2254" s="99" t="str">
        <f t="shared" si="215"/>
        <v/>
      </c>
      <c r="G2254" s="99" t="str">
        <f t="shared" si="210"/>
        <v/>
      </c>
      <c r="H2254" s="200" t="str">
        <f ca="1">IF(AND(M2254&gt;0,M2254&lt;=STATS!$C$22),1,"")</f>
        <v/>
      </c>
      <c r="J2254" s="34">
        <v>2253</v>
      </c>
      <c r="R2254" s="17"/>
      <c r="S2254" s="17"/>
      <c r="EZ2254" s="196"/>
      <c r="FA2254" s="196"/>
      <c r="FB2254" s="196"/>
      <c r="FC2254" s="196"/>
      <c r="FD2254" s="196"/>
    </row>
    <row r="2255" spans="2:160">
      <c r="B2255" s="99">
        <f t="shared" si="211"/>
        <v>0</v>
      </c>
      <c r="C2255" s="99" t="str">
        <f t="shared" si="212"/>
        <v/>
      </c>
      <c r="D2255" s="99" t="str">
        <f t="shared" si="213"/>
        <v/>
      </c>
      <c r="E2255" s="99" t="str">
        <f t="shared" si="214"/>
        <v/>
      </c>
      <c r="F2255" s="99" t="str">
        <f t="shared" si="215"/>
        <v/>
      </c>
      <c r="G2255" s="99" t="str">
        <f t="shared" si="210"/>
        <v/>
      </c>
      <c r="H2255" s="200" t="str">
        <f ca="1">IF(AND(M2255&gt;0,M2255&lt;=STATS!$C$22),1,"")</f>
        <v/>
      </c>
      <c r="J2255" s="34">
        <v>2254</v>
      </c>
      <c r="R2255" s="17"/>
      <c r="S2255" s="17"/>
      <c r="EZ2255" s="196"/>
      <c r="FA2255" s="196"/>
      <c r="FB2255" s="196"/>
      <c r="FC2255" s="196"/>
      <c r="FD2255" s="196"/>
    </row>
    <row r="2256" spans="2:160">
      <c r="B2256" s="99">
        <f t="shared" si="211"/>
        <v>0</v>
      </c>
      <c r="C2256" s="99" t="str">
        <f t="shared" si="212"/>
        <v/>
      </c>
      <c r="D2256" s="99" t="str">
        <f t="shared" si="213"/>
        <v/>
      </c>
      <c r="E2256" s="99" t="str">
        <f t="shared" si="214"/>
        <v/>
      </c>
      <c r="F2256" s="99" t="str">
        <f t="shared" si="215"/>
        <v/>
      </c>
      <c r="G2256" s="99" t="str">
        <f t="shared" si="210"/>
        <v/>
      </c>
      <c r="H2256" s="200" t="str">
        <f ca="1">IF(AND(M2256&gt;0,M2256&lt;=STATS!$C$22),1,"")</f>
        <v/>
      </c>
      <c r="J2256" s="34">
        <v>2255</v>
      </c>
      <c r="R2256" s="17"/>
      <c r="S2256" s="17"/>
      <c r="EZ2256" s="196"/>
      <c r="FA2256" s="196"/>
      <c r="FB2256" s="196"/>
      <c r="FC2256" s="196"/>
      <c r="FD2256" s="196"/>
    </row>
    <row r="2257" spans="2:160">
      <c r="B2257" s="99">
        <f t="shared" si="211"/>
        <v>0</v>
      </c>
      <c r="C2257" s="99" t="str">
        <f t="shared" si="212"/>
        <v/>
      </c>
      <c r="D2257" s="99" t="str">
        <f t="shared" si="213"/>
        <v/>
      </c>
      <c r="E2257" s="99" t="str">
        <f t="shared" si="214"/>
        <v/>
      </c>
      <c r="F2257" s="99" t="str">
        <f t="shared" si="215"/>
        <v/>
      </c>
      <c r="G2257" s="99" t="str">
        <f t="shared" si="210"/>
        <v/>
      </c>
      <c r="H2257" s="200" t="str">
        <f ca="1">IF(AND(M2257&gt;0,M2257&lt;=STATS!$C$22),1,"")</f>
        <v/>
      </c>
      <c r="J2257" s="34">
        <v>2256</v>
      </c>
      <c r="R2257" s="17"/>
      <c r="S2257" s="17"/>
      <c r="EZ2257" s="196"/>
      <c r="FA2257" s="196"/>
      <c r="FB2257" s="196"/>
      <c r="FC2257" s="196"/>
      <c r="FD2257" s="196"/>
    </row>
    <row r="2258" spans="2:160">
      <c r="B2258" s="99">
        <f t="shared" si="211"/>
        <v>0</v>
      </c>
      <c r="C2258" s="99" t="str">
        <f t="shared" si="212"/>
        <v/>
      </c>
      <c r="D2258" s="99" t="str">
        <f t="shared" si="213"/>
        <v/>
      </c>
      <c r="E2258" s="99" t="str">
        <f t="shared" si="214"/>
        <v/>
      </c>
      <c r="F2258" s="99" t="str">
        <f t="shared" si="215"/>
        <v/>
      </c>
      <c r="G2258" s="99" t="str">
        <f t="shared" si="210"/>
        <v/>
      </c>
      <c r="H2258" s="200" t="str">
        <f ca="1">IF(AND(M2258&gt;0,M2258&lt;=STATS!$C$22),1,"")</f>
        <v/>
      </c>
      <c r="J2258" s="34">
        <v>2257</v>
      </c>
      <c r="R2258" s="17"/>
      <c r="S2258" s="17"/>
      <c r="EZ2258" s="196"/>
      <c r="FA2258" s="196"/>
      <c r="FB2258" s="196"/>
      <c r="FC2258" s="196"/>
      <c r="FD2258" s="196"/>
    </row>
    <row r="2259" spans="2:160">
      <c r="B2259" s="99">
        <f t="shared" si="211"/>
        <v>0</v>
      </c>
      <c r="C2259" s="99" t="str">
        <f t="shared" si="212"/>
        <v/>
      </c>
      <c r="D2259" s="99" t="str">
        <f t="shared" si="213"/>
        <v/>
      </c>
      <c r="E2259" s="99" t="str">
        <f t="shared" si="214"/>
        <v/>
      </c>
      <c r="F2259" s="99" t="str">
        <f t="shared" si="215"/>
        <v/>
      </c>
      <c r="G2259" s="99" t="str">
        <f t="shared" si="210"/>
        <v/>
      </c>
      <c r="H2259" s="200" t="str">
        <f ca="1">IF(AND(M2259&gt;0,M2259&lt;=STATS!$C$22),1,"")</f>
        <v/>
      </c>
      <c r="J2259" s="34">
        <v>2258</v>
      </c>
      <c r="R2259" s="17"/>
      <c r="S2259" s="17"/>
      <c r="EZ2259" s="196"/>
      <c r="FA2259" s="196"/>
      <c r="FB2259" s="196"/>
      <c r="FC2259" s="196"/>
      <c r="FD2259" s="196"/>
    </row>
    <row r="2260" spans="2:160">
      <c r="B2260" s="99">
        <f t="shared" si="211"/>
        <v>0</v>
      </c>
      <c r="C2260" s="99" t="str">
        <f t="shared" si="212"/>
        <v/>
      </c>
      <c r="D2260" s="99" t="str">
        <f t="shared" si="213"/>
        <v/>
      </c>
      <c r="E2260" s="99" t="str">
        <f t="shared" si="214"/>
        <v/>
      </c>
      <c r="F2260" s="99" t="str">
        <f t="shared" si="215"/>
        <v/>
      </c>
      <c r="G2260" s="99" t="str">
        <f t="shared" si="210"/>
        <v/>
      </c>
      <c r="H2260" s="200" t="str">
        <f ca="1">IF(AND(M2260&gt;0,M2260&lt;=STATS!$C$22),1,"")</f>
        <v/>
      </c>
      <c r="J2260" s="34">
        <v>2259</v>
      </c>
      <c r="R2260" s="17"/>
      <c r="S2260" s="17"/>
      <c r="EZ2260" s="196"/>
      <c r="FA2260" s="196"/>
      <c r="FB2260" s="196"/>
      <c r="FC2260" s="196"/>
      <c r="FD2260" s="196"/>
    </row>
    <row r="2261" spans="2:160">
      <c r="B2261" s="99">
        <f t="shared" si="211"/>
        <v>0</v>
      </c>
      <c r="C2261" s="99" t="str">
        <f t="shared" si="212"/>
        <v/>
      </c>
      <c r="D2261" s="99" t="str">
        <f t="shared" si="213"/>
        <v/>
      </c>
      <c r="E2261" s="99" t="str">
        <f t="shared" si="214"/>
        <v/>
      </c>
      <c r="F2261" s="99" t="str">
        <f t="shared" si="215"/>
        <v/>
      </c>
      <c r="G2261" s="99" t="str">
        <f t="shared" si="210"/>
        <v/>
      </c>
      <c r="H2261" s="200" t="str">
        <f ca="1">IF(AND(M2261&gt;0,M2261&lt;=STATS!$C$22),1,"")</f>
        <v/>
      </c>
      <c r="J2261" s="34">
        <v>2260</v>
      </c>
      <c r="R2261" s="17"/>
      <c r="S2261" s="17"/>
      <c r="EZ2261" s="196"/>
      <c r="FA2261" s="196"/>
      <c r="FB2261" s="196"/>
      <c r="FC2261" s="196"/>
      <c r="FD2261" s="196"/>
    </row>
    <row r="2262" spans="2:160">
      <c r="B2262" s="99">
        <f t="shared" si="211"/>
        <v>0</v>
      </c>
      <c r="C2262" s="99" t="str">
        <f t="shared" si="212"/>
        <v/>
      </c>
      <c r="D2262" s="99" t="str">
        <f t="shared" si="213"/>
        <v/>
      </c>
      <c r="E2262" s="99" t="str">
        <f t="shared" si="214"/>
        <v/>
      </c>
      <c r="F2262" s="99" t="str">
        <f t="shared" si="215"/>
        <v/>
      </c>
      <c r="G2262" s="99" t="str">
        <f t="shared" si="210"/>
        <v/>
      </c>
      <c r="H2262" s="200" t="str">
        <f ca="1">IF(AND(M2262&gt;0,M2262&lt;=STATS!$C$22),1,"")</f>
        <v/>
      </c>
      <c r="J2262" s="34">
        <v>2261</v>
      </c>
      <c r="R2262" s="17"/>
      <c r="S2262" s="17"/>
      <c r="EZ2262" s="196"/>
      <c r="FA2262" s="196"/>
      <c r="FB2262" s="196"/>
      <c r="FC2262" s="196"/>
      <c r="FD2262" s="196"/>
    </row>
    <row r="2263" spans="2:160">
      <c r="B2263" s="99">
        <f t="shared" si="211"/>
        <v>0</v>
      </c>
      <c r="C2263" s="99" t="str">
        <f t="shared" si="212"/>
        <v/>
      </c>
      <c r="D2263" s="99" t="str">
        <f t="shared" si="213"/>
        <v/>
      </c>
      <c r="E2263" s="99" t="str">
        <f t="shared" si="214"/>
        <v/>
      </c>
      <c r="F2263" s="99" t="str">
        <f t="shared" si="215"/>
        <v/>
      </c>
      <c r="G2263" s="99" t="str">
        <f t="shared" si="210"/>
        <v/>
      </c>
      <c r="H2263" s="200" t="str">
        <f ca="1">IF(AND(M2263&gt;0,M2263&lt;=STATS!$C$22),1,"")</f>
        <v/>
      </c>
      <c r="J2263" s="34">
        <v>2262</v>
      </c>
      <c r="R2263" s="17"/>
      <c r="S2263" s="17"/>
      <c r="EZ2263" s="196"/>
      <c r="FA2263" s="196"/>
      <c r="FB2263" s="196"/>
      <c r="FC2263" s="196"/>
      <c r="FD2263" s="196"/>
    </row>
    <row r="2264" spans="2:160">
      <c r="B2264" s="99">
        <f t="shared" si="211"/>
        <v>0</v>
      </c>
      <c r="C2264" s="99" t="str">
        <f t="shared" si="212"/>
        <v/>
      </c>
      <c r="D2264" s="99" t="str">
        <f t="shared" si="213"/>
        <v/>
      </c>
      <c r="E2264" s="99" t="str">
        <f t="shared" si="214"/>
        <v/>
      </c>
      <c r="F2264" s="99" t="str">
        <f t="shared" si="215"/>
        <v/>
      </c>
      <c r="G2264" s="99" t="str">
        <f t="shared" si="210"/>
        <v/>
      </c>
      <c r="H2264" s="200" t="str">
        <f ca="1">IF(AND(M2264&gt;0,M2264&lt;=STATS!$C$22),1,"")</f>
        <v/>
      </c>
      <c r="J2264" s="34">
        <v>2263</v>
      </c>
      <c r="R2264" s="17"/>
      <c r="S2264" s="17"/>
      <c r="EZ2264" s="196"/>
      <c r="FA2264" s="196"/>
      <c r="FB2264" s="196"/>
      <c r="FC2264" s="196"/>
      <c r="FD2264" s="196"/>
    </row>
    <row r="2265" spans="2:160">
      <c r="B2265" s="99">
        <f t="shared" si="211"/>
        <v>0</v>
      </c>
      <c r="C2265" s="99" t="str">
        <f t="shared" si="212"/>
        <v/>
      </c>
      <c r="D2265" s="99" t="str">
        <f t="shared" si="213"/>
        <v/>
      </c>
      <c r="E2265" s="99" t="str">
        <f t="shared" si="214"/>
        <v/>
      </c>
      <c r="F2265" s="99" t="str">
        <f t="shared" si="215"/>
        <v/>
      </c>
      <c r="G2265" s="99" t="str">
        <f t="shared" si="210"/>
        <v/>
      </c>
      <c r="H2265" s="200" t="str">
        <f ca="1">IF(AND(M2265&gt;0,M2265&lt;=STATS!$C$22),1,"")</f>
        <v/>
      </c>
      <c r="J2265" s="34">
        <v>2264</v>
      </c>
      <c r="R2265" s="17"/>
      <c r="S2265" s="17"/>
      <c r="EZ2265" s="196"/>
      <c r="FA2265" s="196"/>
      <c r="FB2265" s="196"/>
      <c r="FC2265" s="196"/>
      <c r="FD2265" s="196"/>
    </row>
    <row r="2266" spans="2:160">
      <c r="B2266" s="99">
        <f t="shared" si="211"/>
        <v>0</v>
      </c>
      <c r="C2266" s="99" t="str">
        <f t="shared" si="212"/>
        <v/>
      </c>
      <c r="D2266" s="99" t="str">
        <f t="shared" si="213"/>
        <v/>
      </c>
      <c r="E2266" s="99" t="str">
        <f t="shared" si="214"/>
        <v/>
      </c>
      <c r="F2266" s="99" t="str">
        <f t="shared" si="215"/>
        <v/>
      </c>
      <c r="G2266" s="99" t="str">
        <f t="shared" ref="G2266:G2329" si="216">IF($B2266&gt;=1,$M2266,"")</f>
        <v/>
      </c>
      <c r="H2266" s="200" t="str">
        <f ca="1">IF(AND(M2266&gt;0,M2266&lt;=STATS!$C$22),1,"")</f>
        <v/>
      </c>
      <c r="J2266" s="34">
        <v>2265</v>
      </c>
      <c r="R2266" s="17"/>
      <c r="S2266" s="17"/>
      <c r="EZ2266" s="196"/>
      <c r="FA2266" s="196"/>
      <c r="FB2266" s="196"/>
      <c r="FC2266" s="196"/>
      <c r="FD2266" s="196"/>
    </row>
    <row r="2267" spans="2:160">
      <c r="B2267" s="99">
        <f t="shared" si="211"/>
        <v>0</v>
      </c>
      <c r="C2267" s="99" t="str">
        <f t="shared" si="212"/>
        <v/>
      </c>
      <c r="D2267" s="99" t="str">
        <f t="shared" si="213"/>
        <v/>
      </c>
      <c r="E2267" s="99" t="str">
        <f t="shared" si="214"/>
        <v/>
      </c>
      <c r="F2267" s="99" t="str">
        <f t="shared" si="215"/>
        <v/>
      </c>
      <c r="G2267" s="99" t="str">
        <f t="shared" si="216"/>
        <v/>
      </c>
      <c r="H2267" s="200" t="str">
        <f ca="1">IF(AND(M2267&gt;0,M2267&lt;=STATS!$C$22),1,"")</f>
        <v/>
      </c>
      <c r="J2267" s="34">
        <v>2266</v>
      </c>
      <c r="R2267" s="17"/>
      <c r="S2267" s="17"/>
      <c r="EZ2267" s="196"/>
      <c r="FA2267" s="196"/>
      <c r="FB2267" s="196"/>
      <c r="FC2267" s="196"/>
      <c r="FD2267" s="196"/>
    </row>
    <row r="2268" spans="2:160">
      <c r="B2268" s="99">
        <f t="shared" si="211"/>
        <v>0</v>
      </c>
      <c r="C2268" s="99" t="str">
        <f t="shared" si="212"/>
        <v/>
      </c>
      <c r="D2268" s="99" t="str">
        <f t="shared" si="213"/>
        <v/>
      </c>
      <c r="E2268" s="99" t="str">
        <f t="shared" si="214"/>
        <v/>
      </c>
      <c r="F2268" s="99" t="str">
        <f t="shared" si="215"/>
        <v/>
      </c>
      <c r="G2268" s="99" t="str">
        <f t="shared" si="216"/>
        <v/>
      </c>
      <c r="H2268" s="200" t="str">
        <f ca="1">IF(AND(M2268&gt;0,M2268&lt;=STATS!$C$22),1,"")</f>
        <v/>
      </c>
      <c r="J2268" s="34">
        <v>2267</v>
      </c>
      <c r="R2268" s="17"/>
      <c r="S2268" s="17"/>
      <c r="EZ2268" s="196"/>
      <c r="FA2268" s="196"/>
      <c r="FB2268" s="196"/>
      <c r="FC2268" s="196"/>
      <c r="FD2268" s="196"/>
    </row>
    <row r="2269" spans="2:160">
      <c r="B2269" s="99">
        <f t="shared" si="211"/>
        <v>0</v>
      </c>
      <c r="C2269" s="99" t="str">
        <f t="shared" si="212"/>
        <v/>
      </c>
      <c r="D2269" s="99" t="str">
        <f t="shared" si="213"/>
        <v/>
      </c>
      <c r="E2269" s="99" t="str">
        <f t="shared" si="214"/>
        <v/>
      </c>
      <c r="F2269" s="99" t="str">
        <f t="shared" si="215"/>
        <v/>
      </c>
      <c r="G2269" s="99" t="str">
        <f t="shared" si="216"/>
        <v/>
      </c>
      <c r="H2269" s="200" t="str">
        <f ca="1">IF(AND(M2269&gt;0,M2269&lt;=STATS!$C$22),1,"")</f>
        <v/>
      </c>
      <c r="J2269" s="34">
        <v>2268</v>
      </c>
      <c r="R2269" s="17"/>
      <c r="S2269" s="17"/>
      <c r="EZ2269" s="196"/>
      <c r="FA2269" s="196"/>
      <c r="FB2269" s="196"/>
      <c r="FC2269" s="196"/>
      <c r="FD2269" s="196"/>
    </row>
    <row r="2270" spans="2:160">
      <c r="B2270" s="99">
        <f t="shared" si="211"/>
        <v>0</v>
      </c>
      <c r="C2270" s="99" t="str">
        <f t="shared" si="212"/>
        <v/>
      </c>
      <c r="D2270" s="99" t="str">
        <f t="shared" si="213"/>
        <v/>
      </c>
      <c r="E2270" s="99" t="str">
        <f t="shared" si="214"/>
        <v/>
      </c>
      <c r="F2270" s="99" t="str">
        <f t="shared" si="215"/>
        <v/>
      </c>
      <c r="G2270" s="99" t="str">
        <f t="shared" si="216"/>
        <v/>
      </c>
      <c r="H2270" s="200" t="str">
        <f ca="1">IF(AND(M2270&gt;0,M2270&lt;=STATS!$C$22),1,"")</f>
        <v/>
      </c>
      <c r="J2270" s="34">
        <v>2269</v>
      </c>
      <c r="R2270" s="17"/>
      <c r="S2270" s="17"/>
      <c r="EZ2270" s="196"/>
      <c r="FA2270" s="196"/>
      <c r="FB2270" s="196"/>
      <c r="FC2270" s="196"/>
      <c r="FD2270" s="196"/>
    </row>
    <row r="2271" spans="2:160">
      <c r="B2271" s="99">
        <f t="shared" si="211"/>
        <v>0</v>
      </c>
      <c r="C2271" s="99" t="str">
        <f t="shared" si="212"/>
        <v/>
      </c>
      <c r="D2271" s="99" t="str">
        <f t="shared" si="213"/>
        <v/>
      </c>
      <c r="E2271" s="99" t="str">
        <f t="shared" si="214"/>
        <v/>
      </c>
      <c r="F2271" s="99" t="str">
        <f t="shared" si="215"/>
        <v/>
      </c>
      <c r="G2271" s="99" t="str">
        <f t="shared" si="216"/>
        <v/>
      </c>
      <c r="H2271" s="200" t="str">
        <f ca="1">IF(AND(M2271&gt;0,M2271&lt;=STATS!$C$22),1,"")</f>
        <v/>
      </c>
      <c r="J2271" s="34">
        <v>2270</v>
      </c>
      <c r="R2271" s="17"/>
      <c r="S2271" s="17"/>
      <c r="EZ2271" s="196"/>
      <c r="FA2271" s="196"/>
      <c r="FB2271" s="196"/>
      <c r="FC2271" s="196"/>
      <c r="FD2271" s="196"/>
    </row>
    <row r="2272" spans="2:160">
      <c r="B2272" s="99">
        <f t="shared" si="211"/>
        <v>0</v>
      </c>
      <c r="C2272" s="99" t="str">
        <f t="shared" si="212"/>
        <v/>
      </c>
      <c r="D2272" s="99" t="str">
        <f t="shared" si="213"/>
        <v/>
      </c>
      <c r="E2272" s="99" t="str">
        <f t="shared" si="214"/>
        <v/>
      </c>
      <c r="F2272" s="99" t="str">
        <f t="shared" si="215"/>
        <v/>
      </c>
      <c r="G2272" s="99" t="str">
        <f t="shared" si="216"/>
        <v/>
      </c>
      <c r="H2272" s="200" t="str">
        <f ca="1">IF(AND(M2272&gt;0,M2272&lt;=STATS!$C$22),1,"")</f>
        <v/>
      </c>
      <c r="J2272" s="34">
        <v>2271</v>
      </c>
      <c r="R2272" s="17"/>
      <c r="S2272" s="17"/>
      <c r="EZ2272" s="196"/>
      <c r="FA2272" s="196"/>
      <c r="FB2272" s="196"/>
      <c r="FC2272" s="196"/>
      <c r="FD2272" s="196"/>
    </row>
    <row r="2273" spans="2:160">
      <c r="B2273" s="99">
        <f t="shared" si="211"/>
        <v>0</v>
      </c>
      <c r="C2273" s="99" t="str">
        <f t="shared" si="212"/>
        <v/>
      </c>
      <c r="D2273" s="99" t="str">
        <f t="shared" si="213"/>
        <v/>
      </c>
      <c r="E2273" s="99" t="str">
        <f t="shared" si="214"/>
        <v/>
      </c>
      <c r="F2273" s="99" t="str">
        <f t="shared" si="215"/>
        <v/>
      </c>
      <c r="G2273" s="99" t="str">
        <f t="shared" si="216"/>
        <v/>
      </c>
      <c r="H2273" s="200" t="str">
        <f ca="1">IF(AND(M2273&gt;0,M2273&lt;=STATS!$C$22),1,"")</f>
        <v/>
      </c>
      <c r="J2273" s="34">
        <v>2272</v>
      </c>
      <c r="R2273" s="17"/>
      <c r="S2273" s="17"/>
      <c r="EZ2273" s="196"/>
      <c r="FA2273" s="196"/>
      <c r="FB2273" s="196"/>
      <c r="FC2273" s="196"/>
      <c r="FD2273" s="196"/>
    </row>
    <row r="2274" spans="2:160">
      <c r="B2274" s="99">
        <f t="shared" si="211"/>
        <v>0</v>
      </c>
      <c r="C2274" s="99" t="str">
        <f t="shared" si="212"/>
        <v/>
      </c>
      <c r="D2274" s="99" t="str">
        <f t="shared" si="213"/>
        <v/>
      </c>
      <c r="E2274" s="99" t="str">
        <f t="shared" si="214"/>
        <v/>
      </c>
      <c r="F2274" s="99" t="str">
        <f t="shared" si="215"/>
        <v/>
      </c>
      <c r="G2274" s="99" t="str">
        <f t="shared" si="216"/>
        <v/>
      </c>
      <c r="H2274" s="200" t="str">
        <f ca="1">IF(AND(M2274&gt;0,M2274&lt;=STATS!$C$22),1,"")</f>
        <v/>
      </c>
      <c r="J2274" s="34">
        <v>2273</v>
      </c>
      <c r="R2274" s="17"/>
      <c r="S2274" s="17"/>
      <c r="EZ2274" s="196"/>
      <c r="FA2274" s="196"/>
      <c r="FB2274" s="196"/>
      <c r="FC2274" s="196"/>
      <c r="FD2274" s="196"/>
    </row>
    <row r="2275" spans="2:160">
      <c r="B2275" s="99">
        <f t="shared" si="211"/>
        <v>0</v>
      </c>
      <c r="C2275" s="99" t="str">
        <f t="shared" si="212"/>
        <v/>
      </c>
      <c r="D2275" s="99" t="str">
        <f t="shared" si="213"/>
        <v/>
      </c>
      <c r="E2275" s="99" t="str">
        <f t="shared" si="214"/>
        <v/>
      </c>
      <c r="F2275" s="99" t="str">
        <f t="shared" si="215"/>
        <v/>
      </c>
      <c r="G2275" s="99" t="str">
        <f t="shared" si="216"/>
        <v/>
      </c>
      <c r="H2275" s="200" t="str">
        <f ca="1">IF(AND(M2275&gt;0,M2275&lt;=STATS!$C$22),1,"")</f>
        <v/>
      </c>
      <c r="J2275" s="34">
        <v>2274</v>
      </c>
      <c r="R2275" s="17"/>
      <c r="S2275" s="17"/>
      <c r="EZ2275" s="196"/>
      <c r="FA2275" s="196"/>
      <c r="FB2275" s="196"/>
      <c r="FC2275" s="196"/>
      <c r="FD2275" s="196"/>
    </row>
    <row r="2276" spans="2:160">
      <c r="B2276" s="99">
        <f t="shared" si="211"/>
        <v>0</v>
      </c>
      <c r="C2276" s="99" t="str">
        <f t="shared" si="212"/>
        <v/>
      </c>
      <c r="D2276" s="99" t="str">
        <f t="shared" si="213"/>
        <v/>
      </c>
      <c r="E2276" s="99" t="str">
        <f t="shared" si="214"/>
        <v/>
      </c>
      <c r="F2276" s="99" t="str">
        <f t="shared" si="215"/>
        <v/>
      </c>
      <c r="G2276" s="99" t="str">
        <f t="shared" si="216"/>
        <v/>
      </c>
      <c r="H2276" s="200" t="str">
        <f ca="1">IF(AND(M2276&gt;0,M2276&lt;=STATS!$C$22),1,"")</f>
        <v/>
      </c>
      <c r="J2276" s="34">
        <v>2275</v>
      </c>
      <c r="R2276" s="17"/>
      <c r="S2276" s="17"/>
      <c r="EZ2276" s="196"/>
      <c r="FA2276" s="196"/>
      <c r="FB2276" s="196"/>
      <c r="FC2276" s="196"/>
      <c r="FD2276" s="196"/>
    </row>
    <row r="2277" spans="2:160">
      <c r="B2277" s="99">
        <f t="shared" si="211"/>
        <v>0</v>
      </c>
      <c r="C2277" s="99" t="str">
        <f t="shared" si="212"/>
        <v/>
      </c>
      <c r="D2277" s="99" t="str">
        <f t="shared" si="213"/>
        <v/>
      </c>
      <c r="E2277" s="99" t="str">
        <f t="shared" si="214"/>
        <v/>
      </c>
      <c r="F2277" s="99" t="str">
        <f t="shared" si="215"/>
        <v/>
      </c>
      <c r="G2277" s="99" t="str">
        <f t="shared" si="216"/>
        <v/>
      </c>
      <c r="H2277" s="200" t="str">
        <f ca="1">IF(AND(M2277&gt;0,M2277&lt;=STATS!$C$22),1,"")</f>
        <v/>
      </c>
      <c r="J2277" s="34">
        <v>2276</v>
      </c>
      <c r="R2277" s="17"/>
      <c r="S2277" s="17"/>
      <c r="EZ2277" s="196"/>
      <c r="FA2277" s="196"/>
      <c r="FB2277" s="196"/>
      <c r="FC2277" s="196"/>
      <c r="FD2277" s="196"/>
    </row>
    <row r="2278" spans="2:160">
      <c r="B2278" s="99">
        <f t="shared" si="211"/>
        <v>0</v>
      </c>
      <c r="C2278" s="99" t="str">
        <f t="shared" si="212"/>
        <v/>
      </c>
      <c r="D2278" s="99" t="str">
        <f t="shared" si="213"/>
        <v/>
      </c>
      <c r="E2278" s="99" t="str">
        <f t="shared" si="214"/>
        <v/>
      </c>
      <c r="F2278" s="99" t="str">
        <f t="shared" si="215"/>
        <v/>
      </c>
      <c r="G2278" s="99" t="str">
        <f t="shared" si="216"/>
        <v/>
      </c>
      <c r="H2278" s="200" t="str">
        <f ca="1">IF(AND(M2278&gt;0,M2278&lt;=STATS!$C$22),1,"")</f>
        <v/>
      </c>
      <c r="J2278" s="34">
        <v>2277</v>
      </c>
      <c r="R2278" s="17"/>
      <c r="S2278" s="17"/>
      <c r="EZ2278" s="196"/>
      <c r="FA2278" s="196"/>
      <c r="FB2278" s="196"/>
      <c r="FC2278" s="196"/>
      <c r="FD2278" s="196"/>
    </row>
    <row r="2279" spans="2:160">
      <c r="B2279" s="99">
        <f t="shared" si="211"/>
        <v>0</v>
      </c>
      <c r="C2279" s="99" t="str">
        <f t="shared" si="212"/>
        <v/>
      </c>
      <c r="D2279" s="99" t="str">
        <f t="shared" si="213"/>
        <v/>
      </c>
      <c r="E2279" s="99" t="str">
        <f t="shared" si="214"/>
        <v/>
      </c>
      <c r="F2279" s="99" t="str">
        <f t="shared" si="215"/>
        <v/>
      </c>
      <c r="G2279" s="99" t="str">
        <f t="shared" si="216"/>
        <v/>
      </c>
      <c r="H2279" s="200" t="str">
        <f ca="1">IF(AND(M2279&gt;0,M2279&lt;=STATS!$C$22),1,"")</f>
        <v/>
      </c>
      <c r="J2279" s="34">
        <v>2278</v>
      </c>
      <c r="R2279" s="17"/>
      <c r="S2279" s="17"/>
      <c r="EZ2279" s="196"/>
      <c r="FA2279" s="196"/>
      <c r="FB2279" s="196"/>
      <c r="FC2279" s="196"/>
      <c r="FD2279" s="196"/>
    </row>
    <row r="2280" spans="2:160">
      <c r="B2280" s="99">
        <f t="shared" si="211"/>
        <v>0</v>
      </c>
      <c r="C2280" s="99" t="str">
        <f t="shared" si="212"/>
        <v/>
      </c>
      <c r="D2280" s="99" t="str">
        <f t="shared" si="213"/>
        <v/>
      </c>
      <c r="E2280" s="99" t="str">
        <f t="shared" si="214"/>
        <v/>
      </c>
      <c r="F2280" s="99" t="str">
        <f t="shared" si="215"/>
        <v/>
      </c>
      <c r="G2280" s="99" t="str">
        <f t="shared" si="216"/>
        <v/>
      </c>
      <c r="H2280" s="200" t="str">
        <f ca="1">IF(AND(M2280&gt;0,M2280&lt;=STATS!$C$22),1,"")</f>
        <v/>
      </c>
      <c r="J2280" s="34">
        <v>2279</v>
      </c>
      <c r="R2280" s="17"/>
      <c r="S2280" s="17"/>
      <c r="EZ2280" s="196"/>
      <c r="FA2280" s="196"/>
      <c r="FB2280" s="196"/>
      <c r="FC2280" s="196"/>
      <c r="FD2280" s="196"/>
    </row>
    <row r="2281" spans="2:160">
      <c r="B2281" s="99">
        <f t="shared" si="211"/>
        <v>0</v>
      </c>
      <c r="C2281" s="99" t="str">
        <f t="shared" si="212"/>
        <v/>
      </c>
      <c r="D2281" s="99" t="str">
        <f t="shared" si="213"/>
        <v/>
      </c>
      <c r="E2281" s="99" t="str">
        <f t="shared" si="214"/>
        <v/>
      </c>
      <c r="F2281" s="99" t="str">
        <f t="shared" si="215"/>
        <v/>
      </c>
      <c r="G2281" s="99" t="str">
        <f t="shared" si="216"/>
        <v/>
      </c>
      <c r="H2281" s="200" t="str">
        <f ca="1">IF(AND(M2281&gt;0,M2281&lt;=STATS!$C$22),1,"")</f>
        <v/>
      </c>
      <c r="J2281" s="34">
        <v>2280</v>
      </c>
      <c r="R2281" s="17"/>
      <c r="S2281" s="17"/>
      <c r="EZ2281" s="196"/>
      <c r="FA2281" s="196"/>
      <c r="FB2281" s="196"/>
      <c r="FC2281" s="196"/>
      <c r="FD2281" s="196"/>
    </row>
    <row r="2282" spans="2:160">
      <c r="B2282" s="99">
        <f t="shared" si="211"/>
        <v>0</v>
      </c>
      <c r="C2282" s="99" t="str">
        <f t="shared" si="212"/>
        <v/>
      </c>
      <c r="D2282" s="99" t="str">
        <f t="shared" si="213"/>
        <v/>
      </c>
      <c r="E2282" s="99" t="str">
        <f t="shared" si="214"/>
        <v/>
      </c>
      <c r="F2282" s="99" t="str">
        <f t="shared" si="215"/>
        <v/>
      </c>
      <c r="G2282" s="99" t="str">
        <f t="shared" si="216"/>
        <v/>
      </c>
      <c r="H2282" s="200" t="str">
        <f ca="1">IF(AND(M2282&gt;0,M2282&lt;=STATS!$C$22),1,"")</f>
        <v/>
      </c>
      <c r="J2282" s="34">
        <v>2281</v>
      </c>
      <c r="R2282" s="17"/>
      <c r="S2282" s="17"/>
      <c r="EZ2282" s="196"/>
      <c r="FA2282" s="196"/>
      <c r="FB2282" s="196"/>
      <c r="FC2282" s="196"/>
      <c r="FD2282" s="196"/>
    </row>
    <row r="2283" spans="2:160">
      <c r="B2283" s="99">
        <f t="shared" si="211"/>
        <v>0</v>
      </c>
      <c r="C2283" s="99" t="str">
        <f t="shared" si="212"/>
        <v/>
      </c>
      <c r="D2283" s="99" t="str">
        <f t="shared" si="213"/>
        <v/>
      </c>
      <c r="E2283" s="99" t="str">
        <f t="shared" si="214"/>
        <v/>
      </c>
      <c r="F2283" s="99" t="str">
        <f t="shared" si="215"/>
        <v/>
      </c>
      <c r="G2283" s="99" t="str">
        <f t="shared" si="216"/>
        <v/>
      </c>
      <c r="H2283" s="200" t="str">
        <f ca="1">IF(AND(M2283&gt;0,M2283&lt;=STATS!$C$22),1,"")</f>
        <v/>
      </c>
      <c r="J2283" s="34">
        <v>2282</v>
      </c>
      <c r="R2283" s="17"/>
      <c r="S2283" s="17"/>
      <c r="EZ2283" s="196"/>
      <c r="FA2283" s="196"/>
      <c r="FB2283" s="196"/>
      <c r="FC2283" s="196"/>
      <c r="FD2283" s="196"/>
    </row>
    <row r="2284" spans="2:160">
      <c r="B2284" s="99">
        <f t="shared" si="211"/>
        <v>0</v>
      </c>
      <c r="C2284" s="99" t="str">
        <f t="shared" si="212"/>
        <v/>
      </c>
      <c r="D2284" s="99" t="str">
        <f t="shared" si="213"/>
        <v/>
      </c>
      <c r="E2284" s="99" t="str">
        <f t="shared" si="214"/>
        <v/>
      </c>
      <c r="F2284" s="99" t="str">
        <f t="shared" si="215"/>
        <v/>
      </c>
      <c r="G2284" s="99" t="str">
        <f t="shared" si="216"/>
        <v/>
      </c>
      <c r="H2284" s="200" t="str">
        <f ca="1">IF(AND(M2284&gt;0,M2284&lt;=STATS!$C$22),1,"")</f>
        <v/>
      </c>
      <c r="J2284" s="34">
        <v>2283</v>
      </c>
      <c r="R2284" s="17"/>
      <c r="S2284" s="17"/>
      <c r="EZ2284" s="196"/>
      <c r="FA2284" s="196"/>
      <c r="FB2284" s="196"/>
      <c r="FC2284" s="196"/>
      <c r="FD2284" s="196"/>
    </row>
    <row r="2285" spans="2:160">
      <c r="B2285" s="99">
        <f t="shared" si="211"/>
        <v>0</v>
      </c>
      <c r="C2285" s="99" t="str">
        <f t="shared" si="212"/>
        <v/>
      </c>
      <c r="D2285" s="99" t="str">
        <f t="shared" si="213"/>
        <v/>
      </c>
      <c r="E2285" s="99" t="str">
        <f t="shared" si="214"/>
        <v/>
      </c>
      <c r="F2285" s="99" t="str">
        <f t="shared" si="215"/>
        <v/>
      </c>
      <c r="G2285" s="99" t="str">
        <f t="shared" si="216"/>
        <v/>
      </c>
      <c r="H2285" s="200" t="str">
        <f ca="1">IF(AND(M2285&gt;0,M2285&lt;=STATS!$C$22),1,"")</f>
        <v/>
      </c>
      <c r="J2285" s="34">
        <v>2284</v>
      </c>
      <c r="R2285" s="17"/>
      <c r="S2285" s="17"/>
      <c r="EZ2285" s="196"/>
      <c r="FA2285" s="196"/>
      <c r="FB2285" s="196"/>
      <c r="FC2285" s="196"/>
      <c r="FD2285" s="196"/>
    </row>
    <row r="2286" spans="2:160">
      <c r="B2286" s="99">
        <f t="shared" si="211"/>
        <v>0</v>
      </c>
      <c r="C2286" s="99" t="str">
        <f t="shared" si="212"/>
        <v/>
      </c>
      <c r="D2286" s="99" t="str">
        <f t="shared" si="213"/>
        <v/>
      </c>
      <c r="E2286" s="99" t="str">
        <f t="shared" si="214"/>
        <v/>
      </c>
      <c r="F2286" s="99" t="str">
        <f t="shared" si="215"/>
        <v/>
      </c>
      <c r="G2286" s="99" t="str">
        <f t="shared" si="216"/>
        <v/>
      </c>
      <c r="H2286" s="200" t="str">
        <f ca="1">IF(AND(M2286&gt;0,M2286&lt;=STATS!$C$22),1,"")</f>
        <v/>
      </c>
      <c r="J2286" s="34">
        <v>2285</v>
      </c>
      <c r="R2286" s="17"/>
      <c r="S2286" s="17"/>
      <c r="EZ2286" s="196"/>
      <c r="FA2286" s="196"/>
      <c r="FB2286" s="196"/>
      <c r="FC2286" s="196"/>
      <c r="FD2286" s="196"/>
    </row>
    <row r="2287" spans="2:160">
      <c r="B2287" s="99">
        <f t="shared" si="211"/>
        <v>0</v>
      </c>
      <c r="C2287" s="99" t="str">
        <f t="shared" si="212"/>
        <v/>
      </c>
      <c r="D2287" s="99" t="str">
        <f t="shared" si="213"/>
        <v/>
      </c>
      <c r="E2287" s="99" t="str">
        <f t="shared" si="214"/>
        <v/>
      </c>
      <c r="F2287" s="99" t="str">
        <f t="shared" si="215"/>
        <v/>
      </c>
      <c r="G2287" s="99" t="str">
        <f t="shared" si="216"/>
        <v/>
      </c>
      <c r="H2287" s="200" t="str">
        <f ca="1">IF(AND(M2287&gt;0,M2287&lt;=STATS!$C$22),1,"")</f>
        <v/>
      </c>
      <c r="J2287" s="34">
        <v>2286</v>
      </c>
      <c r="R2287" s="17"/>
      <c r="S2287" s="17"/>
      <c r="EZ2287" s="196"/>
      <c r="FA2287" s="196"/>
      <c r="FB2287" s="196"/>
      <c r="FC2287" s="196"/>
      <c r="FD2287" s="196"/>
    </row>
    <row r="2288" spans="2:160">
      <c r="B2288" s="99">
        <f t="shared" si="211"/>
        <v>0</v>
      </c>
      <c r="C2288" s="99" t="str">
        <f t="shared" si="212"/>
        <v/>
      </c>
      <c r="D2288" s="99" t="str">
        <f t="shared" si="213"/>
        <v/>
      </c>
      <c r="E2288" s="99" t="str">
        <f t="shared" si="214"/>
        <v/>
      </c>
      <c r="F2288" s="99" t="str">
        <f t="shared" si="215"/>
        <v/>
      </c>
      <c r="G2288" s="99" t="str">
        <f t="shared" si="216"/>
        <v/>
      </c>
      <c r="H2288" s="200" t="str">
        <f ca="1">IF(AND(M2288&gt;0,M2288&lt;=STATS!$C$22),1,"")</f>
        <v/>
      </c>
      <c r="J2288" s="34">
        <v>2287</v>
      </c>
      <c r="R2288" s="17"/>
      <c r="S2288" s="17"/>
      <c r="EZ2288" s="196"/>
      <c r="FA2288" s="196"/>
      <c r="FB2288" s="196"/>
      <c r="FC2288" s="196"/>
      <c r="FD2288" s="196"/>
    </row>
    <row r="2289" spans="2:160">
      <c r="B2289" s="99">
        <f t="shared" si="211"/>
        <v>0</v>
      </c>
      <c r="C2289" s="99" t="str">
        <f t="shared" si="212"/>
        <v/>
      </c>
      <c r="D2289" s="99" t="str">
        <f t="shared" si="213"/>
        <v/>
      </c>
      <c r="E2289" s="99" t="str">
        <f t="shared" si="214"/>
        <v/>
      </c>
      <c r="F2289" s="99" t="str">
        <f t="shared" si="215"/>
        <v/>
      </c>
      <c r="G2289" s="99" t="str">
        <f t="shared" si="216"/>
        <v/>
      </c>
      <c r="H2289" s="200" t="str">
        <f ca="1">IF(AND(M2289&gt;0,M2289&lt;=STATS!$C$22),1,"")</f>
        <v/>
      </c>
      <c r="J2289" s="34">
        <v>2288</v>
      </c>
      <c r="R2289" s="17"/>
      <c r="S2289" s="17"/>
      <c r="EZ2289" s="196"/>
      <c r="FA2289" s="196"/>
      <c r="FB2289" s="196"/>
      <c r="FC2289" s="196"/>
      <c r="FD2289" s="196"/>
    </row>
    <row r="2290" spans="2:160">
      <c r="B2290" s="99">
        <f t="shared" si="211"/>
        <v>0</v>
      </c>
      <c r="C2290" s="99" t="str">
        <f t="shared" si="212"/>
        <v/>
      </c>
      <c r="D2290" s="99" t="str">
        <f t="shared" si="213"/>
        <v/>
      </c>
      <c r="E2290" s="99" t="str">
        <f t="shared" si="214"/>
        <v/>
      </c>
      <c r="F2290" s="99" t="str">
        <f t="shared" si="215"/>
        <v/>
      </c>
      <c r="G2290" s="99" t="str">
        <f t="shared" si="216"/>
        <v/>
      </c>
      <c r="H2290" s="200" t="str">
        <f ca="1">IF(AND(M2290&gt;0,M2290&lt;=STATS!$C$22),1,"")</f>
        <v/>
      </c>
      <c r="J2290" s="34">
        <v>2289</v>
      </c>
      <c r="R2290" s="17"/>
      <c r="S2290" s="17"/>
      <c r="EZ2290" s="196"/>
      <c r="FA2290" s="196"/>
      <c r="FB2290" s="196"/>
      <c r="FC2290" s="196"/>
      <c r="FD2290" s="196"/>
    </row>
    <row r="2291" spans="2:160">
      <c r="B2291" s="99">
        <f t="shared" si="211"/>
        <v>0</v>
      </c>
      <c r="C2291" s="99" t="str">
        <f t="shared" si="212"/>
        <v/>
      </c>
      <c r="D2291" s="99" t="str">
        <f t="shared" si="213"/>
        <v/>
      </c>
      <c r="E2291" s="99" t="str">
        <f t="shared" si="214"/>
        <v/>
      </c>
      <c r="F2291" s="99" t="str">
        <f t="shared" si="215"/>
        <v/>
      </c>
      <c r="G2291" s="99" t="str">
        <f t="shared" si="216"/>
        <v/>
      </c>
      <c r="H2291" s="200" t="str">
        <f ca="1">IF(AND(M2291&gt;0,M2291&lt;=STATS!$C$22),1,"")</f>
        <v/>
      </c>
      <c r="J2291" s="34">
        <v>2290</v>
      </c>
      <c r="R2291" s="17"/>
      <c r="S2291" s="17"/>
      <c r="EZ2291" s="196"/>
      <c r="FA2291" s="196"/>
      <c r="FB2291" s="196"/>
      <c r="FC2291" s="196"/>
      <c r="FD2291" s="196"/>
    </row>
    <row r="2292" spans="2:160">
      <c r="B2292" s="99">
        <f t="shared" si="211"/>
        <v>0</v>
      </c>
      <c r="C2292" s="99" t="str">
        <f t="shared" si="212"/>
        <v/>
      </c>
      <c r="D2292" s="99" t="str">
        <f t="shared" si="213"/>
        <v/>
      </c>
      <c r="E2292" s="99" t="str">
        <f t="shared" si="214"/>
        <v/>
      </c>
      <c r="F2292" s="99" t="str">
        <f t="shared" si="215"/>
        <v/>
      </c>
      <c r="G2292" s="99" t="str">
        <f t="shared" si="216"/>
        <v/>
      </c>
      <c r="H2292" s="200" t="str">
        <f ca="1">IF(AND(M2292&gt;0,M2292&lt;=STATS!$C$22),1,"")</f>
        <v/>
      </c>
      <c r="J2292" s="34">
        <v>2291</v>
      </c>
      <c r="R2292" s="17"/>
      <c r="S2292" s="17"/>
      <c r="EZ2292" s="196"/>
      <c r="FA2292" s="196"/>
      <c r="FB2292" s="196"/>
      <c r="FC2292" s="196"/>
      <c r="FD2292" s="196"/>
    </row>
    <row r="2293" spans="2:160">
      <c r="B2293" s="99">
        <f t="shared" si="211"/>
        <v>0</v>
      </c>
      <c r="C2293" s="99" t="str">
        <f t="shared" si="212"/>
        <v/>
      </c>
      <c r="D2293" s="99" t="str">
        <f t="shared" si="213"/>
        <v/>
      </c>
      <c r="E2293" s="99" t="str">
        <f t="shared" si="214"/>
        <v/>
      </c>
      <c r="F2293" s="99" t="str">
        <f t="shared" si="215"/>
        <v/>
      </c>
      <c r="G2293" s="99" t="str">
        <f t="shared" si="216"/>
        <v/>
      </c>
      <c r="H2293" s="200" t="str">
        <f ca="1">IF(AND(M2293&gt;0,M2293&lt;=STATS!$C$22),1,"")</f>
        <v/>
      </c>
      <c r="J2293" s="34">
        <v>2292</v>
      </c>
      <c r="R2293" s="17"/>
      <c r="S2293" s="17"/>
      <c r="EZ2293" s="196"/>
      <c r="FA2293" s="196"/>
      <c r="FB2293" s="196"/>
      <c r="FC2293" s="196"/>
      <c r="FD2293" s="196"/>
    </row>
    <row r="2294" spans="2:160">
      <c r="B2294" s="99">
        <f t="shared" si="211"/>
        <v>0</v>
      </c>
      <c r="C2294" s="99" t="str">
        <f t="shared" si="212"/>
        <v/>
      </c>
      <c r="D2294" s="99" t="str">
        <f t="shared" si="213"/>
        <v/>
      </c>
      <c r="E2294" s="99" t="str">
        <f t="shared" si="214"/>
        <v/>
      </c>
      <c r="F2294" s="99" t="str">
        <f t="shared" si="215"/>
        <v/>
      </c>
      <c r="G2294" s="99" t="str">
        <f t="shared" si="216"/>
        <v/>
      </c>
      <c r="H2294" s="200" t="str">
        <f ca="1">IF(AND(M2294&gt;0,M2294&lt;=STATS!$C$22),1,"")</f>
        <v/>
      </c>
      <c r="J2294" s="34">
        <v>2293</v>
      </c>
      <c r="R2294" s="17"/>
      <c r="S2294" s="17"/>
      <c r="EZ2294" s="196"/>
      <c r="FA2294" s="196"/>
      <c r="FB2294" s="196"/>
      <c r="FC2294" s="196"/>
      <c r="FD2294" s="196"/>
    </row>
    <row r="2295" spans="2:160">
      <c r="B2295" s="99">
        <f t="shared" si="211"/>
        <v>0</v>
      </c>
      <c r="C2295" s="99" t="str">
        <f t="shared" si="212"/>
        <v/>
      </c>
      <c r="D2295" s="99" t="str">
        <f t="shared" si="213"/>
        <v/>
      </c>
      <c r="E2295" s="99" t="str">
        <f t="shared" si="214"/>
        <v/>
      </c>
      <c r="F2295" s="99" t="str">
        <f t="shared" si="215"/>
        <v/>
      </c>
      <c r="G2295" s="99" t="str">
        <f t="shared" si="216"/>
        <v/>
      </c>
      <c r="H2295" s="200" t="str">
        <f ca="1">IF(AND(M2295&gt;0,M2295&lt;=STATS!$C$22),1,"")</f>
        <v/>
      </c>
      <c r="J2295" s="34">
        <v>2294</v>
      </c>
      <c r="R2295" s="17"/>
      <c r="S2295" s="17"/>
      <c r="EZ2295" s="196"/>
      <c r="FA2295" s="196"/>
      <c r="FB2295" s="196"/>
      <c r="FC2295" s="196"/>
      <c r="FD2295" s="196"/>
    </row>
    <row r="2296" spans="2:160">
      <c r="B2296" s="99">
        <f t="shared" si="211"/>
        <v>0</v>
      </c>
      <c r="C2296" s="99" t="str">
        <f t="shared" si="212"/>
        <v/>
      </c>
      <c r="D2296" s="99" t="str">
        <f t="shared" si="213"/>
        <v/>
      </c>
      <c r="E2296" s="99" t="str">
        <f t="shared" si="214"/>
        <v/>
      </c>
      <c r="F2296" s="99" t="str">
        <f t="shared" si="215"/>
        <v/>
      </c>
      <c r="G2296" s="99" t="str">
        <f t="shared" si="216"/>
        <v/>
      </c>
      <c r="H2296" s="200" t="str">
        <f ca="1">IF(AND(M2296&gt;0,M2296&lt;=STATS!$C$22),1,"")</f>
        <v/>
      </c>
      <c r="J2296" s="34">
        <v>2295</v>
      </c>
      <c r="R2296" s="17"/>
      <c r="S2296" s="17"/>
      <c r="EZ2296" s="196"/>
      <c r="FA2296" s="196"/>
      <c r="FB2296" s="196"/>
      <c r="FC2296" s="196"/>
      <c r="FD2296" s="196"/>
    </row>
    <row r="2297" spans="2:160">
      <c r="B2297" s="99">
        <f t="shared" si="211"/>
        <v>0</v>
      </c>
      <c r="C2297" s="99" t="str">
        <f t="shared" si="212"/>
        <v/>
      </c>
      <c r="D2297" s="99" t="str">
        <f t="shared" si="213"/>
        <v/>
      </c>
      <c r="E2297" s="99" t="str">
        <f t="shared" si="214"/>
        <v/>
      </c>
      <c r="F2297" s="99" t="str">
        <f t="shared" si="215"/>
        <v/>
      </c>
      <c r="G2297" s="99" t="str">
        <f t="shared" si="216"/>
        <v/>
      </c>
      <c r="H2297" s="200" t="str">
        <f ca="1">IF(AND(M2297&gt;0,M2297&lt;=STATS!$C$22),1,"")</f>
        <v/>
      </c>
      <c r="J2297" s="34">
        <v>2296</v>
      </c>
      <c r="R2297" s="17"/>
      <c r="S2297" s="17"/>
      <c r="EZ2297" s="196"/>
      <c r="FA2297" s="196"/>
      <c r="FB2297" s="196"/>
      <c r="FC2297" s="196"/>
      <c r="FD2297" s="196"/>
    </row>
    <row r="2298" spans="2:160">
      <c r="B2298" s="99">
        <f t="shared" si="211"/>
        <v>0</v>
      </c>
      <c r="C2298" s="99" t="str">
        <f t="shared" si="212"/>
        <v/>
      </c>
      <c r="D2298" s="99" t="str">
        <f t="shared" si="213"/>
        <v/>
      </c>
      <c r="E2298" s="99" t="str">
        <f t="shared" si="214"/>
        <v/>
      </c>
      <c r="F2298" s="99" t="str">
        <f t="shared" si="215"/>
        <v/>
      </c>
      <c r="G2298" s="99" t="str">
        <f t="shared" si="216"/>
        <v/>
      </c>
      <c r="H2298" s="200" t="str">
        <f ca="1">IF(AND(M2298&gt;0,M2298&lt;=STATS!$C$22),1,"")</f>
        <v/>
      </c>
      <c r="J2298" s="34">
        <v>2297</v>
      </c>
      <c r="R2298" s="17"/>
      <c r="S2298" s="17"/>
      <c r="EZ2298" s="196"/>
      <c r="FA2298" s="196"/>
      <c r="FB2298" s="196"/>
      <c r="FC2298" s="196"/>
      <c r="FD2298" s="196"/>
    </row>
    <row r="2299" spans="2:160">
      <c r="B2299" s="99">
        <f t="shared" si="211"/>
        <v>0</v>
      </c>
      <c r="C2299" s="99" t="str">
        <f t="shared" si="212"/>
        <v/>
      </c>
      <c r="D2299" s="99" t="str">
        <f t="shared" si="213"/>
        <v/>
      </c>
      <c r="E2299" s="99" t="str">
        <f t="shared" si="214"/>
        <v/>
      </c>
      <c r="F2299" s="99" t="str">
        <f t="shared" si="215"/>
        <v/>
      </c>
      <c r="G2299" s="99" t="str">
        <f t="shared" si="216"/>
        <v/>
      </c>
      <c r="H2299" s="200" t="str">
        <f ca="1">IF(AND(M2299&gt;0,M2299&lt;=STATS!$C$22),1,"")</f>
        <v/>
      </c>
      <c r="J2299" s="34">
        <v>2298</v>
      </c>
      <c r="R2299" s="17"/>
      <c r="S2299" s="17"/>
      <c r="EZ2299" s="196"/>
      <c r="FA2299" s="196"/>
      <c r="FB2299" s="196"/>
      <c r="FC2299" s="196"/>
      <c r="FD2299" s="196"/>
    </row>
    <row r="2300" spans="2:160">
      <c r="B2300" s="99">
        <f t="shared" si="211"/>
        <v>0</v>
      </c>
      <c r="C2300" s="99" t="str">
        <f t="shared" si="212"/>
        <v/>
      </c>
      <c r="D2300" s="99" t="str">
        <f t="shared" si="213"/>
        <v/>
      </c>
      <c r="E2300" s="99" t="str">
        <f t="shared" si="214"/>
        <v/>
      </c>
      <c r="F2300" s="99" t="str">
        <f t="shared" si="215"/>
        <v/>
      </c>
      <c r="G2300" s="99" t="str">
        <f t="shared" si="216"/>
        <v/>
      </c>
      <c r="H2300" s="200" t="str">
        <f ca="1">IF(AND(M2300&gt;0,M2300&lt;=STATS!$C$22),1,"")</f>
        <v/>
      </c>
      <c r="J2300" s="34">
        <v>2299</v>
      </c>
      <c r="R2300" s="17"/>
      <c r="S2300" s="17"/>
      <c r="EZ2300" s="196"/>
      <c r="FA2300" s="196"/>
      <c r="FB2300" s="196"/>
      <c r="FC2300" s="196"/>
      <c r="FD2300" s="196"/>
    </row>
    <row r="2301" spans="2:160">
      <c r="B2301" s="99">
        <f t="shared" si="211"/>
        <v>0</v>
      </c>
      <c r="C2301" s="99" t="str">
        <f t="shared" si="212"/>
        <v/>
      </c>
      <c r="D2301" s="99" t="str">
        <f t="shared" si="213"/>
        <v/>
      </c>
      <c r="E2301" s="99" t="str">
        <f t="shared" si="214"/>
        <v/>
      </c>
      <c r="F2301" s="99" t="str">
        <f t="shared" si="215"/>
        <v/>
      </c>
      <c r="G2301" s="99" t="str">
        <f t="shared" si="216"/>
        <v/>
      </c>
      <c r="H2301" s="200" t="str">
        <f ca="1">IF(AND(M2301&gt;0,M2301&lt;=STATS!$C$22),1,"")</f>
        <v/>
      </c>
      <c r="J2301" s="34">
        <v>2300</v>
      </c>
      <c r="R2301" s="17"/>
      <c r="S2301" s="17"/>
      <c r="EZ2301" s="196"/>
      <c r="FA2301" s="196"/>
      <c r="FB2301" s="196"/>
      <c r="FC2301" s="196"/>
      <c r="FD2301" s="196"/>
    </row>
    <row r="2302" spans="2:160">
      <c r="B2302" s="99">
        <f t="shared" si="211"/>
        <v>0</v>
      </c>
      <c r="C2302" s="99" t="str">
        <f t="shared" si="212"/>
        <v/>
      </c>
      <c r="D2302" s="99" t="str">
        <f t="shared" si="213"/>
        <v/>
      </c>
      <c r="E2302" s="99" t="str">
        <f t="shared" si="214"/>
        <v/>
      </c>
      <c r="F2302" s="99" t="str">
        <f t="shared" si="215"/>
        <v/>
      </c>
      <c r="G2302" s="99" t="str">
        <f t="shared" si="216"/>
        <v/>
      </c>
      <c r="H2302" s="200" t="str">
        <f ca="1">IF(AND(M2302&gt;0,M2302&lt;=STATS!$C$22),1,"")</f>
        <v/>
      </c>
      <c r="J2302" s="34">
        <v>2301</v>
      </c>
      <c r="R2302" s="17"/>
      <c r="S2302" s="17"/>
      <c r="EZ2302" s="196"/>
      <c r="FA2302" s="196"/>
      <c r="FB2302" s="196"/>
      <c r="FC2302" s="196"/>
      <c r="FD2302" s="196"/>
    </row>
    <row r="2303" spans="2:160">
      <c r="B2303" s="99">
        <f t="shared" si="211"/>
        <v>0</v>
      </c>
      <c r="C2303" s="99" t="str">
        <f t="shared" si="212"/>
        <v/>
      </c>
      <c r="D2303" s="99" t="str">
        <f t="shared" si="213"/>
        <v/>
      </c>
      <c r="E2303" s="99" t="str">
        <f t="shared" si="214"/>
        <v/>
      </c>
      <c r="F2303" s="99" t="str">
        <f t="shared" si="215"/>
        <v/>
      </c>
      <c r="G2303" s="99" t="str">
        <f t="shared" si="216"/>
        <v/>
      </c>
      <c r="H2303" s="200" t="str">
        <f ca="1">IF(AND(M2303&gt;0,M2303&lt;=STATS!$C$22),1,"")</f>
        <v/>
      </c>
      <c r="J2303" s="34">
        <v>2302</v>
      </c>
      <c r="R2303" s="17"/>
      <c r="S2303" s="17"/>
      <c r="EZ2303" s="196"/>
      <c r="FA2303" s="196"/>
      <c r="FB2303" s="196"/>
      <c r="FC2303" s="196"/>
      <c r="FD2303" s="196"/>
    </row>
    <row r="2304" spans="2:160">
      <c r="B2304" s="99">
        <f t="shared" si="211"/>
        <v>0</v>
      </c>
      <c r="C2304" s="99" t="str">
        <f t="shared" si="212"/>
        <v/>
      </c>
      <c r="D2304" s="99" t="str">
        <f t="shared" si="213"/>
        <v/>
      </c>
      <c r="E2304" s="99" t="str">
        <f t="shared" si="214"/>
        <v/>
      </c>
      <c r="F2304" s="99" t="str">
        <f t="shared" si="215"/>
        <v/>
      </c>
      <c r="G2304" s="99" t="str">
        <f t="shared" si="216"/>
        <v/>
      </c>
      <c r="H2304" s="200" t="str">
        <f ca="1">IF(AND(M2304&gt;0,M2304&lt;=STATS!$C$22),1,"")</f>
        <v/>
      </c>
      <c r="J2304" s="34">
        <v>2303</v>
      </c>
      <c r="R2304" s="17"/>
      <c r="S2304" s="17"/>
      <c r="EZ2304" s="196"/>
      <c r="FA2304" s="196"/>
      <c r="FB2304" s="196"/>
      <c r="FC2304" s="196"/>
      <c r="FD2304" s="196"/>
    </row>
    <row r="2305" spans="2:160">
      <c r="B2305" s="99">
        <f t="shared" si="211"/>
        <v>0</v>
      </c>
      <c r="C2305" s="99" t="str">
        <f t="shared" si="212"/>
        <v/>
      </c>
      <c r="D2305" s="99" t="str">
        <f t="shared" si="213"/>
        <v/>
      </c>
      <c r="E2305" s="99" t="str">
        <f t="shared" si="214"/>
        <v/>
      </c>
      <c r="F2305" s="99" t="str">
        <f t="shared" si="215"/>
        <v/>
      </c>
      <c r="G2305" s="99" t="str">
        <f t="shared" si="216"/>
        <v/>
      </c>
      <c r="H2305" s="200" t="str">
        <f ca="1">IF(AND(M2305&gt;0,M2305&lt;=STATS!$C$22),1,"")</f>
        <v/>
      </c>
      <c r="J2305" s="34">
        <v>2304</v>
      </c>
      <c r="R2305" s="17"/>
      <c r="S2305" s="17"/>
      <c r="EZ2305" s="196"/>
      <c r="FA2305" s="196"/>
      <c r="FB2305" s="196"/>
      <c r="FC2305" s="196"/>
      <c r="FD2305" s="196"/>
    </row>
    <row r="2306" spans="2:160">
      <c r="B2306" s="99">
        <f t="shared" ref="B2306:B2369" si="217">COUNT(R2306:EY2306,FE2306:FM2306)</f>
        <v>0</v>
      </c>
      <c r="C2306" s="99" t="str">
        <f t="shared" ref="C2306:C2369" si="218">IF(COUNT(R2306:EY2306,FE2306:FM2306)&gt;0,COUNT(R2306:EY2306,FE2306:FM2306),"")</f>
        <v/>
      </c>
      <c r="D2306" s="99" t="str">
        <f t="shared" ref="D2306:D2369" si="219">IF(COUNT(T2306:BJ2306,BL2306:BT2306,BV2306:CB2306,CD2306:EY2306,FE2306:FM2306)&gt;0,COUNT(T2306:BJ2306,BL2306:BT2306,BV2306:CB2306,CD2306:EY2306,FE2306:FM2306),"")</f>
        <v/>
      </c>
      <c r="E2306" s="99" t="str">
        <f t="shared" ref="E2306:E2369" si="220">IF(H2306=1,COUNT(R2306:EY2306,FE2306:FM2306),"")</f>
        <v/>
      </c>
      <c r="F2306" s="99" t="str">
        <f t="shared" ref="F2306:F2369" si="221">IF(H2306=1,COUNT(T2306:BJ2306,BL2306:BT2306,BV2306:CB2306,CD2306:EY2306,FE2306:FM2306),"")</f>
        <v/>
      </c>
      <c r="G2306" s="99" t="str">
        <f t="shared" si="216"/>
        <v/>
      </c>
      <c r="H2306" s="200" t="str">
        <f ca="1">IF(AND(M2306&gt;0,M2306&lt;=STATS!$C$22),1,"")</f>
        <v/>
      </c>
      <c r="J2306" s="34">
        <v>2305</v>
      </c>
      <c r="R2306" s="17"/>
      <c r="S2306" s="17"/>
      <c r="EZ2306" s="196"/>
      <c r="FA2306" s="196"/>
      <c r="FB2306" s="196"/>
      <c r="FC2306" s="196"/>
      <c r="FD2306" s="196"/>
    </row>
    <row r="2307" spans="2:160">
      <c r="B2307" s="99">
        <f t="shared" si="217"/>
        <v>0</v>
      </c>
      <c r="C2307" s="99" t="str">
        <f t="shared" si="218"/>
        <v/>
      </c>
      <c r="D2307" s="99" t="str">
        <f t="shared" si="219"/>
        <v/>
      </c>
      <c r="E2307" s="99" t="str">
        <f t="shared" si="220"/>
        <v/>
      </c>
      <c r="F2307" s="99" t="str">
        <f t="shared" si="221"/>
        <v/>
      </c>
      <c r="G2307" s="99" t="str">
        <f t="shared" si="216"/>
        <v/>
      </c>
      <c r="H2307" s="200" t="str">
        <f ca="1">IF(AND(M2307&gt;0,M2307&lt;=STATS!$C$22),1,"")</f>
        <v/>
      </c>
      <c r="J2307" s="34">
        <v>2306</v>
      </c>
      <c r="R2307" s="17"/>
      <c r="S2307" s="17"/>
      <c r="EZ2307" s="196"/>
      <c r="FA2307" s="196"/>
      <c r="FB2307" s="196"/>
      <c r="FC2307" s="196"/>
      <c r="FD2307" s="196"/>
    </row>
    <row r="2308" spans="2:160">
      <c r="B2308" s="99">
        <f t="shared" si="217"/>
        <v>0</v>
      </c>
      <c r="C2308" s="99" t="str">
        <f t="shared" si="218"/>
        <v/>
      </c>
      <c r="D2308" s="99" t="str">
        <f t="shared" si="219"/>
        <v/>
      </c>
      <c r="E2308" s="99" t="str">
        <f t="shared" si="220"/>
        <v/>
      </c>
      <c r="F2308" s="99" t="str">
        <f t="shared" si="221"/>
        <v/>
      </c>
      <c r="G2308" s="99" t="str">
        <f t="shared" si="216"/>
        <v/>
      </c>
      <c r="H2308" s="200" t="str">
        <f ca="1">IF(AND(M2308&gt;0,M2308&lt;=STATS!$C$22),1,"")</f>
        <v/>
      </c>
      <c r="J2308" s="34">
        <v>2307</v>
      </c>
      <c r="R2308" s="17"/>
      <c r="S2308" s="17"/>
      <c r="EZ2308" s="196"/>
      <c r="FA2308" s="196"/>
      <c r="FB2308" s="196"/>
      <c r="FC2308" s="196"/>
      <c r="FD2308" s="196"/>
    </row>
    <row r="2309" spans="2:160">
      <c r="B2309" s="99">
        <f t="shared" si="217"/>
        <v>0</v>
      </c>
      <c r="C2309" s="99" t="str">
        <f t="shared" si="218"/>
        <v/>
      </c>
      <c r="D2309" s="99" t="str">
        <f t="shared" si="219"/>
        <v/>
      </c>
      <c r="E2309" s="99" t="str">
        <f t="shared" si="220"/>
        <v/>
      </c>
      <c r="F2309" s="99" t="str">
        <f t="shared" si="221"/>
        <v/>
      </c>
      <c r="G2309" s="99" t="str">
        <f t="shared" si="216"/>
        <v/>
      </c>
      <c r="H2309" s="200" t="str">
        <f ca="1">IF(AND(M2309&gt;0,M2309&lt;=STATS!$C$22),1,"")</f>
        <v/>
      </c>
      <c r="J2309" s="34">
        <v>2308</v>
      </c>
      <c r="R2309" s="17"/>
      <c r="S2309" s="17"/>
      <c r="EZ2309" s="196"/>
      <c r="FA2309" s="196"/>
      <c r="FB2309" s="196"/>
      <c r="FC2309" s="196"/>
      <c r="FD2309" s="196"/>
    </row>
    <row r="2310" spans="2:160">
      <c r="B2310" s="99">
        <f t="shared" si="217"/>
        <v>0</v>
      </c>
      <c r="C2310" s="99" t="str">
        <f t="shared" si="218"/>
        <v/>
      </c>
      <c r="D2310" s="99" t="str">
        <f t="shared" si="219"/>
        <v/>
      </c>
      <c r="E2310" s="99" t="str">
        <f t="shared" si="220"/>
        <v/>
      </c>
      <c r="F2310" s="99" t="str">
        <f t="shared" si="221"/>
        <v/>
      </c>
      <c r="G2310" s="99" t="str">
        <f t="shared" si="216"/>
        <v/>
      </c>
      <c r="H2310" s="200" t="str">
        <f ca="1">IF(AND(M2310&gt;0,M2310&lt;=STATS!$C$22),1,"")</f>
        <v/>
      </c>
      <c r="J2310" s="34">
        <v>2309</v>
      </c>
      <c r="R2310" s="17"/>
      <c r="S2310" s="17"/>
      <c r="EZ2310" s="196"/>
      <c r="FA2310" s="196"/>
      <c r="FB2310" s="196"/>
      <c r="FC2310" s="196"/>
      <c r="FD2310" s="196"/>
    </row>
    <row r="2311" spans="2:160">
      <c r="B2311" s="99">
        <f t="shared" si="217"/>
        <v>0</v>
      </c>
      <c r="C2311" s="99" t="str">
        <f t="shared" si="218"/>
        <v/>
      </c>
      <c r="D2311" s="99" t="str">
        <f t="shared" si="219"/>
        <v/>
      </c>
      <c r="E2311" s="99" t="str">
        <f t="shared" si="220"/>
        <v/>
      </c>
      <c r="F2311" s="99" t="str">
        <f t="shared" si="221"/>
        <v/>
      </c>
      <c r="G2311" s="99" t="str">
        <f t="shared" si="216"/>
        <v/>
      </c>
      <c r="H2311" s="200" t="str">
        <f ca="1">IF(AND(M2311&gt;0,M2311&lt;=STATS!$C$22),1,"")</f>
        <v/>
      </c>
      <c r="J2311" s="34">
        <v>2310</v>
      </c>
      <c r="R2311" s="17"/>
      <c r="S2311" s="17"/>
      <c r="EZ2311" s="196"/>
      <c r="FA2311" s="196"/>
      <c r="FB2311" s="196"/>
      <c r="FC2311" s="196"/>
      <c r="FD2311" s="196"/>
    </row>
    <row r="2312" spans="2:160">
      <c r="B2312" s="99">
        <f t="shared" si="217"/>
        <v>0</v>
      </c>
      <c r="C2312" s="99" t="str">
        <f t="shared" si="218"/>
        <v/>
      </c>
      <c r="D2312" s="99" t="str">
        <f t="shared" si="219"/>
        <v/>
      </c>
      <c r="E2312" s="99" t="str">
        <f t="shared" si="220"/>
        <v/>
      </c>
      <c r="F2312" s="99" t="str">
        <f t="shared" si="221"/>
        <v/>
      </c>
      <c r="G2312" s="99" t="str">
        <f t="shared" si="216"/>
        <v/>
      </c>
      <c r="H2312" s="200" t="str">
        <f ca="1">IF(AND(M2312&gt;0,M2312&lt;=STATS!$C$22),1,"")</f>
        <v/>
      </c>
      <c r="J2312" s="34">
        <v>2311</v>
      </c>
      <c r="R2312" s="17"/>
      <c r="S2312" s="17"/>
      <c r="EZ2312" s="196"/>
      <c r="FA2312" s="196"/>
      <c r="FB2312" s="196"/>
      <c r="FC2312" s="196"/>
      <c r="FD2312" s="196"/>
    </row>
    <row r="2313" spans="2:160">
      <c r="B2313" s="99">
        <f t="shared" si="217"/>
        <v>0</v>
      </c>
      <c r="C2313" s="99" t="str">
        <f t="shared" si="218"/>
        <v/>
      </c>
      <c r="D2313" s="99" t="str">
        <f t="shared" si="219"/>
        <v/>
      </c>
      <c r="E2313" s="99" t="str">
        <f t="shared" si="220"/>
        <v/>
      </c>
      <c r="F2313" s="99" t="str">
        <f t="shared" si="221"/>
        <v/>
      </c>
      <c r="G2313" s="99" t="str">
        <f t="shared" si="216"/>
        <v/>
      </c>
      <c r="H2313" s="200" t="str">
        <f ca="1">IF(AND(M2313&gt;0,M2313&lt;=STATS!$C$22),1,"")</f>
        <v/>
      </c>
      <c r="J2313" s="34">
        <v>2312</v>
      </c>
      <c r="R2313" s="17"/>
      <c r="S2313" s="17"/>
      <c r="EZ2313" s="196"/>
      <c r="FA2313" s="196"/>
      <c r="FB2313" s="196"/>
      <c r="FC2313" s="196"/>
      <c r="FD2313" s="196"/>
    </row>
    <row r="2314" spans="2:160">
      <c r="B2314" s="99">
        <f t="shared" si="217"/>
        <v>0</v>
      </c>
      <c r="C2314" s="99" t="str">
        <f t="shared" si="218"/>
        <v/>
      </c>
      <c r="D2314" s="99" t="str">
        <f t="shared" si="219"/>
        <v/>
      </c>
      <c r="E2314" s="99" t="str">
        <f t="shared" si="220"/>
        <v/>
      </c>
      <c r="F2314" s="99" t="str">
        <f t="shared" si="221"/>
        <v/>
      </c>
      <c r="G2314" s="99" t="str">
        <f t="shared" si="216"/>
        <v/>
      </c>
      <c r="H2314" s="200" t="str">
        <f ca="1">IF(AND(M2314&gt;0,M2314&lt;=STATS!$C$22),1,"")</f>
        <v/>
      </c>
      <c r="J2314" s="34">
        <v>2313</v>
      </c>
      <c r="R2314" s="17"/>
      <c r="S2314" s="17"/>
      <c r="EZ2314" s="196"/>
      <c r="FA2314" s="196"/>
      <c r="FB2314" s="196"/>
      <c r="FC2314" s="196"/>
      <c r="FD2314" s="196"/>
    </row>
    <row r="2315" spans="2:160">
      <c r="B2315" s="99">
        <f t="shared" si="217"/>
        <v>0</v>
      </c>
      <c r="C2315" s="99" t="str">
        <f t="shared" si="218"/>
        <v/>
      </c>
      <c r="D2315" s="99" t="str">
        <f t="shared" si="219"/>
        <v/>
      </c>
      <c r="E2315" s="99" t="str">
        <f t="shared" si="220"/>
        <v/>
      </c>
      <c r="F2315" s="99" t="str">
        <f t="shared" si="221"/>
        <v/>
      </c>
      <c r="G2315" s="99" t="str">
        <f t="shared" si="216"/>
        <v/>
      </c>
      <c r="H2315" s="200" t="str">
        <f ca="1">IF(AND(M2315&gt;0,M2315&lt;=STATS!$C$22),1,"")</f>
        <v/>
      </c>
      <c r="J2315" s="34">
        <v>2314</v>
      </c>
      <c r="R2315" s="17"/>
      <c r="S2315" s="17"/>
      <c r="EZ2315" s="196"/>
      <c r="FA2315" s="196"/>
      <c r="FB2315" s="196"/>
      <c r="FC2315" s="196"/>
      <c r="FD2315" s="196"/>
    </row>
    <row r="2316" spans="2:160">
      <c r="B2316" s="99">
        <f t="shared" si="217"/>
        <v>0</v>
      </c>
      <c r="C2316" s="99" t="str">
        <f t="shared" si="218"/>
        <v/>
      </c>
      <c r="D2316" s="99" t="str">
        <f t="shared" si="219"/>
        <v/>
      </c>
      <c r="E2316" s="99" t="str">
        <f t="shared" si="220"/>
        <v/>
      </c>
      <c r="F2316" s="99" t="str">
        <f t="shared" si="221"/>
        <v/>
      </c>
      <c r="G2316" s="99" t="str">
        <f t="shared" si="216"/>
        <v/>
      </c>
      <c r="H2316" s="200" t="str">
        <f ca="1">IF(AND(M2316&gt;0,M2316&lt;=STATS!$C$22),1,"")</f>
        <v/>
      </c>
      <c r="J2316" s="34">
        <v>2315</v>
      </c>
      <c r="R2316" s="17"/>
      <c r="S2316" s="17"/>
      <c r="EZ2316" s="196"/>
      <c r="FA2316" s="196"/>
      <c r="FB2316" s="196"/>
      <c r="FC2316" s="196"/>
      <c r="FD2316" s="196"/>
    </row>
    <row r="2317" spans="2:160">
      <c r="B2317" s="99">
        <f t="shared" si="217"/>
        <v>0</v>
      </c>
      <c r="C2317" s="99" t="str">
        <f t="shared" si="218"/>
        <v/>
      </c>
      <c r="D2317" s="99" t="str">
        <f t="shared" si="219"/>
        <v/>
      </c>
      <c r="E2317" s="99" t="str">
        <f t="shared" si="220"/>
        <v/>
      </c>
      <c r="F2317" s="99" t="str">
        <f t="shared" si="221"/>
        <v/>
      </c>
      <c r="G2317" s="99" t="str">
        <f t="shared" si="216"/>
        <v/>
      </c>
      <c r="H2317" s="200" t="str">
        <f ca="1">IF(AND(M2317&gt;0,M2317&lt;=STATS!$C$22),1,"")</f>
        <v/>
      </c>
      <c r="J2317" s="34">
        <v>2316</v>
      </c>
      <c r="R2317" s="17"/>
      <c r="S2317" s="17"/>
      <c r="EZ2317" s="196"/>
      <c r="FA2317" s="196"/>
      <c r="FB2317" s="196"/>
      <c r="FC2317" s="196"/>
      <c r="FD2317" s="196"/>
    </row>
    <row r="2318" spans="2:160">
      <c r="B2318" s="99">
        <f t="shared" si="217"/>
        <v>0</v>
      </c>
      <c r="C2318" s="99" t="str">
        <f t="shared" si="218"/>
        <v/>
      </c>
      <c r="D2318" s="99" t="str">
        <f t="shared" si="219"/>
        <v/>
      </c>
      <c r="E2318" s="99" t="str">
        <f t="shared" si="220"/>
        <v/>
      </c>
      <c r="F2318" s="99" t="str">
        <f t="shared" si="221"/>
        <v/>
      </c>
      <c r="G2318" s="99" t="str">
        <f t="shared" si="216"/>
        <v/>
      </c>
      <c r="H2318" s="200" t="str">
        <f ca="1">IF(AND(M2318&gt;0,M2318&lt;=STATS!$C$22),1,"")</f>
        <v/>
      </c>
      <c r="J2318" s="34">
        <v>2317</v>
      </c>
      <c r="R2318" s="17"/>
      <c r="S2318" s="17"/>
      <c r="EZ2318" s="196"/>
      <c r="FA2318" s="196"/>
      <c r="FB2318" s="196"/>
      <c r="FC2318" s="196"/>
      <c r="FD2318" s="196"/>
    </row>
    <row r="2319" spans="2:160">
      <c r="B2319" s="99">
        <f t="shared" si="217"/>
        <v>0</v>
      </c>
      <c r="C2319" s="99" t="str">
        <f t="shared" si="218"/>
        <v/>
      </c>
      <c r="D2319" s="99" t="str">
        <f t="shared" si="219"/>
        <v/>
      </c>
      <c r="E2319" s="99" t="str">
        <f t="shared" si="220"/>
        <v/>
      </c>
      <c r="F2319" s="99" t="str">
        <f t="shared" si="221"/>
        <v/>
      </c>
      <c r="G2319" s="99" t="str">
        <f t="shared" si="216"/>
        <v/>
      </c>
      <c r="H2319" s="200" t="str">
        <f ca="1">IF(AND(M2319&gt;0,M2319&lt;=STATS!$C$22),1,"")</f>
        <v/>
      </c>
      <c r="J2319" s="34">
        <v>2318</v>
      </c>
      <c r="R2319" s="17"/>
      <c r="S2319" s="17"/>
      <c r="EZ2319" s="196"/>
      <c r="FA2319" s="196"/>
      <c r="FB2319" s="196"/>
      <c r="FC2319" s="196"/>
      <c r="FD2319" s="196"/>
    </row>
    <row r="2320" spans="2:160">
      <c r="B2320" s="99">
        <f t="shared" si="217"/>
        <v>0</v>
      </c>
      <c r="C2320" s="99" t="str">
        <f t="shared" si="218"/>
        <v/>
      </c>
      <c r="D2320" s="99" t="str">
        <f t="shared" si="219"/>
        <v/>
      </c>
      <c r="E2320" s="99" t="str">
        <f t="shared" si="220"/>
        <v/>
      </c>
      <c r="F2320" s="99" t="str">
        <f t="shared" si="221"/>
        <v/>
      </c>
      <c r="G2320" s="99" t="str">
        <f t="shared" si="216"/>
        <v/>
      </c>
      <c r="H2320" s="200" t="str">
        <f ca="1">IF(AND(M2320&gt;0,M2320&lt;=STATS!$C$22),1,"")</f>
        <v/>
      </c>
      <c r="J2320" s="34">
        <v>2319</v>
      </c>
      <c r="R2320" s="17"/>
      <c r="S2320" s="17"/>
      <c r="EZ2320" s="196"/>
      <c r="FA2320" s="196"/>
      <c r="FB2320" s="196"/>
      <c r="FC2320" s="196"/>
      <c r="FD2320" s="196"/>
    </row>
    <row r="2321" spans="2:160">
      <c r="B2321" s="99">
        <f t="shared" si="217"/>
        <v>0</v>
      </c>
      <c r="C2321" s="99" t="str">
        <f t="shared" si="218"/>
        <v/>
      </c>
      <c r="D2321" s="99" t="str">
        <f t="shared" si="219"/>
        <v/>
      </c>
      <c r="E2321" s="99" t="str">
        <f t="shared" si="220"/>
        <v/>
      </c>
      <c r="F2321" s="99" t="str">
        <f t="shared" si="221"/>
        <v/>
      </c>
      <c r="G2321" s="99" t="str">
        <f t="shared" si="216"/>
        <v/>
      </c>
      <c r="H2321" s="200" t="str">
        <f ca="1">IF(AND(M2321&gt;0,M2321&lt;=STATS!$C$22),1,"")</f>
        <v/>
      </c>
      <c r="J2321" s="34">
        <v>2320</v>
      </c>
      <c r="R2321" s="17"/>
      <c r="S2321" s="17"/>
      <c r="EZ2321" s="196"/>
      <c r="FA2321" s="196"/>
      <c r="FB2321" s="196"/>
      <c r="FC2321" s="196"/>
      <c r="FD2321" s="196"/>
    </row>
    <row r="2322" spans="2:160">
      <c r="B2322" s="99">
        <f t="shared" si="217"/>
        <v>0</v>
      </c>
      <c r="C2322" s="99" t="str">
        <f t="shared" si="218"/>
        <v/>
      </c>
      <c r="D2322" s="99" t="str">
        <f t="shared" si="219"/>
        <v/>
      </c>
      <c r="E2322" s="99" t="str">
        <f t="shared" si="220"/>
        <v/>
      </c>
      <c r="F2322" s="99" t="str">
        <f t="shared" si="221"/>
        <v/>
      </c>
      <c r="G2322" s="99" t="str">
        <f t="shared" si="216"/>
        <v/>
      </c>
      <c r="H2322" s="200" t="str">
        <f ca="1">IF(AND(M2322&gt;0,M2322&lt;=STATS!$C$22),1,"")</f>
        <v/>
      </c>
      <c r="J2322" s="34">
        <v>2321</v>
      </c>
      <c r="R2322" s="17"/>
      <c r="S2322" s="17"/>
      <c r="EZ2322" s="196"/>
      <c r="FA2322" s="196"/>
      <c r="FB2322" s="196"/>
      <c r="FC2322" s="196"/>
      <c r="FD2322" s="196"/>
    </row>
    <row r="2323" spans="2:160">
      <c r="B2323" s="99">
        <f t="shared" si="217"/>
        <v>0</v>
      </c>
      <c r="C2323" s="99" t="str">
        <f t="shared" si="218"/>
        <v/>
      </c>
      <c r="D2323" s="99" t="str">
        <f t="shared" si="219"/>
        <v/>
      </c>
      <c r="E2323" s="99" t="str">
        <f t="shared" si="220"/>
        <v/>
      </c>
      <c r="F2323" s="99" t="str">
        <f t="shared" si="221"/>
        <v/>
      </c>
      <c r="G2323" s="99" t="str">
        <f t="shared" si="216"/>
        <v/>
      </c>
      <c r="H2323" s="200" t="str">
        <f ca="1">IF(AND(M2323&gt;0,M2323&lt;=STATS!$C$22),1,"")</f>
        <v/>
      </c>
      <c r="J2323" s="34">
        <v>2322</v>
      </c>
      <c r="R2323" s="17"/>
      <c r="S2323" s="17"/>
      <c r="EZ2323" s="196"/>
      <c r="FA2323" s="196"/>
      <c r="FB2323" s="196"/>
      <c r="FC2323" s="196"/>
      <c r="FD2323" s="196"/>
    </row>
    <row r="2324" spans="2:160">
      <c r="B2324" s="99">
        <f t="shared" si="217"/>
        <v>0</v>
      </c>
      <c r="C2324" s="99" t="str">
        <f t="shared" si="218"/>
        <v/>
      </c>
      <c r="D2324" s="99" t="str">
        <f t="shared" si="219"/>
        <v/>
      </c>
      <c r="E2324" s="99" t="str">
        <f t="shared" si="220"/>
        <v/>
      </c>
      <c r="F2324" s="99" t="str">
        <f t="shared" si="221"/>
        <v/>
      </c>
      <c r="G2324" s="99" t="str">
        <f t="shared" si="216"/>
        <v/>
      </c>
      <c r="H2324" s="200" t="str">
        <f ca="1">IF(AND(M2324&gt;0,M2324&lt;=STATS!$C$22),1,"")</f>
        <v/>
      </c>
      <c r="J2324" s="34">
        <v>2323</v>
      </c>
      <c r="R2324" s="17"/>
      <c r="S2324" s="17"/>
      <c r="EZ2324" s="196"/>
      <c r="FA2324" s="196"/>
      <c r="FB2324" s="196"/>
      <c r="FC2324" s="196"/>
      <c r="FD2324" s="196"/>
    </row>
    <row r="2325" spans="2:160">
      <c r="B2325" s="99">
        <f t="shared" si="217"/>
        <v>0</v>
      </c>
      <c r="C2325" s="99" t="str">
        <f t="shared" si="218"/>
        <v/>
      </c>
      <c r="D2325" s="99" t="str">
        <f t="shared" si="219"/>
        <v/>
      </c>
      <c r="E2325" s="99" t="str">
        <f t="shared" si="220"/>
        <v/>
      </c>
      <c r="F2325" s="99" t="str">
        <f t="shared" si="221"/>
        <v/>
      </c>
      <c r="G2325" s="99" t="str">
        <f t="shared" si="216"/>
        <v/>
      </c>
      <c r="H2325" s="200" t="str">
        <f ca="1">IF(AND(M2325&gt;0,M2325&lt;=STATS!$C$22),1,"")</f>
        <v/>
      </c>
      <c r="J2325" s="34">
        <v>2324</v>
      </c>
      <c r="R2325" s="17"/>
      <c r="S2325" s="17"/>
      <c r="EZ2325" s="196"/>
      <c r="FA2325" s="196"/>
      <c r="FB2325" s="196"/>
      <c r="FC2325" s="196"/>
      <c r="FD2325" s="196"/>
    </row>
    <row r="2326" spans="2:160">
      <c r="B2326" s="99">
        <f t="shared" si="217"/>
        <v>0</v>
      </c>
      <c r="C2326" s="99" t="str">
        <f t="shared" si="218"/>
        <v/>
      </c>
      <c r="D2326" s="99" t="str">
        <f t="shared" si="219"/>
        <v/>
      </c>
      <c r="E2326" s="99" t="str">
        <f t="shared" si="220"/>
        <v/>
      </c>
      <c r="F2326" s="99" t="str">
        <f t="shared" si="221"/>
        <v/>
      </c>
      <c r="G2326" s="99" t="str">
        <f t="shared" si="216"/>
        <v/>
      </c>
      <c r="H2326" s="200" t="str">
        <f ca="1">IF(AND(M2326&gt;0,M2326&lt;=STATS!$C$22),1,"")</f>
        <v/>
      </c>
      <c r="J2326" s="34">
        <v>2325</v>
      </c>
      <c r="R2326" s="17"/>
      <c r="S2326" s="17"/>
      <c r="EZ2326" s="196"/>
      <c r="FA2326" s="196"/>
      <c r="FB2326" s="196"/>
      <c r="FC2326" s="196"/>
      <c r="FD2326" s="196"/>
    </row>
    <row r="2327" spans="2:160">
      <c r="B2327" s="99">
        <f t="shared" si="217"/>
        <v>0</v>
      </c>
      <c r="C2327" s="99" t="str">
        <f t="shared" si="218"/>
        <v/>
      </c>
      <c r="D2327" s="99" t="str">
        <f t="shared" si="219"/>
        <v/>
      </c>
      <c r="E2327" s="99" t="str">
        <f t="shared" si="220"/>
        <v/>
      </c>
      <c r="F2327" s="99" t="str">
        <f t="shared" si="221"/>
        <v/>
      </c>
      <c r="G2327" s="99" t="str">
        <f t="shared" si="216"/>
        <v/>
      </c>
      <c r="H2327" s="200" t="str">
        <f ca="1">IF(AND(M2327&gt;0,M2327&lt;=STATS!$C$22),1,"")</f>
        <v/>
      </c>
      <c r="J2327" s="34">
        <v>2326</v>
      </c>
      <c r="R2327" s="17"/>
      <c r="S2327" s="17"/>
      <c r="EZ2327" s="196"/>
      <c r="FA2327" s="196"/>
      <c r="FB2327" s="196"/>
      <c r="FC2327" s="196"/>
      <c r="FD2327" s="196"/>
    </row>
    <row r="2328" spans="2:160">
      <c r="B2328" s="99">
        <f t="shared" si="217"/>
        <v>0</v>
      </c>
      <c r="C2328" s="99" t="str">
        <f t="shared" si="218"/>
        <v/>
      </c>
      <c r="D2328" s="99" t="str">
        <f t="shared" si="219"/>
        <v/>
      </c>
      <c r="E2328" s="99" t="str">
        <f t="shared" si="220"/>
        <v/>
      </c>
      <c r="F2328" s="99" t="str">
        <f t="shared" si="221"/>
        <v/>
      </c>
      <c r="G2328" s="99" t="str">
        <f t="shared" si="216"/>
        <v/>
      </c>
      <c r="H2328" s="200" t="str">
        <f ca="1">IF(AND(M2328&gt;0,M2328&lt;=STATS!$C$22),1,"")</f>
        <v/>
      </c>
      <c r="J2328" s="34">
        <v>2327</v>
      </c>
      <c r="R2328" s="17"/>
      <c r="S2328" s="17"/>
      <c r="EZ2328" s="196"/>
      <c r="FA2328" s="196"/>
      <c r="FB2328" s="196"/>
      <c r="FC2328" s="196"/>
      <c r="FD2328" s="196"/>
    </row>
    <row r="2329" spans="2:160">
      <c r="B2329" s="99">
        <f t="shared" si="217"/>
        <v>0</v>
      </c>
      <c r="C2329" s="99" t="str">
        <f t="shared" si="218"/>
        <v/>
      </c>
      <c r="D2329" s="99" t="str">
        <f t="shared" si="219"/>
        <v/>
      </c>
      <c r="E2329" s="99" t="str">
        <f t="shared" si="220"/>
        <v/>
      </c>
      <c r="F2329" s="99" t="str">
        <f t="shared" si="221"/>
        <v/>
      </c>
      <c r="G2329" s="99" t="str">
        <f t="shared" si="216"/>
        <v/>
      </c>
      <c r="H2329" s="200" t="str">
        <f ca="1">IF(AND(M2329&gt;0,M2329&lt;=STATS!$C$22),1,"")</f>
        <v/>
      </c>
      <c r="J2329" s="34">
        <v>2328</v>
      </c>
      <c r="R2329" s="17"/>
      <c r="S2329" s="17"/>
      <c r="EZ2329" s="196"/>
      <c r="FA2329" s="196"/>
      <c r="FB2329" s="196"/>
      <c r="FC2329" s="196"/>
      <c r="FD2329" s="196"/>
    </row>
    <row r="2330" spans="2:160">
      <c r="B2330" s="99">
        <f t="shared" si="217"/>
        <v>0</v>
      </c>
      <c r="C2330" s="99" t="str">
        <f t="shared" si="218"/>
        <v/>
      </c>
      <c r="D2330" s="99" t="str">
        <f t="shared" si="219"/>
        <v/>
      </c>
      <c r="E2330" s="99" t="str">
        <f t="shared" si="220"/>
        <v/>
      </c>
      <c r="F2330" s="99" t="str">
        <f t="shared" si="221"/>
        <v/>
      </c>
      <c r="G2330" s="99" t="str">
        <f t="shared" ref="G2330:G2393" si="222">IF($B2330&gt;=1,$M2330,"")</f>
        <v/>
      </c>
      <c r="H2330" s="200" t="str">
        <f ca="1">IF(AND(M2330&gt;0,M2330&lt;=STATS!$C$22),1,"")</f>
        <v/>
      </c>
      <c r="J2330" s="34">
        <v>2329</v>
      </c>
      <c r="R2330" s="17"/>
      <c r="S2330" s="17"/>
      <c r="EZ2330" s="196"/>
      <c r="FA2330" s="196"/>
      <c r="FB2330" s="196"/>
      <c r="FC2330" s="196"/>
      <c r="FD2330" s="196"/>
    </row>
    <row r="2331" spans="2:160">
      <c r="B2331" s="99">
        <f t="shared" si="217"/>
        <v>0</v>
      </c>
      <c r="C2331" s="99" t="str">
        <f t="shared" si="218"/>
        <v/>
      </c>
      <c r="D2331" s="99" t="str">
        <f t="shared" si="219"/>
        <v/>
      </c>
      <c r="E2331" s="99" t="str">
        <f t="shared" si="220"/>
        <v/>
      </c>
      <c r="F2331" s="99" t="str">
        <f t="shared" si="221"/>
        <v/>
      </c>
      <c r="G2331" s="99" t="str">
        <f t="shared" si="222"/>
        <v/>
      </c>
      <c r="H2331" s="200" t="str">
        <f ca="1">IF(AND(M2331&gt;0,M2331&lt;=STATS!$C$22),1,"")</f>
        <v/>
      </c>
      <c r="J2331" s="34">
        <v>2330</v>
      </c>
      <c r="R2331" s="17"/>
      <c r="S2331" s="17"/>
      <c r="EZ2331" s="196"/>
      <c r="FA2331" s="196"/>
      <c r="FB2331" s="196"/>
      <c r="FC2331" s="196"/>
      <c r="FD2331" s="196"/>
    </row>
    <row r="2332" spans="2:160">
      <c r="B2332" s="99">
        <f t="shared" si="217"/>
        <v>0</v>
      </c>
      <c r="C2332" s="99" t="str">
        <f t="shared" si="218"/>
        <v/>
      </c>
      <c r="D2332" s="99" t="str">
        <f t="shared" si="219"/>
        <v/>
      </c>
      <c r="E2332" s="99" t="str">
        <f t="shared" si="220"/>
        <v/>
      </c>
      <c r="F2332" s="99" t="str">
        <f t="shared" si="221"/>
        <v/>
      </c>
      <c r="G2332" s="99" t="str">
        <f t="shared" si="222"/>
        <v/>
      </c>
      <c r="H2332" s="200" t="str">
        <f ca="1">IF(AND(M2332&gt;0,M2332&lt;=STATS!$C$22),1,"")</f>
        <v/>
      </c>
      <c r="J2332" s="34">
        <v>2331</v>
      </c>
      <c r="R2332" s="17"/>
      <c r="S2332" s="17"/>
      <c r="EZ2332" s="196"/>
      <c r="FA2332" s="196"/>
      <c r="FB2332" s="196"/>
      <c r="FC2332" s="196"/>
      <c r="FD2332" s="196"/>
    </row>
    <row r="2333" spans="2:160">
      <c r="B2333" s="99">
        <f t="shared" si="217"/>
        <v>0</v>
      </c>
      <c r="C2333" s="99" t="str">
        <f t="shared" si="218"/>
        <v/>
      </c>
      <c r="D2333" s="99" t="str">
        <f t="shared" si="219"/>
        <v/>
      </c>
      <c r="E2333" s="99" t="str">
        <f t="shared" si="220"/>
        <v/>
      </c>
      <c r="F2333" s="99" t="str">
        <f t="shared" si="221"/>
        <v/>
      </c>
      <c r="G2333" s="99" t="str">
        <f t="shared" si="222"/>
        <v/>
      </c>
      <c r="H2333" s="200" t="str">
        <f ca="1">IF(AND(M2333&gt;0,M2333&lt;=STATS!$C$22),1,"")</f>
        <v/>
      </c>
      <c r="J2333" s="34">
        <v>2332</v>
      </c>
      <c r="R2333" s="17"/>
      <c r="S2333" s="17"/>
      <c r="EZ2333" s="196"/>
      <c r="FA2333" s="196"/>
      <c r="FB2333" s="196"/>
      <c r="FC2333" s="196"/>
      <c r="FD2333" s="196"/>
    </row>
    <row r="2334" spans="2:160">
      <c r="B2334" s="99">
        <f t="shared" si="217"/>
        <v>0</v>
      </c>
      <c r="C2334" s="99" t="str">
        <f t="shared" si="218"/>
        <v/>
      </c>
      <c r="D2334" s="99" t="str">
        <f t="shared" si="219"/>
        <v/>
      </c>
      <c r="E2334" s="99" t="str">
        <f t="shared" si="220"/>
        <v/>
      </c>
      <c r="F2334" s="99" t="str">
        <f t="shared" si="221"/>
        <v/>
      </c>
      <c r="G2334" s="99" t="str">
        <f t="shared" si="222"/>
        <v/>
      </c>
      <c r="H2334" s="200" t="str">
        <f ca="1">IF(AND(M2334&gt;0,M2334&lt;=STATS!$C$22),1,"")</f>
        <v/>
      </c>
      <c r="J2334" s="34">
        <v>2333</v>
      </c>
      <c r="R2334" s="17"/>
      <c r="S2334" s="17"/>
      <c r="EZ2334" s="196"/>
      <c r="FA2334" s="196"/>
      <c r="FB2334" s="196"/>
      <c r="FC2334" s="196"/>
      <c r="FD2334" s="196"/>
    </row>
    <row r="2335" spans="2:160">
      <c r="B2335" s="99">
        <f t="shared" si="217"/>
        <v>0</v>
      </c>
      <c r="C2335" s="99" t="str">
        <f t="shared" si="218"/>
        <v/>
      </c>
      <c r="D2335" s="99" t="str">
        <f t="shared" si="219"/>
        <v/>
      </c>
      <c r="E2335" s="99" t="str">
        <f t="shared" si="220"/>
        <v/>
      </c>
      <c r="F2335" s="99" t="str">
        <f t="shared" si="221"/>
        <v/>
      </c>
      <c r="G2335" s="99" t="str">
        <f t="shared" si="222"/>
        <v/>
      </c>
      <c r="H2335" s="200" t="str">
        <f ca="1">IF(AND(M2335&gt;0,M2335&lt;=STATS!$C$22),1,"")</f>
        <v/>
      </c>
      <c r="J2335" s="34">
        <v>2334</v>
      </c>
      <c r="R2335" s="17"/>
      <c r="S2335" s="17"/>
      <c r="EZ2335" s="196"/>
      <c r="FA2335" s="196"/>
      <c r="FB2335" s="196"/>
      <c r="FC2335" s="196"/>
      <c r="FD2335" s="196"/>
    </row>
    <row r="2336" spans="2:160">
      <c r="B2336" s="99">
        <f t="shared" si="217"/>
        <v>0</v>
      </c>
      <c r="C2336" s="99" t="str">
        <f t="shared" si="218"/>
        <v/>
      </c>
      <c r="D2336" s="99" t="str">
        <f t="shared" si="219"/>
        <v/>
      </c>
      <c r="E2336" s="99" t="str">
        <f t="shared" si="220"/>
        <v/>
      </c>
      <c r="F2336" s="99" t="str">
        <f t="shared" si="221"/>
        <v/>
      </c>
      <c r="G2336" s="99" t="str">
        <f t="shared" si="222"/>
        <v/>
      </c>
      <c r="H2336" s="200" t="str">
        <f ca="1">IF(AND(M2336&gt;0,M2336&lt;=STATS!$C$22),1,"")</f>
        <v/>
      </c>
      <c r="J2336" s="34">
        <v>2335</v>
      </c>
      <c r="R2336" s="17"/>
      <c r="S2336" s="17"/>
      <c r="EZ2336" s="196"/>
      <c r="FA2336" s="196"/>
      <c r="FB2336" s="196"/>
      <c r="FC2336" s="196"/>
      <c r="FD2336" s="196"/>
    </row>
    <row r="2337" spans="2:160">
      <c r="B2337" s="99">
        <f t="shared" si="217"/>
        <v>0</v>
      </c>
      <c r="C2337" s="99" t="str">
        <f t="shared" si="218"/>
        <v/>
      </c>
      <c r="D2337" s="99" t="str">
        <f t="shared" si="219"/>
        <v/>
      </c>
      <c r="E2337" s="99" t="str">
        <f t="shared" si="220"/>
        <v/>
      </c>
      <c r="F2337" s="99" t="str">
        <f t="shared" si="221"/>
        <v/>
      </c>
      <c r="G2337" s="99" t="str">
        <f t="shared" si="222"/>
        <v/>
      </c>
      <c r="H2337" s="200" t="str">
        <f ca="1">IF(AND(M2337&gt;0,M2337&lt;=STATS!$C$22),1,"")</f>
        <v/>
      </c>
      <c r="J2337" s="34">
        <v>2336</v>
      </c>
      <c r="R2337" s="17"/>
      <c r="S2337" s="17"/>
      <c r="EZ2337" s="196"/>
      <c r="FA2337" s="196"/>
      <c r="FB2337" s="196"/>
      <c r="FC2337" s="196"/>
      <c r="FD2337" s="196"/>
    </row>
    <row r="2338" spans="2:160">
      <c r="B2338" s="99">
        <f t="shared" si="217"/>
        <v>0</v>
      </c>
      <c r="C2338" s="99" t="str">
        <f t="shared" si="218"/>
        <v/>
      </c>
      <c r="D2338" s="99" t="str">
        <f t="shared" si="219"/>
        <v/>
      </c>
      <c r="E2338" s="99" t="str">
        <f t="shared" si="220"/>
        <v/>
      </c>
      <c r="F2338" s="99" t="str">
        <f t="shared" si="221"/>
        <v/>
      </c>
      <c r="G2338" s="99" t="str">
        <f t="shared" si="222"/>
        <v/>
      </c>
      <c r="H2338" s="200" t="str">
        <f ca="1">IF(AND(M2338&gt;0,M2338&lt;=STATS!$C$22),1,"")</f>
        <v/>
      </c>
      <c r="J2338" s="34">
        <v>2337</v>
      </c>
      <c r="R2338" s="17"/>
      <c r="S2338" s="17"/>
      <c r="EZ2338" s="196"/>
      <c r="FA2338" s="196"/>
      <c r="FB2338" s="196"/>
      <c r="FC2338" s="196"/>
      <c r="FD2338" s="196"/>
    </row>
    <row r="2339" spans="2:160">
      <c r="B2339" s="99">
        <f t="shared" si="217"/>
        <v>0</v>
      </c>
      <c r="C2339" s="99" t="str">
        <f t="shared" si="218"/>
        <v/>
      </c>
      <c r="D2339" s="99" t="str">
        <f t="shared" si="219"/>
        <v/>
      </c>
      <c r="E2339" s="99" t="str">
        <f t="shared" si="220"/>
        <v/>
      </c>
      <c r="F2339" s="99" t="str">
        <f t="shared" si="221"/>
        <v/>
      </c>
      <c r="G2339" s="99" t="str">
        <f t="shared" si="222"/>
        <v/>
      </c>
      <c r="H2339" s="200" t="str">
        <f ca="1">IF(AND(M2339&gt;0,M2339&lt;=STATS!$C$22),1,"")</f>
        <v/>
      </c>
      <c r="J2339" s="34">
        <v>2338</v>
      </c>
      <c r="R2339" s="17"/>
      <c r="S2339" s="17"/>
      <c r="EZ2339" s="196"/>
      <c r="FA2339" s="196"/>
      <c r="FB2339" s="196"/>
      <c r="FC2339" s="196"/>
      <c r="FD2339" s="196"/>
    </row>
    <row r="2340" spans="2:160">
      <c r="B2340" s="99">
        <f t="shared" si="217"/>
        <v>0</v>
      </c>
      <c r="C2340" s="99" t="str">
        <f t="shared" si="218"/>
        <v/>
      </c>
      <c r="D2340" s="99" t="str">
        <f t="shared" si="219"/>
        <v/>
      </c>
      <c r="E2340" s="99" t="str">
        <f t="shared" si="220"/>
        <v/>
      </c>
      <c r="F2340" s="99" t="str">
        <f t="shared" si="221"/>
        <v/>
      </c>
      <c r="G2340" s="99" t="str">
        <f t="shared" si="222"/>
        <v/>
      </c>
      <c r="H2340" s="200" t="str">
        <f ca="1">IF(AND(M2340&gt;0,M2340&lt;=STATS!$C$22),1,"")</f>
        <v/>
      </c>
      <c r="J2340" s="34">
        <v>2339</v>
      </c>
      <c r="R2340" s="17"/>
      <c r="S2340" s="17"/>
      <c r="EZ2340" s="196"/>
      <c r="FA2340" s="196"/>
      <c r="FB2340" s="196"/>
      <c r="FC2340" s="196"/>
      <c r="FD2340" s="196"/>
    </row>
    <row r="2341" spans="2:160">
      <c r="B2341" s="99">
        <f t="shared" si="217"/>
        <v>0</v>
      </c>
      <c r="C2341" s="99" t="str">
        <f t="shared" si="218"/>
        <v/>
      </c>
      <c r="D2341" s="99" t="str">
        <f t="shared" si="219"/>
        <v/>
      </c>
      <c r="E2341" s="99" t="str">
        <f t="shared" si="220"/>
        <v/>
      </c>
      <c r="F2341" s="99" t="str">
        <f t="shared" si="221"/>
        <v/>
      </c>
      <c r="G2341" s="99" t="str">
        <f t="shared" si="222"/>
        <v/>
      </c>
      <c r="H2341" s="200" t="str">
        <f ca="1">IF(AND(M2341&gt;0,M2341&lt;=STATS!$C$22),1,"")</f>
        <v/>
      </c>
      <c r="J2341" s="34">
        <v>2340</v>
      </c>
      <c r="R2341" s="17"/>
      <c r="S2341" s="17"/>
      <c r="EZ2341" s="196"/>
      <c r="FA2341" s="196"/>
      <c r="FB2341" s="196"/>
      <c r="FC2341" s="196"/>
      <c r="FD2341" s="196"/>
    </row>
    <row r="2342" spans="2:160">
      <c r="B2342" s="99">
        <f t="shared" si="217"/>
        <v>0</v>
      </c>
      <c r="C2342" s="99" t="str">
        <f t="shared" si="218"/>
        <v/>
      </c>
      <c r="D2342" s="99" t="str">
        <f t="shared" si="219"/>
        <v/>
      </c>
      <c r="E2342" s="99" t="str">
        <f t="shared" si="220"/>
        <v/>
      </c>
      <c r="F2342" s="99" t="str">
        <f t="shared" si="221"/>
        <v/>
      </c>
      <c r="G2342" s="99" t="str">
        <f t="shared" si="222"/>
        <v/>
      </c>
      <c r="H2342" s="200" t="str">
        <f ca="1">IF(AND(M2342&gt;0,M2342&lt;=STATS!$C$22),1,"")</f>
        <v/>
      </c>
      <c r="J2342" s="34">
        <v>2341</v>
      </c>
      <c r="R2342" s="17"/>
      <c r="S2342" s="17"/>
      <c r="EZ2342" s="196"/>
      <c r="FA2342" s="196"/>
      <c r="FB2342" s="196"/>
      <c r="FC2342" s="196"/>
      <c r="FD2342" s="196"/>
    </row>
    <row r="2343" spans="2:160">
      <c r="B2343" s="99">
        <f t="shared" si="217"/>
        <v>0</v>
      </c>
      <c r="C2343" s="99" t="str">
        <f t="shared" si="218"/>
        <v/>
      </c>
      <c r="D2343" s="99" t="str">
        <f t="shared" si="219"/>
        <v/>
      </c>
      <c r="E2343" s="99" t="str">
        <f t="shared" si="220"/>
        <v/>
      </c>
      <c r="F2343" s="99" t="str">
        <f t="shared" si="221"/>
        <v/>
      </c>
      <c r="G2343" s="99" t="str">
        <f t="shared" si="222"/>
        <v/>
      </c>
      <c r="H2343" s="200" t="str">
        <f ca="1">IF(AND(M2343&gt;0,M2343&lt;=STATS!$C$22),1,"")</f>
        <v/>
      </c>
      <c r="J2343" s="34">
        <v>2342</v>
      </c>
      <c r="R2343" s="17"/>
      <c r="S2343" s="17"/>
      <c r="EZ2343" s="196"/>
      <c r="FA2343" s="196"/>
      <c r="FB2343" s="196"/>
      <c r="FC2343" s="196"/>
      <c r="FD2343" s="196"/>
    </row>
    <row r="2344" spans="2:160">
      <c r="B2344" s="99">
        <f t="shared" si="217"/>
        <v>0</v>
      </c>
      <c r="C2344" s="99" t="str">
        <f t="shared" si="218"/>
        <v/>
      </c>
      <c r="D2344" s="99" t="str">
        <f t="shared" si="219"/>
        <v/>
      </c>
      <c r="E2344" s="99" t="str">
        <f t="shared" si="220"/>
        <v/>
      </c>
      <c r="F2344" s="99" t="str">
        <f t="shared" si="221"/>
        <v/>
      </c>
      <c r="G2344" s="99" t="str">
        <f t="shared" si="222"/>
        <v/>
      </c>
      <c r="H2344" s="200" t="str">
        <f ca="1">IF(AND(M2344&gt;0,M2344&lt;=STATS!$C$22),1,"")</f>
        <v/>
      </c>
      <c r="J2344" s="34">
        <v>2343</v>
      </c>
      <c r="R2344" s="17"/>
      <c r="S2344" s="17"/>
      <c r="EZ2344" s="196"/>
      <c r="FA2344" s="196"/>
      <c r="FB2344" s="196"/>
      <c r="FC2344" s="196"/>
      <c r="FD2344" s="196"/>
    </row>
    <row r="2345" spans="2:160">
      <c r="B2345" s="99">
        <f t="shared" si="217"/>
        <v>0</v>
      </c>
      <c r="C2345" s="99" t="str">
        <f t="shared" si="218"/>
        <v/>
      </c>
      <c r="D2345" s="99" t="str">
        <f t="shared" si="219"/>
        <v/>
      </c>
      <c r="E2345" s="99" t="str">
        <f t="shared" si="220"/>
        <v/>
      </c>
      <c r="F2345" s="99" t="str">
        <f t="shared" si="221"/>
        <v/>
      </c>
      <c r="G2345" s="99" t="str">
        <f t="shared" si="222"/>
        <v/>
      </c>
      <c r="H2345" s="200" t="str">
        <f ca="1">IF(AND(M2345&gt;0,M2345&lt;=STATS!$C$22),1,"")</f>
        <v/>
      </c>
      <c r="J2345" s="34">
        <v>2344</v>
      </c>
      <c r="R2345" s="17"/>
      <c r="S2345" s="17"/>
      <c r="EZ2345" s="196"/>
      <c r="FA2345" s="196"/>
      <c r="FB2345" s="196"/>
      <c r="FC2345" s="196"/>
      <c r="FD2345" s="196"/>
    </row>
    <row r="2346" spans="2:160">
      <c r="B2346" s="99">
        <f t="shared" si="217"/>
        <v>0</v>
      </c>
      <c r="C2346" s="99" t="str">
        <f t="shared" si="218"/>
        <v/>
      </c>
      <c r="D2346" s="99" t="str">
        <f t="shared" si="219"/>
        <v/>
      </c>
      <c r="E2346" s="99" t="str">
        <f t="shared" si="220"/>
        <v/>
      </c>
      <c r="F2346" s="99" t="str">
        <f t="shared" si="221"/>
        <v/>
      </c>
      <c r="G2346" s="99" t="str">
        <f t="shared" si="222"/>
        <v/>
      </c>
      <c r="H2346" s="200" t="str">
        <f ca="1">IF(AND(M2346&gt;0,M2346&lt;=STATS!$C$22),1,"")</f>
        <v/>
      </c>
      <c r="J2346" s="34">
        <v>2345</v>
      </c>
      <c r="R2346" s="17"/>
      <c r="S2346" s="17"/>
      <c r="EZ2346" s="196"/>
      <c r="FA2346" s="196"/>
      <c r="FB2346" s="196"/>
      <c r="FC2346" s="196"/>
      <c r="FD2346" s="196"/>
    </row>
    <row r="2347" spans="2:160">
      <c r="B2347" s="99">
        <f t="shared" si="217"/>
        <v>0</v>
      </c>
      <c r="C2347" s="99" t="str">
        <f t="shared" si="218"/>
        <v/>
      </c>
      <c r="D2347" s="99" t="str">
        <f t="shared" si="219"/>
        <v/>
      </c>
      <c r="E2347" s="99" t="str">
        <f t="shared" si="220"/>
        <v/>
      </c>
      <c r="F2347" s="99" t="str">
        <f t="shared" si="221"/>
        <v/>
      </c>
      <c r="G2347" s="99" t="str">
        <f t="shared" si="222"/>
        <v/>
      </c>
      <c r="H2347" s="200" t="str">
        <f ca="1">IF(AND(M2347&gt;0,M2347&lt;=STATS!$C$22),1,"")</f>
        <v/>
      </c>
      <c r="J2347" s="34">
        <v>2346</v>
      </c>
      <c r="R2347" s="17"/>
      <c r="S2347" s="17"/>
      <c r="EZ2347" s="196"/>
      <c r="FA2347" s="196"/>
      <c r="FB2347" s="196"/>
      <c r="FC2347" s="196"/>
      <c r="FD2347" s="196"/>
    </row>
    <row r="2348" spans="2:160">
      <c r="B2348" s="99">
        <f t="shared" si="217"/>
        <v>0</v>
      </c>
      <c r="C2348" s="99" t="str">
        <f t="shared" si="218"/>
        <v/>
      </c>
      <c r="D2348" s="99" t="str">
        <f t="shared" si="219"/>
        <v/>
      </c>
      <c r="E2348" s="99" t="str">
        <f t="shared" si="220"/>
        <v/>
      </c>
      <c r="F2348" s="99" t="str">
        <f t="shared" si="221"/>
        <v/>
      </c>
      <c r="G2348" s="99" t="str">
        <f t="shared" si="222"/>
        <v/>
      </c>
      <c r="H2348" s="200" t="str">
        <f ca="1">IF(AND(M2348&gt;0,M2348&lt;=STATS!$C$22),1,"")</f>
        <v/>
      </c>
      <c r="J2348" s="34">
        <v>2347</v>
      </c>
      <c r="R2348" s="17"/>
      <c r="S2348" s="17"/>
      <c r="EZ2348" s="196"/>
      <c r="FA2348" s="196"/>
      <c r="FB2348" s="196"/>
      <c r="FC2348" s="196"/>
      <c r="FD2348" s="196"/>
    </row>
    <row r="2349" spans="2:160">
      <c r="B2349" s="99">
        <f t="shared" si="217"/>
        <v>0</v>
      </c>
      <c r="C2349" s="99" t="str">
        <f t="shared" si="218"/>
        <v/>
      </c>
      <c r="D2349" s="99" t="str">
        <f t="shared" si="219"/>
        <v/>
      </c>
      <c r="E2349" s="99" t="str">
        <f t="shared" si="220"/>
        <v/>
      </c>
      <c r="F2349" s="99" t="str">
        <f t="shared" si="221"/>
        <v/>
      </c>
      <c r="G2349" s="99" t="str">
        <f t="shared" si="222"/>
        <v/>
      </c>
      <c r="H2349" s="200" t="str">
        <f ca="1">IF(AND(M2349&gt;0,M2349&lt;=STATS!$C$22),1,"")</f>
        <v/>
      </c>
      <c r="J2349" s="34">
        <v>2348</v>
      </c>
      <c r="R2349" s="17"/>
      <c r="S2349" s="17"/>
      <c r="EZ2349" s="196"/>
      <c r="FA2349" s="196"/>
      <c r="FB2349" s="196"/>
      <c r="FC2349" s="196"/>
      <c r="FD2349" s="196"/>
    </row>
    <row r="2350" spans="2:160">
      <c r="B2350" s="99">
        <f t="shared" si="217"/>
        <v>0</v>
      </c>
      <c r="C2350" s="99" t="str">
        <f t="shared" si="218"/>
        <v/>
      </c>
      <c r="D2350" s="99" t="str">
        <f t="shared" si="219"/>
        <v/>
      </c>
      <c r="E2350" s="99" t="str">
        <f t="shared" si="220"/>
        <v/>
      </c>
      <c r="F2350" s="99" t="str">
        <f t="shared" si="221"/>
        <v/>
      </c>
      <c r="G2350" s="99" t="str">
        <f t="shared" si="222"/>
        <v/>
      </c>
      <c r="H2350" s="200" t="str">
        <f ca="1">IF(AND(M2350&gt;0,M2350&lt;=STATS!$C$22),1,"")</f>
        <v/>
      </c>
      <c r="J2350" s="34">
        <v>2349</v>
      </c>
      <c r="R2350" s="17"/>
      <c r="S2350" s="17"/>
      <c r="EZ2350" s="196"/>
      <c r="FA2350" s="196"/>
      <c r="FB2350" s="196"/>
      <c r="FC2350" s="196"/>
      <c r="FD2350" s="196"/>
    </row>
    <row r="2351" spans="2:160">
      <c r="B2351" s="99">
        <f t="shared" si="217"/>
        <v>0</v>
      </c>
      <c r="C2351" s="99" t="str">
        <f t="shared" si="218"/>
        <v/>
      </c>
      <c r="D2351" s="99" t="str">
        <f t="shared" si="219"/>
        <v/>
      </c>
      <c r="E2351" s="99" t="str">
        <f t="shared" si="220"/>
        <v/>
      </c>
      <c r="F2351" s="99" t="str">
        <f t="shared" si="221"/>
        <v/>
      </c>
      <c r="G2351" s="99" t="str">
        <f t="shared" si="222"/>
        <v/>
      </c>
      <c r="H2351" s="200" t="str">
        <f ca="1">IF(AND(M2351&gt;0,M2351&lt;=STATS!$C$22),1,"")</f>
        <v/>
      </c>
      <c r="J2351" s="34">
        <v>2350</v>
      </c>
      <c r="R2351" s="17"/>
      <c r="S2351" s="17"/>
      <c r="EZ2351" s="196"/>
      <c r="FA2351" s="196"/>
      <c r="FB2351" s="196"/>
      <c r="FC2351" s="196"/>
      <c r="FD2351" s="196"/>
    </row>
    <row r="2352" spans="2:160">
      <c r="B2352" s="99">
        <f t="shared" si="217"/>
        <v>0</v>
      </c>
      <c r="C2352" s="99" t="str">
        <f t="shared" si="218"/>
        <v/>
      </c>
      <c r="D2352" s="99" t="str">
        <f t="shared" si="219"/>
        <v/>
      </c>
      <c r="E2352" s="99" t="str">
        <f t="shared" si="220"/>
        <v/>
      </c>
      <c r="F2352" s="99" t="str">
        <f t="shared" si="221"/>
        <v/>
      </c>
      <c r="G2352" s="99" t="str">
        <f t="shared" si="222"/>
        <v/>
      </c>
      <c r="H2352" s="200" t="str">
        <f ca="1">IF(AND(M2352&gt;0,M2352&lt;=STATS!$C$22),1,"")</f>
        <v/>
      </c>
      <c r="J2352" s="34">
        <v>2351</v>
      </c>
      <c r="R2352" s="17"/>
      <c r="S2352" s="17"/>
      <c r="EZ2352" s="196"/>
      <c r="FA2352" s="196"/>
      <c r="FB2352" s="196"/>
      <c r="FC2352" s="196"/>
      <c r="FD2352" s="196"/>
    </row>
    <row r="2353" spans="2:160">
      <c r="B2353" s="99">
        <f t="shared" si="217"/>
        <v>0</v>
      </c>
      <c r="C2353" s="99" t="str">
        <f t="shared" si="218"/>
        <v/>
      </c>
      <c r="D2353" s="99" t="str">
        <f t="shared" si="219"/>
        <v/>
      </c>
      <c r="E2353" s="99" t="str">
        <f t="shared" si="220"/>
        <v/>
      </c>
      <c r="F2353" s="99" t="str">
        <f t="shared" si="221"/>
        <v/>
      </c>
      <c r="G2353" s="99" t="str">
        <f t="shared" si="222"/>
        <v/>
      </c>
      <c r="H2353" s="200" t="str">
        <f ca="1">IF(AND(M2353&gt;0,M2353&lt;=STATS!$C$22),1,"")</f>
        <v/>
      </c>
      <c r="J2353" s="34">
        <v>2352</v>
      </c>
      <c r="R2353" s="17"/>
      <c r="S2353" s="17"/>
      <c r="EZ2353" s="196"/>
      <c r="FA2353" s="196"/>
      <c r="FB2353" s="196"/>
      <c r="FC2353" s="196"/>
      <c r="FD2353" s="196"/>
    </row>
    <row r="2354" spans="2:160">
      <c r="B2354" s="99">
        <f t="shared" si="217"/>
        <v>0</v>
      </c>
      <c r="C2354" s="99" t="str">
        <f t="shared" si="218"/>
        <v/>
      </c>
      <c r="D2354" s="99" t="str">
        <f t="shared" si="219"/>
        <v/>
      </c>
      <c r="E2354" s="99" t="str">
        <f t="shared" si="220"/>
        <v/>
      </c>
      <c r="F2354" s="99" t="str">
        <f t="shared" si="221"/>
        <v/>
      </c>
      <c r="G2354" s="99" t="str">
        <f t="shared" si="222"/>
        <v/>
      </c>
      <c r="H2354" s="200" t="str">
        <f ca="1">IF(AND(M2354&gt;0,M2354&lt;=STATS!$C$22),1,"")</f>
        <v/>
      </c>
      <c r="J2354" s="34">
        <v>2353</v>
      </c>
      <c r="R2354" s="17"/>
      <c r="S2354" s="17"/>
      <c r="EZ2354" s="196"/>
      <c r="FA2354" s="196"/>
      <c r="FB2354" s="196"/>
      <c r="FC2354" s="196"/>
      <c r="FD2354" s="196"/>
    </row>
    <row r="2355" spans="2:160">
      <c r="B2355" s="99">
        <f t="shared" si="217"/>
        <v>0</v>
      </c>
      <c r="C2355" s="99" t="str">
        <f t="shared" si="218"/>
        <v/>
      </c>
      <c r="D2355" s="99" t="str">
        <f t="shared" si="219"/>
        <v/>
      </c>
      <c r="E2355" s="99" t="str">
        <f t="shared" si="220"/>
        <v/>
      </c>
      <c r="F2355" s="99" t="str">
        <f t="shared" si="221"/>
        <v/>
      </c>
      <c r="G2355" s="99" t="str">
        <f t="shared" si="222"/>
        <v/>
      </c>
      <c r="H2355" s="200" t="str">
        <f ca="1">IF(AND(M2355&gt;0,M2355&lt;=STATS!$C$22),1,"")</f>
        <v/>
      </c>
      <c r="J2355" s="34">
        <v>2354</v>
      </c>
      <c r="R2355" s="17"/>
      <c r="S2355" s="17"/>
      <c r="EZ2355" s="196"/>
      <c r="FA2355" s="196"/>
      <c r="FB2355" s="196"/>
      <c r="FC2355" s="196"/>
      <c r="FD2355" s="196"/>
    </row>
    <row r="2356" spans="2:160">
      <c r="B2356" s="99">
        <f t="shared" si="217"/>
        <v>0</v>
      </c>
      <c r="C2356" s="99" t="str">
        <f t="shared" si="218"/>
        <v/>
      </c>
      <c r="D2356" s="99" t="str">
        <f t="shared" si="219"/>
        <v/>
      </c>
      <c r="E2356" s="99" t="str">
        <f t="shared" si="220"/>
        <v/>
      </c>
      <c r="F2356" s="99" t="str">
        <f t="shared" si="221"/>
        <v/>
      </c>
      <c r="G2356" s="99" t="str">
        <f t="shared" si="222"/>
        <v/>
      </c>
      <c r="H2356" s="200" t="str">
        <f ca="1">IF(AND(M2356&gt;0,M2356&lt;=STATS!$C$22),1,"")</f>
        <v/>
      </c>
      <c r="J2356" s="34">
        <v>2355</v>
      </c>
      <c r="R2356" s="17"/>
      <c r="S2356" s="17"/>
      <c r="EZ2356" s="196"/>
      <c r="FA2356" s="196"/>
      <c r="FB2356" s="196"/>
      <c r="FC2356" s="196"/>
      <c r="FD2356" s="196"/>
    </row>
    <row r="2357" spans="2:160">
      <c r="B2357" s="99">
        <f t="shared" si="217"/>
        <v>0</v>
      </c>
      <c r="C2357" s="99" t="str">
        <f t="shared" si="218"/>
        <v/>
      </c>
      <c r="D2357" s="99" t="str">
        <f t="shared" si="219"/>
        <v/>
      </c>
      <c r="E2357" s="99" t="str">
        <f t="shared" si="220"/>
        <v/>
      </c>
      <c r="F2357" s="99" t="str">
        <f t="shared" si="221"/>
        <v/>
      </c>
      <c r="G2357" s="99" t="str">
        <f t="shared" si="222"/>
        <v/>
      </c>
      <c r="H2357" s="200" t="str">
        <f ca="1">IF(AND(M2357&gt;0,M2357&lt;=STATS!$C$22),1,"")</f>
        <v/>
      </c>
      <c r="J2357" s="34">
        <v>2356</v>
      </c>
      <c r="R2357" s="17"/>
      <c r="S2357" s="17"/>
      <c r="EZ2357" s="196"/>
      <c r="FA2357" s="196"/>
      <c r="FB2357" s="196"/>
      <c r="FC2357" s="196"/>
      <c r="FD2357" s="196"/>
    </row>
    <row r="2358" spans="2:160">
      <c r="B2358" s="99">
        <f t="shared" si="217"/>
        <v>0</v>
      </c>
      <c r="C2358" s="99" t="str">
        <f t="shared" si="218"/>
        <v/>
      </c>
      <c r="D2358" s="99" t="str">
        <f t="shared" si="219"/>
        <v/>
      </c>
      <c r="E2358" s="99" t="str">
        <f t="shared" si="220"/>
        <v/>
      </c>
      <c r="F2358" s="99" t="str">
        <f t="shared" si="221"/>
        <v/>
      </c>
      <c r="G2358" s="99" t="str">
        <f t="shared" si="222"/>
        <v/>
      </c>
      <c r="H2358" s="200" t="str">
        <f ca="1">IF(AND(M2358&gt;0,M2358&lt;=STATS!$C$22),1,"")</f>
        <v/>
      </c>
      <c r="J2358" s="34">
        <v>2357</v>
      </c>
      <c r="R2358" s="17"/>
      <c r="S2358" s="17"/>
      <c r="EZ2358" s="196"/>
      <c r="FA2358" s="196"/>
      <c r="FB2358" s="196"/>
      <c r="FC2358" s="196"/>
      <c r="FD2358" s="196"/>
    </row>
    <row r="2359" spans="2:160">
      <c r="B2359" s="99">
        <f t="shared" si="217"/>
        <v>0</v>
      </c>
      <c r="C2359" s="99" t="str">
        <f t="shared" si="218"/>
        <v/>
      </c>
      <c r="D2359" s="99" t="str">
        <f t="shared" si="219"/>
        <v/>
      </c>
      <c r="E2359" s="99" t="str">
        <f t="shared" si="220"/>
        <v/>
      </c>
      <c r="F2359" s="99" t="str">
        <f t="shared" si="221"/>
        <v/>
      </c>
      <c r="G2359" s="99" t="str">
        <f t="shared" si="222"/>
        <v/>
      </c>
      <c r="H2359" s="200" t="str">
        <f ca="1">IF(AND(M2359&gt;0,M2359&lt;=STATS!$C$22),1,"")</f>
        <v/>
      </c>
      <c r="J2359" s="34">
        <v>2358</v>
      </c>
      <c r="R2359" s="17"/>
      <c r="S2359" s="17"/>
      <c r="EZ2359" s="196"/>
      <c r="FA2359" s="196"/>
      <c r="FB2359" s="196"/>
      <c r="FC2359" s="196"/>
      <c r="FD2359" s="196"/>
    </row>
    <row r="2360" spans="2:160">
      <c r="B2360" s="99">
        <f t="shared" si="217"/>
        <v>0</v>
      </c>
      <c r="C2360" s="99" t="str">
        <f t="shared" si="218"/>
        <v/>
      </c>
      <c r="D2360" s="99" t="str">
        <f t="shared" si="219"/>
        <v/>
      </c>
      <c r="E2360" s="99" t="str">
        <f t="shared" si="220"/>
        <v/>
      </c>
      <c r="F2360" s="99" t="str">
        <f t="shared" si="221"/>
        <v/>
      </c>
      <c r="G2360" s="99" t="str">
        <f t="shared" si="222"/>
        <v/>
      </c>
      <c r="H2360" s="200" t="str">
        <f ca="1">IF(AND(M2360&gt;0,M2360&lt;=STATS!$C$22),1,"")</f>
        <v/>
      </c>
      <c r="J2360" s="34">
        <v>2359</v>
      </c>
      <c r="R2360" s="17"/>
      <c r="S2360" s="17"/>
      <c r="EZ2360" s="196"/>
      <c r="FA2360" s="196"/>
      <c r="FB2360" s="196"/>
      <c r="FC2360" s="196"/>
      <c r="FD2360" s="196"/>
    </row>
    <row r="2361" spans="2:160">
      <c r="B2361" s="99">
        <f t="shared" si="217"/>
        <v>0</v>
      </c>
      <c r="C2361" s="99" t="str">
        <f t="shared" si="218"/>
        <v/>
      </c>
      <c r="D2361" s="99" t="str">
        <f t="shared" si="219"/>
        <v/>
      </c>
      <c r="E2361" s="99" t="str">
        <f t="shared" si="220"/>
        <v/>
      </c>
      <c r="F2361" s="99" t="str">
        <f t="shared" si="221"/>
        <v/>
      </c>
      <c r="G2361" s="99" t="str">
        <f t="shared" si="222"/>
        <v/>
      </c>
      <c r="H2361" s="200" t="str">
        <f ca="1">IF(AND(M2361&gt;0,M2361&lt;=STATS!$C$22),1,"")</f>
        <v/>
      </c>
      <c r="J2361" s="34">
        <v>2360</v>
      </c>
      <c r="R2361" s="17"/>
      <c r="S2361" s="17"/>
      <c r="EZ2361" s="196"/>
      <c r="FA2361" s="196"/>
      <c r="FB2361" s="196"/>
      <c r="FC2361" s="196"/>
      <c r="FD2361" s="196"/>
    </row>
    <row r="2362" spans="2:160">
      <c r="B2362" s="99">
        <f t="shared" si="217"/>
        <v>0</v>
      </c>
      <c r="C2362" s="99" t="str">
        <f t="shared" si="218"/>
        <v/>
      </c>
      <c r="D2362" s="99" t="str">
        <f t="shared" si="219"/>
        <v/>
      </c>
      <c r="E2362" s="99" t="str">
        <f t="shared" si="220"/>
        <v/>
      </c>
      <c r="F2362" s="99" t="str">
        <f t="shared" si="221"/>
        <v/>
      </c>
      <c r="G2362" s="99" t="str">
        <f t="shared" si="222"/>
        <v/>
      </c>
      <c r="H2362" s="200" t="str">
        <f ca="1">IF(AND(M2362&gt;0,M2362&lt;=STATS!$C$22),1,"")</f>
        <v/>
      </c>
      <c r="J2362" s="34">
        <v>2361</v>
      </c>
      <c r="R2362" s="17"/>
      <c r="S2362" s="17"/>
      <c r="EZ2362" s="196"/>
      <c r="FA2362" s="196"/>
      <c r="FB2362" s="196"/>
      <c r="FC2362" s="196"/>
      <c r="FD2362" s="196"/>
    </row>
    <row r="2363" spans="2:160">
      <c r="B2363" s="99">
        <f t="shared" si="217"/>
        <v>0</v>
      </c>
      <c r="C2363" s="99" t="str">
        <f t="shared" si="218"/>
        <v/>
      </c>
      <c r="D2363" s="99" t="str">
        <f t="shared" si="219"/>
        <v/>
      </c>
      <c r="E2363" s="99" t="str">
        <f t="shared" si="220"/>
        <v/>
      </c>
      <c r="F2363" s="99" t="str">
        <f t="shared" si="221"/>
        <v/>
      </c>
      <c r="G2363" s="99" t="str">
        <f t="shared" si="222"/>
        <v/>
      </c>
      <c r="H2363" s="200" t="str">
        <f ca="1">IF(AND(M2363&gt;0,M2363&lt;=STATS!$C$22),1,"")</f>
        <v/>
      </c>
      <c r="J2363" s="34">
        <v>2362</v>
      </c>
      <c r="R2363" s="17"/>
      <c r="S2363" s="17"/>
      <c r="EZ2363" s="196"/>
      <c r="FA2363" s="196"/>
      <c r="FB2363" s="196"/>
      <c r="FC2363" s="196"/>
      <c r="FD2363" s="196"/>
    </row>
    <row r="2364" spans="2:160">
      <c r="B2364" s="99">
        <f t="shared" si="217"/>
        <v>0</v>
      </c>
      <c r="C2364" s="99" t="str">
        <f t="shared" si="218"/>
        <v/>
      </c>
      <c r="D2364" s="99" t="str">
        <f t="shared" si="219"/>
        <v/>
      </c>
      <c r="E2364" s="99" t="str">
        <f t="shared" si="220"/>
        <v/>
      </c>
      <c r="F2364" s="99" t="str">
        <f t="shared" si="221"/>
        <v/>
      </c>
      <c r="G2364" s="99" t="str">
        <f t="shared" si="222"/>
        <v/>
      </c>
      <c r="H2364" s="200" t="str">
        <f ca="1">IF(AND(M2364&gt;0,M2364&lt;=STATS!$C$22),1,"")</f>
        <v/>
      </c>
      <c r="J2364" s="34">
        <v>2363</v>
      </c>
      <c r="R2364" s="17"/>
      <c r="S2364" s="17"/>
      <c r="EZ2364" s="196"/>
      <c r="FA2364" s="196"/>
      <c r="FB2364" s="196"/>
      <c r="FC2364" s="196"/>
      <c r="FD2364" s="196"/>
    </row>
    <row r="2365" spans="2:160">
      <c r="B2365" s="99">
        <f t="shared" si="217"/>
        <v>0</v>
      </c>
      <c r="C2365" s="99" t="str">
        <f t="shared" si="218"/>
        <v/>
      </c>
      <c r="D2365" s="99" t="str">
        <f t="shared" si="219"/>
        <v/>
      </c>
      <c r="E2365" s="99" t="str">
        <f t="shared" si="220"/>
        <v/>
      </c>
      <c r="F2365" s="99" t="str">
        <f t="shared" si="221"/>
        <v/>
      </c>
      <c r="G2365" s="99" t="str">
        <f t="shared" si="222"/>
        <v/>
      </c>
      <c r="H2365" s="200" t="str">
        <f ca="1">IF(AND(M2365&gt;0,M2365&lt;=STATS!$C$22),1,"")</f>
        <v/>
      </c>
      <c r="J2365" s="34">
        <v>2364</v>
      </c>
      <c r="R2365" s="17"/>
      <c r="S2365" s="17"/>
      <c r="EZ2365" s="196"/>
      <c r="FA2365" s="196"/>
      <c r="FB2365" s="196"/>
      <c r="FC2365" s="196"/>
      <c r="FD2365" s="196"/>
    </row>
    <row r="2366" spans="2:160">
      <c r="B2366" s="99">
        <f t="shared" si="217"/>
        <v>0</v>
      </c>
      <c r="C2366" s="99" t="str">
        <f t="shared" si="218"/>
        <v/>
      </c>
      <c r="D2366" s="99" t="str">
        <f t="shared" si="219"/>
        <v/>
      </c>
      <c r="E2366" s="99" t="str">
        <f t="shared" si="220"/>
        <v/>
      </c>
      <c r="F2366" s="99" t="str">
        <f t="shared" si="221"/>
        <v/>
      </c>
      <c r="G2366" s="99" t="str">
        <f t="shared" si="222"/>
        <v/>
      </c>
      <c r="H2366" s="200" t="str">
        <f ca="1">IF(AND(M2366&gt;0,M2366&lt;=STATS!$C$22),1,"")</f>
        <v/>
      </c>
      <c r="J2366" s="34">
        <v>2365</v>
      </c>
      <c r="R2366" s="17"/>
      <c r="S2366" s="17"/>
      <c r="EZ2366" s="196"/>
      <c r="FA2366" s="196"/>
      <c r="FB2366" s="196"/>
      <c r="FC2366" s="196"/>
      <c r="FD2366" s="196"/>
    </row>
    <row r="2367" spans="2:160">
      <c r="B2367" s="99">
        <f t="shared" si="217"/>
        <v>0</v>
      </c>
      <c r="C2367" s="99" t="str">
        <f t="shared" si="218"/>
        <v/>
      </c>
      <c r="D2367" s="99" t="str">
        <f t="shared" si="219"/>
        <v/>
      </c>
      <c r="E2367" s="99" t="str">
        <f t="shared" si="220"/>
        <v/>
      </c>
      <c r="F2367" s="99" t="str">
        <f t="shared" si="221"/>
        <v/>
      </c>
      <c r="G2367" s="99" t="str">
        <f t="shared" si="222"/>
        <v/>
      </c>
      <c r="H2367" s="200" t="str">
        <f ca="1">IF(AND(M2367&gt;0,M2367&lt;=STATS!$C$22),1,"")</f>
        <v/>
      </c>
      <c r="J2367" s="34">
        <v>2366</v>
      </c>
      <c r="R2367" s="17"/>
      <c r="S2367" s="17"/>
      <c r="EZ2367" s="196"/>
      <c r="FA2367" s="196"/>
      <c r="FB2367" s="196"/>
      <c r="FC2367" s="196"/>
      <c r="FD2367" s="196"/>
    </row>
    <row r="2368" spans="2:160">
      <c r="B2368" s="99">
        <f t="shared" si="217"/>
        <v>0</v>
      </c>
      <c r="C2368" s="99" t="str">
        <f t="shared" si="218"/>
        <v/>
      </c>
      <c r="D2368" s="99" t="str">
        <f t="shared" si="219"/>
        <v/>
      </c>
      <c r="E2368" s="99" t="str">
        <f t="shared" si="220"/>
        <v/>
      </c>
      <c r="F2368" s="99" t="str">
        <f t="shared" si="221"/>
        <v/>
      </c>
      <c r="G2368" s="99" t="str">
        <f t="shared" si="222"/>
        <v/>
      </c>
      <c r="H2368" s="200" t="str">
        <f ca="1">IF(AND(M2368&gt;0,M2368&lt;=STATS!$C$22),1,"")</f>
        <v/>
      </c>
      <c r="J2368" s="34">
        <v>2367</v>
      </c>
      <c r="R2368" s="17"/>
      <c r="S2368" s="17"/>
      <c r="EZ2368" s="196"/>
      <c r="FA2368" s="196"/>
      <c r="FB2368" s="196"/>
      <c r="FC2368" s="196"/>
      <c r="FD2368" s="196"/>
    </row>
    <row r="2369" spans="2:160">
      <c r="B2369" s="99">
        <f t="shared" si="217"/>
        <v>0</v>
      </c>
      <c r="C2369" s="99" t="str">
        <f t="shared" si="218"/>
        <v/>
      </c>
      <c r="D2369" s="99" t="str">
        <f t="shared" si="219"/>
        <v/>
      </c>
      <c r="E2369" s="99" t="str">
        <f t="shared" si="220"/>
        <v/>
      </c>
      <c r="F2369" s="99" t="str">
        <f t="shared" si="221"/>
        <v/>
      </c>
      <c r="G2369" s="99" t="str">
        <f t="shared" si="222"/>
        <v/>
      </c>
      <c r="H2369" s="200" t="str">
        <f ca="1">IF(AND(M2369&gt;0,M2369&lt;=STATS!$C$22),1,"")</f>
        <v/>
      </c>
      <c r="J2369" s="34">
        <v>2368</v>
      </c>
      <c r="R2369" s="17"/>
      <c r="S2369" s="17"/>
      <c r="EZ2369" s="196"/>
      <c r="FA2369" s="196"/>
      <c r="FB2369" s="196"/>
      <c r="FC2369" s="196"/>
      <c r="FD2369" s="196"/>
    </row>
    <row r="2370" spans="2:160">
      <c r="B2370" s="99">
        <f t="shared" ref="B2370:B2433" si="223">COUNT(R2370:EY2370,FE2370:FM2370)</f>
        <v>0</v>
      </c>
      <c r="C2370" s="99" t="str">
        <f t="shared" ref="C2370:C2433" si="224">IF(COUNT(R2370:EY2370,FE2370:FM2370)&gt;0,COUNT(R2370:EY2370,FE2370:FM2370),"")</f>
        <v/>
      </c>
      <c r="D2370" s="99" t="str">
        <f t="shared" ref="D2370:D2433" si="225">IF(COUNT(T2370:BJ2370,BL2370:BT2370,BV2370:CB2370,CD2370:EY2370,FE2370:FM2370)&gt;0,COUNT(T2370:BJ2370,BL2370:BT2370,BV2370:CB2370,CD2370:EY2370,FE2370:FM2370),"")</f>
        <v/>
      </c>
      <c r="E2370" s="99" t="str">
        <f t="shared" ref="E2370:E2433" si="226">IF(H2370=1,COUNT(R2370:EY2370,FE2370:FM2370),"")</f>
        <v/>
      </c>
      <c r="F2370" s="99" t="str">
        <f t="shared" ref="F2370:F2433" si="227">IF(H2370=1,COUNT(T2370:BJ2370,BL2370:BT2370,BV2370:CB2370,CD2370:EY2370,FE2370:FM2370),"")</f>
        <v/>
      </c>
      <c r="G2370" s="99" t="str">
        <f t="shared" si="222"/>
        <v/>
      </c>
      <c r="H2370" s="200" t="str">
        <f ca="1">IF(AND(M2370&gt;0,M2370&lt;=STATS!$C$22),1,"")</f>
        <v/>
      </c>
      <c r="J2370" s="34">
        <v>2369</v>
      </c>
      <c r="R2370" s="17"/>
      <c r="S2370" s="17"/>
      <c r="EZ2370" s="196"/>
      <c r="FA2370" s="196"/>
      <c r="FB2370" s="196"/>
      <c r="FC2370" s="196"/>
      <c r="FD2370" s="196"/>
    </row>
    <row r="2371" spans="2:160">
      <c r="B2371" s="99">
        <f t="shared" si="223"/>
        <v>0</v>
      </c>
      <c r="C2371" s="99" t="str">
        <f t="shared" si="224"/>
        <v/>
      </c>
      <c r="D2371" s="99" t="str">
        <f t="shared" si="225"/>
        <v/>
      </c>
      <c r="E2371" s="99" t="str">
        <f t="shared" si="226"/>
        <v/>
      </c>
      <c r="F2371" s="99" t="str">
        <f t="shared" si="227"/>
        <v/>
      </c>
      <c r="G2371" s="99" t="str">
        <f t="shared" si="222"/>
        <v/>
      </c>
      <c r="H2371" s="200" t="str">
        <f ca="1">IF(AND(M2371&gt;0,M2371&lt;=STATS!$C$22),1,"")</f>
        <v/>
      </c>
      <c r="J2371" s="34">
        <v>2370</v>
      </c>
      <c r="R2371" s="17"/>
      <c r="S2371" s="17"/>
      <c r="EZ2371" s="196"/>
      <c r="FA2371" s="196"/>
      <c r="FB2371" s="196"/>
      <c r="FC2371" s="196"/>
      <c r="FD2371" s="196"/>
    </row>
    <row r="2372" spans="2:160">
      <c r="B2372" s="99">
        <f t="shared" si="223"/>
        <v>0</v>
      </c>
      <c r="C2372" s="99" t="str">
        <f t="shared" si="224"/>
        <v/>
      </c>
      <c r="D2372" s="99" t="str">
        <f t="shared" si="225"/>
        <v/>
      </c>
      <c r="E2372" s="99" t="str">
        <f t="shared" si="226"/>
        <v/>
      </c>
      <c r="F2372" s="99" t="str">
        <f t="shared" si="227"/>
        <v/>
      </c>
      <c r="G2372" s="99" t="str">
        <f t="shared" si="222"/>
        <v/>
      </c>
      <c r="H2372" s="200" t="str">
        <f ca="1">IF(AND(M2372&gt;0,M2372&lt;=STATS!$C$22),1,"")</f>
        <v/>
      </c>
      <c r="J2372" s="34">
        <v>2371</v>
      </c>
      <c r="R2372" s="17"/>
      <c r="S2372" s="17"/>
      <c r="EZ2372" s="196"/>
      <c r="FA2372" s="196"/>
      <c r="FB2372" s="196"/>
      <c r="FC2372" s="196"/>
      <c r="FD2372" s="196"/>
    </row>
    <row r="2373" spans="2:160">
      <c r="B2373" s="99">
        <f t="shared" si="223"/>
        <v>0</v>
      </c>
      <c r="C2373" s="99" t="str">
        <f t="shared" si="224"/>
        <v/>
      </c>
      <c r="D2373" s="99" t="str">
        <f t="shared" si="225"/>
        <v/>
      </c>
      <c r="E2373" s="99" t="str">
        <f t="shared" si="226"/>
        <v/>
      </c>
      <c r="F2373" s="99" t="str">
        <f t="shared" si="227"/>
        <v/>
      </c>
      <c r="G2373" s="99" t="str">
        <f t="shared" si="222"/>
        <v/>
      </c>
      <c r="H2373" s="200" t="str">
        <f ca="1">IF(AND(M2373&gt;0,M2373&lt;=STATS!$C$22),1,"")</f>
        <v/>
      </c>
      <c r="J2373" s="34">
        <v>2372</v>
      </c>
      <c r="R2373" s="17"/>
      <c r="S2373" s="17"/>
      <c r="EZ2373" s="196"/>
      <c r="FA2373" s="196"/>
      <c r="FB2373" s="196"/>
      <c r="FC2373" s="196"/>
      <c r="FD2373" s="196"/>
    </row>
    <row r="2374" spans="2:160">
      <c r="B2374" s="99">
        <f t="shared" si="223"/>
        <v>0</v>
      </c>
      <c r="C2374" s="99" t="str">
        <f t="shared" si="224"/>
        <v/>
      </c>
      <c r="D2374" s="99" t="str">
        <f t="shared" si="225"/>
        <v/>
      </c>
      <c r="E2374" s="99" t="str">
        <f t="shared" si="226"/>
        <v/>
      </c>
      <c r="F2374" s="99" t="str">
        <f t="shared" si="227"/>
        <v/>
      </c>
      <c r="G2374" s="99" t="str">
        <f t="shared" si="222"/>
        <v/>
      </c>
      <c r="H2374" s="200" t="str">
        <f ca="1">IF(AND(M2374&gt;0,M2374&lt;=STATS!$C$22),1,"")</f>
        <v/>
      </c>
      <c r="J2374" s="34">
        <v>2373</v>
      </c>
      <c r="R2374" s="17"/>
      <c r="S2374" s="17"/>
      <c r="EZ2374" s="196"/>
      <c r="FA2374" s="196"/>
      <c r="FB2374" s="196"/>
      <c r="FC2374" s="196"/>
      <c r="FD2374" s="196"/>
    </row>
    <row r="2375" spans="2:160">
      <c r="B2375" s="99">
        <f t="shared" si="223"/>
        <v>0</v>
      </c>
      <c r="C2375" s="99" t="str">
        <f t="shared" si="224"/>
        <v/>
      </c>
      <c r="D2375" s="99" t="str">
        <f t="shared" si="225"/>
        <v/>
      </c>
      <c r="E2375" s="99" t="str">
        <f t="shared" si="226"/>
        <v/>
      </c>
      <c r="F2375" s="99" t="str">
        <f t="shared" si="227"/>
        <v/>
      </c>
      <c r="G2375" s="99" t="str">
        <f t="shared" si="222"/>
        <v/>
      </c>
      <c r="H2375" s="200" t="str">
        <f ca="1">IF(AND(M2375&gt;0,M2375&lt;=STATS!$C$22),1,"")</f>
        <v/>
      </c>
      <c r="J2375" s="34">
        <v>2374</v>
      </c>
      <c r="R2375" s="17"/>
      <c r="S2375" s="17"/>
      <c r="EZ2375" s="196"/>
      <c r="FA2375" s="196"/>
      <c r="FB2375" s="196"/>
      <c r="FC2375" s="196"/>
      <c r="FD2375" s="196"/>
    </row>
    <row r="2376" spans="2:160">
      <c r="B2376" s="99">
        <f t="shared" si="223"/>
        <v>0</v>
      </c>
      <c r="C2376" s="99" t="str">
        <f t="shared" si="224"/>
        <v/>
      </c>
      <c r="D2376" s="99" t="str">
        <f t="shared" si="225"/>
        <v/>
      </c>
      <c r="E2376" s="99" t="str">
        <f t="shared" si="226"/>
        <v/>
      </c>
      <c r="F2376" s="99" t="str">
        <f t="shared" si="227"/>
        <v/>
      </c>
      <c r="G2376" s="99" t="str">
        <f t="shared" si="222"/>
        <v/>
      </c>
      <c r="H2376" s="200" t="str">
        <f ca="1">IF(AND(M2376&gt;0,M2376&lt;=STATS!$C$22),1,"")</f>
        <v/>
      </c>
      <c r="J2376" s="34">
        <v>2375</v>
      </c>
      <c r="R2376" s="17"/>
      <c r="S2376" s="17"/>
      <c r="EZ2376" s="196"/>
      <c r="FA2376" s="196"/>
      <c r="FB2376" s="196"/>
      <c r="FC2376" s="196"/>
      <c r="FD2376" s="196"/>
    </row>
    <row r="2377" spans="2:160">
      <c r="B2377" s="99">
        <f t="shared" si="223"/>
        <v>0</v>
      </c>
      <c r="C2377" s="99" t="str">
        <f t="shared" si="224"/>
        <v/>
      </c>
      <c r="D2377" s="99" t="str">
        <f t="shared" si="225"/>
        <v/>
      </c>
      <c r="E2377" s="99" t="str">
        <f t="shared" si="226"/>
        <v/>
      </c>
      <c r="F2377" s="99" t="str">
        <f t="shared" si="227"/>
        <v/>
      </c>
      <c r="G2377" s="99" t="str">
        <f t="shared" si="222"/>
        <v/>
      </c>
      <c r="H2377" s="200" t="str">
        <f ca="1">IF(AND(M2377&gt;0,M2377&lt;=STATS!$C$22),1,"")</f>
        <v/>
      </c>
      <c r="J2377" s="34">
        <v>2376</v>
      </c>
      <c r="R2377" s="17"/>
      <c r="S2377" s="17"/>
      <c r="EZ2377" s="196"/>
      <c r="FA2377" s="196"/>
      <c r="FB2377" s="196"/>
      <c r="FC2377" s="196"/>
      <c r="FD2377" s="196"/>
    </row>
    <row r="2378" spans="2:160">
      <c r="B2378" s="99">
        <f t="shared" si="223"/>
        <v>0</v>
      </c>
      <c r="C2378" s="99" t="str">
        <f t="shared" si="224"/>
        <v/>
      </c>
      <c r="D2378" s="99" t="str">
        <f t="shared" si="225"/>
        <v/>
      </c>
      <c r="E2378" s="99" t="str">
        <f t="shared" si="226"/>
        <v/>
      </c>
      <c r="F2378" s="99" t="str">
        <f t="shared" si="227"/>
        <v/>
      </c>
      <c r="G2378" s="99" t="str">
        <f t="shared" si="222"/>
        <v/>
      </c>
      <c r="H2378" s="200" t="str">
        <f ca="1">IF(AND(M2378&gt;0,M2378&lt;=STATS!$C$22),1,"")</f>
        <v/>
      </c>
      <c r="J2378" s="34">
        <v>2377</v>
      </c>
      <c r="R2378" s="17"/>
      <c r="S2378" s="17"/>
      <c r="EZ2378" s="196"/>
      <c r="FA2378" s="196"/>
      <c r="FB2378" s="196"/>
      <c r="FC2378" s="196"/>
      <c r="FD2378" s="196"/>
    </row>
    <row r="2379" spans="2:160">
      <c r="B2379" s="99">
        <f t="shared" si="223"/>
        <v>0</v>
      </c>
      <c r="C2379" s="99" t="str">
        <f t="shared" si="224"/>
        <v/>
      </c>
      <c r="D2379" s="99" t="str">
        <f t="shared" si="225"/>
        <v/>
      </c>
      <c r="E2379" s="99" t="str">
        <f t="shared" si="226"/>
        <v/>
      </c>
      <c r="F2379" s="99" t="str">
        <f t="shared" si="227"/>
        <v/>
      </c>
      <c r="G2379" s="99" t="str">
        <f t="shared" si="222"/>
        <v/>
      </c>
      <c r="H2379" s="200" t="str">
        <f ca="1">IF(AND(M2379&gt;0,M2379&lt;=STATS!$C$22),1,"")</f>
        <v/>
      </c>
      <c r="J2379" s="34">
        <v>2378</v>
      </c>
      <c r="R2379" s="17"/>
      <c r="S2379" s="17"/>
      <c r="EZ2379" s="196"/>
      <c r="FA2379" s="196"/>
      <c r="FB2379" s="196"/>
      <c r="FC2379" s="196"/>
      <c r="FD2379" s="196"/>
    </row>
    <row r="2380" spans="2:160">
      <c r="B2380" s="99">
        <f t="shared" si="223"/>
        <v>0</v>
      </c>
      <c r="C2380" s="99" t="str">
        <f t="shared" si="224"/>
        <v/>
      </c>
      <c r="D2380" s="99" t="str">
        <f t="shared" si="225"/>
        <v/>
      </c>
      <c r="E2380" s="99" t="str">
        <f t="shared" si="226"/>
        <v/>
      </c>
      <c r="F2380" s="99" t="str">
        <f t="shared" si="227"/>
        <v/>
      </c>
      <c r="G2380" s="99" t="str">
        <f t="shared" si="222"/>
        <v/>
      </c>
      <c r="H2380" s="200" t="str">
        <f ca="1">IF(AND(M2380&gt;0,M2380&lt;=STATS!$C$22),1,"")</f>
        <v/>
      </c>
      <c r="J2380" s="34">
        <v>2379</v>
      </c>
      <c r="R2380" s="17"/>
      <c r="S2380" s="17"/>
      <c r="EZ2380" s="196"/>
      <c r="FA2380" s="196"/>
      <c r="FB2380" s="196"/>
      <c r="FC2380" s="196"/>
      <c r="FD2380" s="196"/>
    </row>
    <row r="2381" spans="2:160">
      <c r="B2381" s="99">
        <f t="shared" si="223"/>
        <v>0</v>
      </c>
      <c r="C2381" s="99" t="str">
        <f t="shared" si="224"/>
        <v/>
      </c>
      <c r="D2381" s="99" t="str">
        <f t="shared" si="225"/>
        <v/>
      </c>
      <c r="E2381" s="99" t="str">
        <f t="shared" si="226"/>
        <v/>
      </c>
      <c r="F2381" s="99" t="str">
        <f t="shared" si="227"/>
        <v/>
      </c>
      <c r="G2381" s="99" t="str">
        <f t="shared" si="222"/>
        <v/>
      </c>
      <c r="H2381" s="200" t="str">
        <f ca="1">IF(AND(M2381&gt;0,M2381&lt;=STATS!$C$22),1,"")</f>
        <v/>
      </c>
      <c r="J2381" s="34">
        <v>2380</v>
      </c>
      <c r="R2381" s="17"/>
      <c r="S2381" s="17"/>
      <c r="EZ2381" s="196"/>
      <c r="FA2381" s="196"/>
      <c r="FB2381" s="196"/>
      <c r="FC2381" s="196"/>
      <c r="FD2381" s="196"/>
    </row>
    <row r="2382" spans="2:160">
      <c r="B2382" s="99">
        <f t="shared" si="223"/>
        <v>0</v>
      </c>
      <c r="C2382" s="99" t="str">
        <f t="shared" si="224"/>
        <v/>
      </c>
      <c r="D2382" s="99" t="str">
        <f t="shared" si="225"/>
        <v/>
      </c>
      <c r="E2382" s="99" t="str">
        <f t="shared" si="226"/>
        <v/>
      </c>
      <c r="F2382" s="99" t="str">
        <f t="shared" si="227"/>
        <v/>
      </c>
      <c r="G2382" s="99" t="str">
        <f t="shared" si="222"/>
        <v/>
      </c>
      <c r="H2382" s="200" t="str">
        <f ca="1">IF(AND(M2382&gt;0,M2382&lt;=STATS!$C$22),1,"")</f>
        <v/>
      </c>
      <c r="J2382" s="34">
        <v>2381</v>
      </c>
      <c r="R2382" s="17"/>
      <c r="S2382" s="17"/>
      <c r="EZ2382" s="196"/>
      <c r="FA2382" s="196"/>
      <c r="FB2382" s="196"/>
      <c r="FC2382" s="196"/>
      <c r="FD2382" s="196"/>
    </row>
    <row r="2383" spans="2:160">
      <c r="B2383" s="99">
        <f t="shared" si="223"/>
        <v>0</v>
      </c>
      <c r="C2383" s="99" t="str">
        <f t="shared" si="224"/>
        <v/>
      </c>
      <c r="D2383" s="99" t="str">
        <f t="shared" si="225"/>
        <v/>
      </c>
      <c r="E2383" s="99" t="str">
        <f t="shared" si="226"/>
        <v/>
      </c>
      <c r="F2383" s="99" t="str">
        <f t="shared" si="227"/>
        <v/>
      </c>
      <c r="G2383" s="99" t="str">
        <f t="shared" si="222"/>
        <v/>
      </c>
      <c r="H2383" s="200" t="str">
        <f ca="1">IF(AND(M2383&gt;0,M2383&lt;=STATS!$C$22),1,"")</f>
        <v/>
      </c>
      <c r="J2383" s="34">
        <v>2382</v>
      </c>
      <c r="R2383" s="17"/>
      <c r="S2383" s="17"/>
      <c r="EZ2383" s="196"/>
      <c r="FA2383" s="196"/>
      <c r="FB2383" s="196"/>
      <c r="FC2383" s="196"/>
      <c r="FD2383" s="196"/>
    </row>
    <row r="2384" spans="2:160">
      <c r="B2384" s="99">
        <f t="shared" si="223"/>
        <v>0</v>
      </c>
      <c r="C2384" s="99" t="str">
        <f t="shared" si="224"/>
        <v/>
      </c>
      <c r="D2384" s="99" t="str">
        <f t="shared" si="225"/>
        <v/>
      </c>
      <c r="E2384" s="99" t="str">
        <f t="shared" si="226"/>
        <v/>
      </c>
      <c r="F2384" s="99" t="str">
        <f t="shared" si="227"/>
        <v/>
      </c>
      <c r="G2384" s="99" t="str">
        <f t="shared" si="222"/>
        <v/>
      </c>
      <c r="H2384" s="200" t="str">
        <f ca="1">IF(AND(M2384&gt;0,M2384&lt;=STATS!$C$22),1,"")</f>
        <v/>
      </c>
      <c r="J2384" s="34">
        <v>2383</v>
      </c>
      <c r="R2384" s="17"/>
      <c r="S2384" s="17"/>
      <c r="EZ2384" s="196"/>
      <c r="FA2384" s="196"/>
      <c r="FB2384" s="196"/>
      <c r="FC2384" s="196"/>
      <c r="FD2384" s="196"/>
    </row>
    <row r="2385" spans="2:160">
      <c r="B2385" s="99">
        <f t="shared" si="223"/>
        <v>0</v>
      </c>
      <c r="C2385" s="99" t="str">
        <f t="shared" si="224"/>
        <v/>
      </c>
      <c r="D2385" s="99" t="str">
        <f t="shared" si="225"/>
        <v/>
      </c>
      <c r="E2385" s="99" t="str">
        <f t="shared" si="226"/>
        <v/>
      </c>
      <c r="F2385" s="99" t="str">
        <f t="shared" si="227"/>
        <v/>
      </c>
      <c r="G2385" s="99" t="str">
        <f t="shared" si="222"/>
        <v/>
      </c>
      <c r="H2385" s="200" t="str">
        <f ca="1">IF(AND(M2385&gt;0,M2385&lt;=STATS!$C$22),1,"")</f>
        <v/>
      </c>
      <c r="J2385" s="34">
        <v>2384</v>
      </c>
      <c r="R2385" s="17"/>
      <c r="S2385" s="17"/>
      <c r="EZ2385" s="196"/>
      <c r="FA2385" s="196"/>
      <c r="FB2385" s="196"/>
      <c r="FC2385" s="196"/>
      <c r="FD2385" s="196"/>
    </row>
    <row r="2386" spans="2:160">
      <c r="B2386" s="99">
        <f t="shared" si="223"/>
        <v>0</v>
      </c>
      <c r="C2386" s="99" t="str">
        <f t="shared" si="224"/>
        <v/>
      </c>
      <c r="D2386" s="99" t="str">
        <f t="shared" si="225"/>
        <v/>
      </c>
      <c r="E2386" s="99" t="str">
        <f t="shared" si="226"/>
        <v/>
      </c>
      <c r="F2386" s="99" t="str">
        <f t="shared" si="227"/>
        <v/>
      </c>
      <c r="G2386" s="99" t="str">
        <f t="shared" si="222"/>
        <v/>
      </c>
      <c r="H2386" s="200" t="str">
        <f ca="1">IF(AND(M2386&gt;0,M2386&lt;=STATS!$C$22),1,"")</f>
        <v/>
      </c>
      <c r="J2386" s="34">
        <v>2385</v>
      </c>
      <c r="R2386" s="17"/>
      <c r="S2386" s="17"/>
      <c r="EZ2386" s="196"/>
      <c r="FA2386" s="196"/>
      <c r="FB2386" s="196"/>
      <c r="FC2386" s="196"/>
      <c r="FD2386" s="196"/>
    </row>
    <row r="2387" spans="2:160">
      <c r="B2387" s="99">
        <f t="shared" si="223"/>
        <v>0</v>
      </c>
      <c r="C2387" s="99" t="str">
        <f t="shared" si="224"/>
        <v/>
      </c>
      <c r="D2387" s="99" t="str">
        <f t="shared" si="225"/>
        <v/>
      </c>
      <c r="E2387" s="99" t="str">
        <f t="shared" si="226"/>
        <v/>
      </c>
      <c r="F2387" s="99" t="str">
        <f t="shared" si="227"/>
        <v/>
      </c>
      <c r="G2387" s="99" t="str">
        <f t="shared" si="222"/>
        <v/>
      </c>
      <c r="H2387" s="200" t="str">
        <f ca="1">IF(AND(M2387&gt;0,M2387&lt;=STATS!$C$22),1,"")</f>
        <v/>
      </c>
      <c r="J2387" s="34">
        <v>2386</v>
      </c>
      <c r="R2387" s="17"/>
      <c r="S2387" s="17"/>
      <c r="EZ2387" s="196"/>
      <c r="FA2387" s="196"/>
      <c r="FB2387" s="196"/>
      <c r="FC2387" s="196"/>
      <c r="FD2387" s="196"/>
    </row>
    <row r="2388" spans="2:160">
      <c r="B2388" s="99">
        <f t="shared" si="223"/>
        <v>0</v>
      </c>
      <c r="C2388" s="99" t="str">
        <f t="shared" si="224"/>
        <v/>
      </c>
      <c r="D2388" s="99" t="str">
        <f t="shared" si="225"/>
        <v/>
      </c>
      <c r="E2388" s="99" t="str">
        <f t="shared" si="226"/>
        <v/>
      </c>
      <c r="F2388" s="99" t="str">
        <f t="shared" si="227"/>
        <v/>
      </c>
      <c r="G2388" s="99" t="str">
        <f t="shared" si="222"/>
        <v/>
      </c>
      <c r="H2388" s="200" t="str">
        <f ca="1">IF(AND(M2388&gt;0,M2388&lt;=STATS!$C$22),1,"")</f>
        <v/>
      </c>
      <c r="J2388" s="34">
        <v>2387</v>
      </c>
      <c r="R2388" s="17"/>
      <c r="S2388" s="17"/>
      <c r="EZ2388" s="196"/>
      <c r="FA2388" s="196"/>
      <c r="FB2388" s="196"/>
      <c r="FC2388" s="196"/>
      <c r="FD2388" s="196"/>
    </row>
    <row r="2389" spans="2:160">
      <c r="B2389" s="99">
        <f t="shared" si="223"/>
        <v>0</v>
      </c>
      <c r="C2389" s="99" t="str">
        <f t="shared" si="224"/>
        <v/>
      </c>
      <c r="D2389" s="99" t="str">
        <f t="shared" si="225"/>
        <v/>
      </c>
      <c r="E2389" s="99" t="str">
        <f t="shared" si="226"/>
        <v/>
      </c>
      <c r="F2389" s="99" t="str">
        <f t="shared" si="227"/>
        <v/>
      </c>
      <c r="G2389" s="99" t="str">
        <f t="shared" si="222"/>
        <v/>
      </c>
      <c r="H2389" s="200" t="str">
        <f ca="1">IF(AND(M2389&gt;0,M2389&lt;=STATS!$C$22),1,"")</f>
        <v/>
      </c>
      <c r="J2389" s="34">
        <v>2388</v>
      </c>
      <c r="R2389" s="17"/>
      <c r="S2389" s="17"/>
      <c r="EZ2389" s="196"/>
      <c r="FA2389" s="196"/>
      <c r="FB2389" s="196"/>
      <c r="FC2389" s="196"/>
      <c r="FD2389" s="196"/>
    </row>
    <row r="2390" spans="2:160">
      <c r="B2390" s="99">
        <f t="shared" si="223"/>
        <v>0</v>
      </c>
      <c r="C2390" s="99" t="str">
        <f t="shared" si="224"/>
        <v/>
      </c>
      <c r="D2390" s="99" t="str">
        <f t="shared" si="225"/>
        <v/>
      </c>
      <c r="E2390" s="99" t="str">
        <f t="shared" si="226"/>
        <v/>
      </c>
      <c r="F2390" s="99" t="str">
        <f t="shared" si="227"/>
        <v/>
      </c>
      <c r="G2390" s="99" t="str">
        <f t="shared" si="222"/>
        <v/>
      </c>
      <c r="H2390" s="200" t="str">
        <f ca="1">IF(AND(M2390&gt;0,M2390&lt;=STATS!$C$22),1,"")</f>
        <v/>
      </c>
      <c r="J2390" s="34">
        <v>2389</v>
      </c>
      <c r="R2390" s="17"/>
      <c r="S2390" s="17"/>
      <c r="EZ2390" s="196"/>
      <c r="FA2390" s="196"/>
      <c r="FB2390" s="196"/>
      <c r="FC2390" s="196"/>
      <c r="FD2390" s="196"/>
    </row>
    <row r="2391" spans="2:160">
      <c r="B2391" s="99">
        <f t="shared" si="223"/>
        <v>0</v>
      </c>
      <c r="C2391" s="99" t="str">
        <f t="shared" si="224"/>
        <v/>
      </c>
      <c r="D2391" s="99" t="str">
        <f t="shared" si="225"/>
        <v/>
      </c>
      <c r="E2391" s="99" t="str">
        <f t="shared" si="226"/>
        <v/>
      </c>
      <c r="F2391" s="99" t="str">
        <f t="shared" si="227"/>
        <v/>
      </c>
      <c r="G2391" s="99" t="str">
        <f t="shared" si="222"/>
        <v/>
      </c>
      <c r="H2391" s="200" t="str">
        <f ca="1">IF(AND(M2391&gt;0,M2391&lt;=STATS!$C$22),1,"")</f>
        <v/>
      </c>
      <c r="J2391" s="34">
        <v>2390</v>
      </c>
      <c r="R2391" s="17"/>
      <c r="S2391" s="17"/>
      <c r="EZ2391" s="196"/>
      <c r="FA2391" s="196"/>
      <c r="FB2391" s="196"/>
      <c r="FC2391" s="196"/>
      <c r="FD2391" s="196"/>
    </row>
    <row r="2392" spans="2:160">
      <c r="B2392" s="99">
        <f t="shared" si="223"/>
        <v>0</v>
      </c>
      <c r="C2392" s="99" t="str">
        <f t="shared" si="224"/>
        <v/>
      </c>
      <c r="D2392" s="99" t="str">
        <f t="shared" si="225"/>
        <v/>
      </c>
      <c r="E2392" s="99" t="str">
        <f t="shared" si="226"/>
        <v/>
      </c>
      <c r="F2392" s="99" t="str">
        <f t="shared" si="227"/>
        <v/>
      </c>
      <c r="G2392" s="99" t="str">
        <f t="shared" si="222"/>
        <v/>
      </c>
      <c r="H2392" s="200" t="str">
        <f ca="1">IF(AND(M2392&gt;0,M2392&lt;=STATS!$C$22),1,"")</f>
        <v/>
      </c>
      <c r="J2392" s="34">
        <v>2391</v>
      </c>
      <c r="R2392" s="17"/>
      <c r="S2392" s="17"/>
      <c r="EZ2392" s="196"/>
      <c r="FA2392" s="196"/>
      <c r="FB2392" s="196"/>
      <c r="FC2392" s="196"/>
      <c r="FD2392" s="196"/>
    </row>
    <row r="2393" spans="2:160">
      <c r="B2393" s="99">
        <f t="shared" si="223"/>
        <v>0</v>
      </c>
      <c r="C2393" s="99" t="str">
        <f t="shared" si="224"/>
        <v/>
      </c>
      <c r="D2393" s="99" t="str">
        <f t="shared" si="225"/>
        <v/>
      </c>
      <c r="E2393" s="99" t="str">
        <f t="shared" si="226"/>
        <v/>
      </c>
      <c r="F2393" s="99" t="str">
        <f t="shared" si="227"/>
        <v/>
      </c>
      <c r="G2393" s="99" t="str">
        <f t="shared" si="222"/>
        <v/>
      </c>
      <c r="H2393" s="200" t="str">
        <f ca="1">IF(AND(M2393&gt;0,M2393&lt;=STATS!$C$22),1,"")</f>
        <v/>
      </c>
      <c r="J2393" s="34">
        <v>2392</v>
      </c>
      <c r="R2393" s="17"/>
      <c r="S2393" s="17"/>
      <c r="EZ2393" s="196"/>
      <c r="FA2393" s="196"/>
      <c r="FB2393" s="196"/>
      <c r="FC2393" s="196"/>
      <c r="FD2393" s="196"/>
    </row>
    <row r="2394" spans="2:160">
      <c r="B2394" s="99">
        <f t="shared" si="223"/>
        <v>0</v>
      </c>
      <c r="C2394" s="99" t="str">
        <f t="shared" si="224"/>
        <v/>
      </c>
      <c r="D2394" s="99" t="str">
        <f t="shared" si="225"/>
        <v/>
      </c>
      <c r="E2394" s="99" t="str">
        <f t="shared" si="226"/>
        <v/>
      </c>
      <c r="F2394" s="99" t="str">
        <f t="shared" si="227"/>
        <v/>
      </c>
      <c r="G2394" s="99" t="str">
        <f t="shared" ref="G2394:G2457" si="228">IF($B2394&gt;=1,$M2394,"")</f>
        <v/>
      </c>
      <c r="H2394" s="200" t="str">
        <f ca="1">IF(AND(M2394&gt;0,M2394&lt;=STATS!$C$22),1,"")</f>
        <v/>
      </c>
      <c r="J2394" s="34">
        <v>2393</v>
      </c>
      <c r="R2394" s="17"/>
      <c r="S2394" s="17"/>
      <c r="EZ2394" s="196"/>
      <c r="FA2394" s="196"/>
      <c r="FB2394" s="196"/>
      <c r="FC2394" s="196"/>
      <c r="FD2394" s="196"/>
    </row>
    <row r="2395" spans="2:160">
      <c r="B2395" s="99">
        <f t="shared" si="223"/>
        <v>0</v>
      </c>
      <c r="C2395" s="99" t="str">
        <f t="shared" si="224"/>
        <v/>
      </c>
      <c r="D2395" s="99" t="str">
        <f t="shared" si="225"/>
        <v/>
      </c>
      <c r="E2395" s="99" t="str">
        <f t="shared" si="226"/>
        <v/>
      </c>
      <c r="F2395" s="99" t="str">
        <f t="shared" si="227"/>
        <v/>
      </c>
      <c r="G2395" s="99" t="str">
        <f t="shared" si="228"/>
        <v/>
      </c>
      <c r="H2395" s="200" t="str">
        <f ca="1">IF(AND(M2395&gt;0,M2395&lt;=STATS!$C$22),1,"")</f>
        <v/>
      </c>
      <c r="J2395" s="34">
        <v>2394</v>
      </c>
      <c r="R2395" s="17"/>
      <c r="S2395" s="17"/>
      <c r="EZ2395" s="196"/>
      <c r="FA2395" s="196"/>
      <c r="FB2395" s="196"/>
      <c r="FC2395" s="196"/>
      <c r="FD2395" s="196"/>
    </row>
    <row r="2396" spans="2:160">
      <c r="B2396" s="99">
        <f t="shared" si="223"/>
        <v>0</v>
      </c>
      <c r="C2396" s="99" t="str">
        <f t="shared" si="224"/>
        <v/>
      </c>
      <c r="D2396" s="99" t="str">
        <f t="shared" si="225"/>
        <v/>
      </c>
      <c r="E2396" s="99" t="str">
        <f t="shared" si="226"/>
        <v/>
      </c>
      <c r="F2396" s="99" t="str">
        <f t="shared" si="227"/>
        <v/>
      </c>
      <c r="G2396" s="99" t="str">
        <f t="shared" si="228"/>
        <v/>
      </c>
      <c r="H2396" s="200" t="str">
        <f ca="1">IF(AND(M2396&gt;0,M2396&lt;=STATS!$C$22),1,"")</f>
        <v/>
      </c>
      <c r="J2396" s="34">
        <v>2395</v>
      </c>
      <c r="R2396" s="17"/>
      <c r="S2396" s="17"/>
      <c r="EZ2396" s="196"/>
      <c r="FA2396" s="196"/>
      <c r="FB2396" s="196"/>
      <c r="FC2396" s="196"/>
      <c r="FD2396" s="196"/>
    </row>
    <row r="2397" spans="2:160">
      <c r="B2397" s="99">
        <f t="shared" si="223"/>
        <v>0</v>
      </c>
      <c r="C2397" s="99" t="str">
        <f t="shared" si="224"/>
        <v/>
      </c>
      <c r="D2397" s="99" t="str">
        <f t="shared" si="225"/>
        <v/>
      </c>
      <c r="E2397" s="99" t="str">
        <f t="shared" si="226"/>
        <v/>
      </c>
      <c r="F2397" s="99" t="str">
        <f t="shared" si="227"/>
        <v/>
      </c>
      <c r="G2397" s="99" t="str">
        <f t="shared" si="228"/>
        <v/>
      </c>
      <c r="H2397" s="200" t="str">
        <f ca="1">IF(AND(M2397&gt;0,M2397&lt;=STATS!$C$22),1,"")</f>
        <v/>
      </c>
      <c r="J2397" s="34">
        <v>2396</v>
      </c>
      <c r="R2397" s="17"/>
      <c r="S2397" s="17"/>
      <c r="EZ2397" s="196"/>
      <c r="FA2397" s="196"/>
      <c r="FB2397" s="196"/>
      <c r="FC2397" s="196"/>
      <c r="FD2397" s="196"/>
    </row>
    <row r="2398" spans="2:160">
      <c r="B2398" s="99">
        <f t="shared" si="223"/>
        <v>0</v>
      </c>
      <c r="C2398" s="99" t="str">
        <f t="shared" si="224"/>
        <v/>
      </c>
      <c r="D2398" s="99" t="str">
        <f t="shared" si="225"/>
        <v/>
      </c>
      <c r="E2398" s="99" t="str">
        <f t="shared" si="226"/>
        <v/>
      </c>
      <c r="F2398" s="99" t="str">
        <f t="shared" si="227"/>
        <v/>
      </c>
      <c r="G2398" s="99" t="str">
        <f t="shared" si="228"/>
        <v/>
      </c>
      <c r="H2398" s="200" t="str">
        <f ca="1">IF(AND(M2398&gt;0,M2398&lt;=STATS!$C$22),1,"")</f>
        <v/>
      </c>
      <c r="J2398" s="34">
        <v>2397</v>
      </c>
      <c r="R2398" s="17"/>
      <c r="S2398" s="17"/>
      <c r="EZ2398" s="196"/>
      <c r="FA2398" s="196"/>
      <c r="FB2398" s="196"/>
      <c r="FC2398" s="196"/>
      <c r="FD2398" s="196"/>
    </row>
    <row r="2399" spans="2:160">
      <c r="B2399" s="99">
        <f t="shared" si="223"/>
        <v>0</v>
      </c>
      <c r="C2399" s="99" t="str">
        <f t="shared" si="224"/>
        <v/>
      </c>
      <c r="D2399" s="99" t="str">
        <f t="shared" si="225"/>
        <v/>
      </c>
      <c r="E2399" s="99" t="str">
        <f t="shared" si="226"/>
        <v/>
      </c>
      <c r="F2399" s="99" t="str">
        <f t="shared" si="227"/>
        <v/>
      </c>
      <c r="G2399" s="99" t="str">
        <f t="shared" si="228"/>
        <v/>
      </c>
      <c r="H2399" s="200" t="str">
        <f ca="1">IF(AND(M2399&gt;0,M2399&lt;=STATS!$C$22),1,"")</f>
        <v/>
      </c>
      <c r="J2399" s="34">
        <v>2398</v>
      </c>
      <c r="R2399" s="17"/>
      <c r="S2399" s="17"/>
      <c r="EZ2399" s="196"/>
      <c r="FA2399" s="196"/>
      <c r="FB2399" s="196"/>
      <c r="FC2399" s="196"/>
      <c r="FD2399" s="196"/>
    </row>
    <row r="2400" spans="2:160">
      <c r="B2400" s="99">
        <f t="shared" si="223"/>
        <v>0</v>
      </c>
      <c r="C2400" s="99" t="str">
        <f t="shared" si="224"/>
        <v/>
      </c>
      <c r="D2400" s="99" t="str">
        <f t="shared" si="225"/>
        <v/>
      </c>
      <c r="E2400" s="99" t="str">
        <f t="shared" si="226"/>
        <v/>
      </c>
      <c r="F2400" s="99" t="str">
        <f t="shared" si="227"/>
        <v/>
      </c>
      <c r="G2400" s="99" t="str">
        <f t="shared" si="228"/>
        <v/>
      </c>
      <c r="H2400" s="200" t="str">
        <f ca="1">IF(AND(M2400&gt;0,M2400&lt;=STATS!$C$22),1,"")</f>
        <v/>
      </c>
      <c r="J2400" s="34">
        <v>2399</v>
      </c>
      <c r="R2400" s="17"/>
      <c r="S2400" s="17"/>
      <c r="EZ2400" s="196"/>
      <c r="FA2400" s="196"/>
      <c r="FB2400" s="196"/>
      <c r="FC2400" s="196"/>
      <c r="FD2400" s="196"/>
    </row>
    <row r="2401" spans="2:160">
      <c r="B2401" s="99">
        <f t="shared" si="223"/>
        <v>0</v>
      </c>
      <c r="C2401" s="99" t="str">
        <f t="shared" si="224"/>
        <v/>
      </c>
      <c r="D2401" s="99" t="str">
        <f t="shared" si="225"/>
        <v/>
      </c>
      <c r="E2401" s="99" t="str">
        <f t="shared" si="226"/>
        <v/>
      </c>
      <c r="F2401" s="99" t="str">
        <f t="shared" si="227"/>
        <v/>
      </c>
      <c r="G2401" s="99" t="str">
        <f t="shared" si="228"/>
        <v/>
      </c>
      <c r="H2401" s="200" t="str">
        <f ca="1">IF(AND(M2401&gt;0,M2401&lt;=STATS!$C$22),1,"")</f>
        <v/>
      </c>
      <c r="J2401" s="34">
        <v>2400</v>
      </c>
      <c r="R2401" s="17"/>
      <c r="S2401" s="17"/>
      <c r="EZ2401" s="196"/>
      <c r="FA2401" s="196"/>
      <c r="FB2401" s="196"/>
      <c r="FC2401" s="196"/>
      <c r="FD2401" s="196"/>
    </row>
    <row r="2402" spans="2:160">
      <c r="B2402" s="99">
        <f t="shared" si="223"/>
        <v>0</v>
      </c>
      <c r="C2402" s="99" t="str">
        <f t="shared" si="224"/>
        <v/>
      </c>
      <c r="D2402" s="99" t="str">
        <f t="shared" si="225"/>
        <v/>
      </c>
      <c r="E2402" s="99" t="str">
        <f t="shared" si="226"/>
        <v/>
      </c>
      <c r="F2402" s="99" t="str">
        <f t="shared" si="227"/>
        <v/>
      </c>
      <c r="G2402" s="99" t="str">
        <f t="shared" si="228"/>
        <v/>
      </c>
      <c r="H2402" s="200" t="str">
        <f ca="1">IF(AND(M2402&gt;0,M2402&lt;=STATS!$C$22),1,"")</f>
        <v/>
      </c>
      <c r="J2402" s="34">
        <v>2401</v>
      </c>
      <c r="R2402" s="17"/>
      <c r="S2402" s="17"/>
      <c r="EZ2402" s="196"/>
      <c r="FA2402" s="196"/>
      <c r="FB2402" s="196"/>
      <c r="FC2402" s="196"/>
      <c r="FD2402" s="196"/>
    </row>
    <row r="2403" spans="2:160">
      <c r="B2403" s="99">
        <f t="shared" si="223"/>
        <v>0</v>
      </c>
      <c r="C2403" s="99" t="str">
        <f t="shared" si="224"/>
        <v/>
      </c>
      <c r="D2403" s="99" t="str">
        <f t="shared" si="225"/>
        <v/>
      </c>
      <c r="E2403" s="99" t="str">
        <f t="shared" si="226"/>
        <v/>
      </c>
      <c r="F2403" s="99" t="str">
        <f t="shared" si="227"/>
        <v/>
      </c>
      <c r="G2403" s="99" t="str">
        <f t="shared" si="228"/>
        <v/>
      </c>
      <c r="H2403" s="200" t="str">
        <f ca="1">IF(AND(M2403&gt;0,M2403&lt;=STATS!$C$22),1,"")</f>
        <v/>
      </c>
      <c r="J2403" s="34">
        <v>2402</v>
      </c>
      <c r="R2403" s="17"/>
      <c r="S2403" s="17"/>
      <c r="EZ2403" s="196"/>
      <c r="FA2403" s="196"/>
      <c r="FB2403" s="196"/>
      <c r="FC2403" s="196"/>
      <c r="FD2403" s="196"/>
    </row>
    <row r="2404" spans="2:160">
      <c r="B2404" s="99">
        <f t="shared" si="223"/>
        <v>0</v>
      </c>
      <c r="C2404" s="99" t="str">
        <f t="shared" si="224"/>
        <v/>
      </c>
      <c r="D2404" s="99" t="str">
        <f t="shared" si="225"/>
        <v/>
      </c>
      <c r="E2404" s="99" t="str">
        <f t="shared" si="226"/>
        <v/>
      </c>
      <c r="F2404" s="99" t="str">
        <f t="shared" si="227"/>
        <v/>
      </c>
      <c r="G2404" s="99" t="str">
        <f t="shared" si="228"/>
        <v/>
      </c>
      <c r="H2404" s="200" t="str">
        <f ca="1">IF(AND(M2404&gt;0,M2404&lt;=STATS!$C$22),1,"")</f>
        <v/>
      </c>
      <c r="J2404" s="34">
        <v>2403</v>
      </c>
      <c r="R2404" s="17"/>
      <c r="S2404" s="17"/>
      <c r="EZ2404" s="196"/>
      <c r="FA2404" s="196"/>
      <c r="FB2404" s="196"/>
      <c r="FC2404" s="196"/>
      <c r="FD2404" s="196"/>
    </row>
    <row r="2405" spans="2:160">
      <c r="B2405" s="99">
        <f t="shared" si="223"/>
        <v>0</v>
      </c>
      <c r="C2405" s="99" t="str">
        <f t="shared" si="224"/>
        <v/>
      </c>
      <c r="D2405" s="99" t="str">
        <f t="shared" si="225"/>
        <v/>
      </c>
      <c r="E2405" s="99" t="str">
        <f t="shared" si="226"/>
        <v/>
      </c>
      <c r="F2405" s="99" t="str">
        <f t="shared" si="227"/>
        <v/>
      </c>
      <c r="G2405" s="99" t="str">
        <f t="shared" si="228"/>
        <v/>
      </c>
      <c r="H2405" s="200" t="str">
        <f ca="1">IF(AND(M2405&gt;0,M2405&lt;=STATS!$C$22),1,"")</f>
        <v/>
      </c>
      <c r="J2405" s="34">
        <v>2404</v>
      </c>
      <c r="R2405" s="17"/>
      <c r="S2405" s="17"/>
      <c r="EZ2405" s="196"/>
      <c r="FA2405" s="196"/>
      <c r="FB2405" s="196"/>
      <c r="FC2405" s="196"/>
      <c r="FD2405" s="196"/>
    </row>
    <row r="2406" spans="2:160">
      <c r="B2406" s="99">
        <f t="shared" si="223"/>
        <v>0</v>
      </c>
      <c r="C2406" s="99" t="str">
        <f t="shared" si="224"/>
        <v/>
      </c>
      <c r="D2406" s="99" t="str">
        <f t="shared" si="225"/>
        <v/>
      </c>
      <c r="E2406" s="99" t="str">
        <f t="shared" si="226"/>
        <v/>
      </c>
      <c r="F2406" s="99" t="str">
        <f t="shared" si="227"/>
        <v/>
      </c>
      <c r="G2406" s="99" t="str">
        <f t="shared" si="228"/>
        <v/>
      </c>
      <c r="H2406" s="200" t="str">
        <f ca="1">IF(AND(M2406&gt;0,M2406&lt;=STATS!$C$22),1,"")</f>
        <v/>
      </c>
      <c r="J2406" s="34">
        <v>2405</v>
      </c>
      <c r="R2406" s="17"/>
      <c r="S2406" s="17"/>
      <c r="EZ2406" s="196"/>
      <c r="FA2406" s="196"/>
      <c r="FB2406" s="196"/>
      <c r="FC2406" s="196"/>
      <c r="FD2406" s="196"/>
    </row>
    <row r="2407" spans="2:160">
      <c r="B2407" s="99">
        <f t="shared" si="223"/>
        <v>0</v>
      </c>
      <c r="C2407" s="99" t="str">
        <f t="shared" si="224"/>
        <v/>
      </c>
      <c r="D2407" s="99" t="str">
        <f t="shared" si="225"/>
        <v/>
      </c>
      <c r="E2407" s="99" t="str">
        <f t="shared" si="226"/>
        <v/>
      </c>
      <c r="F2407" s="99" t="str">
        <f t="shared" si="227"/>
        <v/>
      </c>
      <c r="G2407" s="99" t="str">
        <f t="shared" si="228"/>
        <v/>
      </c>
      <c r="H2407" s="200" t="str">
        <f ca="1">IF(AND(M2407&gt;0,M2407&lt;=STATS!$C$22),1,"")</f>
        <v/>
      </c>
      <c r="J2407" s="34">
        <v>2406</v>
      </c>
      <c r="R2407" s="17"/>
      <c r="S2407" s="17"/>
      <c r="EZ2407" s="196"/>
      <c r="FA2407" s="196"/>
      <c r="FB2407" s="196"/>
      <c r="FC2407" s="196"/>
      <c r="FD2407" s="196"/>
    </row>
    <row r="2408" spans="2:160">
      <c r="B2408" s="99">
        <f t="shared" si="223"/>
        <v>0</v>
      </c>
      <c r="C2408" s="99" t="str">
        <f t="shared" si="224"/>
        <v/>
      </c>
      <c r="D2408" s="99" t="str">
        <f t="shared" si="225"/>
        <v/>
      </c>
      <c r="E2408" s="99" t="str">
        <f t="shared" si="226"/>
        <v/>
      </c>
      <c r="F2408" s="99" t="str">
        <f t="shared" si="227"/>
        <v/>
      </c>
      <c r="G2408" s="99" t="str">
        <f t="shared" si="228"/>
        <v/>
      </c>
      <c r="H2408" s="200" t="str">
        <f ca="1">IF(AND(M2408&gt;0,M2408&lt;=STATS!$C$22),1,"")</f>
        <v/>
      </c>
      <c r="J2408" s="34">
        <v>2407</v>
      </c>
      <c r="R2408" s="17"/>
      <c r="S2408" s="17"/>
      <c r="EZ2408" s="196"/>
      <c r="FA2408" s="196"/>
      <c r="FB2408" s="196"/>
      <c r="FC2408" s="196"/>
      <c r="FD2408" s="196"/>
    </row>
    <row r="2409" spans="2:160">
      <c r="B2409" s="99">
        <f t="shared" si="223"/>
        <v>0</v>
      </c>
      <c r="C2409" s="99" t="str">
        <f t="shared" si="224"/>
        <v/>
      </c>
      <c r="D2409" s="99" t="str">
        <f t="shared" si="225"/>
        <v/>
      </c>
      <c r="E2409" s="99" t="str">
        <f t="shared" si="226"/>
        <v/>
      </c>
      <c r="F2409" s="99" t="str">
        <f t="shared" si="227"/>
        <v/>
      </c>
      <c r="G2409" s="99" t="str">
        <f t="shared" si="228"/>
        <v/>
      </c>
      <c r="H2409" s="200" t="str">
        <f ca="1">IF(AND(M2409&gt;0,M2409&lt;=STATS!$C$22),1,"")</f>
        <v/>
      </c>
      <c r="J2409" s="34">
        <v>2408</v>
      </c>
      <c r="R2409" s="17"/>
      <c r="S2409" s="17"/>
      <c r="EZ2409" s="196"/>
      <c r="FA2409" s="196"/>
      <c r="FB2409" s="196"/>
      <c r="FC2409" s="196"/>
      <c r="FD2409" s="196"/>
    </row>
    <row r="2410" spans="2:160">
      <c r="B2410" s="99">
        <f t="shared" si="223"/>
        <v>0</v>
      </c>
      <c r="C2410" s="99" t="str">
        <f t="shared" si="224"/>
        <v/>
      </c>
      <c r="D2410" s="99" t="str">
        <f t="shared" si="225"/>
        <v/>
      </c>
      <c r="E2410" s="99" t="str">
        <f t="shared" si="226"/>
        <v/>
      </c>
      <c r="F2410" s="99" t="str">
        <f t="shared" si="227"/>
        <v/>
      </c>
      <c r="G2410" s="99" t="str">
        <f t="shared" si="228"/>
        <v/>
      </c>
      <c r="H2410" s="200" t="str">
        <f ca="1">IF(AND(M2410&gt;0,M2410&lt;=STATS!$C$22),1,"")</f>
        <v/>
      </c>
      <c r="J2410" s="34">
        <v>2409</v>
      </c>
      <c r="R2410" s="17"/>
      <c r="S2410" s="17"/>
      <c r="EZ2410" s="196"/>
      <c r="FA2410" s="196"/>
      <c r="FB2410" s="196"/>
      <c r="FC2410" s="196"/>
      <c r="FD2410" s="196"/>
    </row>
    <row r="2411" spans="2:160">
      <c r="B2411" s="99">
        <f t="shared" si="223"/>
        <v>0</v>
      </c>
      <c r="C2411" s="99" t="str">
        <f t="shared" si="224"/>
        <v/>
      </c>
      <c r="D2411" s="99" t="str">
        <f t="shared" si="225"/>
        <v/>
      </c>
      <c r="E2411" s="99" t="str">
        <f t="shared" si="226"/>
        <v/>
      </c>
      <c r="F2411" s="99" t="str">
        <f t="shared" si="227"/>
        <v/>
      </c>
      <c r="G2411" s="99" t="str">
        <f t="shared" si="228"/>
        <v/>
      </c>
      <c r="H2411" s="200" t="str">
        <f ca="1">IF(AND(M2411&gt;0,M2411&lt;=STATS!$C$22),1,"")</f>
        <v/>
      </c>
      <c r="J2411" s="34">
        <v>2410</v>
      </c>
      <c r="R2411" s="17"/>
      <c r="S2411" s="17"/>
      <c r="EZ2411" s="196"/>
      <c r="FA2411" s="196"/>
      <c r="FB2411" s="196"/>
      <c r="FC2411" s="196"/>
      <c r="FD2411" s="196"/>
    </row>
    <row r="2412" spans="2:160">
      <c r="B2412" s="99">
        <f t="shared" si="223"/>
        <v>0</v>
      </c>
      <c r="C2412" s="99" t="str">
        <f t="shared" si="224"/>
        <v/>
      </c>
      <c r="D2412" s="99" t="str">
        <f t="shared" si="225"/>
        <v/>
      </c>
      <c r="E2412" s="99" t="str">
        <f t="shared" si="226"/>
        <v/>
      </c>
      <c r="F2412" s="99" t="str">
        <f t="shared" si="227"/>
        <v/>
      </c>
      <c r="G2412" s="99" t="str">
        <f t="shared" si="228"/>
        <v/>
      </c>
      <c r="H2412" s="200" t="str">
        <f ca="1">IF(AND(M2412&gt;0,M2412&lt;=STATS!$C$22),1,"")</f>
        <v/>
      </c>
      <c r="J2412" s="34">
        <v>2411</v>
      </c>
      <c r="R2412" s="17"/>
      <c r="S2412" s="17"/>
      <c r="EZ2412" s="196"/>
      <c r="FA2412" s="196"/>
      <c r="FB2412" s="196"/>
      <c r="FC2412" s="196"/>
      <c r="FD2412" s="196"/>
    </row>
    <row r="2413" spans="2:160">
      <c r="B2413" s="99">
        <f t="shared" si="223"/>
        <v>0</v>
      </c>
      <c r="C2413" s="99" t="str">
        <f t="shared" si="224"/>
        <v/>
      </c>
      <c r="D2413" s="99" t="str">
        <f t="shared" si="225"/>
        <v/>
      </c>
      <c r="E2413" s="99" t="str">
        <f t="shared" si="226"/>
        <v/>
      </c>
      <c r="F2413" s="99" t="str">
        <f t="shared" si="227"/>
        <v/>
      </c>
      <c r="G2413" s="99" t="str">
        <f t="shared" si="228"/>
        <v/>
      </c>
      <c r="H2413" s="200" t="str">
        <f ca="1">IF(AND(M2413&gt;0,M2413&lt;=STATS!$C$22),1,"")</f>
        <v/>
      </c>
      <c r="J2413" s="34">
        <v>2412</v>
      </c>
      <c r="R2413" s="17"/>
      <c r="S2413" s="17"/>
      <c r="EZ2413" s="196"/>
      <c r="FA2413" s="196"/>
      <c r="FB2413" s="196"/>
      <c r="FC2413" s="196"/>
      <c r="FD2413" s="196"/>
    </row>
    <row r="2414" spans="2:160">
      <c r="B2414" s="99">
        <f t="shared" si="223"/>
        <v>0</v>
      </c>
      <c r="C2414" s="99" t="str">
        <f t="shared" si="224"/>
        <v/>
      </c>
      <c r="D2414" s="99" t="str">
        <f t="shared" si="225"/>
        <v/>
      </c>
      <c r="E2414" s="99" t="str">
        <f t="shared" si="226"/>
        <v/>
      </c>
      <c r="F2414" s="99" t="str">
        <f t="shared" si="227"/>
        <v/>
      </c>
      <c r="G2414" s="99" t="str">
        <f t="shared" si="228"/>
        <v/>
      </c>
      <c r="H2414" s="200" t="str">
        <f ca="1">IF(AND(M2414&gt;0,M2414&lt;=STATS!$C$22),1,"")</f>
        <v/>
      </c>
      <c r="J2414" s="34">
        <v>2413</v>
      </c>
      <c r="R2414" s="17"/>
      <c r="S2414" s="17"/>
      <c r="EZ2414" s="196"/>
      <c r="FA2414" s="196"/>
      <c r="FB2414" s="196"/>
      <c r="FC2414" s="196"/>
      <c r="FD2414" s="196"/>
    </row>
    <row r="2415" spans="2:160">
      <c r="B2415" s="99">
        <f t="shared" si="223"/>
        <v>0</v>
      </c>
      <c r="C2415" s="99" t="str">
        <f t="shared" si="224"/>
        <v/>
      </c>
      <c r="D2415" s="99" t="str">
        <f t="shared" si="225"/>
        <v/>
      </c>
      <c r="E2415" s="99" t="str">
        <f t="shared" si="226"/>
        <v/>
      </c>
      <c r="F2415" s="99" t="str">
        <f t="shared" si="227"/>
        <v/>
      </c>
      <c r="G2415" s="99" t="str">
        <f t="shared" si="228"/>
        <v/>
      </c>
      <c r="H2415" s="200" t="str">
        <f ca="1">IF(AND(M2415&gt;0,M2415&lt;=STATS!$C$22),1,"")</f>
        <v/>
      </c>
      <c r="J2415" s="34">
        <v>2414</v>
      </c>
      <c r="R2415" s="17"/>
      <c r="S2415" s="17"/>
      <c r="EZ2415" s="196"/>
      <c r="FA2415" s="196"/>
      <c r="FB2415" s="196"/>
      <c r="FC2415" s="196"/>
      <c r="FD2415" s="196"/>
    </row>
    <row r="2416" spans="2:160">
      <c r="B2416" s="99">
        <f t="shared" si="223"/>
        <v>0</v>
      </c>
      <c r="C2416" s="99" t="str">
        <f t="shared" si="224"/>
        <v/>
      </c>
      <c r="D2416" s="99" t="str">
        <f t="shared" si="225"/>
        <v/>
      </c>
      <c r="E2416" s="99" t="str">
        <f t="shared" si="226"/>
        <v/>
      </c>
      <c r="F2416" s="99" t="str">
        <f t="shared" si="227"/>
        <v/>
      </c>
      <c r="G2416" s="99" t="str">
        <f t="shared" si="228"/>
        <v/>
      </c>
      <c r="H2416" s="200" t="str">
        <f ca="1">IF(AND(M2416&gt;0,M2416&lt;=STATS!$C$22),1,"")</f>
        <v/>
      </c>
      <c r="J2416" s="34">
        <v>2415</v>
      </c>
      <c r="R2416" s="17"/>
      <c r="S2416" s="17"/>
      <c r="EZ2416" s="196"/>
      <c r="FA2416" s="196"/>
      <c r="FB2416" s="196"/>
      <c r="FC2416" s="196"/>
      <c r="FD2416" s="196"/>
    </row>
    <row r="2417" spans="2:160">
      <c r="B2417" s="99">
        <f t="shared" si="223"/>
        <v>0</v>
      </c>
      <c r="C2417" s="99" t="str">
        <f t="shared" si="224"/>
        <v/>
      </c>
      <c r="D2417" s="99" t="str">
        <f t="shared" si="225"/>
        <v/>
      </c>
      <c r="E2417" s="99" t="str">
        <f t="shared" si="226"/>
        <v/>
      </c>
      <c r="F2417" s="99" t="str">
        <f t="shared" si="227"/>
        <v/>
      </c>
      <c r="G2417" s="99" t="str">
        <f t="shared" si="228"/>
        <v/>
      </c>
      <c r="H2417" s="200" t="str">
        <f ca="1">IF(AND(M2417&gt;0,M2417&lt;=STATS!$C$22),1,"")</f>
        <v/>
      </c>
      <c r="J2417" s="34">
        <v>2416</v>
      </c>
      <c r="R2417" s="17"/>
      <c r="S2417" s="17"/>
      <c r="EZ2417" s="196"/>
      <c r="FA2417" s="196"/>
      <c r="FB2417" s="196"/>
      <c r="FC2417" s="196"/>
      <c r="FD2417" s="196"/>
    </row>
    <row r="2418" spans="2:160">
      <c r="B2418" s="99">
        <f t="shared" si="223"/>
        <v>0</v>
      </c>
      <c r="C2418" s="99" t="str">
        <f t="shared" si="224"/>
        <v/>
      </c>
      <c r="D2418" s="99" t="str">
        <f t="shared" si="225"/>
        <v/>
      </c>
      <c r="E2418" s="99" t="str">
        <f t="shared" si="226"/>
        <v/>
      </c>
      <c r="F2418" s="99" t="str">
        <f t="shared" si="227"/>
        <v/>
      </c>
      <c r="G2418" s="99" t="str">
        <f t="shared" si="228"/>
        <v/>
      </c>
      <c r="H2418" s="200" t="str">
        <f ca="1">IF(AND(M2418&gt;0,M2418&lt;=STATS!$C$22),1,"")</f>
        <v/>
      </c>
      <c r="J2418" s="34">
        <v>2417</v>
      </c>
      <c r="R2418" s="17"/>
      <c r="S2418" s="17"/>
      <c r="EZ2418" s="196"/>
      <c r="FA2418" s="196"/>
      <c r="FB2418" s="196"/>
      <c r="FC2418" s="196"/>
      <c r="FD2418" s="196"/>
    </row>
    <row r="2419" spans="2:160">
      <c r="B2419" s="99">
        <f t="shared" si="223"/>
        <v>0</v>
      </c>
      <c r="C2419" s="99" t="str">
        <f t="shared" si="224"/>
        <v/>
      </c>
      <c r="D2419" s="99" t="str">
        <f t="shared" si="225"/>
        <v/>
      </c>
      <c r="E2419" s="99" t="str">
        <f t="shared" si="226"/>
        <v/>
      </c>
      <c r="F2419" s="99" t="str">
        <f t="shared" si="227"/>
        <v/>
      </c>
      <c r="G2419" s="99" t="str">
        <f t="shared" si="228"/>
        <v/>
      </c>
      <c r="H2419" s="200" t="str">
        <f ca="1">IF(AND(M2419&gt;0,M2419&lt;=STATS!$C$22),1,"")</f>
        <v/>
      </c>
      <c r="J2419" s="34">
        <v>2418</v>
      </c>
      <c r="R2419" s="17"/>
      <c r="S2419" s="17"/>
      <c r="EZ2419" s="196"/>
      <c r="FA2419" s="196"/>
      <c r="FB2419" s="196"/>
      <c r="FC2419" s="196"/>
      <c r="FD2419" s="196"/>
    </row>
    <row r="2420" spans="2:160">
      <c r="B2420" s="99">
        <f t="shared" si="223"/>
        <v>0</v>
      </c>
      <c r="C2420" s="99" t="str">
        <f t="shared" si="224"/>
        <v/>
      </c>
      <c r="D2420" s="99" t="str">
        <f t="shared" si="225"/>
        <v/>
      </c>
      <c r="E2420" s="99" t="str">
        <f t="shared" si="226"/>
        <v/>
      </c>
      <c r="F2420" s="99" t="str">
        <f t="shared" si="227"/>
        <v/>
      </c>
      <c r="G2420" s="99" t="str">
        <f t="shared" si="228"/>
        <v/>
      </c>
      <c r="H2420" s="200" t="str">
        <f ca="1">IF(AND(M2420&gt;0,M2420&lt;=STATS!$C$22),1,"")</f>
        <v/>
      </c>
      <c r="J2420" s="34">
        <v>2419</v>
      </c>
      <c r="R2420" s="17"/>
      <c r="S2420" s="17"/>
      <c r="EZ2420" s="196"/>
      <c r="FA2420" s="196"/>
      <c r="FB2420" s="196"/>
      <c r="FC2420" s="196"/>
      <c r="FD2420" s="196"/>
    </row>
    <row r="2421" spans="2:160">
      <c r="B2421" s="99">
        <f t="shared" si="223"/>
        <v>0</v>
      </c>
      <c r="C2421" s="99" t="str">
        <f t="shared" si="224"/>
        <v/>
      </c>
      <c r="D2421" s="99" t="str">
        <f t="shared" si="225"/>
        <v/>
      </c>
      <c r="E2421" s="99" t="str">
        <f t="shared" si="226"/>
        <v/>
      </c>
      <c r="F2421" s="99" t="str">
        <f t="shared" si="227"/>
        <v/>
      </c>
      <c r="G2421" s="99" t="str">
        <f t="shared" si="228"/>
        <v/>
      </c>
      <c r="H2421" s="200" t="str">
        <f ca="1">IF(AND(M2421&gt;0,M2421&lt;=STATS!$C$22),1,"")</f>
        <v/>
      </c>
      <c r="J2421" s="34">
        <v>2420</v>
      </c>
      <c r="R2421" s="17"/>
      <c r="S2421" s="17"/>
      <c r="EZ2421" s="196"/>
      <c r="FA2421" s="196"/>
      <c r="FB2421" s="196"/>
      <c r="FC2421" s="196"/>
      <c r="FD2421" s="196"/>
    </row>
    <row r="2422" spans="2:160">
      <c r="B2422" s="99">
        <f t="shared" si="223"/>
        <v>0</v>
      </c>
      <c r="C2422" s="99" t="str">
        <f t="shared" si="224"/>
        <v/>
      </c>
      <c r="D2422" s="99" t="str">
        <f t="shared" si="225"/>
        <v/>
      </c>
      <c r="E2422" s="99" t="str">
        <f t="shared" si="226"/>
        <v/>
      </c>
      <c r="F2422" s="99" t="str">
        <f t="shared" si="227"/>
        <v/>
      </c>
      <c r="G2422" s="99" t="str">
        <f t="shared" si="228"/>
        <v/>
      </c>
      <c r="H2422" s="200" t="str">
        <f ca="1">IF(AND(M2422&gt;0,M2422&lt;=STATS!$C$22),1,"")</f>
        <v/>
      </c>
      <c r="J2422" s="34">
        <v>2421</v>
      </c>
      <c r="R2422" s="17"/>
      <c r="S2422" s="17"/>
      <c r="EZ2422" s="196"/>
      <c r="FA2422" s="196"/>
      <c r="FB2422" s="196"/>
      <c r="FC2422" s="196"/>
      <c r="FD2422" s="196"/>
    </row>
    <row r="2423" spans="2:160">
      <c r="B2423" s="99">
        <f t="shared" si="223"/>
        <v>0</v>
      </c>
      <c r="C2423" s="99" t="str">
        <f t="shared" si="224"/>
        <v/>
      </c>
      <c r="D2423" s="99" t="str">
        <f t="shared" si="225"/>
        <v/>
      </c>
      <c r="E2423" s="99" t="str">
        <f t="shared" si="226"/>
        <v/>
      </c>
      <c r="F2423" s="99" t="str">
        <f t="shared" si="227"/>
        <v/>
      </c>
      <c r="G2423" s="99" t="str">
        <f t="shared" si="228"/>
        <v/>
      </c>
      <c r="H2423" s="200" t="str">
        <f ca="1">IF(AND(M2423&gt;0,M2423&lt;=STATS!$C$22),1,"")</f>
        <v/>
      </c>
      <c r="J2423" s="34">
        <v>2422</v>
      </c>
      <c r="R2423" s="17"/>
      <c r="S2423" s="17"/>
      <c r="EZ2423" s="196"/>
      <c r="FA2423" s="196"/>
      <c r="FB2423" s="196"/>
      <c r="FC2423" s="196"/>
      <c r="FD2423" s="196"/>
    </row>
    <row r="2424" spans="2:160">
      <c r="B2424" s="99">
        <f t="shared" si="223"/>
        <v>0</v>
      </c>
      <c r="C2424" s="99" t="str">
        <f t="shared" si="224"/>
        <v/>
      </c>
      <c r="D2424" s="99" t="str">
        <f t="shared" si="225"/>
        <v/>
      </c>
      <c r="E2424" s="99" t="str">
        <f t="shared" si="226"/>
        <v/>
      </c>
      <c r="F2424" s="99" t="str">
        <f t="shared" si="227"/>
        <v/>
      </c>
      <c r="G2424" s="99" t="str">
        <f t="shared" si="228"/>
        <v/>
      </c>
      <c r="H2424" s="200" t="str">
        <f ca="1">IF(AND(M2424&gt;0,M2424&lt;=STATS!$C$22),1,"")</f>
        <v/>
      </c>
      <c r="J2424" s="34">
        <v>2423</v>
      </c>
      <c r="R2424" s="17"/>
      <c r="S2424" s="17"/>
      <c r="EZ2424" s="196"/>
      <c r="FA2424" s="196"/>
      <c r="FB2424" s="196"/>
      <c r="FC2424" s="196"/>
      <c r="FD2424" s="196"/>
    </row>
    <row r="2425" spans="2:160">
      <c r="B2425" s="99">
        <f t="shared" si="223"/>
        <v>0</v>
      </c>
      <c r="C2425" s="99" t="str">
        <f t="shared" si="224"/>
        <v/>
      </c>
      <c r="D2425" s="99" t="str">
        <f t="shared" si="225"/>
        <v/>
      </c>
      <c r="E2425" s="99" t="str">
        <f t="shared" si="226"/>
        <v/>
      </c>
      <c r="F2425" s="99" t="str">
        <f t="shared" si="227"/>
        <v/>
      </c>
      <c r="G2425" s="99" t="str">
        <f t="shared" si="228"/>
        <v/>
      </c>
      <c r="H2425" s="200" t="str">
        <f ca="1">IF(AND(M2425&gt;0,M2425&lt;=STATS!$C$22),1,"")</f>
        <v/>
      </c>
      <c r="J2425" s="34">
        <v>2424</v>
      </c>
      <c r="R2425" s="17"/>
      <c r="S2425" s="17"/>
      <c r="EZ2425" s="196"/>
      <c r="FA2425" s="196"/>
      <c r="FB2425" s="196"/>
      <c r="FC2425" s="196"/>
      <c r="FD2425" s="196"/>
    </row>
    <row r="2426" spans="2:160">
      <c r="B2426" s="99">
        <f t="shared" si="223"/>
        <v>0</v>
      </c>
      <c r="C2426" s="99" t="str">
        <f t="shared" si="224"/>
        <v/>
      </c>
      <c r="D2426" s="99" t="str">
        <f t="shared" si="225"/>
        <v/>
      </c>
      <c r="E2426" s="99" t="str">
        <f t="shared" si="226"/>
        <v/>
      </c>
      <c r="F2426" s="99" t="str">
        <f t="shared" si="227"/>
        <v/>
      </c>
      <c r="G2426" s="99" t="str">
        <f t="shared" si="228"/>
        <v/>
      </c>
      <c r="H2426" s="200" t="str">
        <f ca="1">IF(AND(M2426&gt;0,M2426&lt;=STATS!$C$22),1,"")</f>
        <v/>
      </c>
      <c r="J2426" s="34">
        <v>2425</v>
      </c>
      <c r="R2426" s="17"/>
      <c r="S2426" s="17"/>
      <c r="EZ2426" s="196"/>
      <c r="FA2426" s="196"/>
      <c r="FB2426" s="196"/>
      <c r="FC2426" s="196"/>
      <c r="FD2426" s="196"/>
    </row>
    <row r="2427" spans="2:160">
      <c r="B2427" s="99">
        <f t="shared" si="223"/>
        <v>0</v>
      </c>
      <c r="C2427" s="99" t="str">
        <f t="shared" si="224"/>
        <v/>
      </c>
      <c r="D2427" s="99" t="str">
        <f t="shared" si="225"/>
        <v/>
      </c>
      <c r="E2427" s="99" t="str">
        <f t="shared" si="226"/>
        <v/>
      </c>
      <c r="F2427" s="99" t="str">
        <f t="shared" si="227"/>
        <v/>
      </c>
      <c r="G2427" s="99" t="str">
        <f t="shared" si="228"/>
        <v/>
      </c>
      <c r="H2427" s="200" t="str">
        <f ca="1">IF(AND(M2427&gt;0,M2427&lt;=STATS!$C$22),1,"")</f>
        <v/>
      </c>
      <c r="J2427" s="34">
        <v>2426</v>
      </c>
      <c r="R2427" s="17"/>
      <c r="S2427" s="17"/>
      <c r="EZ2427" s="196"/>
      <c r="FA2427" s="196"/>
      <c r="FB2427" s="196"/>
      <c r="FC2427" s="196"/>
      <c r="FD2427" s="196"/>
    </row>
    <row r="2428" spans="2:160">
      <c r="B2428" s="99">
        <f t="shared" si="223"/>
        <v>0</v>
      </c>
      <c r="C2428" s="99" t="str">
        <f t="shared" si="224"/>
        <v/>
      </c>
      <c r="D2428" s="99" t="str">
        <f t="shared" si="225"/>
        <v/>
      </c>
      <c r="E2428" s="99" t="str">
        <f t="shared" si="226"/>
        <v/>
      </c>
      <c r="F2428" s="99" t="str">
        <f t="shared" si="227"/>
        <v/>
      </c>
      <c r="G2428" s="99" t="str">
        <f t="shared" si="228"/>
        <v/>
      </c>
      <c r="H2428" s="200" t="str">
        <f ca="1">IF(AND(M2428&gt;0,M2428&lt;=STATS!$C$22),1,"")</f>
        <v/>
      </c>
      <c r="J2428" s="34">
        <v>2427</v>
      </c>
      <c r="R2428" s="17"/>
      <c r="S2428" s="17"/>
      <c r="EZ2428" s="196"/>
      <c r="FA2428" s="196"/>
      <c r="FB2428" s="196"/>
      <c r="FC2428" s="196"/>
      <c r="FD2428" s="196"/>
    </row>
    <row r="2429" spans="2:160">
      <c r="B2429" s="99">
        <f t="shared" si="223"/>
        <v>0</v>
      </c>
      <c r="C2429" s="99" t="str">
        <f t="shared" si="224"/>
        <v/>
      </c>
      <c r="D2429" s="99" t="str">
        <f t="shared" si="225"/>
        <v/>
      </c>
      <c r="E2429" s="99" t="str">
        <f t="shared" si="226"/>
        <v/>
      </c>
      <c r="F2429" s="99" t="str">
        <f t="shared" si="227"/>
        <v/>
      </c>
      <c r="G2429" s="99" t="str">
        <f t="shared" si="228"/>
        <v/>
      </c>
      <c r="H2429" s="200" t="str">
        <f ca="1">IF(AND(M2429&gt;0,M2429&lt;=STATS!$C$22),1,"")</f>
        <v/>
      </c>
      <c r="J2429" s="34">
        <v>2428</v>
      </c>
      <c r="R2429" s="17"/>
      <c r="S2429" s="17"/>
      <c r="EZ2429" s="196"/>
      <c r="FA2429" s="196"/>
      <c r="FB2429" s="196"/>
      <c r="FC2429" s="196"/>
      <c r="FD2429" s="196"/>
    </row>
    <row r="2430" spans="2:160">
      <c r="B2430" s="99">
        <f t="shared" si="223"/>
        <v>0</v>
      </c>
      <c r="C2430" s="99" t="str">
        <f t="shared" si="224"/>
        <v/>
      </c>
      <c r="D2430" s="99" t="str">
        <f t="shared" si="225"/>
        <v/>
      </c>
      <c r="E2430" s="99" t="str">
        <f t="shared" si="226"/>
        <v/>
      </c>
      <c r="F2430" s="99" t="str">
        <f t="shared" si="227"/>
        <v/>
      </c>
      <c r="G2430" s="99" t="str">
        <f t="shared" si="228"/>
        <v/>
      </c>
      <c r="H2430" s="200" t="str">
        <f ca="1">IF(AND(M2430&gt;0,M2430&lt;=STATS!$C$22),1,"")</f>
        <v/>
      </c>
      <c r="J2430" s="34">
        <v>2429</v>
      </c>
      <c r="R2430" s="17"/>
      <c r="S2430" s="17"/>
      <c r="EZ2430" s="196"/>
      <c r="FA2430" s="196"/>
      <c r="FB2430" s="196"/>
      <c r="FC2430" s="196"/>
      <c r="FD2430" s="196"/>
    </row>
    <row r="2431" spans="2:160">
      <c r="B2431" s="99">
        <f t="shared" si="223"/>
        <v>0</v>
      </c>
      <c r="C2431" s="99" t="str">
        <f t="shared" si="224"/>
        <v/>
      </c>
      <c r="D2431" s="99" t="str">
        <f t="shared" si="225"/>
        <v/>
      </c>
      <c r="E2431" s="99" t="str">
        <f t="shared" si="226"/>
        <v/>
      </c>
      <c r="F2431" s="99" t="str">
        <f t="shared" si="227"/>
        <v/>
      </c>
      <c r="G2431" s="99" t="str">
        <f t="shared" si="228"/>
        <v/>
      </c>
      <c r="H2431" s="200" t="str">
        <f ca="1">IF(AND(M2431&gt;0,M2431&lt;=STATS!$C$22),1,"")</f>
        <v/>
      </c>
      <c r="J2431" s="34">
        <v>2430</v>
      </c>
      <c r="R2431" s="17"/>
      <c r="S2431" s="17"/>
      <c r="EZ2431" s="196"/>
      <c r="FA2431" s="196"/>
      <c r="FB2431" s="196"/>
      <c r="FC2431" s="196"/>
      <c r="FD2431" s="196"/>
    </row>
    <row r="2432" spans="2:160">
      <c r="B2432" s="99">
        <f t="shared" si="223"/>
        <v>0</v>
      </c>
      <c r="C2432" s="99" t="str">
        <f t="shared" si="224"/>
        <v/>
      </c>
      <c r="D2432" s="99" t="str">
        <f t="shared" si="225"/>
        <v/>
      </c>
      <c r="E2432" s="99" t="str">
        <f t="shared" si="226"/>
        <v/>
      </c>
      <c r="F2432" s="99" t="str">
        <f t="shared" si="227"/>
        <v/>
      </c>
      <c r="G2432" s="99" t="str">
        <f t="shared" si="228"/>
        <v/>
      </c>
      <c r="H2432" s="200" t="str">
        <f ca="1">IF(AND(M2432&gt;0,M2432&lt;=STATS!$C$22),1,"")</f>
        <v/>
      </c>
      <c r="J2432" s="34">
        <v>2431</v>
      </c>
      <c r="R2432" s="17"/>
      <c r="S2432" s="17"/>
      <c r="EZ2432" s="196"/>
      <c r="FA2432" s="196"/>
      <c r="FB2432" s="196"/>
      <c r="FC2432" s="196"/>
      <c r="FD2432" s="196"/>
    </row>
    <row r="2433" spans="2:160">
      <c r="B2433" s="99">
        <f t="shared" si="223"/>
        <v>0</v>
      </c>
      <c r="C2433" s="99" t="str">
        <f t="shared" si="224"/>
        <v/>
      </c>
      <c r="D2433" s="99" t="str">
        <f t="shared" si="225"/>
        <v/>
      </c>
      <c r="E2433" s="99" t="str">
        <f t="shared" si="226"/>
        <v/>
      </c>
      <c r="F2433" s="99" t="str">
        <f t="shared" si="227"/>
        <v/>
      </c>
      <c r="G2433" s="99" t="str">
        <f t="shared" si="228"/>
        <v/>
      </c>
      <c r="H2433" s="200" t="str">
        <f ca="1">IF(AND(M2433&gt;0,M2433&lt;=STATS!$C$22),1,"")</f>
        <v/>
      </c>
      <c r="J2433" s="34">
        <v>2432</v>
      </c>
      <c r="R2433" s="17"/>
      <c r="S2433" s="17"/>
      <c r="EZ2433" s="196"/>
      <c r="FA2433" s="196"/>
      <c r="FB2433" s="196"/>
      <c r="FC2433" s="196"/>
      <c r="FD2433" s="196"/>
    </row>
    <row r="2434" spans="2:160">
      <c r="B2434" s="99">
        <f t="shared" ref="B2434:B2497" si="229">COUNT(R2434:EY2434,FE2434:FM2434)</f>
        <v>0</v>
      </c>
      <c r="C2434" s="99" t="str">
        <f t="shared" ref="C2434:C2497" si="230">IF(COUNT(R2434:EY2434,FE2434:FM2434)&gt;0,COUNT(R2434:EY2434,FE2434:FM2434),"")</f>
        <v/>
      </c>
      <c r="D2434" s="99" t="str">
        <f t="shared" ref="D2434:D2497" si="231">IF(COUNT(T2434:BJ2434,BL2434:BT2434,BV2434:CB2434,CD2434:EY2434,FE2434:FM2434)&gt;0,COUNT(T2434:BJ2434,BL2434:BT2434,BV2434:CB2434,CD2434:EY2434,FE2434:FM2434),"")</f>
        <v/>
      </c>
      <c r="E2434" s="99" t="str">
        <f t="shared" ref="E2434:E2497" si="232">IF(H2434=1,COUNT(R2434:EY2434,FE2434:FM2434),"")</f>
        <v/>
      </c>
      <c r="F2434" s="99" t="str">
        <f t="shared" ref="F2434:F2497" si="233">IF(H2434=1,COUNT(T2434:BJ2434,BL2434:BT2434,BV2434:CB2434,CD2434:EY2434,FE2434:FM2434),"")</f>
        <v/>
      </c>
      <c r="G2434" s="99" t="str">
        <f t="shared" si="228"/>
        <v/>
      </c>
      <c r="H2434" s="200" t="str">
        <f ca="1">IF(AND(M2434&gt;0,M2434&lt;=STATS!$C$22),1,"")</f>
        <v/>
      </c>
      <c r="J2434" s="34">
        <v>2433</v>
      </c>
      <c r="R2434" s="17"/>
      <c r="S2434" s="17"/>
      <c r="EZ2434" s="196"/>
      <c r="FA2434" s="196"/>
      <c r="FB2434" s="196"/>
      <c r="FC2434" s="196"/>
      <c r="FD2434" s="196"/>
    </row>
    <row r="2435" spans="2:160">
      <c r="B2435" s="99">
        <f t="shared" si="229"/>
        <v>0</v>
      </c>
      <c r="C2435" s="99" t="str">
        <f t="shared" si="230"/>
        <v/>
      </c>
      <c r="D2435" s="99" t="str">
        <f t="shared" si="231"/>
        <v/>
      </c>
      <c r="E2435" s="99" t="str">
        <f t="shared" si="232"/>
        <v/>
      </c>
      <c r="F2435" s="99" t="str">
        <f t="shared" si="233"/>
        <v/>
      </c>
      <c r="G2435" s="99" t="str">
        <f t="shared" si="228"/>
        <v/>
      </c>
      <c r="H2435" s="200" t="str">
        <f ca="1">IF(AND(M2435&gt;0,M2435&lt;=STATS!$C$22),1,"")</f>
        <v/>
      </c>
      <c r="J2435" s="34">
        <v>2434</v>
      </c>
      <c r="R2435" s="17"/>
      <c r="S2435" s="17"/>
      <c r="EZ2435" s="196"/>
      <c r="FA2435" s="196"/>
      <c r="FB2435" s="196"/>
      <c r="FC2435" s="196"/>
      <c r="FD2435" s="196"/>
    </row>
    <row r="2436" spans="2:160">
      <c r="B2436" s="99">
        <f t="shared" si="229"/>
        <v>0</v>
      </c>
      <c r="C2436" s="99" t="str">
        <f t="shared" si="230"/>
        <v/>
      </c>
      <c r="D2436" s="99" t="str">
        <f t="shared" si="231"/>
        <v/>
      </c>
      <c r="E2436" s="99" t="str">
        <f t="shared" si="232"/>
        <v/>
      </c>
      <c r="F2436" s="99" t="str">
        <f t="shared" si="233"/>
        <v/>
      </c>
      <c r="G2436" s="99" t="str">
        <f t="shared" si="228"/>
        <v/>
      </c>
      <c r="H2436" s="200" t="str">
        <f ca="1">IF(AND(M2436&gt;0,M2436&lt;=STATS!$C$22),1,"")</f>
        <v/>
      </c>
      <c r="J2436" s="34">
        <v>2435</v>
      </c>
      <c r="R2436" s="17"/>
      <c r="S2436" s="17"/>
      <c r="EZ2436" s="196"/>
      <c r="FA2436" s="196"/>
      <c r="FB2436" s="196"/>
      <c r="FC2436" s="196"/>
      <c r="FD2436" s="196"/>
    </row>
    <row r="2437" spans="2:160">
      <c r="B2437" s="99">
        <f t="shared" si="229"/>
        <v>0</v>
      </c>
      <c r="C2437" s="99" t="str">
        <f t="shared" si="230"/>
        <v/>
      </c>
      <c r="D2437" s="99" t="str">
        <f t="shared" si="231"/>
        <v/>
      </c>
      <c r="E2437" s="99" t="str">
        <f t="shared" si="232"/>
        <v/>
      </c>
      <c r="F2437" s="99" t="str">
        <f t="shared" si="233"/>
        <v/>
      </c>
      <c r="G2437" s="99" t="str">
        <f t="shared" si="228"/>
        <v/>
      </c>
      <c r="H2437" s="200" t="str">
        <f ca="1">IF(AND(M2437&gt;0,M2437&lt;=STATS!$C$22),1,"")</f>
        <v/>
      </c>
      <c r="J2437" s="34">
        <v>2436</v>
      </c>
      <c r="R2437" s="17"/>
      <c r="S2437" s="17"/>
      <c r="EZ2437" s="196"/>
      <c r="FA2437" s="196"/>
      <c r="FB2437" s="196"/>
      <c r="FC2437" s="196"/>
      <c r="FD2437" s="196"/>
    </row>
    <row r="2438" spans="2:160">
      <c r="B2438" s="99">
        <f t="shared" si="229"/>
        <v>0</v>
      </c>
      <c r="C2438" s="99" t="str">
        <f t="shared" si="230"/>
        <v/>
      </c>
      <c r="D2438" s="99" t="str">
        <f t="shared" si="231"/>
        <v/>
      </c>
      <c r="E2438" s="99" t="str">
        <f t="shared" si="232"/>
        <v/>
      </c>
      <c r="F2438" s="99" t="str">
        <f t="shared" si="233"/>
        <v/>
      </c>
      <c r="G2438" s="99" t="str">
        <f t="shared" si="228"/>
        <v/>
      </c>
      <c r="H2438" s="200" t="str">
        <f ca="1">IF(AND(M2438&gt;0,M2438&lt;=STATS!$C$22),1,"")</f>
        <v/>
      </c>
      <c r="J2438" s="34">
        <v>2437</v>
      </c>
      <c r="R2438" s="17"/>
      <c r="S2438" s="17"/>
      <c r="EZ2438" s="196"/>
      <c r="FA2438" s="196"/>
      <c r="FB2438" s="196"/>
      <c r="FC2438" s="196"/>
      <c r="FD2438" s="196"/>
    </row>
    <row r="2439" spans="2:160">
      <c r="B2439" s="99">
        <f t="shared" si="229"/>
        <v>0</v>
      </c>
      <c r="C2439" s="99" t="str">
        <f t="shared" si="230"/>
        <v/>
      </c>
      <c r="D2439" s="99" t="str">
        <f t="shared" si="231"/>
        <v/>
      </c>
      <c r="E2439" s="99" t="str">
        <f t="shared" si="232"/>
        <v/>
      </c>
      <c r="F2439" s="99" t="str">
        <f t="shared" si="233"/>
        <v/>
      </c>
      <c r="G2439" s="99" t="str">
        <f t="shared" si="228"/>
        <v/>
      </c>
      <c r="H2439" s="200" t="str">
        <f ca="1">IF(AND(M2439&gt;0,M2439&lt;=STATS!$C$22),1,"")</f>
        <v/>
      </c>
      <c r="J2439" s="34">
        <v>2438</v>
      </c>
      <c r="R2439" s="17"/>
      <c r="S2439" s="17"/>
      <c r="EZ2439" s="196"/>
      <c r="FA2439" s="196"/>
      <c r="FB2439" s="196"/>
      <c r="FC2439" s="196"/>
      <c r="FD2439" s="196"/>
    </row>
    <row r="2440" spans="2:160">
      <c r="B2440" s="99">
        <f t="shared" si="229"/>
        <v>0</v>
      </c>
      <c r="C2440" s="99" t="str">
        <f t="shared" si="230"/>
        <v/>
      </c>
      <c r="D2440" s="99" t="str">
        <f t="shared" si="231"/>
        <v/>
      </c>
      <c r="E2440" s="99" t="str">
        <f t="shared" si="232"/>
        <v/>
      </c>
      <c r="F2440" s="99" t="str">
        <f t="shared" si="233"/>
        <v/>
      </c>
      <c r="G2440" s="99" t="str">
        <f t="shared" si="228"/>
        <v/>
      </c>
      <c r="H2440" s="200" t="str">
        <f ca="1">IF(AND(M2440&gt;0,M2440&lt;=STATS!$C$22),1,"")</f>
        <v/>
      </c>
      <c r="J2440" s="34">
        <v>2439</v>
      </c>
      <c r="R2440" s="17"/>
      <c r="S2440" s="17"/>
      <c r="EZ2440" s="196"/>
      <c r="FA2440" s="196"/>
      <c r="FB2440" s="196"/>
      <c r="FC2440" s="196"/>
      <c r="FD2440" s="196"/>
    </row>
    <row r="2441" spans="2:160">
      <c r="B2441" s="99">
        <f t="shared" si="229"/>
        <v>0</v>
      </c>
      <c r="C2441" s="99" t="str">
        <f t="shared" si="230"/>
        <v/>
      </c>
      <c r="D2441" s="99" t="str">
        <f t="shared" si="231"/>
        <v/>
      </c>
      <c r="E2441" s="99" t="str">
        <f t="shared" si="232"/>
        <v/>
      </c>
      <c r="F2441" s="99" t="str">
        <f t="shared" si="233"/>
        <v/>
      </c>
      <c r="G2441" s="99" t="str">
        <f t="shared" si="228"/>
        <v/>
      </c>
      <c r="H2441" s="200" t="str">
        <f ca="1">IF(AND(M2441&gt;0,M2441&lt;=STATS!$C$22),1,"")</f>
        <v/>
      </c>
      <c r="J2441" s="34">
        <v>2440</v>
      </c>
      <c r="R2441" s="17"/>
      <c r="S2441" s="17"/>
      <c r="EZ2441" s="196"/>
      <c r="FA2441" s="196"/>
      <c r="FB2441" s="196"/>
      <c r="FC2441" s="196"/>
      <c r="FD2441" s="196"/>
    </row>
    <row r="2442" spans="2:160">
      <c r="B2442" s="99">
        <f t="shared" si="229"/>
        <v>0</v>
      </c>
      <c r="C2442" s="99" t="str">
        <f t="shared" si="230"/>
        <v/>
      </c>
      <c r="D2442" s="99" t="str">
        <f t="shared" si="231"/>
        <v/>
      </c>
      <c r="E2442" s="99" t="str">
        <f t="shared" si="232"/>
        <v/>
      </c>
      <c r="F2442" s="99" t="str">
        <f t="shared" si="233"/>
        <v/>
      </c>
      <c r="G2442" s="99" t="str">
        <f t="shared" si="228"/>
        <v/>
      </c>
      <c r="H2442" s="200" t="str">
        <f ca="1">IF(AND(M2442&gt;0,M2442&lt;=STATS!$C$22),1,"")</f>
        <v/>
      </c>
      <c r="J2442" s="34">
        <v>2441</v>
      </c>
      <c r="R2442" s="17"/>
      <c r="S2442" s="17"/>
      <c r="EZ2442" s="196"/>
      <c r="FA2442" s="196"/>
      <c r="FB2442" s="196"/>
      <c r="FC2442" s="196"/>
      <c r="FD2442" s="196"/>
    </row>
    <row r="2443" spans="2:160">
      <c r="B2443" s="99">
        <f t="shared" si="229"/>
        <v>0</v>
      </c>
      <c r="C2443" s="99" t="str">
        <f t="shared" si="230"/>
        <v/>
      </c>
      <c r="D2443" s="99" t="str">
        <f t="shared" si="231"/>
        <v/>
      </c>
      <c r="E2443" s="99" t="str">
        <f t="shared" si="232"/>
        <v/>
      </c>
      <c r="F2443" s="99" t="str">
        <f t="shared" si="233"/>
        <v/>
      </c>
      <c r="G2443" s="99" t="str">
        <f t="shared" si="228"/>
        <v/>
      </c>
      <c r="H2443" s="200" t="str">
        <f ca="1">IF(AND(M2443&gt;0,M2443&lt;=STATS!$C$22),1,"")</f>
        <v/>
      </c>
      <c r="J2443" s="34">
        <v>2442</v>
      </c>
      <c r="R2443" s="17"/>
      <c r="S2443" s="17"/>
      <c r="EZ2443" s="196"/>
      <c r="FA2443" s="196"/>
      <c r="FB2443" s="196"/>
      <c r="FC2443" s="196"/>
      <c r="FD2443" s="196"/>
    </row>
    <row r="2444" spans="2:160">
      <c r="B2444" s="99">
        <f t="shared" si="229"/>
        <v>0</v>
      </c>
      <c r="C2444" s="99" t="str">
        <f t="shared" si="230"/>
        <v/>
      </c>
      <c r="D2444" s="99" t="str">
        <f t="shared" si="231"/>
        <v/>
      </c>
      <c r="E2444" s="99" t="str">
        <f t="shared" si="232"/>
        <v/>
      </c>
      <c r="F2444" s="99" t="str">
        <f t="shared" si="233"/>
        <v/>
      </c>
      <c r="G2444" s="99" t="str">
        <f t="shared" si="228"/>
        <v/>
      </c>
      <c r="H2444" s="200" t="str">
        <f ca="1">IF(AND(M2444&gt;0,M2444&lt;=STATS!$C$22),1,"")</f>
        <v/>
      </c>
      <c r="J2444" s="34">
        <v>2443</v>
      </c>
      <c r="R2444" s="17"/>
      <c r="S2444" s="17"/>
      <c r="EZ2444" s="196"/>
      <c r="FA2444" s="196"/>
      <c r="FB2444" s="196"/>
      <c r="FC2444" s="196"/>
      <c r="FD2444" s="196"/>
    </row>
    <row r="2445" spans="2:160">
      <c r="B2445" s="99">
        <f t="shared" si="229"/>
        <v>0</v>
      </c>
      <c r="C2445" s="99" t="str">
        <f t="shared" si="230"/>
        <v/>
      </c>
      <c r="D2445" s="99" t="str">
        <f t="shared" si="231"/>
        <v/>
      </c>
      <c r="E2445" s="99" t="str">
        <f t="shared" si="232"/>
        <v/>
      </c>
      <c r="F2445" s="99" t="str">
        <f t="shared" si="233"/>
        <v/>
      </c>
      <c r="G2445" s="99" t="str">
        <f t="shared" si="228"/>
        <v/>
      </c>
      <c r="H2445" s="200" t="str">
        <f ca="1">IF(AND(M2445&gt;0,M2445&lt;=STATS!$C$22),1,"")</f>
        <v/>
      </c>
      <c r="J2445" s="34">
        <v>2444</v>
      </c>
      <c r="R2445" s="17"/>
      <c r="S2445" s="17"/>
      <c r="EZ2445" s="196"/>
      <c r="FA2445" s="196"/>
      <c r="FB2445" s="196"/>
      <c r="FC2445" s="196"/>
      <c r="FD2445" s="196"/>
    </row>
    <row r="2446" spans="2:160">
      <c r="B2446" s="99">
        <f t="shared" si="229"/>
        <v>0</v>
      </c>
      <c r="C2446" s="99" t="str">
        <f t="shared" si="230"/>
        <v/>
      </c>
      <c r="D2446" s="99" t="str">
        <f t="shared" si="231"/>
        <v/>
      </c>
      <c r="E2446" s="99" t="str">
        <f t="shared" si="232"/>
        <v/>
      </c>
      <c r="F2446" s="99" t="str">
        <f t="shared" si="233"/>
        <v/>
      </c>
      <c r="G2446" s="99" t="str">
        <f t="shared" si="228"/>
        <v/>
      </c>
      <c r="H2446" s="200" t="str">
        <f ca="1">IF(AND(M2446&gt;0,M2446&lt;=STATS!$C$22),1,"")</f>
        <v/>
      </c>
      <c r="J2446" s="34">
        <v>2445</v>
      </c>
      <c r="R2446" s="17"/>
      <c r="S2446" s="17"/>
      <c r="EZ2446" s="196"/>
      <c r="FA2446" s="196"/>
      <c r="FB2446" s="196"/>
      <c r="FC2446" s="196"/>
      <c r="FD2446" s="196"/>
    </row>
    <row r="2447" spans="2:160">
      <c r="B2447" s="99">
        <f t="shared" si="229"/>
        <v>0</v>
      </c>
      <c r="C2447" s="99" t="str">
        <f t="shared" si="230"/>
        <v/>
      </c>
      <c r="D2447" s="99" t="str">
        <f t="shared" si="231"/>
        <v/>
      </c>
      <c r="E2447" s="99" t="str">
        <f t="shared" si="232"/>
        <v/>
      </c>
      <c r="F2447" s="99" t="str">
        <f t="shared" si="233"/>
        <v/>
      </c>
      <c r="G2447" s="99" t="str">
        <f t="shared" si="228"/>
        <v/>
      </c>
      <c r="H2447" s="200" t="str">
        <f ca="1">IF(AND(M2447&gt;0,M2447&lt;=STATS!$C$22),1,"")</f>
        <v/>
      </c>
      <c r="J2447" s="34">
        <v>2446</v>
      </c>
      <c r="R2447" s="17"/>
      <c r="S2447" s="17"/>
      <c r="EZ2447" s="196"/>
      <c r="FA2447" s="196"/>
      <c r="FB2447" s="196"/>
      <c r="FC2447" s="196"/>
      <c r="FD2447" s="196"/>
    </row>
    <row r="2448" spans="2:160">
      <c r="B2448" s="99">
        <f t="shared" si="229"/>
        <v>0</v>
      </c>
      <c r="C2448" s="99" t="str">
        <f t="shared" si="230"/>
        <v/>
      </c>
      <c r="D2448" s="99" t="str">
        <f t="shared" si="231"/>
        <v/>
      </c>
      <c r="E2448" s="99" t="str">
        <f t="shared" si="232"/>
        <v/>
      </c>
      <c r="F2448" s="99" t="str">
        <f t="shared" si="233"/>
        <v/>
      </c>
      <c r="G2448" s="99" t="str">
        <f t="shared" si="228"/>
        <v/>
      </c>
      <c r="H2448" s="200" t="str">
        <f ca="1">IF(AND(M2448&gt;0,M2448&lt;=STATS!$C$22),1,"")</f>
        <v/>
      </c>
      <c r="J2448" s="34">
        <v>2447</v>
      </c>
      <c r="R2448" s="17"/>
      <c r="S2448" s="17"/>
      <c r="EZ2448" s="196"/>
      <c r="FA2448" s="196"/>
      <c r="FB2448" s="196"/>
      <c r="FC2448" s="196"/>
      <c r="FD2448" s="196"/>
    </row>
    <row r="2449" spans="2:160">
      <c r="B2449" s="99">
        <f t="shared" si="229"/>
        <v>0</v>
      </c>
      <c r="C2449" s="99" t="str">
        <f t="shared" si="230"/>
        <v/>
      </c>
      <c r="D2449" s="99" t="str">
        <f t="shared" si="231"/>
        <v/>
      </c>
      <c r="E2449" s="99" t="str">
        <f t="shared" si="232"/>
        <v/>
      </c>
      <c r="F2449" s="99" t="str">
        <f t="shared" si="233"/>
        <v/>
      </c>
      <c r="G2449" s="99" t="str">
        <f t="shared" si="228"/>
        <v/>
      </c>
      <c r="H2449" s="200" t="str">
        <f ca="1">IF(AND(M2449&gt;0,M2449&lt;=STATS!$C$22),1,"")</f>
        <v/>
      </c>
      <c r="J2449" s="34">
        <v>2448</v>
      </c>
      <c r="R2449" s="17"/>
      <c r="S2449" s="17"/>
      <c r="EZ2449" s="196"/>
      <c r="FA2449" s="196"/>
      <c r="FB2449" s="196"/>
      <c r="FC2449" s="196"/>
      <c r="FD2449" s="196"/>
    </row>
    <row r="2450" spans="2:160">
      <c r="B2450" s="99">
        <f t="shared" si="229"/>
        <v>0</v>
      </c>
      <c r="C2450" s="99" t="str">
        <f t="shared" si="230"/>
        <v/>
      </c>
      <c r="D2450" s="99" t="str">
        <f t="shared" si="231"/>
        <v/>
      </c>
      <c r="E2450" s="99" t="str">
        <f t="shared" si="232"/>
        <v/>
      </c>
      <c r="F2450" s="99" t="str">
        <f t="shared" si="233"/>
        <v/>
      </c>
      <c r="G2450" s="99" t="str">
        <f t="shared" si="228"/>
        <v/>
      </c>
      <c r="H2450" s="200" t="str">
        <f ca="1">IF(AND(M2450&gt;0,M2450&lt;=STATS!$C$22),1,"")</f>
        <v/>
      </c>
      <c r="J2450" s="34">
        <v>2449</v>
      </c>
      <c r="R2450" s="17"/>
      <c r="S2450" s="17"/>
      <c r="EZ2450" s="196"/>
      <c r="FA2450" s="196"/>
      <c r="FB2450" s="196"/>
      <c r="FC2450" s="196"/>
      <c r="FD2450" s="196"/>
    </row>
    <row r="2451" spans="2:160">
      <c r="B2451" s="99">
        <f t="shared" si="229"/>
        <v>0</v>
      </c>
      <c r="C2451" s="99" t="str">
        <f t="shared" si="230"/>
        <v/>
      </c>
      <c r="D2451" s="99" t="str">
        <f t="shared" si="231"/>
        <v/>
      </c>
      <c r="E2451" s="99" t="str">
        <f t="shared" si="232"/>
        <v/>
      </c>
      <c r="F2451" s="99" t="str">
        <f t="shared" si="233"/>
        <v/>
      </c>
      <c r="G2451" s="99" t="str">
        <f t="shared" si="228"/>
        <v/>
      </c>
      <c r="H2451" s="200" t="str">
        <f ca="1">IF(AND(M2451&gt;0,M2451&lt;=STATS!$C$22),1,"")</f>
        <v/>
      </c>
      <c r="J2451" s="34">
        <v>2450</v>
      </c>
      <c r="R2451" s="17"/>
      <c r="S2451" s="17"/>
      <c r="EZ2451" s="196"/>
      <c r="FA2451" s="196"/>
      <c r="FB2451" s="196"/>
      <c r="FC2451" s="196"/>
      <c r="FD2451" s="196"/>
    </row>
    <row r="2452" spans="2:160">
      <c r="B2452" s="99">
        <f t="shared" si="229"/>
        <v>0</v>
      </c>
      <c r="C2452" s="99" t="str">
        <f t="shared" si="230"/>
        <v/>
      </c>
      <c r="D2452" s="99" t="str">
        <f t="shared" si="231"/>
        <v/>
      </c>
      <c r="E2452" s="99" t="str">
        <f t="shared" si="232"/>
        <v/>
      </c>
      <c r="F2452" s="99" t="str">
        <f t="shared" si="233"/>
        <v/>
      </c>
      <c r="G2452" s="99" t="str">
        <f t="shared" si="228"/>
        <v/>
      </c>
      <c r="H2452" s="200" t="str">
        <f ca="1">IF(AND(M2452&gt;0,M2452&lt;=STATS!$C$22),1,"")</f>
        <v/>
      </c>
      <c r="J2452" s="34">
        <v>2451</v>
      </c>
      <c r="R2452" s="17"/>
      <c r="S2452" s="17"/>
      <c r="EZ2452" s="196"/>
      <c r="FA2452" s="196"/>
      <c r="FB2452" s="196"/>
      <c r="FC2452" s="196"/>
      <c r="FD2452" s="196"/>
    </row>
    <row r="2453" spans="2:160">
      <c r="B2453" s="99">
        <f t="shared" si="229"/>
        <v>0</v>
      </c>
      <c r="C2453" s="99" t="str">
        <f t="shared" si="230"/>
        <v/>
      </c>
      <c r="D2453" s="99" t="str">
        <f t="shared" si="231"/>
        <v/>
      </c>
      <c r="E2453" s="99" t="str">
        <f t="shared" si="232"/>
        <v/>
      </c>
      <c r="F2453" s="99" t="str">
        <f t="shared" si="233"/>
        <v/>
      </c>
      <c r="G2453" s="99" t="str">
        <f t="shared" si="228"/>
        <v/>
      </c>
      <c r="H2453" s="200" t="str">
        <f ca="1">IF(AND(M2453&gt;0,M2453&lt;=STATS!$C$22),1,"")</f>
        <v/>
      </c>
      <c r="J2453" s="34">
        <v>2452</v>
      </c>
      <c r="R2453" s="17"/>
      <c r="S2453" s="17"/>
      <c r="EZ2453" s="196"/>
      <c r="FA2453" s="196"/>
      <c r="FB2453" s="196"/>
      <c r="FC2453" s="196"/>
      <c r="FD2453" s="196"/>
    </row>
    <row r="2454" spans="2:160">
      <c r="B2454" s="99">
        <f t="shared" si="229"/>
        <v>0</v>
      </c>
      <c r="C2454" s="99" t="str">
        <f t="shared" si="230"/>
        <v/>
      </c>
      <c r="D2454" s="99" t="str">
        <f t="shared" si="231"/>
        <v/>
      </c>
      <c r="E2454" s="99" t="str">
        <f t="shared" si="232"/>
        <v/>
      </c>
      <c r="F2454" s="99" t="str">
        <f t="shared" si="233"/>
        <v/>
      </c>
      <c r="G2454" s="99" t="str">
        <f t="shared" si="228"/>
        <v/>
      </c>
      <c r="H2454" s="200" t="str">
        <f ca="1">IF(AND(M2454&gt;0,M2454&lt;=STATS!$C$22),1,"")</f>
        <v/>
      </c>
      <c r="J2454" s="34">
        <v>2453</v>
      </c>
      <c r="R2454" s="17"/>
      <c r="S2454" s="17"/>
      <c r="EZ2454" s="196"/>
      <c r="FA2454" s="196"/>
      <c r="FB2454" s="196"/>
      <c r="FC2454" s="196"/>
      <c r="FD2454" s="196"/>
    </row>
    <row r="2455" spans="2:160">
      <c r="B2455" s="99">
        <f t="shared" si="229"/>
        <v>0</v>
      </c>
      <c r="C2455" s="99" t="str">
        <f t="shared" si="230"/>
        <v/>
      </c>
      <c r="D2455" s="99" t="str">
        <f t="shared" si="231"/>
        <v/>
      </c>
      <c r="E2455" s="99" t="str">
        <f t="shared" si="232"/>
        <v/>
      </c>
      <c r="F2455" s="99" t="str">
        <f t="shared" si="233"/>
        <v/>
      </c>
      <c r="G2455" s="99" t="str">
        <f t="shared" si="228"/>
        <v/>
      </c>
      <c r="H2455" s="200" t="str">
        <f ca="1">IF(AND(M2455&gt;0,M2455&lt;=STATS!$C$22),1,"")</f>
        <v/>
      </c>
      <c r="J2455" s="34">
        <v>2454</v>
      </c>
      <c r="R2455" s="17"/>
      <c r="S2455" s="17"/>
      <c r="EZ2455" s="196"/>
      <c r="FA2455" s="196"/>
      <c r="FB2455" s="196"/>
      <c r="FC2455" s="196"/>
      <c r="FD2455" s="196"/>
    </row>
    <row r="2456" spans="2:160">
      <c r="B2456" s="99">
        <f t="shared" si="229"/>
        <v>0</v>
      </c>
      <c r="C2456" s="99" t="str">
        <f t="shared" si="230"/>
        <v/>
      </c>
      <c r="D2456" s="99" t="str">
        <f t="shared" si="231"/>
        <v/>
      </c>
      <c r="E2456" s="99" t="str">
        <f t="shared" si="232"/>
        <v/>
      </c>
      <c r="F2456" s="99" t="str">
        <f t="shared" si="233"/>
        <v/>
      </c>
      <c r="G2456" s="99" t="str">
        <f t="shared" si="228"/>
        <v/>
      </c>
      <c r="H2456" s="200" t="str">
        <f ca="1">IF(AND(M2456&gt;0,M2456&lt;=STATS!$C$22),1,"")</f>
        <v/>
      </c>
      <c r="J2456" s="34">
        <v>2455</v>
      </c>
      <c r="R2456" s="17"/>
      <c r="S2456" s="17"/>
      <c r="EZ2456" s="196"/>
      <c r="FA2456" s="196"/>
      <c r="FB2456" s="196"/>
      <c r="FC2456" s="196"/>
      <c r="FD2456" s="196"/>
    </row>
    <row r="2457" spans="2:160">
      <c r="B2457" s="99">
        <f t="shared" si="229"/>
        <v>0</v>
      </c>
      <c r="C2457" s="99" t="str">
        <f t="shared" si="230"/>
        <v/>
      </c>
      <c r="D2457" s="99" t="str">
        <f t="shared" si="231"/>
        <v/>
      </c>
      <c r="E2457" s="99" t="str">
        <f t="shared" si="232"/>
        <v/>
      </c>
      <c r="F2457" s="99" t="str">
        <f t="shared" si="233"/>
        <v/>
      </c>
      <c r="G2457" s="99" t="str">
        <f t="shared" si="228"/>
        <v/>
      </c>
      <c r="H2457" s="200" t="str">
        <f ca="1">IF(AND(M2457&gt;0,M2457&lt;=STATS!$C$22),1,"")</f>
        <v/>
      </c>
      <c r="J2457" s="34">
        <v>2456</v>
      </c>
      <c r="R2457" s="17"/>
      <c r="S2457" s="17"/>
      <c r="EZ2457" s="196"/>
      <c r="FA2457" s="196"/>
      <c r="FB2457" s="196"/>
      <c r="FC2457" s="196"/>
      <c r="FD2457" s="196"/>
    </row>
    <row r="2458" spans="2:160">
      <c r="B2458" s="99">
        <f t="shared" si="229"/>
        <v>0</v>
      </c>
      <c r="C2458" s="99" t="str">
        <f t="shared" si="230"/>
        <v/>
      </c>
      <c r="D2458" s="99" t="str">
        <f t="shared" si="231"/>
        <v/>
      </c>
      <c r="E2458" s="99" t="str">
        <f t="shared" si="232"/>
        <v/>
      </c>
      <c r="F2458" s="99" t="str">
        <f t="shared" si="233"/>
        <v/>
      </c>
      <c r="G2458" s="99" t="str">
        <f t="shared" ref="G2458:G2521" si="234">IF($B2458&gt;=1,$M2458,"")</f>
        <v/>
      </c>
      <c r="H2458" s="200" t="str">
        <f ca="1">IF(AND(M2458&gt;0,M2458&lt;=STATS!$C$22),1,"")</f>
        <v/>
      </c>
      <c r="J2458" s="34">
        <v>2457</v>
      </c>
      <c r="R2458" s="17"/>
      <c r="S2458" s="17"/>
      <c r="EZ2458" s="196"/>
      <c r="FA2458" s="196"/>
      <c r="FB2458" s="196"/>
      <c r="FC2458" s="196"/>
      <c r="FD2458" s="196"/>
    </row>
    <row r="2459" spans="2:160">
      <c r="B2459" s="99">
        <f t="shared" si="229"/>
        <v>0</v>
      </c>
      <c r="C2459" s="99" t="str">
        <f t="shared" si="230"/>
        <v/>
      </c>
      <c r="D2459" s="99" t="str">
        <f t="shared" si="231"/>
        <v/>
      </c>
      <c r="E2459" s="99" t="str">
        <f t="shared" si="232"/>
        <v/>
      </c>
      <c r="F2459" s="99" t="str">
        <f t="shared" si="233"/>
        <v/>
      </c>
      <c r="G2459" s="99" t="str">
        <f t="shared" si="234"/>
        <v/>
      </c>
      <c r="H2459" s="200" t="str">
        <f ca="1">IF(AND(M2459&gt;0,M2459&lt;=STATS!$C$22),1,"")</f>
        <v/>
      </c>
      <c r="J2459" s="34">
        <v>2458</v>
      </c>
      <c r="R2459" s="17"/>
      <c r="S2459" s="17"/>
      <c r="EZ2459" s="196"/>
      <c r="FA2459" s="196"/>
      <c r="FB2459" s="196"/>
      <c r="FC2459" s="196"/>
      <c r="FD2459" s="196"/>
    </row>
    <row r="2460" spans="2:160">
      <c r="B2460" s="99">
        <f t="shared" si="229"/>
        <v>0</v>
      </c>
      <c r="C2460" s="99" t="str">
        <f t="shared" si="230"/>
        <v/>
      </c>
      <c r="D2460" s="99" t="str">
        <f t="shared" si="231"/>
        <v/>
      </c>
      <c r="E2460" s="99" t="str">
        <f t="shared" si="232"/>
        <v/>
      </c>
      <c r="F2460" s="99" t="str">
        <f t="shared" si="233"/>
        <v/>
      </c>
      <c r="G2460" s="99" t="str">
        <f t="shared" si="234"/>
        <v/>
      </c>
      <c r="H2460" s="200" t="str">
        <f ca="1">IF(AND(M2460&gt;0,M2460&lt;=STATS!$C$22),1,"")</f>
        <v/>
      </c>
      <c r="J2460" s="34">
        <v>2459</v>
      </c>
      <c r="R2460" s="17"/>
      <c r="S2460" s="17"/>
      <c r="EZ2460" s="196"/>
      <c r="FA2460" s="196"/>
      <c r="FB2460" s="196"/>
      <c r="FC2460" s="196"/>
      <c r="FD2460" s="196"/>
    </row>
    <row r="2461" spans="2:160">
      <c r="B2461" s="99">
        <f t="shared" si="229"/>
        <v>0</v>
      </c>
      <c r="C2461" s="99" t="str">
        <f t="shared" si="230"/>
        <v/>
      </c>
      <c r="D2461" s="99" t="str">
        <f t="shared" si="231"/>
        <v/>
      </c>
      <c r="E2461" s="99" t="str">
        <f t="shared" si="232"/>
        <v/>
      </c>
      <c r="F2461" s="99" t="str">
        <f t="shared" si="233"/>
        <v/>
      </c>
      <c r="G2461" s="99" t="str">
        <f t="shared" si="234"/>
        <v/>
      </c>
      <c r="H2461" s="200" t="str">
        <f ca="1">IF(AND(M2461&gt;0,M2461&lt;=STATS!$C$22),1,"")</f>
        <v/>
      </c>
      <c r="J2461" s="34">
        <v>2460</v>
      </c>
      <c r="R2461" s="17"/>
      <c r="S2461" s="17"/>
      <c r="EZ2461" s="196"/>
      <c r="FA2461" s="196"/>
      <c r="FB2461" s="196"/>
      <c r="FC2461" s="196"/>
      <c r="FD2461" s="196"/>
    </row>
    <row r="2462" spans="2:160">
      <c r="B2462" s="99">
        <f t="shared" si="229"/>
        <v>0</v>
      </c>
      <c r="C2462" s="99" t="str">
        <f t="shared" si="230"/>
        <v/>
      </c>
      <c r="D2462" s="99" t="str">
        <f t="shared" si="231"/>
        <v/>
      </c>
      <c r="E2462" s="99" t="str">
        <f t="shared" si="232"/>
        <v/>
      </c>
      <c r="F2462" s="99" t="str">
        <f t="shared" si="233"/>
        <v/>
      </c>
      <c r="G2462" s="99" t="str">
        <f t="shared" si="234"/>
        <v/>
      </c>
      <c r="H2462" s="200" t="str">
        <f ca="1">IF(AND(M2462&gt;0,M2462&lt;=STATS!$C$22),1,"")</f>
        <v/>
      </c>
      <c r="J2462" s="34">
        <v>2461</v>
      </c>
      <c r="R2462" s="17"/>
      <c r="S2462" s="17"/>
      <c r="EZ2462" s="196"/>
      <c r="FA2462" s="196"/>
      <c r="FB2462" s="196"/>
      <c r="FC2462" s="196"/>
      <c r="FD2462" s="196"/>
    </row>
    <row r="2463" spans="2:160">
      <c r="B2463" s="99">
        <f t="shared" si="229"/>
        <v>0</v>
      </c>
      <c r="C2463" s="99" t="str">
        <f t="shared" si="230"/>
        <v/>
      </c>
      <c r="D2463" s="99" t="str">
        <f t="shared" si="231"/>
        <v/>
      </c>
      <c r="E2463" s="99" t="str">
        <f t="shared" si="232"/>
        <v/>
      </c>
      <c r="F2463" s="99" t="str">
        <f t="shared" si="233"/>
        <v/>
      </c>
      <c r="G2463" s="99" t="str">
        <f t="shared" si="234"/>
        <v/>
      </c>
      <c r="H2463" s="200" t="str">
        <f ca="1">IF(AND(M2463&gt;0,M2463&lt;=STATS!$C$22),1,"")</f>
        <v/>
      </c>
      <c r="J2463" s="34">
        <v>2462</v>
      </c>
      <c r="R2463" s="17"/>
      <c r="S2463" s="17"/>
      <c r="EZ2463" s="196"/>
      <c r="FA2463" s="196"/>
      <c r="FB2463" s="196"/>
      <c r="FC2463" s="196"/>
      <c r="FD2463" s="196"/>
    </row>
    <row r="2464" spans="2:160">
      <c r="B2464" s="99">
        <f t="shared" si="229"/>
        <v>0</v>
      </c>
      <c r="C2464" s="99" t="str">
        <f t="shared" si="230"/>
        <v/>
      </c>
      <c r="D2464" s="99" t="str">
        <f t="shared" si="231"/>
        <v/>
      </c>
      <c r="E2464" s="99" t="str">
        <f t="shared" si="232"/>
        <v/>
      </c>
      <c r="F2464" s="99" t="str">
        <f t="shared" si="233"/>
        <v/>
      </c>
      <c r="G2464" s="99" t="str">
        <f t="shared" si="234"/>
        <v/>
      </c>
      <c r="H2464" s="200" t="str">
        <f ca="1">IF(AND(M2464&gt;0,M2464&lt;=STATS!$C$22),1,"")</f>
        <v/>
      </c>
      <c r="J2464" s="34">
        <v>2463</v>
      </c>
      <c r="R2464" s="17"/>
      <c r="S2464" s="17"/>
      <c r="EZ2464" s="196"/>
      <c r="FA2464" s="196"/>
      <c r="FB2464" s="196"/>
      <c r="FC2464" s="196"/>
      <c r="FD2464" s="196"/>
    </row>
    <row r="2465" spans="2:160">
      <c r="B2465" s="99">
        <f t="shared" si="229"/>
        <v>0</v>
      </c>
      <c r="C2465" s="99" t="str">
        <f t="shared" si="230"/>
        <v/>
      </c>
      <c r="D2465" s="99" t="str">
        <f t="shared" si="231"/>
        <v/>
      </c>
      <c r="E2465" s="99" t="str">
        <f t="shared" si="232"/>
        <v/>
      </c>
      <c r="F2465" s="99" t="str">
        <f t="shared" si="233"/>
        <v/>
      </c>
      <c r="G2465" s="99" t="str">
        <f t="shared" si="234"/>
        <v/>
      </c>
      <c r="H2465" s="200" t="str">
        <f ca="1">IF(AND(M2465&gt;0,M2465&lt;=STATS!$C$22),1,"")</f>
        <v/>
      </c>
      <c r="J2465" s="34">
        <v>2464</v>
      </c>
      <c r="R2465" s="17"/>
      <c r="S2465" s="17"/>
      <c r="EZ2465" s="196"/>
      <c r="FA2465" s="196"/>
      <c r="FB2465" s="196"/>
      <c r="FC2465" s="196"/>
      <c r="FD2465" s="196"/>
    </row>
    <row r="2466" spans="2:160">
      <c r="B2466" s="99">
        <f t="shared" si="229"/>
        <v>0</v>
      </c>
      <c r="C2466" s="99" t="str">
        <f t="shared" si="230"/>
        <v/>
      </c>
      <c r="D2466" s="99" t="str">
        <f t="shared" si="231"/>
        <v/>
      </c>
      <c r="E2466" s="99" t="str">
        <f t="shared" si="232"/>
        <v/>
      </c>
      <c r="F2466" s="99" t="str">
        <f t="shared" si="233"/>
        <v/>
      </c>
      <c r="G2466" s="99" t="str">
        <f t="shared" si="234"/>
        <v/>
      </c>
      <c r="H2466" s="200" t="str">
        <f ca="1">IF(AND(M2466&gt;0,M2466&lt;=STATS!$C$22),1,"")</f>
        <v/>
      </c>
      <c r="J2466" s="34">
        <v>2465</v>
      </c>
      <c r="R2466" s="17"/>
      <c r="S2466" s="17"/>
      <c r="EZ2466" s="196"/>
      <c r="FA2466" s="196"/>
      <c r="FB2466" s="196"/>
      <c r="FC2466" s="196"/>
      <c r="FD2466" s="196"/>
    </row>
    <row r="2467" spans="2:160">
      <c r="B2467" s="99">
        <f t="shared" si="229"/>
        <v>0</v>
      </c>
      <c r="C2467" s="99" t="str">
        <f t="shared" si="230"/>
        <v/>
      </c>
      <c r="D2467" s="99" t="str">
        <f t="shared" si="231"/>
        <v/>
      </c>
      <c r="E2467" s="99" t="str">
        <f t="shared" si="232"/>
        <v/>
      </c>
      <c r="F2467" s="99" t="str">
        <f t="shared" si="233"/>
        <v/>
      </c>
      <c r="G2467" s="99" t="str">
        <f t="shared" si="234"/>
        <v/>
      </c>
      <c r="H2467" s="200" t="str">
        <f ca="1">IF(AND(M2467&gt;0,M2467&lt;=STATS!$C$22),1,"")</f>
        <v/>
      </c>
      <c r="J2467" s="34">
        <v>2466</v>
      </c>
      <c r="R2467" s="17"/>
      <c r="S2467" s="17"/>
      <c r="EZ2467" s="196"/>
      <c r="FA2467" s="196"/>
      <c r="FB2467" s="196"/>
      <c r="FC2467" s="196"/>
      <c r="FD2467" s="196"/>
    </row>
    <row r="2468" spans="2:160">
      <c r="B2468" s="99">
        <f t="shared" si="229"/>
        <v>0</v>
      </c>
      <c r="C2468" s="99" t="str">
        <f t="shared" si="230"/>
        <v/>
      </c>
      <c r="D2468" s="99" t="str">
        <f t="shared" si="231"/>
        <v/>
      </c>
      <c r="E2468" s="99" t="str">
        <f t="shared" si="232"/>
        <v/>
      </c>
      <c r="F2468" s="99" t="str">
        <f t="shared" si="233"/>
        <v/>
      </c>
      <c r="G2468" s="99" t="str">
        <f t="shared" si="234"/>
        <v/>
      </c>
      <c r="H2468" s="200" t="str">
        <f ca="1">IF(AND(M2468&gt;0,M2468&lt;=STATS!$C$22),1,"")</f>
        <v/>
      </c>
      <c r="J2468" s="34">
        <v>2467</v>
      </c>
      <c r="R2468" s="17"/>
      <c r="S2468" s="17"/>
      <c r="EZ2468" s="196"/>
      <c r="FA2468" s="196"/>
      <c r="FB2468" s="196"/>
      <c r="FC2468" s="196"/>
      <c r="FD2468" s="196"/>
    </row>
    <row r="2469" spans="2:160">
      <c r="B2469" s="99">
        <f t="shared" si="229"/>
        <v>0</v>
      </c>
      <c r="C2469" s="99" t="str">
        <f t="shared" si="230"/>
        <v/>
      </c>
      <c r="D2469" s="99" t="str">
        <f t="shared" si="231"/>
        <v/>
      </c>
      <c r="E2469" s="99" t="str">
        <f t="shared" si="232"/>
        <v/>
      </c>
      <c r="F2469" s="99" t="str">
        <f t="shared" si="233"/>
        <v/>
      </c>
      <c r="G2469" s="99" t="str">
        <f t="shared" si="234"/>
        <v/>
      </c>
      <c r="H2469" s="200" t="str">
        <f ca="1">IF(AND(M2469&gt;0,M2469&lt;=STATS!$C$22),1,"")</f>
        <v/>
      </c>
      <c r="J2469" s="34">
        <v>2468</v>
      </c>
      <c r="R2469" s="17"/>
      <c r="S2469" s="17"/>
      <c r="EZ2469" s="196"/>
      <c r="FA2469" s="196"/>
      <c r="FB2469" s="196"/>
      <c r="FC2469" s="196"/>
      <c r="FD2469" s="196"/>
    </row>
    <row r="2470" spans="2:160">
      <c r="B2470" s="99">
        <f t="shared" si="229"/>
        <v>0</v>
      </c>
      <c r="C2470" s="99" t="str">
        <f t="shared" si="230"/>
        <v/>
      </c>
      <c r="D2470" s="99" t="str">
        <f t="shared" si="231"/>
        <v/>
      </c>
      <c r="E2470" s="99" t="str">
        <f t="shared" si="232"/>
        <v/>
      </c>
      <c r="F2470" s="99" t="str">
        <f t="shared" si="233"/>
        <v/>
      </c>
      <c r="G2470" s="99" t="str">
        <f t="shared" si="234"/>
        <v/>
      </c>
      <c r="H2470" s="200" t="str">
        <f ca="1">IF(AND(M2470&gt;0,M2470&lt;=STATS!$C$22),1,"")</f>
        <v/>
      </c>
      <c r="J2470" s="34">
        <v>2469</v>
      </c>
      <c r="R2470" s="17"/>
      <c r="S2470" s="17"/>
      <c r="EZ2470" s="196"/>
      <c r="FA2470" s="196"/>
      <c r="FB2470" s="196"/>
      <c r="FC2470" s="196"/>
      <c r="FD2470" s="196"/>
    </row>
    <row r="2471" spans="2:160">
      <c r="B2471" s="99">
        <f t="shared" si="229"/>
        <v>0</v>
      </c>
      <c r="C2471" s="99" t="str">
        <f t="shared" si="230"/>
        <v/>
      </c>
      <c r="D2471" s="99" t="str">
        <f t="shared" si="231"/>
        <v/>
      </c>
      <c r="E2471" s="99" t="str">
        <f t="shared" si="232"/>
        <v/>
      </c>
      <c r="F2471" s="99" t="str">
        <f t="shared" si="233"/>
        <v/>
      </c>
      <c r="G2471" s="99" t="str">
        <f t="shared" si="234"/>
        <v/>
      </c>
      <c r="H2471" s="200" t="str">
        <f ca="1">IF(AND(M2471&gt;0,M2471&lt;=STATS!$C$22),1,"")</f>
        <v/>
      </c>
      <c r="J2471" s="34">
        <v>2470</v>
      </c>
      <c r="R2471" s="17"/>
      <c r="S2471" s="17"/>
      <c r="EZ2471" s="196"/>
      <c r="FA2471" s="196"/>
      <c r="FB2471" s="196"/>
      <c r="FC2471" s="196"/>
      <c r="FD2471" s="196"/>
    </row>
    <row r="2472" spans="2:160">
      <c r="B2472" s="99">
        <f t="shared" si="229"/>
        <v>0</v>
      </c>
      <c r="C2472" s="99" t="str">
        <f t="shared" si="230"/>
        <v/>
      </c>
      <c r="D2472" s="99" t="str">
        <f t="shared" si="231"/>
        <v/>
      </c>
      <c r="E2472" s="99" t="str">
        <f t="shared" si="232"/>
        <v/>
      </c>
      <c r="F2472" s="99" t="str">
        <f t="shared" si="233"/>
        <v/>
      </c>
      <c r="G2472" s="99" t="str">
        <f t="shared" si="234"/>
        <v/>
      </c>
      <c r="H2472" s="200" t="str">
        <f ca="1">IF(AND(M2472&gt;0,M2472&lt;=STATS!$C$22),1,"")</f>
        <v/>
      </c>
      <c r="J2472" s="34">
        <v>2471</v>
      </c>
      <c r="R2472" s="17"/>
      <c r="S2472" s="17"/>
      <c r="EZ2472" s="196"/>
      <c r="FA2472" s="196"/>
      <c r="FB2472" s="196"/>
      <c r="FC2472" s="196"/>
      <c r="FD2472" s="196"/>
    </row>
    <row r="2473" spans="2:160">
      <c r="B2473" s="99">
        <f t="shared" si="229"/>
        <v>0</v>
      </c>
      <c r="C2473" s="99" t="str">
        <f t="shared" si="230"/>
        <v/>
      </c>
      <c r="D2473" s="99" t="str">
        <f t="shared" si="231"/>
        <v/>
      </c>
      <c r="E2473" s="99" t="str">
        <f t="shared" si="232"/>
        <v/>
      </c>
      <c r="F2473" s="99" t="str">
        <f t="shared" si="233"/>
        <v/>
      </c>
      <c r="G2473" s="99" t="str">
        <f t="shared" si="234"/>
        <v/>
      </c>
      <c r="H2473" s="200" t="str">
        <f ca="1">IF(AND(M2473&gt;0,M2473&lt;=STATS!$C$22),1,"")</f>
        <v/>
      </c>
      <c r="J2473" s="34">
        <v>2472</v>
      </c>
      <c r="R2473" s="17"/>
      <c r="S2473" s="17"/>
      <c r="EZ2473" s="196"/>
      <c r="FA2473" s="196"/>
      <c r="FB2473" s="196"/>
      <c r="FC2473" s="196"/>
      <c r="FD2473" s="196"/>
    </row>
    <row r="2474" spans="2:160">
      <c r="B2474" s="99">
        <f t="shared" si="229"/>
        <v>0</v>
      </c>
      <c r="C2474" s="99" t="str">
        <f t="shared" si="230"/>
        <v/>
      </c>
      <c r="D2474" s="99" t="str">
        <f t="shared" si="231"/>
        <v/>
      </c>
      <c r="E2474" s="99" t="str">
        <f t="shared" si="232"/>
        <v/>
      </c>
      <c r="F2474" s="99" t="str">
        <f t="shared" si="233"/>
        <v/>
      </c>
      <c r="G2474" s="99" t="str">
        <f t="shared" si="234"/>
        <v/>
      </c>
      <c r="H2474" s="200" t="str">
        <f ca="1">IF(AND(M2474&gt;0,M2474&lt;=STATS!$C$22),1,"")</f>
        <v/>
      </c>
      <c r="J2474" s="34">
        <v>2473</v>
      </c>
      <c r="R2474" s="17"/>
      <c r="S2474" s="17"/>
      <c r="EZ2474" s="196"/>
      <c r="FA2474" s="196"/>
      <c r="FB2474" s="196"/>
      <c r="FC2474" s="196"/>
      <c r="FD2474" s="196"/>
    </row>
    <row r="2475" spans="2:160">
      <c r="B2475" s="99">
        <f t="shared" si="229"/>
        <v>0</v>
      </c>
      <c r="C2475" s="99" t="str">
        <f t="shared" si="230"/>
        <v/>
      </c>
      <c r="D2475" s="99" t="str">
        <f t="shared" si="231"/>
        <v/>
      </c>
      <c r="E2475" s="99" t="str">
        <f t="shared" si="232"/>
        <v/>
      </c>
      <c r="F2475" s="99" t="str">
        <f t="shared" si="233"/>
        <v/>
      </c>
      <c r="G2475" s="99" t="str">
        <f t="shared" si="234"/>
        <v/>
      </c>
      <c r="H2475" s="200" t="str">
        <f ca="1">IF(AND(M2475&gt;0,M2475&lt;=STATS!$C$22),1,"")</f>
        <v/>
      </c>
      <c r="J2475" s="34">
        <v>2474</v>
      </c>
      <c r="R2475" s="17"/>
      <c r="S2475" s="17"/>
      <c r="EZ2475" s="196"/>
      <c r="FA2475" s="196"/>
      <c r="FB2475" s="196"/>
      <c r="FC2475" s="196"/>
      <c r="FD2475" s="196"/>
    </row>
    <row r="2476" spans="2:160">
      <c r="B2476" s="99">
        <f t="shared" si="229"/>
        <v>0</v>
      </c>
      <c r="C2476" s="99" t="str">
        <f t="shared" si="230"/>
        <v/>
      </c>
      <c r="D2476" s="99" t="str">
        <f t="shared" si="231"/>
        <v/>
      </c>
      <c r="E2476" s="99" t="str">
        <f t="shared" si="232"/>
        <v/>
      </c>
      <c r="F2476" s="99" t="str">
        <f t="shared" si="233"/>
        <v/>
      </c>
      <c r="G2476" s="99" t="str">
        <f t="shared" si="234"/>
        <v/>
      </c>
      <c r="H2476" s="200" t="str">
        <f ca="1">IF(AND(M2476&gt;0,M2476&lt;=STATS!$C$22),1,"")</f>
        <v/>
      </c>
      <c r="J2476" s="34">
        <v>2475</v>
      </c>
      <c r="R2476" s="17"/>
      <c r="S2476" s="17"/>
      <c r="EZ2476" s="196"/>
      <c r="FA2476" s="196"/>
      <c r="FB2476" s="196"/>
      <c r="FC2476" s="196"/>
      <c r="FD2476" s="196"/>
    </row>
    <row r="2477" spans="2:160">
      <c r="B2477" s="99">
        <f t="shared" si="229"/>
        <v>0</v>
      </c>
      <c r="C2477" s="99" t="str">
        <f t="shared" si="230"/>
        <v/>
      </c>
      <c r="D2477" s="99" t="str">
        <f t="shared" si="231"/>
        <v/>
      </c>
      <c r="E2477" s="99" t="str">
        <f t="shared" si="232"/>
        <v/>
      </c>
      <c r="F2477" s="99" t="str">
        <f t="shared" si="233"/>
        <v/>
      </c>
      <c r="G2477" s="99" t="str">
        <f t="shared" si="234"/>
        <v/>
      </c>
      <c r="H2477" s="200" t="str">
        <f ca="1">IF(AND(M2477&gt;0,M2477&lt;=STATS!$C$22),1,"")</f>
        <v/>
      </c>
      <c r="J2477" s="34">
        <v>2476</v>
      </c>
      <c r="R2477" s="17"/>
      <c r="S2477" s="17"/>
      <c r="EZ2477" s="196"/>
      <c r="FA2477" s="196"/>
      <c r="FB2477" s="196"/>
      <c r="FC2477" s="196"/>
      <c r="FD2477" s="196"/>
    </row>
    <row r="2478" spans="2:160">
      <c r="B2478" s="99">
        <f t="shared" si="229"/>
        <v>0</v>
      </c>
      <c r="C2478" s="99" t="str">
        <f t="shared" si="230"/>
        <v/>
      </c>
      <c r="D2478" s="99" t="str">
        <f t="shared" si="231"/>
        <v/>
      </c>
      <c r="E2478" s="99" t="str">
        <f t="shared" si="232"/>
        <v/>
      </c>
      <c r="F2478" s="99" t="str">
        <f t="shared" si="233"/>
        <v/>
      </c>
      <c r="G2478" s="99" t="str">
        <f t="shared" si="234"/>
        <v/>
      </c>
      <c r="H2478" s="200" t="str">
        <f ca="1">IF(AND(M2478&gt;0,M2478&lt;=STATS!$C$22),1,"")</f>
        <v/>
      </c>
      <c r="J2478" s="34">
        <v>2477</v>
      </c>
      <c r="R2478" s="17"/>
      <c r="S2478" s="17"/>
      <c r="EZ2478" s="196"/>
      <c r="FA2478" s="196"/>
      <c r="FB2478" s="196"/>
      <c r="FC2478" s="196"/>
      <c r="FD2478" s="196"/>
    </row>
    <row r="2479" spans="2:160">
      <c r="B2479" s="99">
        <f t="shared" si="229"/>
        <v>0</v>
      </c>
      <c r="C2479" s="99" t="str">
        <f t="shared" si="230"/>
        <v/>
      </c>
      <c r="D2479" s="99" t="str">
        <f t="shared" si="231"/>
        <v/>
      </c>
      <c r="E2479" s="99" t="str">
        <f t="shared" si="232"/>
        <v/>
      </c>
      <c r="F2479" s="99" t="str">
        <f t="shared" si="233"/>
        <v/>
      </c>
      <c r="G2479" s="99" t="str">
        <f t="shared" si="234"/>
        <v/>
      </c>
      <c r="H2479" s="200" t="str">
        <f ca="1">IF(AND(M2479&gt;0,M2479&lt;=STATS!$C$22),1,"")</f>
        <v/>
      </c>
      <c r="J2479" s="34">
        <v>2478</v>
      </c>
      <c r="R2479" s="17"/>
      <c r="S2479" s="17"/>
      <c r="EZ2479" s="196"/>
      <c r="FA2479" s="196"/>
      <c r="FB2479" s="196"/>
      <c r="FC2479" s="196"/>
      <c r="FD2479" s="196"/>
    </row>
    <row r="2480" spans="2:160">
      <c r="B2480" s="99">
        <f t="shared" si="229"/>
        <v>0</v>
      </c>
      <c r="C2480" s="99" t="str">
        <f t="shared" si="230"/>
        <v/>
      </c>
      <c r="D2480" s="99" t="str">
        <f t="shared" si="231"/>
        <v/>
      </c>
      <c r="E2480" s="99" t="str">
        <f t="shared" si="232"/>
        <v/>
      </c>
      <c r="F2480" s="99" t="str">
        <f t="shared" si="233"/>
        <v/>
      </c>
      <c r="G2480" s="99" t="str">
        <f t="shared" si="234"/>
        <v/>
      </c>
      <c r="H2480" s="200" t="str">
        <f ca="1">IF(AND(M2480&gt;0,M2480&lt;=STATS!$C$22),1,"")</f>
        <v/>
      </c>
      <c r="J2480" s="34">
        <v>2479</v>
      </c>
      <c r="R2480" s="17"/>
      <c r="S2480" s="17"/>
      <c r="EZ2480" s="196"/>
      <c r="FA2480" s="196"/>
      <c r="FB2480" s="196"/>
      <c r="FC2480" s="196"/>
      <c r="FD2480" s="196"/>
    </row>
    <row r="2481" spans="2:160">
      <c r="B2481" s="99">
        <f t="shared" si="229"/>
        <v>0</v>
      </c>
      <c r="C2481" s="99" t="str">
        <f t="shared" si="230"/>
        <v/>
      </c>
      <c r="D2481" s="99" t="str">
        <f t="shared" si="231"/>
        <v/>
      </c>
      <c r="E2481" s="99" t="str">
        <f t="shared" si="232"/>
        <v/>
      </c>
      <c r="F2481" s="99" t="str">
        <f t="shared" si="233"/>
        <v/>
      </c>
      <c r="G2481" s="99" t="str">
        <f t="shared" si="234"/>
        <v/>
      </c>
      <c r="H2481" s="200" t="str">
        <f ca="1">IF(AND(M2481&gt;0,M2481&lt;=STATS!$C$22),1,"")</f>
        <v/>
      </c>
      <c r="J2481" s="34">
        <v>2480</v>
      </c>
      <c r="R2481" s="17"/>
      <c r="S2481" s="17"/>
      <c r="EZ2481" s="196"/>
      <c r="FA2481" s="196"/>
      <c r="FB2481" s="196"/>
      <c r="FC2481" s="196"/>
      <c r="FD2481" s="196"/>
    </row>
    <row r="2482" spans="2:160">
      <c r="B2482" s="99">
        <f t="shared" si="229"/>
        <v>0</v>
      </c>
      <c r="C2482" s="99" t="str">
        <f t="shared" si="230"/>
        <v/>
      </c>
      <c r="D2482" s="99" t="str">
        <f t="shared" si="231"/>
        <v/>
      </c>
      <c r="E2482" s="99" t="str">
        <f t="shared" si="232"/>
        <v/>
      </c>
      <c r="F2482" s="99" t="str">
        <f t="shared" si="233"/>
        <v/>
      </c>
      <c r="G2482" s="99" t="str">
        <f t="shared" si="234"/>
        <v/>
      </c>
      <c r="H2482" s="200" t="str">
        <f ca="1">IF(AND(M2482&gt;0,M2482&lt;=STATS!$C$22),1,"")</f>
        <v/>
      </c>
      <c r="J2482" s="34">
        <v>2481</v>
      </c>
      <c r="R2482" s="17"/>
      <c r="S2482" s="17"/>
      <c r="EZ2482" s="196"/>
      <c r="FA2482" s="196"/>
      <c r="FB2482" s="196"/>
      <c r="FC2482" s="196"/>
      <c r="FD2482" s="196"/>
    </row>
    <row r="2483" spans="2:160">
      <c r="B2483" s="99">
        <f t="shared" si="229"/>
        <v>0</v>
      </c>
      <c r="C2483" s="99" t="str">
        <f t="shared" si="230"/>
        <v/>
      </c>
      <c r="D2483" s="99" t="str">
        <f t="shared" si="231"/>
        <v/>
      </c>
      <c r="E2483" s="99" t="str">
        <f t="shared" si="232"/>
        <v/>
      </c>
      <c r="F2483" s="99" t="str">
        <f t="shared" si="233"/>
        <v/>
      </c>
      <c r="G2483" s="99" t="str">
        <f t="shared" si="234"/>
        <v/>
      </c>
      <c r="H2483" s="200" t="str">
        <f ca="1">IF(AND(M2483&gt;0,M2483&lt;=STATS!$C$22),1,"")</f>
        <v/>
      </c>
      <c r="J2483" s="34">
        <v>2482</v>
      </c>
      <c r="R2483" s="17"/>
      <c r="S2483" s="17"/>
      <c r="EZ2483" s="196"/>
      <c r="FA2483" s="196"/>
      <c r="FB2483" s="196"/>
      <c r="FC2483" s="196"/>
      <c r="FD2483" s="196"/>
    </row>
    <row r="2484" spans="2:160">
      <c r="B2484" s="99">
        <f t="shared" si="229"/>
        <v>0</v>
      </c>
      <c r="C2484" s="99" t="str">
        <f t="shared" si="230"/>
        <v/>
      </c>
      <c r="D2484" s="99" t="str">
        <f t="shared" si="231"/>
        <v/>
      </c>
      <c r="E2484" s="99" t="str">
        <f t="shared" si="232"/>
        <v/>
      </c>
      <c r="F2484" s="99" t="str">
        <f t="shared" si="233"/>
        <v/>
      </c>
      <c r="G2484" s="99" t="str">
        <f t="shared" si="234"/>
        <v/>
      </c>
      <c r="H2484" s="200" t="str">
        <f ca="1">IF(AND(M2484&gt;0,M2484&lt;=STATS!$C$22),1,"")</f>
        <v/>
      </c>
      <c r="J2484" s="34">
        <v>2483</v>
      </c>
      <c r="R2484" s="17"/>
      <c r="S2484" s="17"/>
      <c r="EZ2484" s="196"/>
      <c r="FA2484" s="196"/>
      <c r="FB2484" s="196"/>
      <c r="FC2484" s="196"/>
      <c r="FD2484" s="196"/>
    </row>
    <row r="2485" spans="2:160">
      <c r="B2485" s="99">
        <f t="shared" si="229"/>
        <v>0</v>
      </c>
      <c r="C2485" s="99" t="str">
        <f t="shared" si="230"/>
        <v/>
      </c>
      <c r="D2485" s="99" t="str">
        <f t="shared" si="231"/>
        <v/>
      </c>
      <c r="E2485" s="99" t="str">
        <f t="shared" si="232"/>
        <v/>
      </c>
      <c r="F2485" s="99" t="str">
        <f t="shared" si="233"/>
        <v/>
      </c>
      <c r="G2485" s="99" t="str">
        <f t="shared" si="234"/>
        <v/>
      </c>
      <c r="H2485" s="200" t="str">
        <f ca="1">IF(AND(M2485&gt;0,M2485&lt;=STATS!$C$22),1,"")</f>
        <v/>
      </c>
      <c r="J2485" s="34">
        <v>2484</v>
      </c>
      <c r="R2485" s="17"/>
      <c r="S2485" s="17"/>
      <c r="EZ2485" s="196"/>
      <c r="FA2485" s="196"/>
      <c r="FB2485" s="196"/>
      <c r="FC2485" s="196"/>
      <c r="FD2485" s="196"/>
    </row>
    <row r="2486" spans="2:160">
      <c r="B2486" s="99">
        <f t="shared" si="229"/>
        <v>0</v>
      </c>
      <c r="C2486" s="99" t="str">
        <f t="shared" si="230"/>
        <v/>
      </c>
      <c r="D2486" s="99" t="str">
        <f t="shared" si="231"/>
        <v/>
      </c>
      <c r="E2486" s="99" t="str">
        <f t="shared" si="232"/>
        <v/>
      </c>
      <c r="F2486" s="99" t="str">
        <f t="shared" si="233"/>
        <v/>
      </c>
      <c r="G2486" s="99" t="str">
        <f t="shared" si="234"/>
        <v/>
      </c>
      <c r="H2486" s="200" t="str">
        <f ca="1">IF(AND(M2486&gt;0,M2486&lt;=STATS!$C$22),1,"")</f>
        <v/>
      </c>
      <c r="J2486" s="34">
        <v>2485</v>
      </c>
      <c r="R2486" s="17"/>
      <c r="S2486" s="17"/>
      <c r="EZ2486" s="196"/>
      <c r="FA2486" s="196"/>
      <c r="FB2486" s="196"/>
      <c r="FC2486" s="196"/>
      <c r="FD2486" s="196"/>
    </row>
    <row r="2487" spans="2:160">
      <c r="B2487" s="99">
        <f t="shared" si="229"/>
        <v>0</v>
      </c>
      <c r="C2487" s="99" t="str">
        <f t="shared" si="230"/>
        <v/>
      </c>
      <c r="D2487" s="99" t="str">
        <f t="shared" si="231"/>
        <v/>
      </c>
      <c r="E2487" s="99" t="str">
        <f t="shared" si="232"/>
        <v/>
      </c>
      <c r="F2487" s="99" t="str">
        <f t="shared" si="233"/>
        <v/>
      </c>
      <c r="G2487" s="99" t="str">
        <f t="shared" si="234"/>
        <v/>
      </c>
      <c r="H2487" s="200" t="str">
        <f ca="1">IF(AND(M2487&gt;0,M2487&lt;=STATS!$C$22),1,"")</f>
        <v/>
      </c>
      <c r="J2487" s="34">
        <v>2486</v>
      </c>
      <c r="R2487" s="17"/>
      <c r="S2487" s="17"/>
      <c r="EZ2487" s="196"/>
      <c r="FA2487" s="196"/>
      <c r="FB2487" s="196"/>
      <c r="FC2487" s="196"/>
      <c r="FD2487" s="196"/>
    </row>
    <row r="2488" spans="2:160">
      <c r="B2488" s="99">
        <f t="shared" si="229"/>
        <v>0</v>
      </c>
      <c r="C2488" s="99" t="str">
        <f t="shared" si="230"/>
        <v/>
      </c>
      <c r="D2488" s="99" t="str">
        <f t="shared" si="231"/>
        <v/>
      </c>
      <c r="E2488" s="99" t="str">
        <f t="shared" si="232"/>
        <v/>
      </c>
      <c r="F2488" s="99" t="str">
        <f t="shared" si="233"/>
        <v/>
      </c>
      <c r="G2488" s="99" t="str">
        <f t="shared" si="234"/>
        <v/>
      </c>
      <c r="H2488" s="200" t="str">
        <f ca="1">IF(AND(M2488&gt;0,M2488&lt;=STATS!$C$22),1,"")</f>
        <v/>
      </c>
      <c r="J2488" s="34">
        <v>2487</v>
      </c>
      <c r="R2488" s="17"/>
      <c r="S2488" s="17"/>
      <c r="EZ2488" s="196"/>
      <c r="FA2488" s="196"/>
      <c r="FB2488" s="196"/>
      <c r="FC2488" s="196"/>
      <c r="FD2488" s="196"/>
    </row>
    <row r="2489" spans="2:160">
      <c r="B2489" s="99">
        <f t="shared" si="229"/>
        <v>0</v>
      </c>
      <c r="C2489" s="99" t="str">
        <f t="shared" si="230"/>
        <v/>
      </c>
      <c r="D2489" s="99" t="str">
        <f t="shared" si="231"/>
        <v/>
      </c>
      <c r="E2489" s="99" t="str">
        <f t="shared" si="232"/>
        <v/>
      </c>
      <c r="F2489" s="99" t="str">
        <f t="shared" si="233"/>
        <v/>
      </c>
      <c r="G2489" s="99" t="str">
        <f t="shared" si="234"/>
        <v/>
      </c>
      <c r="H2489" s="200" t="str">
        <f ca="1">IF(AND(M2489&gt;0,M2489&lt;=STATS!$C$22),1,"")</f>
        <v/>
      </c>
      <c r="J2489" s="34">
        <v>2488</v>
      </c>
      <c r="R2489" s="17"/>
      <c r="S2489" s="17"/>
      <c r="EZ2489" s="196"/>
      <c r="FA2489" s="196"/>
      <c r="FB2489" s="196"/>
      <c r="FC2489" s="196"/>
      <c r="FD2489" s="196"/>
    </row>
    <row r="2490" spans="2:160">
      <c r="B2490" s="99">
        <f t="shared" si="229"/>
        <v>0</v>
      </c>
      <c r="C2490" s="99" t="str">
        <f t="shared" si="230"/>
        <v/>
      </c>
      <c r="D2490" s="99" t="str">
        <f t="shared" si="231"/>
        <v/>
      </c>
      <c r="E2490" s="99" t="str">
        <f t="shared" si="232"/>
        <v/>
      </c>
      <c r="F2490" s="99" t="str">
        <f t="shared" si="233"/>
        <v/>
      </c>
      <c r="G2490" s="99" t="str">
        <f t="shared" si="234"/>
        <v/>
      </c>
      <c r="H2490" s="200" t="str">
        <f ca="1">IF(AND(M2490&gt;0,M2490&lt;=STATS!$C$22),1,"")</f>
        <v/>
      </c>
      <c r="J2490" s="34">
        <v>2489</v>
      </c>
      <c r="R2490" s="17"/>
      <c r="S2490" s="17"/>
      <c r="EZ2490" s="196"/>
      <c r="FA2490" s="196"/>
      <c r="FB2490" s="196"/>
      <c r="FC2490" s="196"/>
      <c r="FD2490" s="196"/>
    </row>
    <row r="2491" spans="2:160">
      <c r="B2491" s="99">
        <f t="shared" si="229"/>
        <v>0</v>
      </c>
      <c r="C2491" s="99" t="str">
        <f t="shared" si="230"/>
        <v/>
      </c>
      <c r="D2491" s="99" t="str">
        <f t="shared" si="231"/>
        <v/>
      </c>
      <c r="E2491" s="99" t="str">
        <f t="shared" si="232"/>
        <v/>
      </c>
      <c r="F2491" s="99" t="str">
        <f t="shared" si="233"/>
        <v/>
      </c>
      <c r="G2491" s="99" t="str">
        <f t="shared" si="234"/>
        <v/>
      </c>
      <c r="H2491" s="200" t="str">
        <f ca="1">IF(AND(M2491&gt;0,M2491&lt;=STATS!$C$22),1,"")</f>
        <v/>
      </c>
      <c r="J2491" s="34">
        <v>2490</v>
      </c>
      <c r="R2491" s="17"/>
      <c r="S2491" s="17"/>
      <c r="EZ2491" s="196"/>
      <c r="FA2491" s="196"/>
      <c r="FB2491" s="196"/>
      <c r="FC2491" s="196"/>
      <c r="FD2491" s="196"/>
    </row>
    <row r="2492" spans="2:160">
      <c r="B2492" s="99">
        <f t="shared" si="229"/>
        <v>0</v>
      </c>
      <c r="C2492" s="99" t="str">
        <f t="shared" si="230"/>
        <v/>
      </c>
      <c r="D2492" s="99" t="str">
        <f t="shared" si="231"/>
        <v/>
      </c>
      <c r="E2492" s="99" t="str">
        <f t="shared" si="232"/>
        <v/>
      </c>
      <c r="F2492" s="99" t="str">
        <f t="shared" si="233"/>
        <v/>
      </c>
      <c r="G2492" s="99" t="str">
        <f t="shared" si="234"/>
        <v/>
      </c>
      <c r="H2492" s="200" t="str">
        <f ca="1">IF(AND(M2492&gt;0,M2492&lt;=STATS!$C$22),1,"")</f>
        <v/>
      </c>
      <c r="J2492" s="34">
        <v>2491</v>
      </c>
      <c r="R2492" s="17"/>
      <c r="S2492" s="17"/>
      <c r="EZ2492" s="196"/>
      <c r="FA2492" s="196"/>
      <c r="FB2492" s="196"/>
      <c r="FC2492" s="196"/>
      <c r="FD2492" s="196"/>
    </row>
    <row r="2493" spans="2:160">
      <c r="B2493" s="99">
        <f t="shared" si="229"/>
        <v>0</v>
      </c>
      <c r="C2493" s="99" t="str">
        <f t="shared" si="230"/>
        <v/>
      </c>
      <c r="D2493" s="99" t="str">
        <f t="shared" si="231"/>
        <v/>
      </c>
      <c r="E2493" s="99" t="str">
        <f t="shared" si="232"/>
        <v/>
      </c>
      <c r="F2493" s="99" t="str">
        <f t="shared" si="233"/>
        <v/>
      </c>
      <c r="G2493" s="99" t="str">
        <f t="shared" si="234"/>
        <v/>
      </c>
      <c r="H2493" s="200" t="str">
        <f ca="1">IF(AND(M2493&gt;0,M2493&lt;=STATS!$C$22),1,"")</f>
        <v/>
      </c>
      <c r="J2493" s="34">
        <v>2492</v>
      </c>
      <c r="R2493" s="17"/>
      <c r="S2493" s="17"/>
      <c r="EZ2493" s="196"/>
      <c r="FA2493" s="196"/>
      <c r="FB2493" s="196"/>
      <c r="FC2493" s="196"/>
      <c r="FD2493" s="196"/>
    </row>
    <row r="2494" spans="2:160">
      <c r="B2494" s="99">
        <f t="shared" si="229"/>
        <v>0</v>
      </c>
      <c r="C2494" s="99" t="str">
        <f t="shared" si="230"/>
        <v/>
      </c>
      <c r="D2494" s="99" t="str">
        <f t="shared" si="231"/>
        <v/>
      </c>
      <c r="E2494" s="99" t="str">
        <f t="shared" si="232"/>
        <v/>
      </c>
      <c r="F2494" s="99" t="str">
        <f t="shared" si="233"/>
        <v/>
      </c>
      <c r="G2494" s="99" t="str">
        <f t="shared" si="234"/>
        <v/>
      </c>
      <c r="H2494" s="200" t="str">
        <f ca="1">IF(AND(M2494&gt;0,M2494&lt;=STATS!$C$22),1,"")</f>
        <v/>
      </c>
      <c r="J2494" s="34">
        <v>2493</v>
      </c>
      <c r="R2494" s="17"/>
      <c r="S2494" s="17"/>
      <c r="EZ2494" s="196"/>
      <c r="FA2494" s="196"/>
      <c r="FB2494" s="196"/>
      <c r="FC2494" s="196"/>
      <c r="FD2494" s="196"/>
    </row>
    <row r="2495" spans="2:160">
      <c r="B2495" s="99">
        <f t="shared" si="229"/>
        <v>0</v>
      </c>
      <c r="C2495" s="99" t="str">
        <f t="shared" si="230"/>
        <v/>
      </c>
      <c r="D2495" s="99" t="str">
        <f t="shared" si="231"/>
        <v/>
      </c>
      <c r="E2495" s="99" t="str">
        <f t="shared" si="232"/>
        <v/>
      </c>
      <c r="F2495" s="99" t="str">
        <f t="shared" si="233"/>
        <v/>
      </c>
      <c r="G2495" s="99" t="str">
        <f t="shared" si="234"/>
        <v/>
      </c>
      <c r="H2495" s="200" t="str">
        <f ca="1">IF(AND(M2495&gt;0,M2495&lt;=STATS!$C$22),1,"")</f>
        <v/>
      </c>
      <c r="J2495" s="34">
        <v>2494</v>
      </c>
      <c r="R2495" s="17"/>
      <c r="S2495" s="17"/>
      <c r="EZ2495" s="196"/>
      <c r="FA2495" s="196"/>
      <c r="FB2495" s="196"/>
      <c r="FC2495" s="196"/>
      <c r="FD2495" s="196"/>
    </row>
    <row r="2496" spans="2:160">
      <c r="B2496" s="99">
        <f t="shared" si="229"/>
        <v>0</v>
      </c>
      <c r="C2496" s="99" t="str">
        <f t="shared" si="230"/>
        <v/>
      </c>
      <c r="D2496" s="99" t="str">
        <f t="shared" si="231"/>
        <v/>
      </c>
      <c r="E2496" s="99" t="str">
        <f t="shared" si="232"/>
        <v/>
      </c>
      <c r="F2496" s="99" t="str">
        <f t="shared" si="233"/>
        <v/>
      </c>
      <c r="G2496" s="99" t="str">
        <f t="shared" si="234"/>
        <v/>
      </c>
      <c r="H2496" s="200" t="str">
        <f ca="1">IF(AND(M2496&gt;0,M2496&lt;=STATS!$C$22),1,"")</f>
        <v/>
      </c>
      <c r="J2496" s="34">
        <v>2495</v>
      </c>
      <c r="R2496" s="17"/>
      <c r="S2496" s="17"/>
      <c r="EZ2496" s="196"/>
      <c r="FA2496" s="196"/>
      <c r="FB2496" s="196"/>
      <c r="FC2496" s="196"/>
      <c r="FD2496" s="196"/>
    </row>
    <row r="2497" spans="2:160">
      <c r="B2497" s="99">
        <f t="shared" si="229"/>
        <v>0</v>
      </c>
      <c r="C2497" s="99" t="str">
        <f t="shared" si="230"/>
        <v/>
      </c>
      <c r="D2497" s="99" t="str">
        <f t="shared" si="231"/>
        <v/>
      </c>
      <c r="E2497" s="99" t="str">
        <f t="shared" si="232"/>
        <v/>
      </c>
      <c r="F2497" s="99" t="str">
        <f t="shared" si="233"/>
        <v/>
      </c>
      <c r="G2497" s="99" t="str">
        <f t="shared" si="234"/>
        <v/>
      </c>
      <c r="H2497" s="200" t="str">
        <f ca="1">IF(AND(M2497&gt;0,M2497&lt;=STATS!$C$22),1,"")</f>
        <v/>
      </c>
      <c r="J2497" s="34">
        <v>2496</v>
      </c>
      <c r="R2497" s="17"/>
      <c r="S2497" s="17"/>
      <c r="EZ2497" s="196"/>
      <c r="FA2497" s="196"/>
      <c r="FB2497" s="196"/>
      <c r="FC2497" s="196"/>
      <c r="FD2497" s="196"/>
    </row>
    <row r="2498" spans="2:160">
      <c r="B2498" s="99">
        <f t="shared" ref="B2498:B2561" si="235">COUNT(R2498:EY2498,FE2498:FM2498)</f>
        <v>0</v>
      </c>
      <c r="C2498" s="99" t="str">
        <f t="shared" ref="C2498:C2561" si="236">IF(COUNT(R2498:EY2498,FE2498:FM2498)&gt;0,COUNT(R2498:EY2498,FE2498:FM2498),"")</f>
        <v/>
      </c>
      <c r="D2498" s="99" t="str">
        <f t="shared" ref="D2498:D2561" si="237">IF(COUNT(T2498:BJ2498,BL2498:BT2498,BV2498:CB2498,CD2498:EY2498,FE2498:FM2498)&gt;0,COUNT(T2498:BJ2498,BL2498:BT2498,BV2498:CB2498,CD2498:EY2498,FE2498:FM2498),"")</f>
        <v/>
      </c>
      <c r="E2498" s="99" t="str">
        <f t="shared" ref="E2498:E2561" si="238">IF(H2498=1,COUNT(R2498:EY2498,FE2498:FM2498),"")</f>
        <v/>
      </c>
      <c r="F2498" s="99" t="str">
        <f t="shared" ref="F2498:F2561" si="239">IF(H2498=1,COUNT(T2498:BJ2498,BL2498:BT2498,BV2498:CB2498,CD2498:EY2498,FE2498:FM2498),"")</f>
        <v/>
      </c>
      <c r="G2498" s="99" t="str">
        <f t="shared" si="234"/>
        <v/>
      </c>
      <c r="H2498" s="200" t="str">
        <f ca="1">IF(AND(M2498&gt;0,M2498&lt;=STATS!$C$22),1,"")</f>
        <v/>
      </c>
      <c r="J2498" s="34">
        <v>2497</v>
      </c>
      <c r="R2498" s="17"/>
      <c r="S2498" s="17"/>
      <c r="EZ2498" s="196"/>
      <c r="FA2498" s="196"/>
      <c r="FB2498" s="196"/>
      <c r="FC2498" s="196"/>
      <c r="FD2498" s="196"/>
    </row>
    <row r="2499" spans="2:160">
      <c r="B2499" s="99">
        <f t="shared" si="235"/>
        <v>0</v>
      </c>
      <c r="C2499" s="99" t="str">
        <f t="shared" si="236"/>
        <v/>
      </c>
      <c r="D2499" s="99" t="str">
        <f t="shared" si="237"/>
        <v/>
      </c>
      <c r="E2499" s="99" t="str">
        <f t="shared" si="238"/>
        <v/>
      </c>
      <c r="F2499" s="99" t="str">
        <f t="shared" si="239"/>
        <v/>
      </c>
      <c r="G2499" s="99" t="str">
        <f t="shared" si="234"/>
        <v/>
      </c>
      <c r="H2499" s="200" t="str">
        <f ca="1">IF(AND(M2499&gt;0,M2499&lt;=STATS!$C$22),1,"")</f>
        <v/>
      </c>
      <c r="J2499" s="34">
        <v>2498</v>
      </c>
      <c r="R2499" s="17"/>
      <c r="S2499" s="17"/>
      <c r="EZ2499" s="196"/>
      <c r="FA2499" s="196"/>
      <c r="FB2499" s="196"/>
      <c r="FC2499" s="196"/>
      <c r="FD2499" s="196"/>
    </row>
    <row r="2500" spans="2:160">
      <c r="B2500" s="99">
        <f t="shared" si="235"/>
        <v>0</v>
      </c>
      <c r="C2500" s="99" t="str">
        <f t="shared" si="236"/>
        <v/>
      </c>
      <c r="D2500" s="99" t="str">
        <f t="shared" si="237"/>
        <v/>
      </c>
      <c r="E2500" s="99" t="str">
        <f t="shared" si="238"/>
        <v/>
      </c>
      <c r="F2500" s="99" t="str">
        <f t="shared" si="239"/>
        <v/>
      </c>
      <c r="G2500" s="99" t="str">
        <f t="shared" si="234"/>
        <v/>
      </c>
      <c r="H2500" s="200" t="str">
        <f ca="1">IF(AND(M2500&gt;0,M2500&lt;=STATS!$C$22),1,"")</f>
        <v/>
      </c>
      <c r="J2500" s="34">
        <v>2499</v>
      </c>
      <c r="R2500" s="17"/>
      <c r="S2500" s="17"/>
      <c r="EZ2500" s="196"/>
      <c r="FA2500" s="196"/>
      <c r="FB2500" s="196"/>
      <c r="FC2500" s="196"/>
      <c r="FD2500" s="196"/>
    </row>
    <row r="2501" spans="2:160">
      <c r="B2501" s="99">
        <f t="shared" si="235"/>
        <v>0</v>
      </c>
      <c r="C2501" s="99" t="str">
        <f t="shared" si="236"/>
        <v/>
      </c>
      <c r="D2501" s="99" t="str">
        <f t="shared" si="237"/>
        <v/>
      </c>
      <c r="E2501" s="99" t="str">
        <f t="shared" si="238"/>
        <v/>
      </c>
      <c r="F2501" s="99" t="str">
        <f t="shared" si="239"/>
        <v/>
      </c>
      <c r="G2501" s="99" t="str">
        <f t="shared" si="234"/>
        <v/>
      </c>
      <c r="H2501" s="200" t="str">
        <f ca="1">IF(AND(M2501&gt;0,M2501&lt;=STATS!$C$22),1,"")</f>
        <v/>
      </c>
      <c r="J2501" s="34">
        <v>2500</v>
      </c>
      <c r="R2501" s="17"/>
      <c r="S2501" s="17"/>
      <c r="EZ2501" s="196"/>
      <c r="FA2501" s="196"/>
      <c r="FB2501" s="196"/>
      <c r="FC2501" s="196"/>
      <c r="FD2501" s="196"/>
    </row>
    <row r="2502" spans="2:160">
      <c r="B2502" s="99">
        <f t="shared" si="235"/>
        <v>0</v>
      </c>
      <c r="C2502" s="99" t="str">
        <f t="shared" si="236"/>
        <v/>
      </c>
      <c r="D2502" s="99" t="str">
        <f t="shared" si="237"/>
        <v/>
      </c>
      <c r="E2502" s="99" t="str">
        <f t="shared" si="238"/>
        <v/>
      </c>
      <c r="F2502" s="99" t="str">
        <f t="shared" si="239"/>
        <v/>
      </c>
      <c r="G2502" s="99" t="str">
        <f t="shared" si="234"/>
        <v/>
      </c>
      <c r="H2502" s="200" t="str">
        <f ca="1">IF(AND(M2502&gt;0,M2502&lt;=STATS!$C$22),1,"")</f>
        <v/>
      </c>
      <c r="J2502" s="34">
        <v>2501</v>
      </c>
      <c r="R2502" s="17"/>
      <c r="S2502" s="17"/>
      <c r="EZ2502" s="196"/>
      <c r="FA2502" s="196"/>
      <c r="FB2502" s="196"/>
      <c r="FC2502" s="196"/>
      <c r="FD2502" s="196"/>
    </row>
    <row r="2503" spans="2:160">
      <c r="B2503" s="99">
        <f t="shared" si="235"/>
        <v>0</v>
      </c>
      <c r="C2503" s="99" t="str">
        <f t="shared" si="236"/>
        <v/>
      </c>
      <c r="D2503" s="99" t="str">
        <f t="shared" si="237"/>
        <v/>
      </c>
      <c r="E2503" s="99" t="str">
        <f t="shared" si="238"/>
        <v/>
      </c>
      <c r="F2503" s="99" t="str">
        <f t="shared" si="239"/>
        <v/>
      </c>
      <c r="G2503" s="99" t="str">
        <f t="shared" si="234"/>
        <v/>
      </c>
      <c r="H2503" s="200" t="str">
        <f ca="1">IF(AND(M2503&gt;0,M2503&lt;=STATS!$C$22),1,"")</f>
        <v/>
      </c>
      <c r="J2503" s="34">
        <v>2502</v>
      </c>
      <c r="R2503" s="17"/>
      <c r="S2503" s="17"/>
      <c r="EZ2503" s="196"/>
      <c r="FA2503" s="196"/>
      <c r="FB2503" s="196"/>
      <c r="FC2503" s="196"/>
      <c r="FD2503" s="196"/>
    </row>
    <row r="2504" spans="2:160">
      <c r="B2504" s="99">
        <f t="shared" si="235"/>
        <v>0</v>
      </c>
      <c r="C2504" s="99" t="str">
        <f t="shared" si="236"/>
        <v/>
      </c>
      <c r="D2504" s="99" t="str">
        <f t="shared" si="237"/>
        <v/>
      </c>
      <c r="E2504" s="99" t="str">
        <f t="shared" si="238"/>
        <v/>
      </c>
      <c r="F2504" s="99" t="str">
        <f t="shared" si="239"/>
        <v/>
      </c>
      <c r="G2504" s="99" t="str">
        <f t="shared" si="234"/>
        <v/>
      </c>
      <c r="H2504" s="200" t="str">
        <f ca="1">IF(AND(M2504&gt;0,M2504&lt;=STATS!$C$22),1,"")</f>
        <v/>
      </c>
      <c r="J2504" s="34">
        <v>2503</v>
      </c>
      <c r="R2504" s="17"/>
      <c r="S2504" s="17"/>
      <c r="EZ2504" s="196"/>
      <c r="FA2504" s="196"/>
      <c r="FB2504" s="196"/>
      <c r="FC2504" s="196"/>
      <c r="FD2504" s="196"/>
    </row>
    <row r="2505" spans="2:160">
      <c r="B2505" s="99">
        <f t="shared" si="235"/>
        <v>0</v>
      </c>
      <c r="C2505" s="99" t="str">
        <f t="shared" si="236"/>
        <v/>
      </c>
      <c r="D2505" s="99" t="str">
        <f t="shared" si="237"/>
        <v/>
      </c>
      <c r="E2505" s="99" t="str">
        <f t="shared" si="238"/>
        <v/>
      </c>
      <c r="F2505" s="99" t="str">
        <f t="shared" si="239"/>
        <v/>
      </c>
      <c r="G2505" s="99" t="str">
        <f t="shared" si="234"/>
        <v/>
      </c>
      <c r="H2505" s="200" t="str">
        <f ca="1">IF(AND(M2505&gt;0,M2505&lt;=STATS!$C$22),1,"")</f>
        <v/>
      </c>
      <c r="J2505" s="34">
        <v>2504</v>
      </c>
      <c r="R2505" s="17"/>
      <c r="S2505" s="17"/>
      <c r="EZ2505" s="196"/>
      <c r="FA2505" s="196"/>
      <c r="FB2505" s="196"/>
      <c r="FC2505" s="196"/>
      <c r="FD2505" s="196"/>
    </row>
    <row r="2506" spans="2:160">
      <c r="B2506" s="99">
        <f t="shared" si="235"/>
        <v>0</v>
      </c>
      <c r="C2506" s="99" t="str">
        <f t="shared" si="236"/>
        <v/>
      </c>
      <c r="D2506" s="99" t="str">
        <f t="shared" si="237"/>
        <v/>
      </c>
      <c r="E2506" s="99" t="str">
        <f t="shared" si="238"/>
        <v/>
      </c>
      <c r="F2506" s="99" t="str">
        <f t="shared" si="239"/>
        <v/>
      </c>
      <c r="G2506" s="99" t="str">
        <f t="shared" si="234"/>
        <v/>
      </c>
      <c r="H2506" s="200" t="str">
        <f ca="1">IF(AND(M2506&gt;0,M2506&lt;=STATS!$C$22),1,"")</f>
        <v/>
      </c>
      <c r="J2506" s="34">
        <v>2505</v>
      </c>
      <c r="R2506" s="17"/>
      <c r="S2506" s="17"/>
      <c r="EZ2506" s="196"/>
      <c r="FA2506" s="196"/>
      <c r="FB2506" s="196"/>
      <c r="FC2506" s="196"/>
      <c r="FD2506" s="196"/>
    </row>
    <row r="2507" spans="2:160">
      <c r="B2507" s="99">
        <f t="shared" si="235"/>
        <v>0</v>
      </c>
      <c r="C2507" s="99" t="str">
        <f t="shared" si="236"/>
        <v/>
      </c>
      <c r="D2507" s="99" t="str">
        <f t="shared" si="237"/>
        <v/>
      </c>
      <c r="E2507" s="99" t="str">
        <f t="shared" si="238"/>
        <v/>
      </c>
      <c r="F2507" s="99" t="str">
        <f t="shared" si="239"/>
        <v/>
      </c>
      <c r="G2507" s="99" t="str">
        <f t="shared" si="234"/>
        <v/>
      </c>
      <c r="H2507" s="200" t="str">
        <f ca="1">IF(AND(M2507&gt;0,M2507&lt;=STATS!$C$22),1,"")</f>
        <v/>
      </c>
      <c r="J2507" s="34">
        <v>2506</v>
      </c>
      <c r="R2507" s="17"/>
      <c r="S2507" s="17"/>
      <c r="EZ2507" s="196"/>
      <c r="FA2507" s="196"/>
      <c r="FB2507" s="196"/>
      <c r="FC2507" s="196"/>
      <c r="FD2507" s="196"/>
    </row>
    <row r="2508" spans="2:160">
      <c r="B2508" s="99">
        <f t="shared" si="235"/>
        <v>0</v>
      </c>
      <c r="C2508" s="99" t="str">
        <f t="shared" si="236"/>
        <v/>
      </c>
      <c r="D2508" s="99" t="str">
        <f t="shared" si="237"/>
        <v/>
      </c>
      <c r="E2508" s="99" t="str">
        <f t="shared" si="238"/>
        <v/>
      </c>
      <c r="F2508" s="99" t="str">
        <f t="shared" si="239"/>
        <v/>
      </c>
      <c r="G2508" s="99" t="str">
        <f t="shared" si="234"/>
        <v/>
      </c>
      <c r="H2508" s="200" t="str">
        <f ca="1">IF(AND(M2508&gt;0,M2508&lt;=STATS!$C$22),1,"")</f>
        <v/>
      </c>
      <c r="J2508" s="34">
        <v>2507</v>
      </c>
      <c r="R2508" s="17"/>
      <c r="S2508" s="17"/>
      <c r="EZ2508" s="196"/>
      <c r="FA2508" s="196"/>
      <c r="FB2508" s="196"/>
      <c r="FC2508" s="196"/>
      <c r="FD2508" s="196"/>
    </row>
    <row r="2509" spans="2:160">
      <c r="B2509" s="99">
        <f t="shared" si="235"/>
        <v>0</v>
      </c>
      <c r="C2509" s="99" t="str">
        <f t="shared" si="236"/>
        <v/>
      </c>
      <c r="D2509" s="99" t="str">
        <f t="shared" si="237"/>
        <v/>
      </c>
      <c r="E2509" s="99" t="str">
        <f t="shared" si="238"/>
        <v/>
      </c>
      <c r="F2509" s="99" t="str">
        <f t="shared" si="239"/>
        <v/>
      </c>
      <c r="G2509" s="99" t="str">
        <f t="shared" si="234"/>
        <v/>
      </c>
      <c r="H2509" s="200" t="str">
        <f ca="1">IF(AND(M2509&gt;0,M2509&lt;=STATS!$C$22),1,"")</f>
        <v/>
      </c>
      <c r="J2509" s="34">
        <v>2508</v>
      </c>
      <c r="R2509" s="17"/>
      <c r="S2509" s="17"/>
      <c r="EZ2509" s="196"/>
      <c r="FA2509" s="196"/>
      <c r="FB2509" s="196"/>
      <c r="FC2509" s="196"/>
      <c r="FD2509" s="196"/>
    </row>
    <row r="2510" spans="2:160">
      <c r="B2510" s="99">
        <f t="shared" si="235"/>
        <v>0</v>
      </c>
      <c r="C2510" s="99" t="str">
        <f t="shared" si="236"/>
        <v/>
      </c>
      <c r="D2510" s="99" t="str">
        <f t="shared" si="237"/>
        <v/>
      </c>
      <c r="E2510" s="99" t="str">
        <f t="shared" si="238"/>
        <v/>
      </c>
      <c r="F2510" s="99" t="str">
        <f t="shared" si="239"/>
        <v/>
      </c>
      <c r="G2510" s="99" t="str">
        <f t="shared" si="234"/>
        <v/>
      </c>
      <c r="H2510" s="200" t="str">
        <f ca="1">IF(AND(M2510&gt;0,M2510&lt;=STATS!$C$22),1,"")</f>
        <v/>
      </c>
      <c r="J2510" s="34">
        <v>2509</v>
      </c>
      <c r="R2510" s="17"/>
      <c r="S2510" s="17"/>
      <c r="EZ2510" s="196"/>
      <c r="FA2510" s="196"/>
      <c r="FB2510" s="196"/>
      <c r="FC2510" s="196"/>
      <c r="FD2510" s="196"/>
    </row>
    <row r="2511" spans="2:160">
      <c r="B2511" s="99">
        <f t="shared" si="235"/>
        <v>0</v>
      </c>
      <c r="C2511" s="99" t="str">
        <f t="shared" si="236"/>
        <v/>
      </c>
      <c r="D2511" s="99" t="str">
        <f t="shared" si="237"/>
        <v/>
      </c>
      <c r="E2511" s="99" t="str">
        <f t="shared" si="238"/>
        <v/>
      </c>
      <c r="F2511" s="99" t="str">
        <f t="shared" si="239"/>
        <v/>
      </c>
      <c r="G2511" s="99" t="str">
        <f t="shared" si="234"/>
        <v/>
      </c>
      <c r="H2511" s="200" t="str">
        <f ca="1">IF(AND(M2511&gt;0,M2511&lt;=STATS!$C$22),1,"")</f>
        <v/>
      </c>
      <c r="J2511" s="34">
        <v>2510</v>
      </c>
      <c r="R2511" s="17"/>
      <c r="S2511" s="17"/>
      <c r="EZ2511" s="196"/>
      <c r="FA2511" s="196"/>
      <c r="FB2511" s="196"/>
      <c r="FC2511" s="196"/>
      <c r="FD2511" s="196"/>
    </row>
    <row r="2512" spans="2:160">
      <c r="B2512" s="99">
        <f t="shared" si="235"/>
        <v>0</v>
      </c>
      <c r="C2512" s="99" t="str">
        <f t="shared" si="236"/>
        <v/>
      </c>
      <c r="D2512" s="99" t="str">
        <f t="shared" si="237"/>
        <v/>
      </c>
      <c r="E2512" s="99" t="str">
        <f t="shared" si="238"/>
        <v/>
      </c>
      <c r="F2512" s="99" t="str">
        <f t="shared" si="239"/>
        <v/>
      </c>
      <c r="G2512" s="99" t="str">
        <f t="shared" si="234"/>
        <v/>
      </c>
      <c r="H2512" s="200" t="str">
        <f ca="1">IF(AND(M2512&gt;0,M2512&lt;=STATS!$C$22),1,"")</f>
        <v/>
      </c>
      <c r="J2512" s="34">
        <v>2511</v>
      </c>
      <c r="R2512" s="17"/>
      <c r="S2512" s="17"/>
      <c r="EZ2512" s="196"/>
      <c r="FA2512" s="196"/>
      <c r="FB2512" s="196"/>
      <c r="FC2512" s="196"/>
      <c r="FD2512" s="196"/>
    </row>
    <row r="2513" spans="2:160">
      <c r="B2513" s="99">
        <f t="shared" si="235"/>
        <v>0</v>
      </c>
      <c r="C2513" s="99" t="str">
        <f t="shared" si="236"/>
        <v/>
      </c>
      <c r="D2513" s="99" t="str">
        <f t="shared" si="237"/>
        <v/>
      </c>
      <c r="E2513" s="99" t="str">
        <f t="shared" si="238"/>
        <v/>
      </c>
      <c r="F2513" s="99" t="str">
        <f t="shared" si="239"/>
        <v/>
      </c>
      <c r="G2513" s="99" t="str">
        <f t="shared" si="234"/>
        <v/>
      </c>
      <c r="H2513" s="200" t="str">
        <f ca="1">IF(AND(M2513&gt;0,M2513&lt;=STATS!$C$22),1,"")</f>
        <v/>
      </c>
      <c r="J2513" s="34">
        <v>2512</v>
      </c>
      <c r="R2513" s="17"/>
      <c r="S2513" s="17"/>
      <c r="EZ2513" s="196"/>
      <c r="FA2513" s="196"/>
      <c r="FB2513" s="196"/>
      <c r="FC2513" s="196"/>
      <c r="FD2513" s="196"/>
    </row>
    <row r="2514" spans="2:160">
      <c r="B2514" s="99">
        <f t="shared" si="235"/>
        <v>0</v>
      </c>
      <c r="C2514" s="99" t="str">
        <f t="shared" si="236"/>
        <v/>
      </c>
      <c r="D2514" s="99" t="str">
        <f t="shared" si="237"/>
        <v/>
      </c>
      <c r="E2514" s="99" t="str">
        <f t="shared" si="238"/>
        <v/>
      </c>
      <c r="F2514" s="99" t="str">
        <f t="shared" si="239"/>
        <v/>
      </c>
      <c r="G2514" s="99" t="str">
        <f t="shared" si="234"/>
        <v/>
      </c>
      <c r="H2514" s="200" t="str">
        <f ca="1">IF(AND(M2514&gt;0,M2514&lt;=STATS!$C$22),1,"")</f>
        <v/>
      </c>
      <c r="J2514" s="34">
        <v>2513</v>
      </c>
      <c r="R2514" s="17"/>
      <c r="S2514" s="17"/>
      <c r="EZ2514" s="196"/>
      <c r="FA2514" s="196"/>
      <c r="FB2514" s="196"/>
      <c r="FC2514" s="196"/>
      <c r="FD2514" s="196"/>
    </row>
    <row r="2515" spans="2:160">
      <c r="B2515" s="99">
        <f t="shared" si="235"/>
        <v>0</v>
      </c>
      <c r="C2515" s="99" t="str">
        <f t="shared" si="236"/>
        <v/>
      </c>
      <c r="D2515" s="99" t="str">
        <f t="shared" si="237"/>
        <v/>
      </c>
      <c r="E2515" s="99" t="str">
        <f t="shared" si="238"/>
        <v/>
      </c>
      <c r="F2515" s="99" t="str">
        <f t="shared" si="239"/>
        <v/>
      </c>
      <c r="G2515" s="99" t="str">
        <f t="shared" si="234"/>
        <v/>
      </c>
      <c r="H2515" s="200" t="str">
        <f ca="1">IF(AND(M2515&gt;0,M2515&lt;=STATS!$C$22),1,"")</f>
        <v/>
      </c>
      <c r="J2515" s="34">
        <v>2514</v>
      </c>
      <c r="R2515" s="17"/>
      <c r="S2515" s="17"/>
      <c r="EZ2515" s="196"/>
      <c r="FA2515" s="196"/>
      <c r="FB2515" s="196"/>
      <c r="FC2515" s="196"/>
      <c r="FD2515" s="196"/>
    </row>
    <row r="2516" spans="2:160">
      <c r="B2516" s="99">
        <f t="shared" si="235"/>
        <v>0</v>
      </c>
      <c r="C2516" s="99" t="str">
        <f t="shared" si="236"/>
        <v/>
      </c>
      <c r="D2516" s="99" t="str">
        <f t="shared" si="237"/>
        <v/>
      </c>
      <c r="E2516" s="99" t="str">
        <f t="shared" si="238"/>
        <v/>
      </c>
      <c r="F2516" s="99" t="str">
        <f t="shared" si="239"/>
        <v/>
      </c>
      <c r="G2516" s="99" t="str">
        <f t="shared" si="234"/>
        <v/>
      </c>
      <c r="H2516" s="200" t="str">
        <f ca="1">IF(AND(M2516&gt;0,M2516&lt;=STATS!$C$22),1,"")</f>
        <v/>
      </c>
      <c r="J2516" s="34">
        <v>2515</v>
      </c>
      <c r="R2516" s="17"/>
      <c r="S2516" s="17"/>
      <c r="EZ2516" s="196"/>
      <c r="FA2516" s="196"/>
      <c r="FB2516" s="196"/>
      <c r="FC2516" s="196"/>
      <c r="FD2516" s="196"/>
    </row>
    <row r="2517" spans="2:160">
      <c r="B2517" s="99">
        <f t="shared" si="235"/>
        <v>0</v>
      </c>
      <c r="C2517" s="99" t="str">
        <f t="shared" si="236"/>
        <v/>
      </c>
      <c r="D2517" s="99" t="str">
        <f t="shared" si="237"/>
        <v/>
      </c>
      <c r="E2517" s="99" t="str">
        <f t="shared" si="238"/>
        <v/>
      </c>
      <c r="F2517" s="99" t="str">
        <f t="shared" si="239"/>
        <v/>
      </c>
      <c r="G2517" s="99" t="str">
        <f t="shared" si="234"/>
        <v/>
      </c>
      <c r="H2517" s="200" t="str">
        <f ca="1">IF(AND(M2517&gt;0,M2517&lt;=STATS!$C$22),1,"")</f>
        <v/>
      </c>
      <c r="J2517" s="34">
        <v>2516</v>
      </c>
      <c r="R2517" s="17"/>
      <c r="S2517" s="17"/>
      <c r="EZ2517" s="196"/>
      <c r="FA2517" s="196"/>
      <c r="FB2517" s="196"/>
      <c r="FC2517" s="196"/>
      <c r="FD2517" s="196"/>
    </row>
    <row r="2518" spans="2:160">
      <c r="B2518" s="99">
        <f t="shared" si="235"/>
        <v>0</v>
      </c>
      <c r="C2518" s="99" t="str">
        <f t="shared" si="236"/>
        <v/>
      </c>
      <c r="D2518" s="99" t="str">
        <f t="shared" si="237"/>
        <v/>
      </c>
      <c r="E2518" s="99" t="str">
        <f t="shared" si="238"/>
        <v/>
      </c>
      <c r="F2518" s="99" t="str">
        <f t="shared" si="239"/>
        <v/>
      </c>
      <c r="G2518" s="99" t="str">
        <f t="shared" si="234"/>
        <v/>
      </c>
      <c r="H2518" s="200" t="str">
        <f ca="1">IF(AND(M2518&gt;0,M2518&lt;=STATS!$C$22),1,"")</f>
        <v/>
      </c>
      <c r="J2518" s="34">
        <v>2517</v>
      </c>
      <c r="R2518" s="17"/>
      <c r="S2518" s="17"/>
      <c r="EZ2518" s="196"/>
      <c r="FA2518" s="196"/>
      <c r="FB2518" s="196"/>
      <c r="FC2518" s="196"/>
      <c r="FD2518" s="196"/>
    </row>
    <row r="2519" spans="2:160">
      <c r="B2519" s="99">
        <f t="shared" si="235"/>
        <v>0</v>
      </c>
      <c r="C2519" s="99" t="str">
        <f t="shared" si="236"/>
        <v/>
      </c>
      <c r="D2519" s="99" t="str">
        <f t="shared" si="237"/>
        <v/>
      </c>
      <c r="E2519" s="99" t="str">
        <f t="shared" si="238"/>
        <v/>
      </c>
      <c r="F2519" s="99" t="str">
        <f t="shared" si="239"/>
        <v/>
      </c>
      <c r="G2519" s="99" t="str">
        <f t="shared" si="234"/>
        <v/>
      </c>
      <c r="H2519" s="200" t="str">
        <f ca="1">IF(AND(M2519&gt;0,M2519&lt;=STATS!$C$22),1,"")</f>
        <v/>
      </c>
      <c r="J2519" s="34">
        <v>2518</v>
      </c>
      <c r="R2519" s="17"/>
      <c r="S2519" s="17"/>
      <c r="EZ2519" s="196"/>
      <c r="FA2519" s="196"/>
      <c r="FB2519" s="196"/>
      <c r="FC2519" s="196"/>
      <c r="FD2519" s="196"/>
    </row>
    <row r="2520" spans="2:160">
      <c r="B2520" s="99">
        <f t="shared" si="235"/>
        <v>0</v>
      </c>
      <c r="C2520" s="99" t="str">
        <f t="shared" si="236"/>
        <v/>
      </c>
      <c r="D2520" s="99" t="str">
        <f t="shared" si="237"/>
        <v/>
      </c>
      <c r="E2520" s="99" t="str">
        <f t="shared" si="238"/>
        <v/>
      </c>
      <c r="F2520" s="99" t="str">
        <f t="shared" si="239"/>
        <v/>
      </c>
      <c r="G2520" s="99" t="str">
        <f t="shared" si="234"/>
        <v/>
      </c>
      <c r="H2520" s="200" t="str">
        <f ca="1">IF(AND(M2520&gt;0,M2520&lt;=STATS!$C$22),1,"")</f>
        <v/>
      </c>
      <c r="J2520" s="34">
        <v>2519</v>
      </c>
      <c r="R2520" s="17"/>
      <c r="S2520" s="17"/>
      <c r="EZ2520" s="196"/>
      <c r="FA2520" s="196"/>
      <c r="FB2520" s="196"/>
      <c r="FC2520" s="196"/>
      <c r="FD2520" s="196"/>
    </row>
    <row r="2521" spans="2:160">
      <c r="B2521" s="99">
        <f t="shared" si="235"/>
        <v>0</v>
      </c>
      <c r="C2521" s="99" t="str">
        <f t="shared" si="236"/>
        <v/>
      </c>
      <c r="D2521" s="99" t="str">
        <f t="shared" si="237"/>
        <v/>
      </c>
      <c r="E2521" s="99" t="str">
        <f t="shared" si="238"/>
        <v/>
      </c>
      <c r="F2521" s="99" t="str">
        <f t="shared" si="239"/>
        <v/>
      </c>
      <c r="G2521" s="99" t="str">
        <f t="shared" si="234"/>
        <v/>
      </c>
      <c r="H2521" s="200" t="str">
        <f ca="1">IF(AND(M2521&gt;0,M2521&lt;=STATS!$C$22),1,"")</f>
        <v/>
      </c>
      <c r="J2521" s="34">
        <v>2520</v>
      </c>
      <c r="R2521" s="17"/>
      <c r="S2521" s="17"/>
      <c r="EZ2521" s="196"/>
      <c r="FA2521" s="196"/>
      <c r="FB2521" s="196"/>
      <c r="FC2521" s="196"/>
      <c r="FD2521" s="196"/>
    </row>
    <row r="2522" spans="2:160">
      <c r="B2522" s="99">
        <f t="shared" si="235"/>
        <v>0</v>
      </c>
      <c r="C2522" s="99" t="str">
        <f t="shared" si="236"/>
        <v/>
      </c>
      <c r="D2522" s="99" t="str">
        <f t="shared" si="237"/>
        <v/>
      </c>
      <c r="E2522" s="99" t="str">
        <f t="shared" si="238"/>
        <v/>
      </c>
      <c r="F2522" s="99" t="str">
        <f t="shared" si="239"/>
        <v/>
      </c>
      <c r="G2522" s="99" t="str">
        <f t="shared" ref="G2522:G2585" si="240">IF($B2522&gt;=1,$M2522,"")</f>
        <v/>
      </c>
      <c r="H2522" s="200" t="str">
        <f ca="1">IF(AND(M2522&gt;0,M2522&lt;=STATS!$C$22),1,"")</f>
        <v/>
      </c>
      <c r="J2522" s="34">
        <v>2521</v>
      </c>
      <c r="R2522" s="17"/>
      <c r="S2522" s="17"/>
      <c r="EZ2522" s="196"/>
      <c r="FA2522" s="196"/>
      <c r="FB2522" s="196"/>
      <c r="FC2522" s="196"/>
      <c r="FD2522" s="196"/>
    </row>
    <row r="2523" spans="2:160">
      <c r="B2523" s="99">
        <f t="shared" si="235"/>
        <v>0</v>
      </c>
      <c r="C2523" s="99" t="str">
        <f t="shared" si="236"/>
        <v/>
      </c>
      <c r="D2523" s="99" t="str">
        <f t="shared" si="237"/>
        <v/>
      </c>
      <c r="E2523" s="99" t="str">
        <f t="shared" si="238"/>
        <v/>
      </c>
      <c r="F2523" s="99" t="str">
        <f t="shared" si="239"/>
        <v/>
      </c>
      <c r="G2523" s="99" t="str">
        <f t="shared" si="240"/>
        <v/>
      </c>
      <c r="H2523" s="200" t="str">
        <f ca="1">IF(AND(M2523&gt;0,M2523&lt;=STATS!$C$22),1,"")</f>
        <v/>
      </c>
      <c r="J2523" s="34">
        <v>2522</v>
      </c>
      <c r="R2523" s="17"/>
      <c r="S2523" s="17"/>
      <c r="EZ2523" s="196"/>
      <c r="FA2523" s="196"/>
      <c r="FB2523" s="196"/>
      <c r="FC2523" s="196"/>
      <c r="FD2523" s="196"/>
    </row>
    <row r="2524" spans="2:160">
      <c r="B2524" s="99">
        <f t="shared" si="235"/>
        <v>0</v>
      </c>
      <c r="C2524" s="99" t="str">
        <f t="shared" si="236"/>
        <v/>
      </c>
      <c r="D2524" s="99" t="str">
        <f t="shared" si="237"/>
        <v/>
      </c>
      <c r="E2524" s="99" t="str">
        <f t="shared" si="238"/>
        <v/>
      </c>
      <c r="F2524" s="99" t="str">
        <f t="shared" si="239"/>
        <v/>
      </c>
      <c r="G2524" s="99" t="str">
        <f t="shared" si="240"/>
        <v/>
      </c>
      <c r="H2524" s="200" t="str">
        <f ca="1">IF(AND(M2524&gt;0,M2524&lt;=STATS!$C$22),1,"")</f>
        <v/>
      </c>
      <c r="J2524" s="34">
        <v>2523</v>
      </c>
      <c r="R2524" s="17"/>
      <c r="S2524" s="17"/>
      <c r="EZ2524" s="196"/>
      <c r="FA2524" s="196"/>
      <c r="FB2524" s="196"/>
      <c r="FC2524" s="196"/>
      <c r="FD2524" s="196"/>
    </row>
    <row r="2525" spans="2:160">
      <c r="B2525" s="99">
        <f t="shared" si="235"/>
        <v>0</v>
      </c>
      <c r="C2525" s="99" t="str">
        <f t="shared" si="236"/>
        <v/>
      </c>
      <c r="D2525" s="99" t="str">
        <f t="shared" si="237"/>
        <v/>
      </c>
      <c r="E2525" s="99" t="str">
        <f t="shared" si="238"/>
        <v/>
      </c>
      <c r="F2525" s="99" t="str">
        <f t="shared" si="239"/>
        <v/>
      </c>
      <c r="G2525" s="99" t="str">
        <f t="shared" si="240"/>
        <v/>
      </c>
      <c r="H2525" s="200" t="str">
        <f ca="1">IF(AND(M2525&gt;0,M2525&lt;=STATS!$C$22),1,"")</f>
        <v/>
      </c>
      <c r="J2525" s="34">
        <v>2524</v>
      </c>
      <c r="R2525" s="17"/>
      <c r="S2525" s="17"/>
      <c r="EZ2525" s="196"/>
      <c r="FA2525" s="196"/>
      <c r="FB2525" s="196"/>
      <c r="FC2525" s="196"/>
      <c r="FD2525" s="196"/>
    </row>
    <row r="2526" spans="2:160">
      <c r="B2526" s="99">
        <f t="shared" si="235"/>
        <v>0</v>
      </c>
      <c r="C2526" s="99" t="str">
        <f t="shared" si="236"/>
        <v/>
      </c>
      <c r="D2526" s="99" t="str">
        <f t="shared" si="237"/>
        <v/>
      </c>
      <c r="E2526" s="99" t="str">
        <f t="shared" si="238"/>
        <v/>
      </c>
      <c r="F2526" s="99" t="str">
        <f t="shared" si="239"/>
        <v/>
      </c>
      <c r="G2526" s="99" t="str">
        <f t="shared" si="240"/>
        <v/>
      </c>
      <c r="H2526" s="200" t="str">
        <f ca="1">IF(AND(M2526&gt;0,M2526&lt;=STATS!$C$22),1,"")</f>
        <v/>
      </c>
      <c r="J2526" s="34">
        <v>2525</v>
      </c>
      <c r="R2526" s="17"/>
      <c r="S2526" s="17"/>
      <c r="EZ2526" s="196"/>
      <c r="FA2526" s="196"/>
      <c r="FB2526" s="196"/>
      <c r="FC2526" s="196"/>
      <c r="FD2526" s="196"/>
    </row>
    <row r="2527" spans="2:160">
      <c r="B2527" s="99">
        <f t="shared" si="235"/>
        <v>0</v>
      </c>
      <c r="C2527" s="99" t="str">
        <f t="shared" si="236"/>
        <v/>
      </c>
      <c r="D2527" s="99" t="str">
        <f t="shared" si="237"/>
        <v/>
      </c>
      <c r="E2527" s="99" t="str">
        <f t="shared" si="238"/>
        <v/>
      </c>
      <c r="F2527" s="99" t="str">
        <f t="shared" si="239"/>
        <v/>
      </c>
      <c r="G2527" s="99" t="str">
        <f t="shared" si="240"/>
        <v/>
      </c>
      <c r="H2527" s="200" t="str">
        <f ca="1">IF(AND(M2527&gt;0,M2527&lt;=STATS!$C$22),1,"")</f>
        <v/>
      </c>
      <c r="J2527" s="34">
        <v>2526</v>
      </c>
      <c r="R2527" s="17"/>
      <c r="S2527" s="17"/>
      <c r="EZ2527" s="196"/>
      <c r="FA2527" s="196"/>
      <c r="FB2527" s="196"/>
      <c r="FC2527" s="196"/>
      <c r="FD2527" s="196"/>
    </row>
    <row r="2528" spans="2:160">
      <c r="B2528" s="99">
        <f t="shared" si="235"/>
        <v>0</v>
      </c>
      <c r="C2528" s="99" t="str">
        <f t="shared" si="236"/>
        <v/>
      </c>
      <c r="D2528" s="99" t="str">
        <f t="shared" si="237"/>
        <v/>
      </c>
      <c r="E2528" s="99" t="str">
        <f t="shared" si="238"/>
        <v/>
      </c>
      <c r="F2528" s="99" t="str">
        <f t="shared" si="239"/>
        <v/>
      </c>
      <c r="G2528" s="99" t="str">
        <f t="shared" si="240"/>
        <v/>
      </c>
      <c r="H2528" s="200" t="str">
        <f ca="1">IF(AND(M2528&gt;0,M2528&lt;=STATS!$C$22),1,"")</f>
        <v/>
      </c>
      <c r="J2528" s="34">
        <v>2527</v>
      </c>
      <c r="R2528" s="17"/>
      <c r="S2528" s="17"/>
      <c r="EZ2528" s="196"/>
      <c r="FA2528" s="196"/>
      <c r="FB2528" s="196"/>
      <c r="FC2528" s="196"/>
      <c r="FD2528" s="196"/>
    </row>
    <row r="2529" spans="2:160">
      <c r="B2529" s="99">
        <f t="shared" si="235"/>
        <v>0</v>
      </c>
      <c r="C2529" s="99" t="str">
        <f t="shared" si="236"/>
        <v/>
      </c>
      <c r="D2529" s="99" t="str">
        <f t="shared" si="237"/>
        <v/>
      </c>
      <c r="E2529" s="99" t="str">
        <f t="shared" si="238"/>
        <v/>
      </c>
      <c r="F2529" s="99" t="str">
        <f t="shared" si="239"/>
        <v/>
      </c>
      <c r="G2529" s="99" t="str">
        <f t="shared" si="240"/>
        <v/>
      </c>
      <c r="H2529" s="200" t="str">
        <f ca="1">IF(AND(M2529&gt;0,M2529&lt;=STATS!$C$22),1,"")</f>
        <v/>
      </c>
      <c r="J2529" s="34">
        <v>2528</v>
      </c>
      <c r="R2529" s="17"/>
      <c r="S2529" s="17"/>
      <c r="EZ2529" s="196"/>
      <c r="FA2529" s="196"/>
      <c r="FB2529" s="196"/>
      <c r="FC2529" s="196"/>
      <c r="FD2529" s="196"/>
    </row>
    <row r="2530" spans="2:160">
      <c r="B2530" s="99">
        <f t="shared" si="235"/>
        <v>0</v>
      </c>
      <c r="C2530" s="99" t="str">
        <f t="shared" si="236"/>
        <v/>
      </c>
      <c r="D2530" s="99" t="str">
        <f t="shared" si="237"/>
        <v/>
      </c>
      <c r="E2530" s="99" t="str">
        <f t="shared" si="238"/>
        <v/>
      </c>
      <c r="F2530" s="99" t="str">
        <f t="shared" si="239"/>
        <v/>
      </c>
      <c r="G2530" s="99" t="str">
        <f t="shared" si="240"/>
        <v/>
      </c>
      <c r="H2530" s="200" t="str">
        <f ca="1">IF(AND(M2530&gt;0,M2530&lt;=STATS!$C$22),1,"")</f>
        <v/>
      </c>
      <c r="J2530" s="34">
        <v>2529</v>
      </c>
      <c r="R2530" s="17"/>
      <c r="S2530" s="17"/>
      <c r="EZ2530" s="196"/>
      <c r="FA2530" s="196"/>
      <c r="FB2530" s="196"/>
      <c r="FC2530" s="196"/>
      <c r="FD2530" s="196"/>
    </row>
    <row r="2531" spans="2:160">
      <c r="B2531" s="99">
        <f t="shared" si="235"/>
        <v>0</v>
      </c>
      <c r="C2531" s="99" t="str">
        <f t="shared" si="236"/>
        <v/>
      </c>
      <c r="D2531" s="99" t="str">
        <f t="shared" si="237"/>
        <v/>
      </c>
      <c r="E2531" s="99" t="str">
        <f t="shared" si="238"/>
        <v/>
      </c>
      <c r="F2531" s="99" t="str">
        <f t="shared" si="239"/>
        <v/>
      </c>
      <c r="G2531" s="99" t="str">
        <f t="shared" si="240"/>
        <v/>
      </c>
      <c r="H2531" s="200" t="str">
        <f ca="1">IF(AND(M2531&gt;0,M2531&lt;=STATS!$C$22),1,"")</f>
        <v/>
      </c>
      <c r="J2531" s="34">
        <v>2530</v>
      </c>
      <c r="R2531" s="17"/>
      <c r="S2531" s="17"/>
      <c r="EZ2531" s="196"/>
      <c r="FA2531" s="196"/>
      <c r="FB2531" s="196"/>
      <c r="FC2531" s="196"/>
      <c r="FD2531" s="196"/>
    </row>
    <row r="2532" spans="2:160">
      <c r="B2532" s="99">
        <f t="shared" si="235"/>
        <v>0</v>
      </c>
      <c r="C2532" s="99" t="str">
        <f t="shared" si="236"/>
        <v/>
      </c>
      <c r="D2532" s="99" t="str">
        <f t="shared" si="237"/>
        <v/>
      </c>
      <c r="E2532" s="99" t="str">
        <f t="shared" si="238"/>
        <v/>
      </c>
      <c r="F2532" s="99" t="str">
        <f t="shared" si="239"/>
        <v/>
      </c>
      <c r="G2532" s="99" t="str">
        <f t="shared" si="240"/>
        <v/>
      </c>
      <c r="H2532" s="200" t="str">
        <f ca="1">IF(AND(M2532&gt;0,M2532&lt;=STATS!$C$22),1,"")</f>
        <v/>
      </c>
      <c r="J2532" s="34">
        <v>2531</v>
      </c>
      <c r="R2532" s="17"/>
      <c r="S2532" s="17"/>
      <c r="EZ2532" s="196"/>
      <c r="FA2532" s="196"/>
      <c r="FB2532" s="196"/>
      <c r="FC2532" s="196"/>
      <c r="FD2532" s="196"/>
    </row>
    <row r="2533" spans="2:160">
      <c r="B2533" s="99">
        <f t="shared" si="235"/>
        <v>0</v>
      </c>
      <c r="C2533" s="99" t="str">
        <f t="shared" si="236"/>
        <v/>
      </c>
      <c r="D2533" s="99" t="str">
        <f t="shared" si="237"/>
        <v/>
      </c>
      <c r="E2533" s="99" t="str">
        <f t="shared" si="238"/>
        <v/>
      </c>
      <c r="F2533" s="99" t="str">
        <f t="shared" si="239"/>
        <v/>
      </c>
      <c r="G2533" s="99" t="str">
        <f t="shared" si="240"/>
        <v/>
      </c>
      <c r="H2533" s="200" t="str">
        <f ca="1">IF(AND(M2533&gt;0,M2533&lt;=STATS!$C$22),1,"")</f>
        <v/>
      </c>
      <c r="J2533" s="34">
        <v>2532</v>
      </c>
      <c r="R2533" s="17"/>
      <c r="S2533" s="17"/>
      <c r="EZ2533" s="196"/>
      <c r="FA2533" s="196"/>
      <c r="FB2533" s="196"/>
      <c r="FC2533" s="196"/>
      <c r="FD2533" s="196"/>
    </row>
    <row r="2534" spans="2:160">
      <c r="B2534" s="99">
        <f t="shared" si="235"/>
        <v>0</v>
      </c>
      <c r="C2534" s="99" t="str">
        <f t="shared" si="236"/>
        <v/>
      </c>
      <c r="D2534" s="99" t="str">
        <f t="shared" si="237"/>
        <v/>
      </c>
      <c r="E2534" s="99" t="str">
        <f t="shared" si="238"/>
        <v/>
      </c>
      <c r="F2534" s="99" t="str">
        <f t="shared" si="239"/>
        <v/>
      </c>
      <c r="G2534" s="99" t="str">
        <f t="shared" si="240"/>
        <v/>
      </c>
      <c r="H2534" s="200" t="str">
        <f ca="1">IF(AND(M2534&gt;0,M2534&lt;=STATS!$C$22),1,"")</f>
        <v/>
      </c>
      <c r="J2534" s="34">
        <v>2533</v>
      </c>
      <c r="R2534" s="17"/>
      <c r="S2534" s="17"/>
      <c r="EZ2534" s="196"/>
      <c r="FA2534" s="196"/>
      <c r="FB2534" s="196"/>
      <c r="FC2534" s="196"/>
      <c r="FD2534" s="196"/>
    </row>
    <row r="2535" spans="2:160">
      <c r="B2535" s="99">
        <f t="shared" si="235"/>
        <v>0</v>
      </c>
      <c r="C2535" s="99" t="str">
        <f t="shared" si="236"/>
        <v/>
      </c>
      <c r="D2535" s="99" t="str">
        <f t="shared" si="237"/>
        <v/>
      </c>
      <c r="E2535" s="99" t="str">
        <f t="shared" si="238"/>
        <v/>
      </c>
      <c r="F2535" s="99" t="str">
        <f t="shared" si="239"/>
        <v/>
      </c>
      <c r="G2535" s="99" t="str">
        <f t="shared" si="240"/>
        <v/>
      </c>
      <c r="H2535" s="200" t="str">
        <f ca="1">IF(AND(M2535&gt;0,M2535&lt;=STATS!$C$22),1,"")</f>
        <v/>
      </c>
      <c r="J2535" s="34">
        <v>2534</v>
      </c>
      <c r="R2535" s="17"/>
      <c r="S2535" s="17"/>
      <c r="EZ2535" s="196"/>
      <c r="FA2535" s="196"/>
      <c r="FB2535" s="196"/>
      <c r="FC2535" s="196"/>
      <c r="FD2535" s="196"/>
    </row>
    <row r="2536" spans="2:160">
      <c r="B2536" s="99">
        <f t="shared" si="235"/>
        <v>0</v>
      </c>
      <c r="C2536" s="99" t="str">
        <f t="shared" si="236"/>
        <v/>
      </c>
      <c r="D2536" s="99" t="str">
        <f t="shared" si="237"/>
        <v/>
      </c>
      <c r="E2536" s="99" t="str">
        <f t="shared" si="238"/>
        <v/>
      </c>
      <c r="F2536" s="99" t="str">
        <f t="shared" si="239"/>
        <v/>
      </c>
      <c r="G2536" s="99" t="str">
        <f t="shared" si="240"/>
        <v/>
      </c>
      <c r="H2536" s="200" t="str">
        <f ca="1">IF(AND(M2536&gt;0,M2536&lt;=STATS!$C$22),1,"")</f>
        <v/>
      </c>
      <c r="J2536" s="34">
        <v>2535</v>
      </c>
      <c r="R2536" s="17"/>
      <c r="S2536" s="17"/>
      <c r="EZ2536" s="196"/>
      <c r="FA2536" s="196"/>
      <c r="FB2536" s="196"/>
      <c r="FC2536" s="196"/>
      <c r="FD2536" s="196"/>
    </row>
    <row r="2537" spans="2:160">
      <c r="B2537" s="99">
        <f t="shared" si="235"/>
        <v>0</v>
      </c>
      <c r="C2537" s="99" t="str">
        <f t="shared" si="236"/>
        <v/>
      </c>
      <c r="D2537" s="99" t="str">
        <f t="shared" si="237"/>
        <v/>
      </c>
      <c r="E2537" s="99" t="str">
        <f t="shared" si="238"/>
        <v/>
      </c>
      <c r="F2537" s="99" t="str">
        <f t="shared" si="239"/>
        <v/>
      </c>
      <c r="G2537" s="99" t="str">
        <f t="shared" si="240"/>
        <v/>
      </c>
      <c r="H2537" s="200" t="str">
        <f ca="1">IF(AND(M2537&gt;0,M2537&lt;=STATS!$C$22),1,"")</f>
        <v/>
      </c>
      <c r="J2537" s="34">
        <v>2536</v>
      </c>
      <c r="R2537" s="17"/>
      <c r="S2537" s="17"/>
      <c r="EZ2537" s="196"/>
      <c r="FA2537" s="196"/>
      <c r="FB2537" s="196"/>
      <c r="FC2537" s="196"/>
      <c r="FD2537" s="196"/>
    </row>
    <row r="2538" spans="2:160">
      <c r="B2538" s="99">
        <f t="shared" si="235"/>
        <v>0</v>
      </c>
      <c r="C2538" s="99" t="str">
        <f t="shared" si="236"/>
        <v/>
      </c>
      <c r="D2538" s="99" t="str">
        <f t="shared" si="237"/>
        <v/>
      </c>
      <c r="E2538" s="99" t="str">
        <f t="shared" si="238"/>
        <v/>
      </c>
      <c r="F2538" s="99" t="str">
        <f t="shared" si="239"/>
        <v/>
      </c>
      <c r="G2538" s="99" t="str">
        <f t="shared" si="240"/>
        <v/>
      </c>
      <c r="H2538" s="200" t="str">
        <f ca="1">IF(AND(M2538&gt;0,M2538&lt;=STATS!$C$22),1,"")</f>
        <v/>
      </c>
      <c r="J2538" s="34">
        <v>2537</v>
      </c>
      <c r="R2538" s="17"/>
      <c r="S2538" s="17"/>
      <c r="EZ2538" s="196"/>
      <c r="FA2538" s="196"/>
      <c r="FB2538" s="196"/>
      <c r="FC2538" s="196"/>
      <c r="FD2538" s="196"/>
    </row>
    <row r="2539" spans="2:160">
      <c r="B2539" s="99">
        <f t="shared" si="235"/>
        <v>0</v>
      </c>
      <c r="C2539" s="99" t="str">
        <f t="shared" si="236"/>
        <v/>
      </c>
      <c r="D2539" s="99" t="str">
        <f t="shared" si="237"/>
        <v/>
      </c>
      <c r="E2539" s="99" t="str">
        <f t="shared" si="238"/>
        <v/>
      </c>
      <c r="F2539" s="99" t="str">
        <f t="shared" si="239"/>
        <v/>
      </c>
      <c r="G2539" s="99" t="str">
        <f t="shared" si="240"/>
        <v/>
      </c>
      <c r="H2539" s="200" t="str">
        <f ca="1">IF(AND(M2539&gt;0,M2539&lt;=STATS!$C$22),1,"")</f>
        <v/>
      </c>
      <c r="J2539" s="34">
        <v>2538</v>
      </c>
      <c r="R2539" s="17"/>
      <c r="S2539" s="17"/>
      <c r="EZ2539" s="196"/>
      <c r="FA2539" s="196"/>
      <c r="FB2539" s="196"/>
      <c r="FC2539" s="196"/>
      <c r="FD2539" s="196"/>
    </row>
    <row r="2540" spans="2:160">
      <c r="B2540" s="99">
        <f t="shared" si="235"/>
        <v>0</v>
      </c>
      <c r="C2540" s="99" t="str">
        <f t="shared" si="236"/>
        <v/>
      </c>
      <c r="D2540" s="99" t="str">
        <f t="shared" si="237"/>
        <v/>
      </c>
      <c r="E2540" s="99" t="str">
        <f t="shared" si="238"/>
        <v/>
      </c>
      <c r="F2540" s="99" t="str">
        <f t="shared" si="239"/>
        <v/>
      </c>
      <c r="G2540" s="99" t="str">
        <f t="shared" si="240"/>
        <v/>
      </c>
      <c r="H2540" s="200" t="str">
        <f ca="1">IF(AND(M2540&gt;0,M2540&lt;=STATS!$C$22),1,"")</f>
        <v/>
      </c>
      <c r="J2540" s="34">
        <v>2539</v>
      </c>
      <c r="R2540" s="17"/>
      <c r="S2540" s="17"/>
      <c r="EZ2540" s="196"/>
      <c r="FA2540" s="196"/>
      <c r="FB2540" s="196"/>
      <c r="FC2540" s="196"/>
      <c r="FD2540" s="196"/>
    </row>
    <row r="2541" spans="2:160">
      <c r="B2541" s="99">
        <f t="shared" si="235"/>
        <v>0</v>
      </c>
      <c r="C2541" s="99" t="str">
        <f t="shared" si="236"/>
        <v/>
      </c>
      <c r="D2541" s="99" t="str">
        <f t="shared" si="237"/>
        <v/>
      </c>
      <c r="E2541" s="99" t="str">
        <f t="shared" si="238"/>
        <v/>
      </c>
      <c r="F2541" s="99" t="str">
        <f t="shared" si="239"/>
        <v/>
      </c>
      <c r="G2541" s="99" t="str">
        <f t="shared" si="240"/>
        <v/>
      </c>
      <c r="H2541" s="200" t="str">
        <f ca="1">IF(AND(M2541&gt;0,M2541&lt;=STATS!$C$22),1,"")</f>
        <v/>
      </c>
      <c r="J2541" s="34">
        <v>2540</v>
      </c>
      <c r="R2541" s="17"/>
      <c r="S2541" s="17"/>
      <c r="EZ2541" s="196"/>
      <c r="FA2541" s="196"/>
      <c r="FB2541" s="196"/>
      <c r="FC2541" s="196"/>
      <c r="FD2541" s="196"/>
    </row>
    <row r="2542" spans="2:160">
      <c r="B2542" s="99">
        <f t="shared" si="235"/>
        <v>0</v>
      </c>
      <c r="C2542" s="99" t="str">
        <f t="shared" si="236"/>
        <v/>
      </c>
      <c r="D2542" s="99" t="str">
        <f t="shared" si="237"/>
        <v/>
      </c>
      <c r="E2542" s="99" t="str">
        <f t="shared" si="238"/>
        <v/>
      </c>
      <c r="F2542" s="99" t="str">
        <f t="shared" si="239"/>
        <v/>
      </c>
      <c r="G2542" s="99" t="str">
        <f t="shared" si="240"/>
        <v/>
      </c>
      <c r="H2542" s="200" t="str">
        <f ca="1">IF(AND(M2542&gt;0,M2542&lt;=STATS!$C$22),1,"")</f>
        <v/>
      </c>
      <c r="J2542" s="34">
        <v>2541</v>
      </c>
      <c r="R2542" s="17"/>
      <c r="S2542" s="17"/>
      <c r="EZ2542" s="196"/>
      <c r="FA2542" s="196"/>
      <c r="FB2542" s="196"/>
      <c r="FC2542" s="196"/>
      <c r="FD2542" s="196"/>
    </row>
    <row r="2543" spans="2:160">
      <c r="B2543" s="99">
        <f t="shared" si="235"/>
        <v>0</v>
      </c>
      <c r="C2543" s="99" t="str">
        <f t="shared" si="236"/>
        <v/>
      </c>
      <c r="D2543" s="99" t="str">
        <f t="shared" si="237"/>
        <v/>
      </c>
      <c r="E2543" s="99" t="str">
        <f t="shared" si="238"/>
        <v/>
      </c>
      <c r="F2543" s="99" t="str">
        <f t="shared" si="239"/>
        <v/>
      </c>
      <c r="G2543" s="99" t="str">
        <f t="shared" si="240"/>
        <v/>
      </c>
      <c r="H2543" s="200" t="str">
        <f ca="1">IF(AND(M2543&gt;0,M2543&lt;=STATS!$C$22),1,"")</f>
        <v/>
      </c>
      <c r="J2543" s="34">
        <v>2542</v>
      </c>
      <c r="R2543" s="17"/>
      <c r="S2543" s="17"/>
      <c r="EZ2543" s="196"/>
      <c r="FA2543" s="196"/>
      <c r="FB2543" s="196"/>
      <c r="FC2543" s="196"/>
      <c r="FD2543" s="196"/>
    </row>
    <row r="2544" spans="2:160">
      <c r="B2544" s="99">
        <f t="shared" si="235"/>
        <v>0</v>
      </c>
      <c r="C2544" s="99" t="str">
        <f t="shared" si="236"/>
        <v/>
      </c>
      <c r="D2544" s="99" t="str">
        <f t="shared" si="237"/>
        <v/>
      </c>
      <c r="E2544" s="99" t="str">
        <f t="shared" si="238"/>
        <v/>
      </c>
      <c r="F2544" s="99" t="str">
        <f t="shared" si="239"/>
        <v/>
      </c>
      <c r="G2544" s="99" t="str">
        <f t="shared" si="240"/>
        <v/>
      </c>
      <c r="H2544" s="200" t="str">
        <f ca="1">IF(AND(M2544&gt;0,M2544&lt;=STATS!$C$22),1,"")</f>
        <v/>
      </c>
      <c r="J2544" s="34">
        <v>2543</v>
      </c>
      <c r="R2544" s="17"/>
      <c r="S2544" s="17"/>
      <c r="EZ2544" s="196"/>
      <c r="FA2544" s="196"/>
      <c r="FB2544" s="196"/>
      <c r="FC2544" s="196"/>
      <c r="FD2544" s="196"/>
    </row>
    <row r="2545" spans="2:160">
      <c r="B2545" s="99">
        <f t="shared" si="235"/>
        <v>0</v>
      </c>
      <c r="C2545" s="99" t="str">
        <f t="shared" si="236"/>
        <v/>
      </c>
      <c r="D2545" s="99" t="str">
        <f t="shared" si="237"/>
        <v/>
      </c>
      <c r="E2545" s="99" t="str">
        <f t="shared" si="238"/>
        <v/>
      </c>
      <c r="F2545" s="99" t="str">
        <f t="shared" si="239"/>
        <v/>
      </c>
      <c r="G2545" s="99" t="str">
        <f t="shared" si="240"/>
        <v/>
      </c>
      <c r="H2545" s="200" t="str">
        <f ca="1">IF(AND(M2545&gt;0,M2545&lt;=STATS!$C$22),1,"")</f>
        <v/>
      </c>
      <c r="J2545" s="34">
        <v>2544</v>
      </c>
      <c r="R2545" s="17"/>
      <c r="S2545" s="17"/>
      <c r="EZ2545" s="196"/>
      <c r="FA2545" s="196"/>
      <c r="FB2545" s="196"/>
      <c r="FC2545" s="196"/>
      <c r="FD2545" s="196"/>
    </row>
    <row r="2546" spans="2:160">
      <c r="B2546" s="99">
        <f t="shared" si="235"/>
        <v>0</v>
      </c>
      <c r="C2546" s="99" t="str">
        <f t="shared" si="236"/>
        <v/>
      </c>
      <c r="D2546" s="99" t="str">
        <f t="shared" si="237"/>
        <v/>
      </c>
      <c r="E2546" s="99" t="str">
        <f t="shared" si="238"/>
        <v/>
      </c>
      <c r="F2546" s="99" t="str">
        <f t="shared" si="239"/>
        <v/>
      </c>
      <c r="G2546" s="99" t="str">
        <f t="shared" si="240"/>
        <v/>
      </c>
      <c r="H2546" s="200" t="str">
        <f ca="1">IF(AND(M2546&gt;0,M2546&lt;=STATS!$C$22),1,"")</f>
        <v/>
      </c>
      <c r="J2546" s="34">
        <v>2545</v>
      </c>
      <c r="R2546" s="17"/>
      <c r="S2546" s="17"/>
      <c r="EZ2546" s="196"/>
      <c r="FA2546" s="196"/>
      <c r="FB2546" s="196"/>
      <c r="FC2546" s="196"/>
      <c r="FD2546" s="196"/>
    </row>
    <row r="2547" spans="2:160">
      <c r="B2547" s="99">
        <f t="shared" si="235"/>
        <v>0</v>
      </c>
      <c r="C2547" s="99" t="str">
        <f t="shared" si="236"/>
        <v/>
      </c>
      <c r="D2547" s="99" t="str">
        <f t="shared" si="237"/>
        <v/>
      </c>
      <c r="E2547" s="99" t="str">
        <f t="shared" si="238"/>
        <v/>
      </c>
      <c r="F2547" s="99" t="str">
        <f t="shared" si="239"/>
        <v/>
      </c>
      <c r="G2547" s="99" t="str">
        <f t="shared" si="240"/>
        <v/>
      </c>
      <c r="H2547" s="200" t="str">
        <f ca="1">IF(AND(M2547&gt;0,M2547&lt;=STATS!$C$22),1,"")</f>
        <v/>
      </c>
      <c r="J2547" s="34">
        <v>2546</v>
      </c>
      <c r="R2547" s="17"/>
      <c r="S2547" s="17"/>
      <c r="EZ2547" s="196"/>
      <c r="FA2547" s="196"/>
      <c r="FB2547" s="196"/>
      <c r="FC2547" s="196"/>
      <c r="FD2547" s="196"/>
    </row>
    <row r="2548" spans="2:160">
      <c r="B2548" s="99">
        <f t="shared" si="235"/>
        <v>0</v>
      </c>
      <c r="C2548" s="99" t="str">
        <f t="shared" si="236"/>
        <v/>
      </c>
      <c r="D2548" s="99" t="str">
        <f t="shared" si="237"/>
        <v/>
      </c>
      <c r="E2548" s="99" t="str">
        <f t="shared" si="238"/>
        <v/>
      </c>
      <c r="F2548" s="99" t="str">
        <f t="shared" si="239"/>
        <v/>
      </c>
      <c r="G2548" s="99" t="str">
        <f t="shared" si="240"/>
        <v/>
      </c>
      <c r="H2548" s="200" t="str">
        <f ca="1">IF(AND(M2548&gt;0,M2548&lt;=STATS!$C$22),1,"")</f>
        <v/>
      </c>
      <c r="J2548" s="34">
        <v>2547</v>
      </c>
      <c r="R2548" s="17"/>
      <c r="S2548" s="17"/>
      <c r="EZ2548" s="196"/>
      <c r="FA2548" s="196"/>
      <c r="FB2548" s="196"/>
      <c r="FC2548" s="196"/>
      <c r="FD2548" s="196"/>
    </row>
    <row r="2549" spans="2:160">
      <c r="B2549" s="99">
        <f t="shared" si="235"/>
        <v>0</v>
      </c>
      <c r="C2549" s="99" t="str">
        <f t="shared" si="236"/>
        <v/>
      </c>
      <c r="D2549" s="99" t="str">
        <f t="shared" si="237"/>
        <v/>
      </c>
      <c r="E2549" s="99" t="str">
        <f t="shared" si="238"/>
        <v/>
      </c>
      <c r="F2549" s="99" t="str">
        <f t="shared" si="239"/>
        <v/>
      </c>
      <c r="G2549" s="99" t="str">
        <f t="shared" si="240"/>
        <v/>
      </c>
      <c r="H2549" s="200" t="str">
        <f ca="1">IF(AND(M2549&gt;0,M2549&lt;=STATS!$C$22),1,"")</f>
        <v/>
      </c>
      <c r="J2549" s="34">
        <v>2548</v>
      </c>
      <c r="R2549" s="17"/>
      <c r="S2549" s="17"/>
      <c r="EZ2549" s="196"/>
      <c r="FA2549" s="196"/>
      <c r="FB2549" s="196"/>
      <c r="FC2549" s="196"/>
      <c r="FD2549" s="196"/>
    </row>
    <row r="2550" spans="2:160">
      <c r="B2550" s="99">
        <f t="shared" si="235"/>
        <v>0</v>
      </c>
      <c r="C2550" s="99" t="str">
        <f t="shared" si="236"/>
        <v/>
      </c>
      <c r="D2550" s="99" t="str">
        <f t="shared" si="237"/>
        <v/>
      </c>
      <c r="E2550" s="99" t="str">
        <f t="shared" si="238"/>
        <v/>
      </c>
      <c r="F2550" s="99" t="str">
        <f t="shared" si="239"/>
        <v/>
      </c>
      <c r="G2550" s="99" t="str">
        <f t="shared" si="240"/>
        <v/>
      </c>
      <c r="H2550" s="200" t="str">
        <f ca="1">IF(AND(M2550&gt;0,M2550&lt;=STATS!$C$22),1,"")</f>
        <v/>
      </c>
      <c r="J2550" s="34">
        <v>2549</v>
      </c>
      <c r="R2550" s="17"/>
      <c r="S2550" s="17"/>
      <c r="EZ2550" s="196"/>
      <c r="FA2550" s="196"/>
      <c r="FB2550" s="196"/>
      <c r="FC2550" s="196"/>
      <c r="FD2550" s="196"/>
    </row>
    <row r="2551" spans="2:160">
      <c r="B2551" s="99">
        <f t="shared" si="235"/>
        <v>0</v>
      </c>
      <c r="C2551" s="99" t="str">
        <f t="shared" si="236"/>
        <v/>
      </c>
      <c r="D2551" s="99" t="str">
        <f t="shared" si="237"/>
        <v/>
      </c>
      <c r="E2551" s="99" t="str">
        <f t="shared" si="238"/>
        <v/>
      </c>
      <c r="F2551" s="99" t="str">
        <f t="shared" si="239"/>
        <v/>
      </c>
      <c r="G2551" s="99" t="str">
        <f t="shared" si="240"/>
        <v/>
      </c>
      <c r="H2551" s="200" t="str">
        <f ca="1">IF(AND(M2551&gt;0,M2551&lt;=STATS!$C$22),1,"")</f>
        <v/>
      </c>
      <c r="J2551" s="34">
        <v>2550</v>
      </c>
      <c r="R2551" s="17"/>
      <c r="S2551" s="17"/>
      <c r="EZ2551" s="196"/>
      <c r="FA2551" s="196"/>
      <c r="FB2551" s="196"/>
      <c r="FC2551" s="196"/>
      <c r="FD2551" s="196"/>
    </row>
    <row r="2552" spans="2:160">
      <c r="B2552" s="99">
        <f t="shared" si="235"/>
        <v>0</v>
      </c>
      <c r="C2552" s="99" t="str">
        <f t="shared" si="236"/>
        <v/>
      </c>
      <c r="D2552" s="99" t="str">
        <f t="shared" si="237"/>
        <v/>
      </c>
      <c r="E2552" s="99" t="str">
        <f t="shared" si="238"/>
        <v/>
      </c>
      <c r="F2552" s="99" t="str">
        <f t="shared" si="239"/>
        <v/>
      </c>
      <c r="G2552" s="99" t="str">
        <f t="shared" si="240"/>
        <v/>
      </c>
      <c r="H2552" s="200" t="str">
        <f ca="1">IF(AND(M2552&gt;0,M2552&lt;=STATS!$C$22),1,"")</f>
        <v/>
      </c>
      <c r="J2552" s="34">
        <v>2551</v>
      </c>
      <c r="R2552" s="17"/>
      <c r="S2552" s="17"/>
      <c r="EZ2552" s="196"/>
      <c r="FA2552" s="196"/>
      <c r="FB2552" s="196"/>
      <c r="FC2552" s="196"/>
      <c r="FD2552" s="196"/>
    </row>
    <row r="2553" spans="2:160">
      <c r="B2553" s="99">
        <f t="shared" si="235"/>
        <v>0</v>
      </c>
      <c r="C2553" s="99" t="str">
        <f t="shared" si="236"/>
        <v/>
      </c>
      <c r="D2553" s="99" t="str">
        <f t="shared" si="237"/>
        <v/>
      </c>
      <c r="E2553" s="99" t="str">
        <f t="shared" si="238"/>
        <v/>
      </c>
      <c r="F2553" s="99" t="str">
        <f t="shared" si="239"/>
        <v/>
      </c>
      <c r="G2553" s="99" t="str">
        <f t="shared" si="240"/>
        <v/>
      </c>
      <c r="H2553" s="200" t="str">
        <f ca="1">IF(AND(M2553&gt;0,M2553&lt;=STATS!$C$22),1,"")</f>
        <v/>
      </c>
      <c r="J2553" s="34">
        <v>2552</v>
      </c>
      <c r="R2553" s="17"/>
      <c r="S2553" s="17"/>
      <c r="EZ2553" s="196"/>
      <c r="FA2553" s="196"/>
      <c r="FB2553" s="196"/>
      <c r="FC2553" s="196"/>
      <c r="FD2553" s="196"/>
    </row>
    <row r="2554" spans="2:160">
      <c r="B2554" s="99">
        <f t="shared" si="235"/>
        <v>0</v>
      </c>
      <c r="C2554" s="99" t="str">
        <f t="shared" si="236"/>
        <v/>
      </c>
      <c r="D2554" s="99" t="str">
        <f t="shared" si="237"/>
        <v/>
      </c>
      <c r="E2554" s="99" t="str">
        <f t="shared" si="238"/>
        <v/>
      </c>
      <c r="F2554" s="99" t="str">
        <f t="shared" si="239"/>
        <v/>
      </c>
      <c r="G2554" s="99" t="str">
        <f t="shared" si="240"/>
        <v/>
      </c>
      <c r="H2554" s="200" t="str">
        <f ca="1">IF(AND(M2554&gt;0,M2554&lt;=STATS!$C$22),1,"")</f>
        <v/>
      </c>
      <c r="J2554" s="34">
        <v>2553</v>
      </c>
      <c r="R2554" s="17"/>
      <c r="S2554" s="17"/>
      <c r="EZ2554" s="196"/>
      <c r="FA2554" s="196"/>
      <c r="FB2554" s="196"/>
      <c r="FC2554" s="196"/>
      <c r="FD2554" s="196"/>
    </row>
    <row r="2555" spans="2:160">
      <c r="B2555" s="99">
        <f t="shared" si="235"/>
        <v>0</v>
      </c>
      <c r="C2555" s="99" t="str">
        <f t="shared" si="236"/>
        <v/>
      </c>
      <c r="D2555" s="99" t="str">
        <f t="shared" si="237"/>
        <v/>
      </c>
      <c r="E2555" s="99" t="str">
        <f t="shared" si="238"/>
        <v/>
      </c>
      <c r="F2555" s="99" t="str">
        <f t="shared" si="239"/>
        <v/>
      </c>
      <c r="G2555" s="99" t="str">
        <f t="shared" si="240"/>
        <v/>
      </c>
      <c r="H2555" s="200" t="str">
        <f ca="1">IF(AND(M2555&gt;0,M2555&lt;=STATS!$C$22),1,"")</f>
        <v/>
      </c>
      <c r="J2555" s="34">
        <v>2554</v>
      </c>
      <c r="R2555" s="17"/>
      <c r="S2555" s="17"/>
      <c r="EZ2555" s="196"/>
      <c r="FA2555" s="196"/>
      <c r="FB2555" s="196"/>
      <c r="FC2555" s="196"/>
      <c r="FD2555" s="196"/>
    </row>
    <row r="2556" spans="2:160">
      <c r="B2556" s="99">
        <f t="shared" si="235"/>
        <v>0</v>
      </c>
      <c r="C2556" s="99" t="str">
        <f t="shared" si="236"/>
        <v/>
      </c>
      <c r="D2556" s="99" t="str">
        <f t="shared" si="237"/>
        <v/>
      </c>
      <c r="E2556" s="99" t="str">
        <f t="shared" si="238"/>
        <v/>
      </c>
      <c r="F2556" s="99" t="str">
        <f t="shared" si="239"/>
        <v/>
      </c>
      <c r="G2556" s="99" t="str">
        <f t="shared" si="240"/>
        <v/>
      </c>
      <c r="H2556" s="200" t="str">
        <f ca="1">IF(AND(M2556&gt;0,M2556&lt;=STATS!$C$22),1,"")</f>
        <v/>
      </c>
      <c r="J2556" s="34">
        <v>2555</v>
      </c>
      <c r="R2556" s="17"/>
      <c r="S2556" s="17"/>
      <c r="EZ2556" s="196"/>
      <c r="FA2556" s="196"/>
      <c r="FB2556" s="196"/>
      <c r="FC2556" s="196"/>
      <c r="FD2556" s="196"/>
    </row>
    <row r="2557" spans="2:160">
      <c r="B2557" s="99">
        <f t="shared" si="235"/>
        <v>0</v>
      </c>
      <c r="C2557" s="99" t="str">
        <f t="shared" si="236"/>
        <v/>
      </c>
      <c r="D2557" s="99" t="str">
        <f t="shared" si="237"/>
        <v/>
      </c>
      <c r="E2557" s="99" t="str">
        <f t="shared" si="238"/>
        <v/>
      </c>
      <c r="F2557" s="99" t="str">
        <f t="shared" si="239"/>
        <v/>
      </c>
      <c r="G2557" s="99" t="str">
        <f t="shared" si="240"/>
        <v/>
      </c>
      <c r="H2557" s="200" t="str">
        <f ca="1">IF(AND(M2557&gt;0,M2557&lt;=STATS!$C$22),1,"")</f>
        <v/>
      </c>
      <c r="J2557" s="34">
        <v>2556</v>
      </c>
      <c r="R2557" s="17"/>
      <c r="S2557" s="17"/>
      <c r="EZ2557" s="196"/>
      <c r="FA2557" s="196"/>
      <c r="FB2557" s="196"/>
      <c r="FC2557" s="196"/>
      <c r="FD2557" s="196"/>
    </row>
    <row r="2558" spans="2:160">
      <c r="B2558" s="99">
        <f t="shared" si="235"/>
        <v>0</v>
      </c>
      <c r="C2558" s="99" t="str">
        <f t="shared" si="236"/>
        <v/>
      </c>
      <c r="D2558" s="99" t="str">
        <f t="shared" si="237"/>
        <v/>
      </c>
      <c r="E2558" s="99" t="str">
        <f t="shared" si="238"/>
        <v/>
      </c>
      <c r="F2558" s="99" t="str">
        <f t="shared" si="239"/>
        <v/>
      </c>
      <c r="G2558" s="99" t="str">
        <f t="shared" si="240"/>
        <v/>
      </c>
      <c r="H2558" s="200" t="str">
        <f ca="1">IF(AND(M2558&gt;0,M2558&lt;=STATS!$C$22),1,"")</f>
        <v/>
      </c>
      <c r="J2558" s="34">
        <v>2557</v>
      </c>
      <c r="R2558" s="17"/>
      <c r="S2558" s="17"/>
      <c r="EZ2558" s="196"/>
      <c r="FA2558" s="196"/>
      <c r="FB2558" s="196"/>
      <c r="FC2558" s="196"/>
      <c r="FD2558" s="196"/>
    </row>
    <row r="2559" spans="2:160">
      <c r="B2559" s="99">
        <f t="shared" si="235"/>
        <v>0</v>
      </c>
      <c r="C2559" s="99" t="str">
        <f t="shared" si="236"/>
        <v/>
      </c>
      <c r="D2559" s="99" t="str">
        <f t="shared" si="237"/>
        <v/>
      </c>
      <c r="E2559" s="99" t="str">
        <f t="shared" si="238"/>
        <v/>
      </c>
      <c r="F2559" s="99" t="str">
        <f t="shared" si="239"/>
        <v/>
      </c>
      <c r="G2559" s="99" t="str">
        <f t="shared" si="240"/>
        <v/>
      </c>
      <c r="H2559" s="200" t="str">
        <f ca="1">IF(AND(M2559&gt;0,M2559&lt;=STATS!$C$22),1,"")</f>
        <v/>
      </c>
      <c r="J2559" s="34">
        <v>2558</v>
      </c>
      <c r="R2559" s="17"/>
      <c r="S2559" s="17"/>
      <c r="EZ2559" s="196"/>
      <c r="FA2559" s="196"/>
      <c r="FB2559" s="196"/>
      <c r="FC2559" s="196"/>
      <c r="FD2559" s="196"/>
    </row>
    <row r="2560" spans="2:160">
      <c r="B2560" s="99">
        <f t="shared" si="235"/>
        <v>0</v>
      </c>
      <c r="C2560" s="99" t="str">
        <f t="shared" si="236"/>
        <v/>
      </c>
      <c r="D2560" s="99" t="str">
        <f t="shared" si="237"/>
        <v/>
      </c>
      <c r="E2560" s="99" t="str">
        <f t="shared" si="238"/>
        <v/>
      </c>
      <c r="F2560" s="99" t="str">
        <f t="shared" si="239"/>
        <v/>
      </c>
      <c r="G2560" s="99" t="str">
        <f t="shared" si="240"/>
        <v/>
      </c>
      <c r="H2560" s="200" t="str">
        <f ca="1">IF(AND(M2560&gt;0,M2560&lt;=STATS!$C$22),1,"")</f>
        <v/>
      </c>
      <c r="J2560" s="34">
        <v>2559</v>
      </c>
      <c r="R2560" s="17"/>
      <c r="S2560" s="17"/>
      <c r="EZ2560" s="196"/>
      <c r="FA2560" s="196"/>
      <c r="FB2560" s="196"/>
      <c r="FC2560" s="196"/>
      <c r="FD2560" s="196"/>
    </row>
    <row r="2561" spans="2:160">
      <c r="B2561" s="99">
        <f t="shared" si="235"/>
        <v>0</v>
      </c>
      <c r="C2561" s="99" t="str">
        <f t="shared" si="236"/>
        <v/>
      </c>
      <c r="D2561" s="99" t="str">
        <f t="shared" si="237"/>
        <v/>
      </c>
      <c r="E2561" s="99" t="str">
        <f t="shared" si="238"/>
        <v/>
      </c>
      <c r="F2561" s="99" t="str">
        <f t="shared" si="239"/>
        <v/>
      </c>
      <c r="G2561" s="99" t="str">
        <f t="shared" si="240"/>
        <v/>
      </c>
      <c r="H2561" s="200" t="str">
        <f ca="1">IF(AND(M2561&gt;0,M2561&lt;=STATS!$C$22),1,"")</f>
        <v/>
      </c>
      <c r="J2561" s="34">
        <v>2560</v>
      </c>
      <c r="R2561" s="17"/>
      <c r="S2561" s="17"/>
      <c r="EZ2561" s="196"/>
      <c r="FA2561" s="196"/>
      <c r="FB2561" s="196"/>
      <c r="FC2561" s="196"/>
      <c r="FD2561" s="196"/>
    </row>
    <row r="2562" spans="2:160">
      <c r="B2562" s="99">
        <f t="shared" ref="B2562:B2625" si="241">COUNT(R2562:EY2562,FE2562:FM2562)</f>
        <v>0</v>
      </c>
      <c r="C2562" s="99" t="str">
        <f t="shared" ref="C2562:C2625" si="242">IF(COUNT(R2562:EY2562,FE2562:FM2562)&gt;0,COUNT(R2562:EY2562,FE2562:FM2562),"")</f>
        <v/>
      </c>
      <c r="D2562" s="99" t="str">
        <f t="shared" ref="D2562:D2625" si="243">IF(COUNT(T2562:BJ2562,BL2562:BT2562,BV2562:CB2562,CD2562:EY2562,FE2562:FM2562)&gt;0,COUNT(T2562:BJ2562,BL2562:BT2562,BV2562:CB2562,CD2562:EY2562,FE2562:FM2562),"")</f>
        <v/>
      </c>
      <c r="E2562" s="99" t="str">
        <f t="shared" ref="E2562:E2625" si="244">IF(H2562=1,COUNT(R2562:EY2562,FE2562:FM2562),"")</f>
        <v/>
      </c>
      <c r="F2562" s="99" t="str">
        <f t="shared" ref="F2562:F2625" si="245">IF(H2562=1,COUNT(T2562:BJ2562,BL2562:BT2562,BV2562:CB2562,CD2562:EY2562,FE2562:FM2562),"")</f>
        <v/>
      </c>
      <c r="G2562" s="99" t="str">
        <f t="shared" si="240"/>
        <v/>
      </c>
      <c r="H2562" s="200" t="str">
        <f ca="1">IF(AND(M2562&gt;0,M2562&lt;=STATS!$C$22),1,"")</f>
        <v/>
      </c>
      <c r="J2562" s="34">
        <v>2561</v>
      </c>
      <c r="R2562" s="17"/>
      <c r="S2562" s="17"/>
      <c r="EZ2562" s="196"/>
      <c r="FA2562" s="196"/>
      <c r="FB2562" s="196"/>
      <c r="FC2562" s="196"/>
      <c r="FD2562" s="196"/>
    </row>
    <row r="2563" spans="2:160">
      <c r="B2563" s="99">
        <f t="shared" si="241"/>
        <v>0</v>
      </c>
      <c r="C2563" s="99" t="str">
        <f t="shared" si="242"/>
        <v/>
      </c>
      <c r="D2563" s="99" t="str">
        <f t="shared" si="243"/>
        <v/>
      </c>
      <c r="E2563" s="99" t="str">
        <f t="shared" si="244"/>
        <v/>
      </c>
      <c r="F2563" s="99" t="str">
        <f t="shared" si="245"/>
        <v/>
      </c>
      <c r="G2563" s="99" t="str">
        <f t="shared" si="240"/>
        <v/>
      </c>
      <c r="H2563" s="200" t="str">
        <f ca="1">IF(AND(M2563&gt;0,M2563&lt;=STATS!$C$22),1,"")</f>
        <v/>
      </c>
      <c r="J2563" s="34">
        <v>2562</v>
      </c>
      <c r="R2563" s="17"/>
      <c r="S2563" s="17"/>
      <c r="EZ2563" s="196"/>
      <c r="FA2563" s="196"/>
      <c r="FB2563" s="196"/>
      <c r="FC2563" s="196"/>
      <c r="FD2563" s="196"/>
    </row>
    <row r="2564" spans="2:160">
      <c r="B2564" s="99">
        <f t="shared" si="241"/>
        <v>0</v>
      </c>
      <c r="C2564" s="99" t="str">
        <f t="shared" si="242"/>
        <v/>
      </c>
      <c r="D2564" s="99" t="str">
        <f t="shared" si="243"/>
        <v/>
      </c>
      <c r="E2564" s="99" t="str">
        <f t="shared" si="244"/>
        <v/>
      </c>
      <c r="F2564" s="99" t="str">
        <f t="shared" si="245"/>
        <v/>
      </c>
      <c r="G2564" s="99" t="str">
        <f t="shared" si="240"/>
        <v/>
      </c>
      <c r="H2564" s="200" t="str">
        <f ca="1">IF(AND(M2564&gt;0,M2564&lt;=STATS!$C$22),1,"")</f>
        <v/>
      </c>
      <c r="J2564" s="34">
        <v>2563</v>
      </c>
      <c r="R2564" s="17"/>
      <c r="S2564" s="17"/>
      <c r="EZ2564" s="196"/>
      <c r="FA2564" s="196"/>
      <c r="FB2564" s="196"/>
      <c r="FC2564" s="196"/>
      <c r="FD2564" s="196"/>
    </row>
    <row r="2565" spans="2:160">
      <c r="B2565" s="99">
        <f t="shared" si="241"/>
        <v>0</v>
      </c>
      <c r="C2565" s="99" t="str">
        <f t="shared" si="242"/>
        <v/>
      </c>
      <c r="D2565" s="99" t="str">
        <f t="shared" si="243"/>
        <v/>
      </c>
      <c r="E2565" s="99" t="str">
        <f t="shared" si="244"/>
        <v/>
      </c>
      <c r="F2565" s="99" t="str">
        <f t="shared" si="245"/>
        <v/>
      </c>
      <c r="G2565" s="99" t="str">
        <f t="shared" si="240"/>
        <v/>
      </c>
      <c r="H2565" s="200" t="str">
        <f ca="1">IF(AND(M2565&gt;0,M2565&lt;=STATS!$C$22),1,"")</f>
        <v/>
      </c>
      <c r="J2565" s="34">
        <v>2564</v>
      </c>
      <c r="R2565" s="17"/>
      <c r="S2565" s="17"/>
      <c r="EZ2565" s="196"/>
      <c r="FA2565" s="196"/>
      <c r="FB2565" s="196"/>
      <c r="FC2565" s="196"/>
      <c r="FD2565" s="196"/>
    </row>
    <row r="2566" spans="2:160">
      <c r="B2566" s="99">
        <f t="shared" si="241"/>
        <v>0</v>
      </c>
      <c r="C2566" s="99" t="str">
        <f t="shared" si="242"/>
        <v/>
      </c>
      <c r="D2566" s="99" t="str">
        <f t="shared" si="243"/>
        <v/>
      </c>
      <c r="E2566" s="99" t="str">
        <f t="shared" si="244"/>
        <v/>
      </c>
      <c r="F2566" s="99" t="str">
        <f t="shared" si="245"/>
        <v/>
      </c>
      <c r="G2566" s="99" t="str">
        <f t="shared" si="240"/>
        <v/>
      </c>
      <c r="H2566" s="200" t="str">
        <f ca="1">IF(AND(M2566&gt;0,M2566&lt;=STATS!$C$22),1,"")</f>
        <v/>
      </c>
      <c r="J2566" s="34">
        <v>2565</v>
      </c>
      <c r="R2566" s="17"/>
      <c r="S2566" s="17"/>
      <c r="EZ2566" s="196"/>
      <c r="FA2566" s="196"/>
      <c r="FB2566" s="196"/>
      <c r="FC2566" s="196"/>
      <c r="FD2566" s="196"/>
    </row>
    <row r="2567" spans="2:160">
      <c r="B2567" s="99">
        <f t="shared" si="241"/>
        <v>0</v>
      </c>
      <c r="C2567" s="99" t="str">
        <f t="shared" si="242"/>
        <v/>
      </c>
      <c r="D2567" s="99" t="str">
        <f t="shared" si="243"/>
        <v/>
      </c>
      <c r="E2567" s="99" t="str">
        <f t="shared" si="244"/>
        <v/>
      </c>
      <c r="F2567" s="99" t="str">
        <f t="shared" si="245"/>
        <v/>
      </c>
      <c r="G2567" s="99" t="str">
        <f t="shared" si="240"/>
        <v/>
      </c>
      <c r="H2567" s="200" t="str">
        <f ca="1">IF(AND(M2567&gt;0,M2567&lt;=STATS!$C$22),1,"")</f>
        <v/>
      </c>
      <c r="J2567" s="34">
        <v>2566</v>
      </c>
      <c r="R2567" s="17"/>
      <c r="S2567" s="17"/>
      <c r="EZ2567" s="196"/>
      <c r="FA2567" s="196"/>
      <c r="FB2567" s="196"/>
      <c r="FC2567" s="196"/>
      <c r="FD2567" s="196"/>
    </row>
    <row r="2568" spans="2:160">
      <c r="B2568" s="99">
        <f t="shared" si="241"/>
        <v>0</v>
      </c>
      <c r="C2568" s="99" t="str">
        <f t="shared" si="242"/>
        <v/>
      </c>
      <c r="D2568" s="99" t="str">
        <f t="shared" si="243"/>
        <v/>
      </c>
      <c r="E2568" s="99" t="str">
        <f t="shared" si="244"/>
        <v/>
      </c>
      <c r="F2568" s="99" t="str">
        <f t="shared" si="245"/>
        <v/>
      </c>
      <c r="G2568" s="99" t="str">
        <f t="shared" si="240"/>
        <v/>
      </c>
      <c r="H2568" s="200" t="str">
        <f ca="1">IF(AND(M2568&gt;0,M2568&lt;=STATS!$C$22),1,"")</f>
        <v/>
      </c>
      <c r="J2568" s="34">
        <v>2567</v>
      </c>
      <c r="R2568" s="17"/>
      <c r="S2568" s="17"/>
      <c r="EZ2568" s="196"/>
      <c r="FA2568" s="196"/>
      <c r="FB2568" s="196"/>
      <c r="FC2568" s="196"/>
      <c r="FD2568" s="196"/>
    </row>
    <row r="2569" spans="2:160">
      <c r="B2569" s="99">
        <f t="shared" si="241"/>
        <v>0</v>
      </c>
      <c r="C2569" s="99" t="str">
        <f t="shared" si="242"/>
        <v/>
      </c>
      <c r="D2569" s="99" t="str">
        <f t="shared" si="243"/>
        <v/>
      </c>
      <c r="E2569" s="99" t="str">
        <f t="shared" si="244"/>
        <v/>
      </c>
      <c r="F2569" s="99" t="str">
        <f t="shared" si="245"/>
        <v/>
      </c>
      <c r="G2569" s="99" t="str">
        <f t="shared" si="240"/>
        <v/>
      </c>
      <c r="H2569" s="200" t="str">
        <f ca="1">IF(AND(M2569&gt;0,M2569&lt;=STATS!$C$22),1,"")</f>
        <v/>
      </c>
      <c r="J2569" s="34">
        <v>2568</v>
      </c>
      <c r="R2569" s="17"/>
      <c r="S2569" s="17"/>
      <c r="EZ2569" s="196"/>
      <c r="FA2569" s="196"/>
      <c r="FB2569" s="196"/>
      <c r="FC2569" s="196"/>
      <c r="FD2569" s="196"/>
    </row>
    <row r="2570" spans="2:160">
      <c r="B2570" s="99">
        <f t="shared" si="241"/>
        <v>0</v>
      </c>
      <c r="C2570" s="99" t="str">
        <f t="shared" si="242"/>
        <v/>
      </c>
      <c r="D2570" s="99" t="str">
        <f t="shared" si="243"/>
        <v/>
      </c>
      <c r="E2570" s="99" t="str">
        <f t="shared" si="244"/>
        <v/>
      </c>
      <c r="F2570" s="99" t="str">
        <f t="shared" si="245"/>
        <v/>
      </c>
      <c r="G2570" s="99" t="str">
        <f t="shared" si="240"/>
        <v/>
      </c>
      <c r="H2570" s="200" t="str">
        <f ca="1">IF(AND(M2570&gt;0,M2570&lt;=STATS!$C$22),1,"")</f>
        <v/>
      </c>
      <c r="J2570" s="34">
        <v>2569</v>
      </c>
      <c r="R2570" s="17"/>
      <c r="S2570" s="17"/>
      <c r="EZ2570" s="196"/>
      <c r="FA2570" s="196"/>
      <c r="FB2570" s="196"/>
      <c r="FC2570" s="196"/>
      <c r="FD2570" s="196"/>
    </row>
    <row r="2571" spans="2:160">
      <c r="B2571" s="99">
        <f t="shared" si="241"/>
        <v>0</v>
      </c>
      <c r="C2571" s="99" t="str">
        <f t="shared" si="242"/>
        <v/>
      </c>
      <c r="D2571" s="99" t="str">
        <f t="shared" si="243"/>
        <v/>
      </c>
      <c r="E2571" s="99" t="str">
        <f t="shared" si="244"/>
        <v/>
      </c>
      <c r="F2571" s="99" t="str">
        <f t="shared" si="245"/>
        <v/>
      </c>
      <c r="G2571" s="99" t="str">
        <f t="shared" si="240"/>
        <v/>
      </c>
      <c r="H2571" s="200" t="str">
        <f ca="1">IF(AND(M2571&gt;0,M2571&lt;=STATS!$C$22),1,"")</f>
        <v/>
      </c>
      <c r="J2571" s="34">
        <v>2570</v>
      </c>
      <c r="R2571" s="17"/>
      <c r="S2571" s="17"/>
      <c r="EZ2571" s="196"/>
      <c r="FA2571" s="196"/>
      <c r="FB2571" s="196"/>
      <c r="FC2571" s="196"/>
      <c r="FD2571" s="196"/>
    </row>
    <row r="2572" spans="2:160">
      <c r="B2572" s="99">
        <f t="shared" si="241"/>
        <v>0</v>
      </c>
      <c r="C2572" s="99" t="str">
        <f t="shared" si="242"/>
        <v/>
      </c>
      <c r="D2572" s="99" t="str">
        <f t="shared" si="243"/>
        <v/>
      </c>
      <c r="E2572" s="99" t="str">
        <f t="shared" si="244"/>
        <v/>
      </c>
      <c r="F2572" s="99" t="str">
        <f t="shared" si="245"/>
        <v/>
      </c>
      <c r="G2572" s="99" t="str">
        <f t="shared" si="240"/>
        <v/>
      </c>
      <c r="H2572" s="200" t="str">
        <f ca="1">IF(AND(M2572&gt;0,M2572&lt;=STATS!$C$22),1,"")</f>
        <v/>
      </c>
      <c r="J2572" s="34">
        <v>2571</v>
      </c>
      <c r="R2572" s="17"/>
      <c r="S2572" s="17"/>
      <c r="EZ2572" s="196"/>
      <c r="FA2572" s="196"/>
      <c r="FB2572" s="196"/>
      <c r="FC2572" s="196"/>
      <c r="FD2572" s="196"/>
    </row>
    <row r="2573" spans="2:160">
      <c r="B2573" s="99">
        <f t="shared" si="241"/>
        <v>0</v>
      </c>
      <c r="C2573" s="99" t="str">
        <f t="shared" si="242"/>
        <v/>
      </c>
      <c r="D2573" s="99" t="str">
        <f t="shared" si="243"/>
        <v/>
      </c>
      <c r="E2573" s="99" t="str">
        <f t="shared" si="244"/>
        <v/>
      </c>
      <c r="F2573" s="99" t="str">
        <f t="shared" si="245"/>
        <v/>
      </c>
      <c r="G2573" s="99" t="str">
        <f t="shared" si="240"/>
        <v/>
      </c>
      <c r="H2573" s="200" t="str">
        <f ca="1">IF(AND(M2573&gt;0,M2573&lt;=STATS!$C$22),1,"")</f>
        <v/>
      </c>
      <c r="J2573" s="34">
        <v>2572</v>
      </c>
      <c r="R2573" s="17"/>
      <c r="S2573" s="17"/>
      <c r="EZ2573" s="196"/>
      <c r="FA2573" s="196"/>
      <c r="FB2573" s="196"/>
      <c r="FC2573" s="196"/>
      <c r="FD2573" s="196"/>
    </row>
    <row r="2574" spans="2:160">
      <c r="B2574" s="99">
        <f t="shared" si="241"/>
        <v>0</v>
      </c>
      <c r="C2574" s="99" t="str">
        <f t="shared" si="242"/>
        <v/>
      </c>
      <c r="D2574" s="99" t="str">
        <f t="shared" si="243"/>
        <v/>
      </c>
      <c r="E2574" s="99" t="str">
        <f t="shared" si="244"/>
        <v/>
      </c>
      <c r="F2574" s="99" t="str">
        <f t="shared" si="245"/>
        <v/>
      </c>
      <c r="G2574" s="99" t="str">
        <f t="shared" si="240"/>
        <v/>
      </c>
      <c r="H2574" s="200" t="str">
        <f ca="1">IF(AND(M2574&gt;0,M2574&lt;=STATS!$C$22),1,"")</f>
        <v/>
      </c>
      <c r="J2574" s="34">
        <v>2573</v>
      </c>
      <c r="R2574" s="17"/>
      <c r="S2574" s="17"/>
      <c r="EZ2574" s="196"/>
      <c r="FA2574" s="196"/>
      <c r="FB2574" s="196"/>
      <c r="FC2574" s="196"/>
      <c r="FD2574" s="196"/>
    </row>
    <row r="2575" spans="2:160">
      <c r="B2575" s="99">
        <f t="shared" si="241"/>
        <v>0</v>
      </c>
      <c r="C2575" s="99" t="str">
        <f t="shared" si="242"/>
        <v/>
      </c>
      <c r="D2575" s="99" t="str">
        <f t="shared" si="243"/>
        <v/>
      </c>
      <c r="E2575" s="99" t="str">
        <f t="shared" si="244"/>
        <v/>
      </c>
      <c r="F2575" s="99" t="str">
        <f t="shared" si="245"/>
        <v/>
      </c>
      <c r="G2575" s="99" t="str">
        <f t="shared" si="240"/>
        <v/>
      </c>
      <c r="H2575" s="200" t="str">
        <f ca="1">IF(AND(M2575&gt;0,M2575&lt;=STATS!$C$22),1,"")</f>
        <v/>
      </c>
      <c r="J2575" s="34">
        <v>2574</v>
      </c>
      <c r="R2575" s="17"/>
      <c r="S2575" s="17"/>
      <c r="EZ2575" s="196"/>
      <c r="FA2575" s="196"/>
      <c r="FB2575" s="196"/>
      <c r="FC2575" s="196"/>
      <c r="FD2575" s="196"/>
    </row>
    <row r="2576" spans="2:160">
      <c r="B2576" s="99">
        <f t="shared" si="241"/>
        <v>0</v>
      </c>
      <c r="C2576" s="99" t="str">
        <f t="shared" si="242"/>
        <v/>
      </c>
      <c r="D2576" s="99" t="str">
        <f t="shared" si="243"/>
        <v/>
      </c>
      <c r="E2576" s="99" t="str">
        <f t="shared" si="244"/>
        <v/>
      </c>
      <c r="F2576" s="99" t="str">
        <f t="shared" si="245"/>
        <v/>
      </c>
      <c r="G2576" s="99" t="str">
        <f t="shared" si="240"/>
        <v/>
      </c>
      <c r="H2576" s="200" t="str">
        <f ca="1">IF(AND(M2576&gt;0,M2576&lt;=STATS!$C$22),1,"")</f>
        <v/>
      </c>
      <c r="J2576" s="34">
        <v>2575</v>
      </c>
      <c r="R2576" s="17"/>
      <c r="S2576" s="17"/>
      <c r="EZ2576" s="196"/>
      <c r="FA2576" s="196"/>
      <c r="FB2576" s="196"/>
      <c r="FC2576" s="196"/>
      <c r="FD2576" s="196"/>
    </row>
    <row r="2577" spans="2:160">
      <c r="B2577" s="99">
        <f t="shared" si="241"/>
        <v>0</v>
      </c>
      <c r="C2577" s="99" t="str">
        <f t="shared" si="242"/>
        <v/>
      </c>
      <c r="D2577" s="99" t="str">
        <f t="shared" si="243"/>
        <v/>
      </c>
      <c r="E2577" s="99" t="str">
        <f t="shared" si="244"/>
        <v/>
      </c>
      <c r="F2577" s="99" t="str">
        <f t="shared" si="245"/>
        <v/>
      </c>
      <c r="G2577" s="99" t="str">
        <f t="shared" si="240"/>
        <v/>
      </c>
      <c r="H2577" s="200" t="str">
        <f ca="1">IF(AND(M2577&gt;0,M2577&lt;=STATS!$C$22),1,"")</f>
        <v/>
      </c>
      <c r="J2577" s="34">
        <v>2576</v>
      </c>
      <c r="R2577" s="17"/>
      <c r="S2577" s="17"/>
      <c r="EZ2577" s="196"/>
      <c r="FA2577" s="196"/>
      <c r="FB2577" s="196"/>
      <c r="FC2577" s="196"/>
      <c r="FD2577" s="196"/>
    </row>
    <row r="2578" spans="2:160">
      <c r="B2578" s="99">
        <f t="shared" si="241"/>
        <v>0</v>
      </c>
      <c r="C2578" s="99" t="str">
        <f t="shared" si="242"/>
        <v/>
      </c>
      <c r="D2578" s="99" t="str">
        <f t="shared" si="243"/>
        <v/>
      </c>
      <c r="E2578" s="99" t="str">
        <f t="shared" si="244"/>
        <v/>
      </c>
      <c r="F2578" s="99" t="str">
        <f t="shared" si="245"/>
        <v/>
      </c>
      <c r="G2578" s="99" t="str">
        <f t="shared" si="240"/>
        <v/>
      </c>
      <c r="H2578" s="200" t="str">
        <f ca="1">IF(AND(M2578&gt;0,M2578&lt;=STATS!$C$22),1,"")</f>
        <v/>
      </c>
      <c r="J2578" s="34">
        <v>2577</v>
      </c>
      <c r="R2578" s="17"/>
      <c r="S2578" s="17"/>
      <c r="EZ2578" s="196"/>
      <c r="FA2578" s="196"/>
      <c r="FB2578" s="196"/>
      <c r="FC2578" s="196"/>
      <c r="FD2578" s="196"/>
    </row>
    <row r="2579" spans="2:160">
      <c r="B2579" s="99">
        <f t="shared" si="241"/>
        <v>0</v>
      </c>
      <c r="C2579" s="99" t="str">
        <f t="shared" si="242"/>
        <v/>
      </c>
      <c r="D2579" s="99" t="str">
        <f t="shared" si="243"/>
        <v/>
      </c>
      <c r="E2579" s="99" t="str">
        <f t="shared" si="244"/>
        <v/>
      </c>
      <c r="F2579" s="99" t="str">
        <f t="shared" si="245"/>
        <v/>
      </c>
      <c r="G2579" s="99" t="str">
        <f t="shared" si="240"/>
        <v/>
      </c>
      <c r="H2579" s="200" t="str">
        <f ca="1">IF(AND(M2579&gt;0,M2579&lt;=STATS!$C$22),1,"")</f>
        <v/>
      </c>
      <c r="J2579" s="34">
        <v>2578</v>
      </c>
      <c r="R2579" s="17"/>
      <c r="S2579" s="17"/>
      <c r="EZ2579" s="196"/>
      <c r="FA2579" s="196"/>
      <c r="FB2579" s="196"/>
      <c r="FC2579" s="196"/>
      <c r="FD2579" s="196"/>
    </row>
    <row r="2580" spans="2:160">
      <c r="B2580" s="99">
        <f t="shared" si="241"/>
        <v>0</v>
      </c>
      <c r="C2580" s="99" t="str">
        <f t="shared" si="242"/>
        <v/>
      </c>
      <c r="D2580" s="99" t="str">
        <f t="shared" si="243"/>
        <v/>
      </c>
      <c r="E2580" s="99" t="str">
        <f t="shared" si="244"/>
        <v/>
      </c>
      <c r="F2580" s="99" t="str">
        <f t="shared" si="245"/>
        <v/>
      </c>
      <c r="G2580" s="99" t="str">
        <f t="shared" si="240"/>
        <v/>
      </c>
      <c r="H2580" s="200" t="str">
        <f ca="1">IF(AND(M2580&gt;0,M2580&lt;=STATS!$C$22),1,"")</f>
        <v/>
      </c>
      <c r="J2580" s="34">
        <v>2579</v>
      </c>
      <c r="R2580" s="17"/>
      <c r="S2580" s="17"/>
      <c r="EZ2580" s="196"/>
      <c r="FA2580" s="196"/>
      <c r="FB2580" s="196"/>
      <c r="FC2580" s="196"/>
      <c r="FD2580" s="196"/>
    </row>
    <row r="2581" spans="2:160">
      <c r="B2581" s="99">
        <f t="shared" si="241"/>
        <v>0</v>
      </c>
      <c r="C2581" s="99" t="str">
        <f t="shared" si="242"/>
        <v/>
      </c>
      <c r="D2581" s="99" t="str">
        <f t="shared" si="243"/>
        <v/>
      </c>
      <c r="E2581" s="99" t="str">
        <f t="shared" si="244"/>
        <v/>
      </c>
      <c r="F2581" s="99" t="str">
        <f t="shared" si="245"/>
        <v/>
      </c>
      <c r="G2581" s="99" t="str">
        <f t="shared" si="240"/>
        <v/>
      </c>
      <c r="H2581" s="200" t="str">
        <f ca="1">IF(AND(M2581&gt;0,M2581&lt;=STATS!$C$22),1,"")</f>
        <v/>
      </c>
      <c r="J2581" s="34">
        <v>2580</v>
      </c>
      <c r="R2581" s="17"/>
      <c r="S2581" s="17"/>
      <c r="EZ2581" s="196"/>
      <c r="FA2581" s="196"/>
      <c r="FB2581" s="196"/>
      <c r="FC2581" s="196"/>
      <c r="FD2581" s="196"/>
    </row>
    <row r="2582" spans="2:160">
      <c r="B2582" s="99">
        <f t="shared" si="241"/>
        <v>0</v>
      </c>
      <c r="C2582" s="99" t="str">
        <f t="shared" si="242"/>
        <v/>
      </c>
      <c r="D2582" s="99" t="str">
        <f t="shared" si="243"/>
        <v/>
      </c>
      <c r="E2582" s="99" t="str">
        <f t="shared" si="244"/>
        <v/>
      </c>
      <c r="F2582" s="99" t="str">
        <f t="shared" si="245"/>
        <v/>
      </c>
      <c r="G2582" s="99" t="str">
        <f t="shared" si="240"/>
        <v/>
      </c>
      <c r="H2582" s="200" t="str">
        <f ca="1">IF(AND(M2582&gt;0,M2582&lt;=STATS!$C$22),1,"")</f>
        <v/>
      </c>
      <c r="J2582" s="34">
        <v>2581</v>
      </c>
      <c r="R2582" s="17"/>
      <c r="S2582" s="17"/>
      <c r="EZ2582" s="196"/>
      <c r="FA2582" s="196"/>
      <c r="FB2582" s="196"/>
      <c r="FC2582" s="196"/>
      <c r="FD2582" s="196"/>
    </row>
    <row r="2583" spans="2:160">
      <c r="B2583" s="99">
        <f t="shared" si="241"/>
        <v>0</v>
      </c>
      <c r="C2583" s="99" t="str">
        <f t="shared" si="242"/>
        <v/>
      </c>
      <c r="D2583" s="99" t="str">
        <f t="shared" si="243"/>
        <v/>
      </c>
      <c r="E2583" s="99" t="str">
        <f t="shared" si="244"/>
        <v/>
      </c>
      <c r="F2583" s="99" t="str">
        <f t="shared" si="245"/>
        <v/>
      </c>
      <c r="G2583" s="99" t="str">
        <f t="shared" si="240"/>
        <v/>
      </c>
      <c r="H2583" s="200" t="str">
        <f ca="1">IF(AND(M2583&gt;0,M2583&lt;=STATS!$C$22),1,"")</f>
        <v/>
      </c>
      <c r="J2583" s="34">
        <v>2582</v>
      </c>
      <c r="R2583" s="17"/>
      <c r="S2583" s="17"/>
      <c r="EZ2583" s="196"/>
      <c r="FA2583" s="196"/>
      <c r="FB2583" s="196"/>
      <c r="FC2583" s="196"/>
      <c r="FD2583" s="196"/>
    </row>
    <row r="2584" spans="2:160">
      <c r="B2584" s="99">
        <f t="shared" si="241"/>
        <v>0</v>
      </c>
      <c r="C2584" s="99" t="str">
        <f t="shared" si="242"/>
        <v/>
      </c>
      <c r="D2584" s="99" t="str">
        <f t="shared" si="243"/>
        <v/>
      </c>
      <c r="E2584" s="99" t="str">
        <f t="shared" si="244"/>
        <v/>
      </c>
      <c r="F2584" s="99" t="str">
        <f t="shared" si="245"/>
        <v/>
      </c>
      <c r="G2584" s="99" t="str">
        <f t="shared" si="240"/>
        <v/>
      </c>
      <c r="H2584" s="200" t="str">
        <f ca="1">IF(AND(M2584&gt;0,M2584&lt;=STATS!$C$22),1,"")</f>
        <v/>
      </c>
      <c r="J2584" s="34">
        <v>2583</v>
      </c>
      <c r="R2584" s="17"/>
      <c r="S2584" s="17"/>
      <c r="EZ2584" s="196"/>
      <c r="FA2584" s="196"/>
      <c r="FB2584" s="196"/>
      <c r="FC2584" s="196"/>
      <c r="FD2584" s="196"/>
    </row>
    <row r="2585" spans="2:160">
      <c r="B2585" s="99">
        <f t="shared" si="241"/>
        <v>0</v>
      </c>
      <c r="C2585" s="99" t="str">
        <f t="shared" si="242"/>
        <v/>
      </c>
      <c r="D2585" s="99" t="str">
        <f t="shared" si="243"/>
        <v/>
      </c>
      <c r="E2585" s="99" t="str">
        <f t="shared" si="244"/>
        <v/>
      </c>
      <c r="F2585" s="99" t="str">
        <f t="shared" si="245"/>
        <v/>
      </c>
      <c r="G2585" s="99" t="str">
        <f t="shared" si="240"/>
        <v/>
      </c>
      <c r="H2585" s="200" t="str">
        <f ca="1">IF(AND(M2585&gt;0,M2585&lt;=STATS!$C$22),1,"")</f>
        <v/>
      </c>
      <c r="J2585" s="34">
        <v>2584</v>
      </c>
      <c r="R2585" s="17"/>
      <c r="S2585" s="17"/>
      <c r="EZ2585" s="196"/>
      <c r="FA2585" s="196"/>
      <c r="FB2585" s="196"/>
      <c r="FC2585" s="196"/>
      <c r="FD2585" s="196"/>
    </row>
    <row r="2586" spans="2:160">
      <c r="B2586" s="99">
        <f t="shared" si="241"/>
        <v>0</v>
      </c>
      <c r="C2586" s="99" t="str">
        <f t="shared" si="242"/>
        <v/>
      </c>
      <c r="D2586" s="99" t="str">
        <f t="shared" si="243"/>
        <v/>
      </c>
      <c r="E2586" s="99" t="str">
        <f t="shared" si="244"/>
        <v/>
      </c>
      <c r="F2586" s="99" t="str">
        <f t="shared" si="245"/>
        <v/>
      </c>
      <c r="G2586" s="99" t="str">
        <f t="shared" ref="G2586:G2649" si="246">IF($B2586&gt;=1,$M2586,"")</f>
        <v/>
      </c>
      <c r="H2586" s="200" t="str">
        <f ca="1">IF(AND(M2586&gt;0,M2586&lt;=STATS!$C$22),1,"")</f>
        <v/>
      </c>
      <c r="J2586" s="34">
        <v>2585</v>
      </c>
      <c r="R2586" s="17"/>
      <c r="S2586" s="17"/>
      <c r="EZ2586" s="196"/>
      <c r="FA2586" s="196"/>
      <c r="FB2586" s="196"/>
      <c r="FC2586" s="196"/>
      <c r="FD2586" s="196"/>
    </row>
    <row r="2587" spans="2:160">
      <c r="B2587" s="99">
        <f t="shared" si="241"/>
        <v>0</v>
      </c>
      <c r="C2587" s="99" t="str">
        <f t="shared" si="242"/>
        <v/>
      </c>
      <c r="D2587" s="99" t="str">
        <f t="shared" si="243"/>
        <v/>
      </c>
      <c r="E2587" s="99" t="str">
        <f t="shared" si="244"/>
        <v/>
      </c>
      <c r="F2587" s="99" t="str">
        <f t="shared" si="245"/>
        <v/>
      </c>
      <c r="G2587" s="99" t="str">
        <f t="shared" si="246"/>
        <v/>
      </c>
      <c r="H2587" s="200" t="str">
        <f ca="1">IF(AND(M2587&gt;0,M2587&lt;=STATS!$C$22),1,"")</f>
        <v/>
      </c>
      <c r="J2587" s="34">
        <v>2586</v>
      </c>
      <c r="R2587" s="17"/>
      <c r="S2587" s="17"/>
      <c r="EZ2587" s="196"/>
      <c r="FA2587" s="196"/>
      <c r="FB2587" s="196"/>
      <c r="FC2587" s="196"/>
      <c r="FD2587" s="196"/>
    </row>
    <row r="2588" spans="2:160">
      <c r="B2588" s="99">
        <f t="shared" si="241"/>
        <v>0</v>
      </c>
      <c r="C2588" s="99" t="str">
        <f t="shared" si="242"/>
        <v/>
      </c>
      <c r="D2588" s="99" t="str">
        <f t="shared" si="243"/>
        <v/>
      </c>
      <c r="E2588" s="99" t="str">
        <f t="shared" si="244"/>
        <v/>
      </c>
      <c r="F2588" s="99" t="str">
        <f t="shared" si="245"/>
        <v/>
      </c>
      <c r="G2588" s="99" t="str">
        <f t="shared" si="246"/>
        <v/>
      </c>
      <c r="H2588" s="200" t="str">
        <f ca="1">IF(AND(M2588&gt;0,M2588&lt;=STATS!$C$22),1,"")</f>
        <v/>
      </c>
      <c r="J2588" s="34">
        <v>2587</v>
      </c>
      <c r="R2588" s="17"/>
      <c r="S2588" s="17"/>
      <c r="EZ2588" s="196"/>
      <c r="FA2588" s="196"/>
      <c r="FB2588" s="196"/>
      <c r="FC2588" s="196"/>
      <c r="FD2588" s="196"/>
    </row>
    <row r="2589" spans="2:160">
      <c r="B2589" s="99">
        <f t="shared" si="241"/>
        <v>0</v>
      </c>
      <c r="C2589" s="99" t="str">
        <f t="shared" si="242"/>
        <v/>
      </c>
      <c r="D2589" s="99" t="str">
        <f t="shared" si="243"/>
        <v/>
      </c>
      <c r="E2589" s="99" t="str">
        <f t="shared" si="244"/>
        <v/>
      </c>
      <c r="F2589" s="99" t="str">
        <f t="shared" si="245"/>
        <v/>
      </c>
      <c r="G2589" s="99" t="str">
        <f t="shared" si="246"/>
        <v/>
      </c>
      <c r="H2589" s="200" t="str">
        <f ca="1">IF(AND(M2589&gt;0,M2589&lt;=STATS!$C$22),1,"")</f>
        <v/>
      </c>
      <c r="J2589" s="34">
        <v>2588</v>
      </c>
      <c r="R2589" s="17"/>
      <c r="S2589" s="17"/>
      <c r="EZ2589" s="196"/>
      <c r="FA2589" s="196"/>
      <c r="FB2589" s="196"/>
      <c r="FC2589" s="196"/>
      <c r="FD2589" s="196"/>
    </row>
    <row r="2590" spans="2:160">
      <c r="B2590" s="99">
        <f t="shared" si="241"/>
        <v>0</v>
      </c>
      <c r="C2590" s="99" t="str">
        <f t="shared" si="242"/>
        <v/>
      </c>
      <c r="D2590" s="99" t="str">
        <f t="shared" si="243"/>
        <v/>
      </c>
      <c r="E2590" s="99" t="str">
        <f t="shared" si="244"/>
        <v/>
      </c>
      <c r="F2590" s="99" t="str">
        <f t="shared" si="245"/>
        <v/>
      </c>
      <c r="G2590" s="99" t="str">
        <f t="shared" si="246"/>
        <v/>
      </c>
      <c r="H2590" s="200" t="str">
        <f ca="1">IF(AND(M2590&gt;0,M2590&lt;=STATS!$C$22),1,"")</f>
        <v/>
      </c>
      <c r="J2590" s="34">
        <v>2589</v>
      </c>
      <c r="R2590" s="17"/>
      <c r="S2590" s="17"/>
      <c r="EZ2590" s="196"/>
      <c r="FA2590" s="196"/>
      <c r="FB2590" s="196"/>
      <c r="FC2590" s="196"/>
      <c r="FD2590" s="196"/>
    </row>
    <row r="2591" spans="2:160">
      <c r="B2591" s="99">
        <f t="shared" si="241"/>
        <v>0</v>
      </c>
      <c r="C2591" s="99" t="str">
        <f t="shared" si="242"/>
        <v/>
      </c>
      <c r="D2591" s="99" t="str">
        <f t="shared" si="243"/>
        <v/>
      </c>
      <c r="E2591" s="99" t="str">
        <f t="shared" si="244"/>
        <v/>
      </c>
      <c r="F2591" s="99" t="str">
        <f t="shared" si="245"/>
        <v/>
      </c>
      <c r="G2591" s="99" t="str">
        <f t="shared" si="246"/>
        <v/>
      </c>
      <c r="H2591" s="200" t="str">
        <f ca="1">IF(AND(M2591&gt;0,M2591&lt;=STATS!$C$22),1,"")</f>
        <v/>
      </c>
      <c r="J2591" s="34">
        <v>2590</v>
      </c>
      <c r="R2591" s="17"/>
      <c r="S2591" s="17"/>
      <c r="EZ2591" s="196"/>
      <c r="FA2591" s="196"/>
      <c r="FB2591" s="196"/>
      <c r="FC2591" s="196"/>
      <c r="FD2591" s="196"/>
    </row>
    <row r="2592" spans="2:160">
      <c r="B2592" s="99">
        <f t="shared" si="241"/>
        <v>0</v>
      </c>
      <c r="C2592" s="99" t="str">
        <f t="shared" si="242"/>
        <v/>
      </c>
      <c r="D2592" s="99" t="str">
        <f t="shared" si="243"/>
        <v/>
      </c>
      <c r="E2592" s="99" t="str">
        <f t="shared" si="244"/>
        <v/>
      </c>
      <c r="F2592" s="99" t="str">
        <f t="shared" si="245"/>
        <v/>
      </c>
      <c r="G2592" s="99" t="str">
        <f t="shared" si="246"/>
        <v/>
      </c>
      <c r="H2592" s="200" t="str">
        <f ca="1">IF(AND(M2592&gt;0,M2592&lt;=STATS!$C$22),1,"")</f>
        <v/>
      </c>
      <c r="J2592" s="34">
        <v>2591</v>
      </c>
      <c r="R2592" s="17"/>
      <c r="S2592" s="17"/>
      <c r="EZ2592" s="196"/>
      <c r="FA2592" s="196"/>
      <c r="FB2592" s="196"/>
      <c r="FC2592" s="196"/>
      <c r="FD2592" s="196"/>
    </row>
    <row r="2593" spans="2:160">
      <c r="B2593" s="99">
        <f t="shared" si="241"/>
        <v>0</v>
      </c>
      <c r="C2593" s="99" t="str">
        <f t="shared" si="242"/>
        <v/>
      </c>
      <c r="D2593" s="99" t="str">
        <f t="shared" si="243"/>
        <v/>
      </c>
      <c r="E2593" s="99" t="str">
        <f t="shared" si="244"/>
        <v/>
      </c>
      <c r="F2593" s="99" t="str">
        <f t="shared" si="245"/>
        <v/>
      </c>
      <c r="G2593" s="99" t="str">
        <f t="shared" si="246"/>
        <v/>
      </c>
      <c r="H2593" s="200" t="str">
        <f ca="1">IF(AND(M2593&gt;0,M2593&lt;=STATS!$C$22),1,"")</f>
        <v/>
      </c>
      <c r="J2593" s="34">
        <v>2592</v>
      </c>
      <c r="R2593" s="17"/>
      <c r="S2593" s="17"/>
      <c r="EZ2593" s="196"/>
      <c r="FA2593" s="196"/>
      <c r="FB2593" s="196"/>
      <c r="FC2593" s="196"/>
      <c r="FD2593" s="196"/>
    </row>
    <row r="2594" spans="2:160">
      <c r="B2594" s="99">
        <f t="shared" si="241"/>
        <v>0</v>
      </c>
      <c r="C2594" s="99" t="str">
        <f t="shared" si="242"/>
        <v/>
      </c>
      <c r="D2594" s="99" t="str">
        <f t="shared" si="243"/>
        <v/>
      </c>
      <c r="E2594" s="99" t="str">
        <f t="shared" si="244"/>
        <v/>
      </c>
      <c r="F2594" s="99" t="str">
        <f t="shared" si="245"/>
        <v/>
      </c>
      <c r="G2594" s="99" t="str">
        <f t="shared" si="246"/>
        <v/>
      </c>
      <c r="H2594" s="200" t="str">
        <f ca="1">IF(AND(M2594&gt;0,M2594&lt;=STATS!$C$22),1,"")</f>
        <v/>
      </c>
      <c r="J2594" s="34">
        <v>2593</v>
      </c>
      <c r="R2594" s="17"/>
      <c r="S2594" s="17"/>
      <c r="EZ2594" s="196"/>
      <c r="FA2594" s="196"/>
      <c r="FB2594" s="196"/>
      <c r="FC2594" s="196"/>
      <c r="FD2594" s="196"/>
    </row>
    <row r="2595" spans="2:160">
      <c r="B2595" s="99">
        <f t="shared" si="241"/>
        <v>0</v>
      </c>
      <c r="C2595" s="99" t="str">
        <f t="shared" si="242"/>
        <v/>
      </c>
      <c r="D2595" s="99" t="str">
        <f t="shared" si="243"/>
        <v/>
      </c>
      <c r="E2595" s="99" t="str">
        <f t="shared" si="244"/>
        <v/>
      </c>
      <c r="F2595" s="99" t="str">
        <f t="shared" si="245"/>
        <v/>
      </c>
      <c r="G2595" s="99" t="str">
        <f t="shared" si="246"/>
        <v/>
      </c>
      <c r="H2595" s="200" t="str">
        <f ca="1">IF(AND(M2595&gt;0,M2595&lt;=STATS!$C$22),1,"")</f>
        <v/>
      </c>
      <c r="J2595" s="34">
        <v>2594</v>
      </c>
      <c r="R2595" s="17"/>
      <c r="S2595" s="17"/>
      <c r="EZ2595" s="196"/>
      <c r="FA2595" s="196"/>
      <c r="FB2595" s="196"/>
      <c r="FC2595" s="196"/>
      <c r="FD2595" s="196"/>
    </row>
    <row r="2596" spans="2:160">
      <c r="B2596" s="99">
        <f t="shared" si="241"/>
        <v>0</v>
      </c>
      <c r="C2596" s="99" t="str">
        <f t="shared" si="242"/>
        <v/>
      </c>
      <c r="D2596" s="99" t="str">
        <f t="shared" si="243"/>
        <v/>
      </c>
      <c r="E2596" s="99" t="str">
        <f t="shared" si="244"/>
        <v/>
      </c>
      <c r="F2596" s="99" t="str">
        <f t="shared" si="245"/>
        <v/>
      </c>
      <c r="G2596" s="99" t="str">
        <f t="shared" si="246"/>
        <v/>
      </c>
      <c r="H2596" s="200" t="str">
        <f ca="1">IF(AND(M2596&gt;0,M2596&lt;=STATS!$C$22),1,"")</f>
        <v/>
      </c>
      <c r="J2596" s="34">
        <v>2595</v>
      </c>
      <c r="R2596" s="17"/>
      <c r="S2596" s="17"/>
      <c r="EZ2596" s="196"/>
      <c r="FA2596" s="196"/>
      <c r="FB2596" s="196"/>
      <c r="FC2596" s="196"/>
      <c r="FD2596" s="196"/>
    </row>
    <row r="2597" spans="2:160">
      <c r="B2597" s="99">
        <f t="shared" si="241"/>
        <v>0</v>
      </c>
      <c r="C2597" s="99" t="str">
        <f t="shared" si="242"/>
        <v/>
      </c>
      <c r="D2597" s="99" t="str">
        <f t="shared" si="243"/>
        <v/>
      </c>
      <c r="E2597" s="99" t="str">
        <f t="shared" si="244"/>
        <v/>
      </c>
      <c r="F2597" s="99" t="str">
        <f t="shared" si="245"/>
        <v/>
      </c>
      <c r="G2597" s="99" t="str">
        <f t="shared" si="246"/>
        <v/>
      </c>
      <c r="H2597" s="200" t="str">
        <f ca="1">IF(AND(M2597&gt;0,M2597&lt;=STATS!$C$22),1,"")</f>
        <v/>
      </c>
      <c r="J2597" s="34">
        <v>2596</v>
      </c>
      <c r="R2597" s="17"/>
      <c r="S2597" s="17"/>
      <c r="EZ2597" s="196"/>
      <c r="FA2597" s="196"/>
      <c r="FB2597" s="196"/>
      <c r="FC2597" s="196"/>
      <c r="FD2597" s="196"/>
    </row>
    <row r="2598" spans="2:160">
      <c r="B2598" s="99">
        <f t="shared" si="241"/>
        <v>0</v>
      </c>
      <c r="C2598" s="99" t="str">
        <f t="shared" si="242"/>
        <v/>
      </c>
      <c r="D2598" s="99" t="str">
        <f t="shared" si="243"/>
        <v/>
      </c>
      <c r="E2598" s="99" t="str">
        <f t="shared" si="244"/>
        <v/>
      </c>
      <c r="F2598" s="99" t="str">
        <f t="shared" si="245"/>
        <v/>
      </c>
      <c r="G2598" s="99" t="str">
        <f t="shared" si="246"/>
        <v/>
      </c>
      <c r="H2598" s="200" t="str">
        <f ca="1">IF(AND(M2598&gt;0,M2598&lt;=STATS!$C$22),1,"")</f>
        <v/>
      </c>
      <c r="J2598" s="34">
        <v>2597</v>
      </c>
      <c r="R2598" s="17"/>
      <c r="S2598" s="17"/>
      <c r="EZ2598" s="196"/>
      <c r="FA2598" s="196"/>
      <c r="FB2598" s="196"/>
      <c r="FC2598" s="196"/>
      <c r="FD2598" s="196"/>
    </row>
    <row r="2599" spans="2:160">
      <c r="B2599" s="99">
        <f t="shared" si="241"/>
        <v>0</v>
      </c>
      <c r="C2599" s="99" t="str">
        <f t="shared" si="242"/>
        <v/>
      </c>
      <c r="D2599" s="99" t="str">
        <f t="shared" si="243"/>
        <v/>
      </c>
      <c r="E2599" s="99" t="str">
        <f t="shared" si="244"/>
        <v/>
      </c>
      <c r="F2599" s="99" t="str">
        <f t="shared" si="245"/>
        <v/>
      </c>
      <c r="G2599" s="99" t="str">
        <f t="shared" si="246"/>
        <v/>
      </c>
      <c r="H2599" s="200" t="str">
        <f ca="1">IF(AND(M2599&gt;0,M2599&lt;=STATS!$C$22),1,"")</f>
        <v/>
      </c>
      <c r="J2599" s="34">
        <v>2598</v>
      </c>
      <c r="R2599" s="17"/>
      <c r="S2599" s="17"/>
      <c r="EZ2599" s="196"/>
      <c r="FA2599" s="196"/>
      <c r="FB2599" s="196"/>
      <c r="FC2599" s="196"/>
      <c r="FD2599" s="196"/>
    </row>
    <row r="2600" spans="2:160">
      <c r="B2600" s="99">
        <f t="shared" si="241"/>
        <v>0</v>
      </c>
      <c r="C2600" s="99" t="str">
        <f t="shared" si="242"/>
        <v/>
      </c>
      <c r="D2600" s="99" t="str">
        <f t="shared" si="243"/>
        <v/>
      </c>
      <c r="E2600" s="99" t="str">
        <f t="shared" si="244"/>
        <v/>
      </c>
      <c r="F2600" s="99" t="str">
        <f t="shared" si="245"/>
        <v/>
      </c>
      <c r="G2600" s="99" t="str">
        <f t="shared" si="246"/>
        <v/>
      </c>
      <c r="H2600" s="200" t="str">
        <f ca="1">IF(AND(M2600&gt;0,M2600&lt;=STATS!$C$22),1,"")</f>
        <v/>
      </c>
      <c r="J2600" s="34">
        <v>2599</v>
      </c>
      <c r="R2600" s="17"/>
      <c r="S2600" s="17"/>
      <c r="EZ2600" s="196"/>
      <c r="FA2600" s="196"/>
      <c r="FB2600" s="196"/>
      <c r="FC2600" s="196"/>
      <c r="FD2600" s="196"/>
    </row>
    <row r="2601" spans="2:160">
      <c r="B2601" s="99">
        <f t="shared" si="241"/>
        <v>0</v>
      </c>
      <c r="C2601" s="99" t="str">
        <f t="shared" si="242"/>
        <v/>
      </c>
      <c r="D2601" s="99" t="str">
        <f t="shared" si="243"/>
        <v/>
      </c>
      <c r="E2601" s="99" t="str">
        <f t="shared" si="244"/>
        <v/>
      </c>
      <c r="F2601" s="99" t="str">
        <f t="shared" si="245"/>
        <v/>
      </c>
      <c r="G2601" s="99" t="str">
        <f t="shared" si="246"/>
        <v/>
      </c>
      <c r="H2601" s="200" t="str">
        <f ca="1">IF(AND(M2601&gt;0,M2601&lt;=STATS!$C$22),1,"")</f>
        <v/>
      </c>
      <c r="J2601" s="34">
        <v>2600</v>
      </c>
      <c r="R2601" s="17"/>
      <c r="S2601" s="17"/>
      <c r="EZ2601" s="196"/>
      <c r="FA2601" s="196"/>
      <c r="FB2601" s="196"/>
      <c r="FC2601" s="196"/>
      <c r="FD2601" s="196"/>
    </row>
    <row r="2602" spans="2:160">
      <c r="B2602" s="99">
        <f t="shared" si="241"/>
        <v>0</v>
      </c>
      <c r="C2602" s="99" t="str">
        <f t="shared" si="242"/>
        <v/>
      </c>
      <c r="D2602" s="99" t="str">
        <f t="shared" si="243"/>
        <v/>
      </c>
      <c r="E2602" s="99" t="str">
        <f t="shared" si="244"/>
        <v/>
      </c>
      <c r="F2602" s="99" t="str">
        <f t="shared" si="245"/>
        <v/>
      </c>
      <c r="G2602" s="99" t="str">
        <f t="shared" si="246"/>
        <v/>
      </c>
      <c r="H2602" s="200" t="str">
        <f ca="1">IF(AND(M2602&gt;0,M2602&lt;=STATS!$C$22),1,"")</f>
        <v/>
      </c>
      <c r="J2602" s="34">
        <v>2601</v>
      </c>
      <c r="R2602" s="17"/>
      <c r="S2602" s="17"/>
      <c r="EZ2602" s="196"/>
      <c r="FA2602" s="196"/>
      <c r="FB2602" s="196"/>
      <c r="FC2602" s="196"/>
      <c r="FD2602" s="196"/>
    </row>
    <row r="2603" spans="2:160">
      <c r="B2603" s="99">
        <f t="shared" si="241"/>
        <v>0</v>
      </c>
      <c r="C2603" s="99" t="str">
        <f t="shared" si="242"/>
        <v/>
      </c>
      <c r="D2603" s="99" t="str">
        <f t="shared" si="243"/>
        <v/>
      </c>
      <c r="E2603" s="99" t="str">
        <f t="shared" si="244"/>
        <v/>
      </c>
      <c r="F2603" s="99" t="str">
        <f t="shared" si="245"/>
        <v/>
      </c>
      <c r="G2603" s="99" t="str">
        <f t="shared" si="246"/>
        <v/>
      </c>
      <c r="H2603" s="200" t="str">
        <f ca="1">IF(AND(M2603&gt;0,M2603&lt;=STATS!$C$22),1,"")</f>
        <v/>
      </c>
      <c r="J2603" s="34">
        <v>2602</v>
      </c>
      <c r="R2603" s="17"/>
      <c r="S2603" s="17"/>
      <c r="EZ2603" s="196"/>
      <c r="FA2603" s="196"/>
      <c r="FB2603" s="196"/>
      <c r="FC2603" s="196"/>
      <c r="FD2603" s="196"/>
    </row>
    <row r="2604" spans="2:160">
      <c r="B2604" s="99">
        <f t="shared" si="241"/>
        <v>0</v>
      </c>
      <c r="C2604" s="99" t="str">
        <f t="shared" si="242"/>
        <v/>
      </c>
      <c r="D2604" s="99" t="str">
        <f t="shared" si="243"/>
        <v/>
      </c>
      <c r="E2604" s="99" t="str">
        <f t="shared" si="244"/>
        <v/>
      </c>
      <c r="F2604" s="99" t="str">
        <f t="shared" si="245"/>
        <v/>
      </c>
      <c r="G2604" s="99" t="str">
        <f t="shared" si="246"/>
        <v/>
      </c>
      <c r="H2604" s="200" t="str">
        <f ca="1">IF(AND(M2604&gt;0,M2604&lt;=STATS!$C$22),1,"")</f>
        <v/>
      </c>
      <c r="J2604" s="34">
        <v>2603</v>
      </c>
      <c r="R2604" s="17"/>
      <c r="S2604" s="17"/>
      <c r="EZ2604" s="196"/>
      <c r="FA2604" s="196"/>
      <c r="FB2604" s="196"/>
      <c r="FC2604" s="196"/>
      <c r="FD2604" s="196"/>
    </row>
    <row r="2605" spans="2:160">
      <c r="B2605" s="99">
        <f t="shared" si="241"/>
        <v>0</v>
      </c>
      <c r="C2605" s="99" t="str">
        <f t="shared" si="242"/>
        <v/>
      </c>
      <c r="D2605" s="99" t="str">
        <f t="shared" si="243"/>
        <v/>
      </c>
      <c r="E2605" s="99" t="str">
        <f t="shared" si="244"/>
        <v/>
      </c>
      <c r="F2605" s="99" t="str">
        <f t="shared" si="245"/>
        <v/>
      </c>
      <c r="G2605" s="99" t="str">
        <f t="shared" si="246"/>
        <v/>
      </c>
      <c r="H2605" s="200" t="str">
        <f ca="1">IF(AND(M2605&gt;0,M2605&lt;=STATS!$C$22),1,"")</f>
        <v/>
      </c>
      <c r="J2605" s="34">
        <v>2604</v>
      </c>
      <c r="R2605" s="17"/>
      <c r="S2605" s="17"/>
      <c r="EZ2605" s="196"/>
      <c r="FA2605" s="196"/>
      <c r="FB2605" s="196"/>
      <c r="FC2605" s="196"/>
      <c r="FD2605" s="196"/>
    </row>
    <row r="2606" spans="2:160">
      <c r="B2606" s="99">
        <f t="shared" si="241"/>
        <v>0</v>
      </c>
      <c r="C2606" s="99" t="str">
        <f t="shared" si="242"/>
        <v/>
      </c>
      <c r="D2606" s="99" t="str">
        <f t="shared" si="243"/>
        <v/>
      </c>
      <c r="E2606" s="99" t="str">
        <f t="shared" si="244"/>
        <v/>
      </c>
      <c r="F2606" s="99" t="str">
        <f t="shared" si="245"/>
        <v/>
      </c>
      <c r="G2606" s="99" t="str">
        <f t="shared" si="246"/>
        <v/>
      </c>
      <c r="H2606" s="200" t="str">
        <f ca="1">IF(AND(M2606&gt;0,M2606&lt;=STATS!$C$22),1,"")</f>
        <v/>
      </c>
      <c r="J2606" s="34">
        <v>2605</v>
      </c>
      <c r="R2606" s="17"/>
      <c r="S2606" s="17"/>
      <c r="EZ2606" s="196"/>
      <c r="FA2606" s="196"/>
      <c r="FB2606" s="196"/>
      <c r="FC2606" s="196"/>
      <c r="FD2606" s="196"/>
    </row>
    <row r="2607" spans="2:160">
      <c r="B2607" s="99">
        <f t="shared" si="241"/>
        <v>0</v>
      </c>
      <c r="C2607" s="99" t="str">
        <f t="shared" si="242"/>
        <v/>
      </c>
      <c r="D2607" s="99" t="str">
        <f t="shared" si="243"/>
        <v/>
      </c>
      <c r="E2607" s="99" t="str">
        <f t="shared" si="244"/>
        <v/>
      </c>
      <c r="F2607" s="99" t="str">
        <f t="shared" si="245"/>
        <v/>
      </c>
      <c r="G2607" s="99" t="str">
        <f t="shared" si="246"/>
        <v/>
      </c>
      <c r="H2607" s="200" t="str">
        <f ca="1">IF(AND(M2607&gt;0,M2607&lt;=STATS!$C$22),1,"")</f>
        <v/>
      </c>
      <c r="J2607" s="34">
        <v>2606</v>
      </c>
      <c r="R2607" s="17"/>
      <c r="S2607" s="17"/>
      <c r="EZ2607" s="196"/>
      <c r="FA2607" s="196"/>
      <c r="FB2607" s="196"/>
      <c r="FC2607" s="196"/>
      <c r="FD2607" s="196"/>
    </row>
    <row r="2608" spans="2:160">
      <c r="B2608" s="99">
        <f t="shared" si="241"/>
        <v>0</v>
      </c>
      <c r="C2608" s="99" t="str">
        <f t="shared" si="242"/>
        <v/>
      </c>
      <c r="D2608" s="99" t="str">
        <f t="shared" si="243"/>
        <v/>
      </c>
      <c r="E2608" s="99" t="str">
        <f t="shared" si="244"/>
        <v/>
      </c>
      <c r="F2608" s="99" t="str">
        <f t="shared" si="245"/>
        <v/>
      </c>
      <c r="G2608" s="99" t="str">
        <f t="shared" si="246"/>
        <v/>
      </c>
      <c r="H2608" s="200" t="str">
        <f ca="1">IF(AND(M2608&gt;0,M2608&lt;=STATS!$C$22),1,"")</f>
        <v/>
      </c>
      <c r="J2608" s="34">
        <v>2607</v>
      </c>
      <c r="R2608" s="17"/>
      <c r="S2608" s="17"/>
      <c r="EZ2608" s="196"/>
      <c r="FA2608" s="196"/>
      <c r="FB2608" s="196"/>
      <c r="FC2608" s="196"/>
      <c r="FD2608" s="196"/>
    </row>
    <row r="2609" spans="2:160">
      <c r="B2609" s="99">
        <f t="shared" si="241"/>
        <v>0</v>
      </c>
      <c r="C2609" s="99" t="str">
        <f t="shared" si="242"/>
        <v/>
      </c>
      <c r="D2609" s="99" t="str">
        <f t="shared" si="243"/>
        <v/>
      </c>
      <c r="E2609" s="99" t="str">
        <f t="shared" si="244"/>
        <v/>
      </c>
      <c r="F2609" s="99" t="str">
        <f t="shared" si="245"/>
        <v/>
      </c>
      <c r="G2609" s="99" t="str">
        <f t="shared" si="246"/>
        <v/>
      </c>
      <c r="H2609" s="200" t="str">
        <f ca="1">IF(AND(M2609&gt;0,M2609&lt;=STATS!$C$22),1,"")</f>
        <v/>
      </c>
      <c r="J2609" s="34">
        <v>2608</v>
      </c>
      <c r="R2609" s="17"/>
      <c r="S2609" s="17"/>
      <c r="EZ2609" s="196"/>
      <c r="FA2609" s="196"/>
      <c r="FB2609" s="196"/>
      <c r="FC2609" s="196"/>
      <c r="FD2609" s="196"/>
    </row>
    <row r="2610" spans="2:160">
      <c r="B2610" s="99">
        <f t="shared" si="241"/>
        <v>0</v>
      </c>
      <c r="C2610" s="99" t="str">
        <f t="shared" si="242"/>
        <v/>
      </c>
      <c r="D2610" s="99" t="str">
        <f t="shared" si="243"/>
        <v/>
      </c>
      <c r="E2610" s="99" t="str">
        <f t="shared" si="244"/>
        <v/>
      </c>
      <c r="F2610" s="99" t="str">
        <f t="shared" si="245"/>
        <v/>
      </c>
      <c r="G2610" s="99" t="str">
        <f t="shared" si="246"/>
        <v/>
      </c>
      <c r="H2610" s="200" t="str">
        <f ca="1">IF(AND(M2610&gt;0,M2610&lt;=STATS!$C$22),1,"")</f>
        <v/>
      </c>
      <c r="J2610" s="34">
        <v>2609</v>
      </c>
      <c r="R2610" s="17"/>
      <c r="S2610" s="17"/>
      <c r="EZ2610" s="196"/>
      <c r="FA2610" s="196"/>
      <c r="FB2610" s="196"/>
      <c r="FC2610" s="196"/>
      <c r="FD2610" s="196"/>
    </row>
    <row r="2611" spans="2:160">
      <c r="B2611" s="99">
        <f t="shared" si="241"/>
        <v>0</v>
      </c>
      <c r="C2611" s="99" t="str">
        <f t="shared" si="242"/>
        <v/>
      </c>
      <c r="D2611" s="99" t="str">
        <f t="shared" si="243"/>
        <v/>
      </c>
      <c r="E2611" s="99" t="str">
        <f t="shared" si="244"/>
        <v/>
      </c>
      <c r="F2611" s="99" t="str">
        <f t="shared" si="245"/>
        <v/>
      </c>
      <c r="G2611" s="99" t="str">
        <f t="shared" si="246"/>
        <v/>
      </c>
      <c r="H2611" s="200" t="str">
        <f ca="1">IF(AND(M2611&gt;0,M2611&lt;=STATS!$C$22),1,"")</f>
        <v/>
      </c>
      <c r="J2611" s="34">
        <v>2610</v>
      </c>
      <c r="R2611" s="17"/>
      <c r="S2611" s="17"/>
      <c r="EZ2611" s="196"/>
      <c r="FA2611" s="196"/>
      <c r="FB2611" s="196"/>
      <c r="FC2611" s="196"/>
      <c r="FD2611" s="196"/>
    </row>
    <row r="2612" spans="2:160">
      <c r="B2612" s="99">
        <f t="shared" si="241"/>
        <v>0</v>
      </c>
      <c r="C2612" s="99" t="str">
        <f t="shared" si="242"/>
        <v/>
      </c>
      <c r="D2612" s="99" t="str">
        <f t="shared" si="243"/>
        <v/>
      </c>
      <c r="E2612" s="99" t="str">
        <f t="shared" si="244"/>
        <v/>
      </c>
      <c r="F2612" s="99" t="str">
        <f t="shared" si="245"/>
        <v/>
      </c>
      <c r="G2612" s="99" t="str">
        <f t="shared" si="246"/>
        <v/>
      </c>
      <c r="H2612" s="200" t="str">
        <f ca="1">IF(AND(M2612&gt;0,M2612&lt;=STATS!$C$22),1,"")</f>
        <v/>
      </c>
      <c r="J2612" s="34">
        <v>2611</v>
      </c>
      <c r="R2612" s="17"/>
      <c r="S2612" s="17"/>
      <c r="EZ2612" s="196"/>
      <c r="FA2612" s="196"/>
      <c r="FB2612" s="196"/>
      <c r="FC2612" s="196"/>
      <c r="FD2612" s="196"/>
    </row>
    <row r="2613" spans="2:160">
      <c r="B2613" s="99">
        <f t="shared" si="241"/>
        <v>0</v>
      </c>
      <c r="C2613" s="99" t="str">
        <f t="shared" si="242"/>
        <v/>
      </c>
      <c r="D2613" s="99" t="str">
        <f t="shared" si="243"/>
        <v/>
      </c>
      <c r="E2613" s="99" t="str">
        <f t="shared" si="244"/>
        <v/>
      </c>
      <c r="F2613" s="99" t="str">
        <f t="shared" si="245"/>
        <v/>
      </c>
      <c r="G2613" s="99" t="str">
        <f t="shared" si="246"/>
        <v/>
      </c>
      <c r="H2613" s="200" t="str">
        <f ca="1">IF(AND(M2613&gt;0,M2613&lt;=STATS!$C$22),1,"")</f>
        <v/>
      </c>
      <c r="J2613" s="34">
        <v>2612</v>
      </c>
      <c r="R2613" s="17"/>
      <c r="S2613" s="17"/>
      <c r="EZ2613" s="196"/>
      <c r="FA2613" s="196"/>
      <c r="FB2613" s="196"/>
      <c r="FC2613" s="196"/>
      <c r="FD2613" s="196"/>
    </row>
    <row r="2614" spans="2:160">
      <c r="B2614" s="99">
        <f t="shared" si="241"/>
        <v>0</v>
      </c>
      <c r="C2614" s="99" t="str">
        <f t="shared" si="242"/>
        <v/>
      </c>
      <c r="D2614" s="99" t="str">
        <f t="shared" si="243"/>
        <v/>
      </c>
      <c r="E2614" s="99" t="str">
        <f t="shared" si="244"/>
        <v/>
      </c>
      <c r="F2614" s="99" t="str">
        <f t="shared" si="245"/>
        <v/>
      </c>
      <c r="G2614" s="99" t="str">
        <f t="shared" si="246"/>
        <v/>
      </c>
      <c r="H2614" s="200" t="str">
        <f ca="1">IF(AND(M2614&gt;0,M2614&lt;=STATS!$C$22),1,"")</f>
        <v/>
      </c>
      <c r="J2614" s="34">
        <v>2613</v>
      </c>
      <c r="R2614" s="17"/>
      <c r="S2614" s="17"/>
      <c r="EZ2614" s="196"/>
      <c r="FA2614" s="196"/>
      <c r="FB2614" s="196"/>
      <c r="FC2614" s="196"/>
      <c r="FD2614" s="196"/>
    </row>
    <row r="2615" spans="2:160">
      <c r="B2615" s="99">
        <f t="shared" si="241"/>
        <v>0</v>
      </c>
      <c r="C2615" s="99" t="str">
        <f t="shared" si="242"/>
        <v/>
      </c>
      <c r="D2615" s="99" t="str">
        <f t="shared" si="243"/>
        <v/>
      </c>
      <c r="E2615" s="99" t="str">
        <f t="shared" si="244"/>
        <v/>
      </c>
      <c r="F2615" s="99" t="str">
        <f t="shared" si="245"/>
        <v/>
      </c>
      <c r="G2615" s="99" t="str">
        <f t="shared" si="246"/>
        <v/>
      </c>
      <c r="H2615" s="200" t="str">
        <f ca="1">IF(AND(M2615&gt;0,M2615&lt;=STATS!$C$22),1,"")</f>
        <v/>
      </c>
      <c r="J2615" s="34">
        <v>2614</v>
      </c>
      <c r="R2615" s="17"/>
      <c r="S2615" s="17"/>
      <c r="EZ2615" s="196"/>
      <c r="FA2615" s="196"/>
      <c r="FB2615" s="196"/>
      <c r="FC2615" s="196"/>
      <c r="FD2615" s="196"/>
    </row>
    <row r="2616" spans="2:160">
      <c r="B2616" s="99">
        <f t="shared" si="241"/>
        <v>0</v>
      </c>
      <c r="C2616" s="99" t="str">
        <f t="shared" si="242"/>
        <v/>
      </c>
      <c r="D2616" s="99" t="str">
        <f t="shared" si="243"/>
        <v/>
      </c>
      <c r="E2616" s="99" t="str">
        <f t="shared" si="244"/>
        <v/>
      </c>
      <c r="F2616" s="99" t="str">
        <f t="shared" si="245"/>
        <v/>
      </c>
      <c r="G2616" s="99" t="str">
        <f t="shared" si="246"/>
        <v/>
      </c>
      <c r="H2616" s="200" t="str">
        <f ca="1">IF(AND(M2616&gt;0,M2616&lt;=STATS!$C$22),1,"")</f>
        <v/>
      </c>
      <c r="J2616" s="34">
        <v>2615</v>
      </c>
      <c r="R2616" s="17"/>
      <c r="S2616" s="17"/>
      <c r="EZ2616" s="196"/>
      <c r="FA2616" s="196"/>
      <c r="FB2616" s="196"/>
      <c r="FC2616" s="196"/>
      <c r="FD2616" s="196"/>
    </row>
    <row r="2617" spans="2:160">
      <c r="B2617" s="99">
        <f t="shared" si="241"/>
        <v>0</v>
      </c>
      <c r="C2617" s="99" t="str">
        <f t="shared" si="242"/>
        <v/>
      </c>
      <c r="D2617" s="99" t="str">
        <f t="shared" si="243"/>
        <v/>
      </c>
      <c r="E2617" s="99" t="str">
        <f t="shared" si="244"/>
        <v/>
      </c>
      <c r="F2617" s="99" t="str">
        <f t="shared" si="245"/>
        <v/>
      </c>
      <c r="G2617" s="99" t="str">
        <f t="shared" si="246"/>
        <v/>
      </c>
      <c r="H2617" s="200" t="str">
        <f ca="1">IF(AND(M2617&gt;0,M2617&lt;=STATS!$C$22),1,"")</f>
        <v/>
      </c>
      <c r="J2617" s="34">
        <v>2616</v>
      </c>
      <c r="R2617" s="17"/>
      <c r="S2617" s="17"/>
      <c r="EZ2617" s="196"/>
      <c r="FA2617" s="196"/>
      <c r="FB2617" s="196"/>
      <c r="FC2617" s="196"/>
      <c r="FD2617" s="196"/>
    </row>
    <row r="2618" spans="2:160">
      <c r="B2618" s="99">
        <f t="shared" si="241"/>
        <v>0</v>
      </c>
      <c r="C2618" s="99" t="str">
        <f t="shared" si="242"/>
        <v/>
      </c>
      <c r="D2618" s="99" t="str">
        <f t="shared" si="243"/>
        <v/>
      </c>
      <c r="E2618" s="99" t="str">
        <f t="shared" si="244"/>
        <v/>
      </c>
      <c r="F2618" s="99" t="str">
        <f t="shared" si="245"/>
        <v/>
      </c>
      <c r="G2618" s="99" t="str">
        <f t="shared" si="246"/>
        <v/>
      </c>
      <c r="H2618" s="200" t="str">
        <f ca="1">IF(AND(M2618&gt;0,M2618&lt;=STATS!$C$22),1,"")</f>
        <v/>
      </c>
      <c r="J2618" s="34">
        <v>2617</v>
      </c>
      <c r="R2618" s="17"/>
      <c r="S2618" s="17"/>
      <c r="EZ2618" s="196"/>
      <c r="FA2618" s="196"/>
      <c r="FB2618" s="196"/>
      <c r="FC2618" s="196"/>
      <c r="FD2618" s="196"/>
    </row>
    <row r="2619" spans="2:160">
      <c r="B2619" s="99">
        <f t="shared" si="241"/>
        <v>0</v>
      </c>
      <c r="C2619" s="99" t="str">
        <f t="shared" si="242"/>
        <v/>
      </c>
      <c r="D2619" s="99" t="str">
        <f t="shared" si="243"/>
        <v/>
      </c>
      <c r="E2619" s="99" t="str">
        <f t="shared" si="244"/>
        <v/>
      </c>
      <c r="F2619" s="99" t="str">
        <f t="shared" si="245"/>
        <v/>
      </c>
      <c r="G2619" s="99" t="str">
        <f t="shared" si="246"/>
        <v/>
      </c>
      <c r="H2619" s="200" t="str">
        <f ca="1">IF(AND(M2619&gt;0,M2619&lt;=STATS!$C$22),1,"")</f>
        <v/>
      </c>
      <c r="J2619" s="34">
        <v>2618</v>
      </c>
      <c r="R2619" s="17"/>
      <c r="S2619" s="17"/>
      <c r="EZ2619" s="196"/>
      <c r="FA2619" s="196"/>
      <c r="FB2619" s="196"/>
      <c r="FC2619" s="196"/>
      <c r="FD2619" s="196"/>
    </row>
    <row r="2620" spans="2:160">
      <c r="B2620" s="99">
        <f t="shared" si="241"/>
        <v>0</v>
      </c>
      <c r="C2620" s="99" t="str">
        <f t="shared" si="242"/>
        <v/>
      </c>
      <c r="D2620" s="99" t="str">
        <f t="shared" si="243"/>
        <v/>
      </c>
      <c r="E2620" s="99" t="str">
        <f t="shared" si="244"/>
        <v/>
      </c>
      <c r="F2620" s="99" t="str">
        <f t="shared" si="245"/>
        <v/>
      </c>
      <c r="G2620" s="99" t="str">
        <f t="shared" si="246"/>
        <v/>
      </c>
      <c r="H2620" s="200" t="str">
        <f ca="1">IF(AND(M2620&gt;0,M2620&lt;=STATS!$C$22),1,"")</f>
        <v/>
      </c>
      <c r="J2620" s="34">
        <v>2619</v>
      </c>
      <c r="R2620" s="17"/>
      <c r="S2620" s="17"/>
      <c r="EZ2620" s="196"/>
      <c r="FA2620" s="196"/>
      <c r="FB2620" s="196"/>
      <c r="FC2620" s="196"/>
      <c r="FD2620" s="196"/>
    </row>
    <row r="2621" spans="2:160">
      <c r="B2621" s="99">
        <f t="shared" si="241"/>
        <v>0</v>
      </c>
      <c r="C2621" s="99" t="str">
        <f t="shared" si="242"/>
        <v/>
      </c>
      <c r="D2621" s="99" t="str">
        <f t="shared" si="243"/>
        <v/>
      </c>
      <c r="E2621" s="99" t="str">
        <f t="shared" si="244"/>
        <v/>
      </c>
      <c r="F2621" s="99" t="str">
        <f t="shared" si="245"/>
        <v/>
      </c>
      <c r="G2621" s="99" t="str">
        <f t="shared" si="246"/>
        <v/>
      </c>
      <c r="H2621" s="200" t="str">
        <f ca="1">IF(AND(M2621&gt;0,M2621&lt;=STATS!$C$22),1,"")</f>
        <v/>
      </c>
      <c r="J2621" s="34">
        <v>2620</v>
      </c>
      <c r="R2621" s="17"/>
      <c r="S2621" s="17"/>
      <c r="EZ2621" s="196"/>
      <c r="FA2621" s="196"/>
      <c r="FB2621" s="196"/>
      <c r="FC2621" s="196"/>
      <c r="FD2621" s="196"/>
    </row>
    <row r="2622" spans="2:160">
      <c r="B2622" s="99">
        <f t="shared" si="241"/>
        <v>0</v>
      </c>
      <c r="C2622" s="99" t="str">
        <f t="shared" si="242"/>
        <v/>
      </c>
      <c r="D2622" s="99" t="str">
        <f t="shared" si="243"/>
        <v/>
      </c>
      <c r="E2622" s="99" t="str">
        <f t="shared" si="244"/>
        <v/>
      </c>
      <c r="F2622" s="99" t="str">
        <f t="shared" si="245"/>
        <v/>
      </c>
      <c r="G2622" s="99" t="str">
        <f t="shared" si="246"/>
        <v/>
      </c>
      <c r="H2622" s="200" t="str">
        <f ca="1">IF(AND(M2622&gt;0,M2622&lt;=STATS!$C$22),1,"")</f>
        <v/>
      </c>
      <c r="J2622" s="34">
        <v>2621</v>
      </c>
      <c r="R2622" s="17"/>
      <c r="S2622" s="17"/>
      <c r="EZ2622" s="196"/>
      <c r="FA2622" s="196"/>
      <c r="FB2622" s="196"/>
      <c r="FC2622" s="196"/>
      <c r="FD2622" s="196"/>
    </row>
    <row r="2623" spans="2:160">
      <c r="B2623" s="99">
        <f t="shared" si="241"/>
        <v>0</v>
      </c>
      <c r="C2623" s="99" t="str">
        <f t="shared" si="242"/>
        <v/>
      </c>
      <c r="D2623" s="99" t="str">
        <f t="shared" si="243"/>
        <v/>
      </c>
      <c r="E2623" s="99" t="str">
        <f t="shared" si="244"/>
        <v/>
      </c>
      <c r="F2623" s="99" t="str">
        <f t="shared" si="245"/>
        <v/>
      </c>
      <c r="G2623" s="99" t="str">
        <f t="shared" si="246"/>
        <v/>
      </c>
      <c r="H2623" s="200" t="str">
        <f ca="1">IF(AND(M2623&gt;0,M2623&lt;=STATS!$C$22),1,"")</f>
        <v/>
      </c>
      <c r="J2623" s="34">
        <v>2622</v>
      </c>
      <c r="R2623" s="17"/>
      <c r="S2623" s="17"/>
      <c r="EZ2623" s="196"/>
      <c r="FA2623" s="196"/>
      <c r="FB2623" s="196"/>
      <c r="FC2623" s="196"/>
      <c r="FD2623" s="196"/>
    </row>
    <row r="2624" spans="2:160">
      <c r="B2624" s="99">
        <f t="shared" si="241"/>
        <v>0</v>
      </c>
      <c r="C2624" s="99" t="str">
        <f t="shared" si="242"/>
        <v/>
      </c>
      <c r="D2624" s="99" t="str">
        <f t="shared" si="243"/>
        <v/>
      </c>
      <c r="E2624" s="99" t="str">
        <f t="shared" si="244"/>
        <v/>
      </c>
      <c r="F2624" s="99" t="str">
        <f t="shared" si="245"/>
        <v/>
      </c>
      <c r="G2624" s="99" t="str">
        <f t="shared" si="246"/>
        <v/>
      </c>
      <c r="H2624" s="200" t="str">
        <f ca="1">IF(AND(M2624&gt;0,M2624&lt;=STATS!$C$22),1,"")</f>
        <v/>
      </c>
      <c r="J2624" s="34">
        <v>2623</v>
      </c>
      <c r="R2624" s="17"/>
      <c r="S2624" s="17"/>
      <c r="EZ2624" s="196"/>
      <c r="FA2624" s="196"/>
      <c r="FB2624" s="196"/>
      <c r="FC2624" s="196"/>
      <c r="FD2624" s="196"/>
    </row>
    <row r="2625" spans="2:160">
      <c r="B2625" s="99">
        <f t="shared" si="241"/>
        <v>0</v>
      </c>
      <c r="C2625" s="99" t="str">
        <f t="shared" si="242"/>
        <v/>
      </c>
      <c r="D2625" s="99" t="str">
        <f t="shared" si="243"/>
        <v/>
      </c>
      <c r="E2625" s="99" t="str">
        <f t="shared" si="244"/>
        <v/>
      </c>
      <c r="F2625" s="99" t="str">
        <f t="shared" si="245"/>
        <v/>
      </c>
      <c r="G2625" s="99" t="str">
        <f t="shared" si="246"/>
        <v/>
      </c>
      <c r="H2625" s="200" t="str">
        <f ca="1">IF(AND(M2625&gt;0,M2625&lt;=STATS!$C$22),1,"")</f>
        <v/>
      </c>
      <c r="J2625" s="34">
        <v>2624</v>
      </c>
      <c r="R2625" s="17"/>
      <c r="S2625" s="17"/>
      <c r="EZ2625" s="196"/>
      <c r="FA2625" s="196"/>
      <c r="FB2625" s="196"/>
      <c r="FC2625" s="196"/>
      <c r="FD2625" s="196"/>
    </row>
    <row r="2626" spans="2:160">
      <c r="B2626" s="99">
        <f t="shared" ref="B2626:B2689" si="247">COUNT(R2626:EY2626,FE2626:FM2626)</f>
        <v>0</v>
      </c>
      <c r="C2626" s="99" t="str">
        <f t="shared" ref="C2626:C2689" si="248">IF(COUNT(R2626:EY2626,FE2626:FM2626)&gt;0,COUNT(R2626:EY2626,FE2626:FM2626),"")</f>
        <v/>
      </c>
      <c r="D2626" s="99" t="str">
        <f t="shared" ref="D2626:D2689" si="249">IF(COUNT(T2626:BJ2626,BL2626:BT2626,BV2626:CB2626,CD2626:EY2626,FE2626:FM2626)&gt;0,COUNT(T2626:BJ2626,BL2626:BT2626,BV2626:CB2626,CD2626:EY2626,FE2626:FM2626),"")</f>
        <v/>
      </c>
      <c r="E2626" s="99" t="str">
        <f t="shared" ref="E2626:E2689" si="250">IF(H2626=1,COUNT(R2626:EY2626,FE2626:FM2626),"")</f>
        <v/>
      </c>
      <c r="F2626" s="99" t="str">
        <f t="shared" ref="F2626:F2689" si="251">IF(H2626=1,COUNT(T2626:BJ2626,BL2626:BT2626,BV2626:CB2626,CD2626:EY2626,FE2626:FM2626),"")</f>
        <v/>
      </c>
      <c r="G2626" s="99" t="str">
        <f t="shared" si="246"/>
        <v/>
      </c>
      <c r="H2626" s="200" t="str">
        <f ca="1">IF(AND(M2626&gt;0,M2626&lt;=STATS!$C$22),1,"")</f>
        <v/>
      </c>
      <c r="J2626" s="34">
        <v>2625</v>
      </c>
      <c r="R2626" s="17"/>
      <c r="S2626" s="17"/>
      <c r="EZ2626" s="196"/>
      <c r="FA2626" s="196"/>
      <c r="FB2626" s="196"/>
      <c r="FC2626" s="196"/>
      <c r="FD2626" s="196"/>
    </row>
    <row r="2627" spans="2:160">
      <c r="B2627" s="99">
        <f t="shared" si="247"/>
        <v>0</v>
      </c>
      <c r="C2627" s="99" t="str">
        <f t="shared" si="248"/>
        <v/>
      </c>
      <c r="D2627" s="99" t="str">
        <f t="shared" si="249"/>
        <v/>
      </c>
      <c r="E2627" s="99" t="str">
        <f t="shared" si="250"/>
        <v/>
      </c>
      <c r="F2627" s="99" t="str">
        <f t="shared" si="251"/>
        <v/>
      </c>
      <c r="G2627" s="99" t="str">
        <f t="shared" si="246"/>
        <v/>
      </c>
      <c r="H2627" s="200" t="str">
        <f ca="1">IF(AND(M2627&gt;0,M2627&lt;=STATS!$C$22),1,"")</f>
        <v/>
      </c>
      <c r="J2627" s="34">
        <v>2626</v>
      </c>
      <c r="R2627" s="17"/>
      <c r="S2627" s="17"/>
      <c r="EZ2627" s="196"/>
      <c r="FA2627" s="196"/>
      <c r="FB2627" s="196"/>
      <c r="FC2627" s="196"/>
      <c r="FD2627" s="196"/>
    </row>
    <row r="2628" spans="2:160">
      <c r="B2628" s="99">
        <f t="shared" si="247"/>
        <v>0</v>
      </c>
      <c r="C2628" s="99" t="str">
        <f t="shared" si="248"/>
        <v/>
      </c>
      <c r="D2628" s="99" t="str">
        <f t="shared" si="249"/>
        <v/>
      </c>
      <c r="E2628" s="99" t="str">
        <f t="shared" si="250"/>
        <v/>
      </c>
      <c r="F2628" s="99" t="str">
        <f t="shared" si="251"/>
        <v/>
      </c>
      <c r="G2628" s="99" t="str">
        <f t="shared" si="246"/>
        <v/>
      </c>
      <c r="H2628" s="200" t="str">
        <f ca="1">IF(AND(M2628&gt;0,M2628&lt;=STATS!$C$22),1,"")</f>
        <v/>
      </c>
      <c r="J2628" s="34">
        <v>2627</v>
      </c>
      <c r="R2628" s="17"/>
      <c r="S2628" s="17"/>
      <c r="EZ2628" s="196"/>
      <c r="FA2628" s="196"/>
      <c r="FB2628" s="196"/>
      <c r="FC2628" s="196"/>
      <c r="FD2628" s="196"/>
    </row>
    <row r="2629" spans="2:160">
      <c r="B2629" s="99">
        <f t="shared" si="247"/>
        <v>0</v>
      </c>
      <c r="C2629" s="99" t="str">
        <f t="shared" si="248"/>
        <v/>
      </c>
      <c r="D2629" s="99" t="str">
        <f t="shared" si="249"/>
        <v/>
      </c>
      <c r="E2629" s="99" t="str">
        <f t="shared" si="250"/>
        <v/>
      </c>
      <c r="F2629" s="99" t="str">
        <f t="shared" si="251"/>
        <v/>
      </c>
      <c r="G2629" s="99" t="str">
        <f t="shared" si="246"/>
        <v/>
      </c>
      <c r="H2629" s="200" t="str">
        <f ca="1">IF(AND(M2629&gt;0,M2629&lt;=STATS!$C$22),1,"")</f>
        <v/>
      </c>
      <c r="J2629" s="34">
        <v>2628</v>
      </c>
      <c r="R2629" s="17"/>
      <c r="S2629" s="17"/>
      <c r="EZ2629" s="196"/>
      <c r="FA2629" s="196"/>
      <c r="FB2629" s="196"/>
      <c r="FC2629" s="196"/>
      <c r="FD2629" s="196"/>
    </row>
    <row r="2630" spans="2:160">
      <c r="B2630" s="99">
        <f t="shared" si="247"/>
        <v>0</v>
      </c>
      <c r="C2630" s="99" t="str">
        <f t="shared" si="248"/>
        <v/>
      </c>
      <c r="D2630" s="99" t="str">
        <f t="shared" si="249"/>
        <v/>
      </c>
      <c r="E2630" s="99" t="str">
        <f t="shared" si="250"/>
        <v/>
      </c>
      <c r="F2630" s="99" t="str">
        <f t="shared" si="251"/>
        <v/>
      </c>
      <c r="G2630" s="99" t="str">
        <f t="shared" si="246"/>
        <v/>
      </c>
      <c r="H2630" s="200" t="str">
        <f ca="1">IF(AND(M2630&gt;0,M2630&lt;=STATS!$C$22),1,"")</f>
        <v/>
      </c>
      <c r="J2630" s="34">
        <v>2629</v>
      </c>
      <c r="R2630" s="17"/>
      <c r="S2630" s="17"/>
      <c r="EZ2630" s="196"/>
      <c r="FA2630" s="196"/>
      <c r="FB2630" s="196"/>
      <c r="FC2630" s="196"/>
      <c r="FD2630" s="196"/>
    </row>
    <row r="2631" spans="2:160">
      <c r="B2631" s="99">
        <f t="shared" si="247"/>
        <v>0</v>
      </c>
      <c r="C2631" s="99" t="str">
        <f t="shared" si="248"/>
        <v/>
      </c>
      <c r="D2631" s="99" t="str">
        <f t="shared" si="249"/>
        <v/>
      </c>
      <c r="E2631" s="99" t="str">
        <f t="shared" si="250"/>
        <v/>
      </c>
      <c r="F2631" s="99" t="str">
        <f t="shared" si="251"/>
        <v/>
      </c>
      <c r="G2631" s="99" t="str">
        <f t="shared" si="246"/>
        <v/>
      </c>
      <c r="H2631" s="200" t="str">
        <f ca="1">IF(AND(M2631&gt;0,M2631&lt;=STATS!$C$22),1,"")</f>
        <v/>
      </c>
      <c r="J2631" s="34">
        <v>2630</v>
      </c>
      <c r="R2631" s="17"/>
      <c r="S2631" s="17"/>
      <c r="EZ2631" s="196"/>
      <c r="FA2631" s="196"/>
      <c r="FB2631" s="196"/>
      <c r="FC2631" s="196"/>
      <c r="FD2631" s="196"/>
    </row>
    <row r="2632" spans="2:160">
      <c r="B2632" s="99">
        <f t="shared" si="247"/>
        <v>0</v>
      </c>
      <c r="C2632" s="99" t="str">
        <f t="shared" si="248"/>
        <v/>
      </c>
      <c r="D2632" s="99" t="str">
        <f t="shared" si="249"/>
        <v/>
      </c>
      <c r="E2632" s="99" t="str">
        <f t="shared" si="250"/>
        <v/>
      </c>
      <c r="F2632" s="99" t="str">
        <f t="shared" si="251"/>
        <v/>
      </c>
      <c r="G2632" s="99" t="str">
        <f t="shared" si="246"/>
        <v/>
      </c>
      <c r="H2632" s="200" t="str">
        <f ca="1">IF(AND(M2632&gt;0,M2632&lt;=STATS!$C$22),1,"")</f>
        <v/>
      </c>
      <c r="J2632" s="34">
        <v>2631</v>
      </c>
      <c r="R2632" s="17"/>
      <c r="S2632" s="17"/>
      <c r="EZ2632" s="196"/>
      <c r="FA2632" s="196"/>
      <c r="FB2632" s="196"/>
      <c r="FC2632" s="196"/>
      <c r="FD2632" s="196"/>
    </row>
    <row r="2633" spans="2:160">
      <c r="B2633" s="99">
        <f t="shared" si="247"/>
        <v>0</v>
      </c>
      <c r="C2633" s="99" t="str">
        <f t="shared" si="248"/>
        <v/>
      </c>
      <c r="D2633" s="99" t="str">
        <f t="shared" si="249"/>
        <v/>
      </c>
      <c r="E2633" s="99" t="str">
        <f t="shared" si="250"/>
        <v/>
      </c>
      <c r="F2633" s="99" t="str">
        <f t="shared" si="251"/>
        <v/>
      </c>
      <c r="G2633" s="99" t="str">
        <f t="shared" si="246"/>
        <v/>
      </c>
      <c r="H2633" s="200" t="str">
        <f ca="1">IF(AND(M2633&gt;0,M2633&lt;=STATS!$C$22),1,"")</f>
        <v/>
      </c>
      <c r="J2633" s="34">
        <v>2632</v>
      </c>
      <c r="R2633" s="17"/>
      <c r="S2633" s="17"/>
      <c r="EZ2633" s="196"/>
      <c r="FA2633" s="196"/>
      <c r="FB2633" s="196"/>
      <c r="FC2633" s="196"/>
      <c r="FD2633" s="196"/>
    </row>
    <row r="2634" spans="2:160">
      <c r="B2634" s="99">
        <f t="shared" si="247"/>
        <v>0</v>
      </c>
      <c r="C2634" s="99" t="str">
        <f t="shared" si="248"/>
        <v/>
      </c>
      <c r="D2634" s="99" t="str">
        <f t="shared" si="249"/>
        <v/>
      </c>
      <c r="E2634" s="99" t="str">
        <f t="shared" si="250"/>
        <v/>
      </c>
      <c r="F2634" s="99" t="str">
        <f t="shared" si="251"/>
        <v/>
      </c>
      <c r="G2634" s="99" t="str">
        <f t="shared" si="246"/>
        <v/>
      </c>
      <c r="H2634" s="200" t="str">
        <f ca="1">IF(AND(M2634&gt;0,M2634&lt;=STATS!$C$22),1,"")</f>
        <v/>
      </c>
      <c r="J2634" s="34">
        <v>2633</v>
      </c>
      <c r="R2634" s="17"/>
      <c r="S2634" s="17"/>
      <c r="EZ2634" s="196"/>
      <c r="FA2634" s="196"/>
      <c r="FB2634" s="196"/>
      <c r="FC2634" s="196"/>
      <c r="FD2634" s="196"/>
    </row>
    <row r="2635" spans="2:160">
      <c r="B2635" s="99">
        <f t="shared" si="247"/>
        <v>0</v>
      </c>
      <c r="C2635" s="99" t="str">
        <f t="shared" si="248"/>
        <v/>
      </c>
      <c r="D2635" s="99" t="str">
        <f t="shared" si="249"/>
        <v/>
      </c>
      <c r="E2635" s="99" t="str">
        <f t="shared" si="250"/>
        <v/>
      </c>
      <c r="F2635" s="99" t="str">
        <f t="shared" si="251"/>
        <v/>
      </c>
      <c r="G2635" s="99" t="str">
        <f t="shared" si="246"/>
        <v/>
      </c>
      <c r="H2635" s="200" t="str">
        <f ca="1">IF(AND(M2635&gt;0,M2635&lt;=STATS!$C$22),1,"")</f>
        <v/>
      </c>
      <c r="J2635" s="34">
        <v>2634</v>
      </c>
      <c r="R2635" s="17"/>
      <c r="S2635" s="17"/>
      <c r="EZ2635" s="196"/>
      <c r="FA2635" s="196"/>
      <c r="FB2635" s="196"/>
      <c r="FC2635" s="196"/>
      <c r="FD2635" s="196"/>
    </row>
    <row r="2636" spans="2:160">
      <c r="B2636" s="99">
        <f t="shared" si="247"/>
        <v>0</v>
      </c>
      <c r="C2636" s="99" t="str">
        <f t="shared" si="248"/>
        <v/>
      </c>
      <c r="D2636" s="99" t="str">
        <f t="shared" si="249"/>
        <v/>
      </c>
      <c r="E2636" s="99" t="str">
        <f t="shared" si="250"/>
        <v/>
      </c>
      <c r="F2636" s="99" t="str">
        <f t="shared" si="251"/>
        <v/>
      </c>
      <c r="G2636" s="99" t="str">
        <f t="shared" si="246"/>
        <v/>
      </c>
      <c r="H2636" s="200" t="str">
        <f ca="1">IF(AND(M2636&gt;0,M2636&lt;=STATS!$C$22),1,"")</f>
        <v/>
      </c>
      <c r="J2636" s="34">
        <v>2635</v>
      </c>
      <c r="R2636" s="17"/>
      <c r="S2636" s="17"/>
      <c r="EZ2636" s="196"/>
      <c r="FA2636" s="196"/>
      <c r="FB2636" s="196"/>
      <c r="FC2636" s="196"/>
      <c r="FD2636" s="196"/>
    </row>
    <row r="2637" spans="2:160">
      <c r="B2637" s="99">
        <f t="shared" si="247"/>
        <v>0</v>
      </c>
      <c r="C2637" s="99" t="str">
        <f t="shared" si="248"/>
        <v/>
      </c>
      <c r="D2637" s="99" t="str">
        <f t="shared" si="249"/>
        <v/>
      </c>
      <c r="E2637" s="99" t="str">
        <f t="shared" si="250"/>
        <v/>
      </c>
      <c r="F2637" s="99" t="str">
        <f t="shared" si="251"/>
        <v/>
      </c>
      <c r="G2637" s="99" t="str">
        <f t="shared" si="246"/>
        <v/>
      </c>
      <c r="H2637" s="200" t="str">
        <f ca="1">IF(AND(M2637&gt;0,M2637&lt;=STATS!$C$22),1,"")</f>
        <v/>
      </c>
      <c r="J2637" s="34">
        <v>2636</v>
      </c>
      <c r="R2637" s="17"/>
      <c r="S2637" s="17"/>
      <c r="EZ2637" s="196"/>
      <c r="FA2637" s="196"/>
      <c r="FB2637" s="196"/>
      <c r="FC2637" s="196"/>
      <c r="FD2637" s="196"/>
    </row>
    <row r="2638" spans="2:160">
      <c r="B2638" s="99">
        <f t="shared" si="247"/>
        <v>0</v>
      </c>
      <c r="C2638" s="99" t="str">
        <f t="shared" si="248"/>
        <v/>
      </c>
      <c r="D2638" s="99" t="str">
        <f t="shared" si="249"/>
        <v/>
      </c>
      <c r="E2638" s="99" t="str">
        <f t="shared" si="250"/>
        <v/>
      </c>
      <c r="F2638" s="99" t="str">
        <f t="shared" si="251"/>
        <v/>
      </c>
      <c r="G2638" s="99" t="str">
        <f t="shared" si="246"/>
        <v/>
      </c>
      <c r="H2638" s="200" t="str">
        <f ca="1">IF(AND(M2638&gt;0,M2638&lt;=STATS!$C$22),1,"")</f>
        <v/>
      </c>
      <c r="J2638" s="34">
        <v>2637</v>
      </c>
      <c r="R2638" s="17"/>
      <c r="S2638" s="17"/>
      <c r="EZ2638" s="196"/>
      <c r="FA2638" s="196"/>
      <c r="FB2638" s="196"/>
      <c r="FC2638" s="196"/>
      <c r="FD2638" s="196"/>
    </row>
    <row r="2639" spans="2:160">
      <c r="B2639" s="99">
        <f t="shared" si="247"/>
        <v>0</v>
      </c>
      <c r="C2639" s="99" t="str">
        <f t="shared" si="248"/>
        <v/>
      </c>
      <c r="D2639" s="99" t="str">
        <f t="shared" si="249"/>
        <v/>
      </c>
      <c r="E2639" s="99" t="str">
        <f t="shared" si="250"/>
        <v/>
      </c>
      <c r="F2639" s="99" t="str">
        <f t="shared" si="251"/>
        <v/>
      </c>
      <c r="G2639" s="99" t="str">
        <f t="shared" si="246"/>
        <v/>
      </c>
      <c r="H2639" s="200" t="str">
        <f ca="1">IF(AND(M2639&gt;0,M2639&lt;=STATS!$C$22),1,"")</f>
        <v/>
      </c>
      <c r="J2639" s="34">
        <v>2638</v>
      </c>
      <c r="R2639" s="17"/>
      <c r="S2639" s="17"/>
      <c r="EZ2639" s="196"/>
      <c r="FA2639" s="196"/>
      <c r="FB2639" s="196"/>
      <c r="FC2639" s="196"/>
      <c r="FD2639" s="196"/>
    </row>
    <row r="2640" spans="2:160">
      <c r="B2640" s="99">
        <f t="shared" si="247"/>
        <v>0</v>
      </c>
      <c r="C2640" s="99" t="str">
        <f t="shared" si="248"/>
        <v/>
      </c>
      <c r="D2640" s="99" t="str">
        <f t="shared" si="249"/>
        <v/>
      </c>
      <c r="E2640" s="99" t="str">
        <f t="shared" si="250"/>
        <v/>
      </c>
      <c r="F2640" s="99" t="str">
        <f t="shared" si="251"/>
        <v/>
      </c>
      <c r="G2640" s="99" t="str">
        <f t="shared" si="246"/>
        <v/>
      </c>
      <c r="H2640" s="200" t="str">
        <f ca="1">IF(AND(M2640&gt;0,M2640&lt;=STATS!$C$22),1,"")</f>
        <v/>
      </c>
      <c r="J2640" s="34">
        <v>2639</v>
      </c>
      <c r="R2640" s="17"/>
      <c r="S2640" s="17"/>
      <c r="EZ2640" s="196"/>
      <c r="FA2640" s="196"/>
      <c r="FB2640" s="196"/>
      <c r="FC2640" s="196"/>
      <c r="FD2640" s="196"/>
    </row>
    <row r="2641" spans="2:160">
      <c r="B2641" s="99">
        <f t="shared" si="247"/>
        <v>0</v>
      </c>
      <c r="C2641" s="99" t="str">
        <f t="shared" si="248"/>
        <v/>
      </c>
      <c r="D2641" s="99" t="str">
        <f t="shared" si="249"/>
        <v/>
      </c>
      <c r="E2641" s="99" t="str">
        <f t="shared" si="250"/>
        <v/>
      </c>
      <c r="F2641" s="99" t="str">
        <f t="shared" si="251"/>
        <v/>
      </c>
      <c r="G2641" s="99" t="str">
        <f t="shared" si="246"/>
        <v/>
      </c>
      <c r="H2641" s="200" t="str">
        <f ca="1">IF(AND(M2641&gt;0,M2641&lt;=STATS!$C$22),1,"")</f>
        <v/>
      </c>
      <c r="J2641" s="34">
        <v>2640</v>
      </c>
      <c r="R2641" s="17"/>
      <c r="S2641" s="17"/>
      <c r="EZ2641" s="196"/>
      <c r="FA2641" s="196"/>
      <c r="FB2641" s="196"/>
      <c r="FC2641" s="196"/>
      <c r="FD2641" s="196"/>
    </row>
    <row r="2642" spans="2:160">
      <c r="B2642" s="99">
        <f t="shared" si="247"/>
        <v>0</v>
      </c>
      <c r="C2642" s="99" t="str">
        <f t="shared" si="248"/>
        <v/>
      </c>
      <c r="D2642" s="99" t="str">
        <f t="shared" si="249"/>
        <v/>
      </c>
      <c r="E2642" s="99" t="str">
        <f t="shared" si="250"/>
        <v/>
      </c>
      <c r="F2642" s="99" t="str">
        <f t="shared" si="251"/>
        <v/>
      </c>
      <c r="G2642" s="99" t="str">
        <f t="shared" si="246"/>
        <v/>
      </c>
      <c r="H2642" s="200" t="str">
        <f ca="1">IF(AND(M2642&gt;0,M2642&lt;=STATS!$C$22),1,"")</f>
        <v/>
      </c>
      <c r="J2642" s="34">
        <v>2641</v>
      </c>
      <c r="R2642" s="17"/>
      <c r="S2642" s="17"/>
      <c r="EZ2642" s="196"/>
      <c r="FA2642" s="196"/>
      <c r="FB2642" s="196"/>
      <c r="FC2642" s="196"/>
      <c r="FD2642" s="196"/>
    </row>
    <row r="2643" spans="2:160">
      <c r="B2643" s="99">
        <f t="shared" si="247"/>
        <v>0</v>
      </c>
      <c r="C2643" s="99" t="str">
        <f t="shared" si="248"/>
        <v/>
      </c>
      <c r="D2643" s="99" t="str">
        <f t="shared" si="249"/>
        <v/>
      </c>
      <c r="E2643" s="99" t="str">
        <f t="shared" si="250"/>
        <v/>
      </c>
      <c r="F2643" s="99" t="str">
        <f t="shared" si="251"/>
        <v/>
      </c>
      <c r="G2643" s="99" t="str">
        <f t="shared" si="246"/>
        <v/>
      </c>
      <c r="H2643" s="200" t="str">
        <f ca="1">IF(AND(M2643&gt;0,M2643&lt;=STATS!$C$22),1,"")</f>
        <v/>
      </c>
      <c r="J2643" s="34">
        <v>2642</v>
      </c>
      <c r="R2643" s="17"/>
      <c r="S2643" s="17"/>
      <c r="EZ2643" s="196"/>
      <c r="FA2643" s="196"/>
      <c r="FB2643" s="196"/>
      <c r="FC2643" s="196"/>
      <c r="FD2643" s="196"/>
    </row>
    <row r="2644" spans="2:160">
      <c r="B2644" s="99">
        <f t="shared" si="247"/>
        <v>0</v>
      </c>
      <c r="C2644" s="99" t="str">
        <f t="shared" si="248"/>
        <v/>
      </c>
      <c r="D2644" s="99" t="str">
        <f t="shared" si="249"/>
        <v/>
      </c>
      <c r="E2644" s="99" t="str">
        <f t="shared" si="250"/>
        <v/>
      </c>
      <c r="F2644" s="99" t="str">
        <f t="shared" si="251"/>
        <v/>
      </c>
      <c r="G2644" s="99" t="str">
        <f t="shared" si="246"/>
        <v/>
      </c>
      <c r="H2644" s="200" t="str">
        <f ca="1">IF(AND(M2644&gt;0,M2644&lt;=STATS!$C$22),1,"")</f>
        <v/>
      </c>
      <c r="J2644" s="34">
        <v>2643</v>
      </c>
      <c r="R2644" s="17"/>
      <c r="S2644" s="17"/>
      <c r="EZ2644" s="196"/>
      <c r="FA2644" s="196"/>
      <c r="FB2644" s="196"/>
      <c r="FC2644" s="196"/>
      <c r="FD2644" s="196"/>
    </row>
    <row r="2645" spans="2:160">
      <c r="B2645" s="99">
        <f t="shared" si="247"/>
        <v>0</v>
      </c>
      <c r="C2645" s="99" t="str">
        <f t="shared" si="248"/>
        <v/>
      </c>
      <c r="D2645" s="99" t="str">
        <f t="shared" si="249"/>
        <v/>
      </c>
      <c r="E2645" s="99" t="str">
        <f t="shared" si="250"/>
        <v/>
      </c>
      <c r="F2645" s="99" t="str">
        <f t="shared" si="251"/>
        <v/>
      </c>
      <c r="G2645" s="99" t="str">
        <f t="shared" si="246"/>
        <v/>
      </c>
      <c r="H2645" s="200" t="str">
        <f ca="1">IF(AND(M2645&gt;0,M2645&lt;=STATS!$C$22),1,"")</f>
        <v/>
      </c>
      <c r="J2645" s="34">
        <v>2644</v>
      </c>
      <c r="R2645" s="17"/>
      <c r="S2645" s="17"/>
      <c r="EZ2645" s="196"/>
      <c r="FA2645" s="196"/>
      <c r="FB2645" s="196"/>
      <c r="FC2645" s="196"/>
      <c r="FD2645" s="196"/>
    </row>
    <row r="2646" spans="2:160">
      <c r="B2646" s="99">
        <f t="shared" si="247"/>
        <v>0</v>
      </c>
      <c r="C2646" s="99" t="str">
        <f t="shared" si="248"/>
        <v/>
      </c>
      <c r="D2646" s="99" t="str">
        <f t="shared" si="249"/>
        <v/>
      </c>
      <c r="E2646" s="99" t="str">
        <f t="shared" si="250"/>
        <v/>
      </c>
      <c r="F2646" s="99" t="str">
        <f t="shared" si="251"/>
        <v/>
      </c>
      <c r="G2646" s="99" t="str">
        <f t="shared" si="246"/>
        <v/>
      </c>
      <c r="H2646" s="200" t="str">
        <f ca="1">IF(AND(M2646&gt;0,M2646&lt;=STATS!$C$22),1,"")</f>
        <v/>
      </c>
      <c r="J2646" s="34">
        <v>2645</v>
      </c>
      <c r="R2646" s="17"/>
      <c r="S2646" s="17"/>
      <c r="EZ2646" s="196"/>
      <c r="FA2646" s="196"/>
      <c r="FB2646" s="196"/>
      <c r="FC2646" s="196"/>
      <c r="FD2646" s="196"/>
    </row>
    <row r="2647" spans="2:160">
      <c r="B2647" s="99">
        <f t="shared" si="247"/>
        <v>0</v>
      </c>
      <c r="C2647" s="99" t="str">
        <f t="shared" si="248"/>
        <v/>
      </c>
      <c r="D2647" s="99" t="str">
        <f t="shared" si="249"/>
        <v/>
      </c>
      <c r="E2647" s="99" t="str">
        <f t="shared" si="250"/>
        <v/>
      </c>
      <c r="F2647" s="99" t="str">
        <f t="shared" si="251"/>
        <v/>
      </c>
      <c r="G2647" s="99" t="str">
        <f t="shared" si="246"/>
        <v/>
      </c>
      <c r="H2647" s="200" t="str">
        <f ca="1">IF(AND(M2647&gt;0,M2647&lt;=STATS!$C$22),1,"")</f>
        <v/>
      </c>
      <c r="J2647" s="34">
        <v>2646</v>
      </c>
      <c r="R2647" s="17"/>
      <c r="S2647" s="17"/>
      <c r="EZ2647" s="196"/>
      <c r="FA2647" s="196"/>
      <c r="FB2647" s="196"/>
      <c r="FC2647" s="196"/>
      <c r="FD2647" s="196"/>
    </row>
    <row r="2648" spans="2:160">
      <c r="B2648" s="99">
        <f t="shared" si="247"/>
        <v>0</v>
      </c>
      <c r="C2648" s="99" t="str">
        <f t="shared" si="248"/>
        <v/>
      </c>
      <c r="D2648" s="99" t="str">
        <f t="shared" si="249"/>
        <v/>
      </c>
      <c r="E2648" s="99" t="str">
        <f t="shared" si="250"/>
        <v/>
      </c>
      <c r="F2648" s="99" t="str">
        <f t="shared" si="251"/>
        <v/>
      </c>
      <c r="G2648" s="99" t="str">
        <f t="shared" si="246"/>
        <v/>
      </c>
      <c r="H2648" s="200" t="str">
        <f ca="1">IF(AND(M2648&gt;0,M2648&lt;=STATS!$C$22),1,"")</f>
        <v/>
      </c>
      <c r="J2648" s="34">
        <v>2647</v>
      </c>
      <c r="R2648" s="17"/>
      <c r="S2648" s="17"/>
      <c r="EZ2648" s="196"/>
      <c r="FA2648" s="196"/>
      <c r="FB2648" s="196"/>
      <c r="FC2648" s="196"/>
      <c r="FD2648" s="196"/>
    </row>
    <row r="2649" spans="2:160">
      <c r="B2649" s="99">
        <f t="shared" si="247"/>
        <v>0</v>
      </c>
      <c r="C2649" s="99" t="str">
        <f t="shared" si="248"/>
        <v/>
      </c>
      <c r="D2649" s="99" t="str">
        <f t="shared" si="249"/>
        <v/>
      </c>
      <c r="E2649" s="99" t="str">
        <f t="shared" si="250"/>
        <v/>
      </c>
      <c r="F2649" s="99" t="str">
        <f t="shared" si="251"/>
        <v/>
      </c>
      <c r="G2649" s="99" t="str">
        <f t="shared" si="246"/>
        <v/>
      </c>
      <c r="H2649" s="200" t="str">
        <f ca="1">IF(AND(M2649&gt;0,M2649&lt;=STATS!$C$22),1,"")</f>
        <v/>
      </c>
      <c r="J2649" s="34">
        <v>2648</v>
      </c>
      <c r="R2649" s="17"/>
      <c r="S2649" s="17"/>
      <c r="EZ2649" s="196"/>
      <c r="FA2649" s="196"/>
      <c r="FB2649" s="196"/>
      <c r="FC2649" s="196"/>
      <c r="FD2649" s="196"/>
    </row>
    <row r="2650" spans="2:160">
      <c r="B2650" s="99">
        <f t="shared" si="247"/>
        <v>0</v>
      </c>
      <c r="C2650" s="99" t="str">
        <f t="shared" si="248"/>
        <v/>
      </c>
      <c r="D2650" s="99" t="str">
        <f t="shared" si="249"/>
        <v/>
      </c>
      <c r="E2650" s="99" t="str">
        <f t="shared" si="250"/>
        <v/>
      </c>
      <c r="F2650" s="99" t="str">
        <f t="shared" si="251"/>
        <v/>
      </c>
      <c r="G2650" s="99" t="str">
        <f t="shared" ref="G2650:G2713" si="252">IF($B2650&gt;=1,$M2650,"")</f>
        <v/>
      </c>
      <c r="H2650" s="200" t="str">
        <f ca="1">IF(AND(M2650&gt;0,M2650&lt;=STATS!$C$22),1,"")</f>
        <v/>
      </c>
      <c r="J2650" s="34">
        <v>2649</v>
      </c>
      <c r="R2650" s="17"/>
      <c r="S2650" s="17"/>
      <c r="EZ2650" s="196"/>
      <c r="FA2650" s="196"/>
      <c r="FB2650" s="196"/>
      <c r="FC2650" s="196"/>
      <c r="FD2650" s="196"/>
    </row>
    <row r="2651" spans="2:160">
      <c r="B2651" s="99">
        <f t="shared" si="247"/>
        <v>0</v>
      </c>
      <c r="C2651" s="99" t="str">
        <f t="shared" si="248"/>
        <v/>
      </c>
      <c r="D2651" s="99" t="str">
        <f t="shared" si="249"/>
        <v/>
      </c>
      <c r="E2651" s="99" t="str">
        <f t="shared" si="250"/>
        <v/>
      </c>
      <c r="F2651" s="99" t="str">
        <f t="shared" si="251"/>
        <v/>
      </c>
      <c r="G2651" s="99" t="str">
        <f t="shared" si="252"/>
        <v/>
      </c>
      <c r="H2651" s="200" t="str">
        <f ca="1">IF(AND(M2651&gt;0,M2651&lt;=STATS!$C$22),1,"")</f>
        <v/>
      </c>
      <c r="J2651" s="34">
        <v>2650</v>
      </c>
      <c r="R2651" s="17"/>
      <c r="S2651" s="17"/>
      <c r="EZ2651" s="196"/>
      <c r="FA2651" s="196"/>
      <c r="FB2651" s="196"/>
      <c r="FC2651" s="196"/>
      <c r="FD2651" s="196"/>
    </row>
    <row r="2652" spans="2:160">
      <c r="B2652" s="99">
        <f t="shared" si="247"/>
        <v>0</v>
      </c>
      <c r="C2652" s="99" t="str">
        <f t="shared" si="248"/>
        <v/>
      </c>
      <c r="D2652" s="99" t="str">
        <f t="shared" si="249"/>
        <v/>
      </c>
      <c r="E2652" s="99" t="str">
        <f t="shared" si="250"/>
        <v/>
      </c>
      <c r="F2652" s="99" t="str">
        <f t="shared" si="251"/>
        <v/>
      </c>
      <c r="G2652" s="99" t="str">
        <f t="shared" si="252"/>
        <v/>
      </c>
      <c r="H2652" s="200" t="str">
        <f ca="1">IF(AND(M2652&gt;0,M2652&lt;=STATS!$C$22),1,"")</f>
        <v/>
      </c>
      <c r="J2652" s="34">
        <v>2651</v>
      </c>
      <c r="R2652" s="17"/>
      <c r="S2652" s="17"/>
      <c r="EZ2652" s="196"/>
      <c r="FA2652" s="196"/>
      <c r="FB2652" s="196"/>
      <c r="FC2652" s="196"/>
      <c r="FD2652" s="196"/>
    </row>
    <row r="2653" spans="2:160">
      <c r="B2653" s="99">
        <f t="shared" si="247"/>
        <v>0</v>
      </c>
      <c r="C2653" s="99" t="str">
        <f t="shared" si="248"/>
        <v/>
      </c>
      <c r="D2653" s="99" t="str">
        <f t="shared" si="249"/>
        <v/>
      </c>
      <c r="E2653" s="99" t="str">
        <f t="shared" si="250"/>
        <v/>
      </c>
      <c r="F2653" s="99" t="str">
        <f t="shared" si="251"/>
        <v/>
      </c>
      <c r="G2653" s="99" t="str">
        <f t="shared" si="252"/>
        <v/>
      </c>
      <c r="H2653" s="200" t="str">
        <f ca="1">IF(AND(M2653&gt;0,M2653&lt;=STATS!$C$22),1,"")</f>
        <v/>
      </c>
      <c r="J2653" s="34">
        <v>2652</v>
      </c>
      <c r="R2653" s="17"/>
      <c r="S2653" s="17"/>
      <c r="EZ2653" s="196"/>
      <c r="FA2653" s="196"/>
      <c r="FB2653" s="196"/>
      <c r="FC2653" s="196"/>
      <c r="FD2653" s="196"/>
    </row>
    <row r="2654" spans="2:160">
      <c r="B2654" s="99">
        <f t="shared" si="247"/>
        <v>0</v>
      </c>
      <c r="C2654" s="99" t="str">
        <f t="shared" si="248"/>
        <v/>
      </c>
      <c r="D2654" s="99" t="str">
        <f t="shared" si="249"/>
        <v/>
      </c>
      <c r="E2654" s="99" t="str">
        <f t="shared" si="250"/>
        <v/>
      </c>
      <c r="F2654" s="99" t="str">
        <f t="shared" si="251"/>
        <v/>
      </c>
      <c r="G2654" s="99" t="str">
        <f t="shared" si="252"/>
        <v/>
      </c>
      <c r="H2654" s="200" t="str">
        <f ca="1">IF(AND(M2654&gt;0,M2654&lt;=STATS!$C$22),1,"")</f>
        <v/>
      </c>
      <c r="J2654" s="34">
        <v>2653</v>
      </c>
      <c r="R2654" s="17"/>
      <c r="S2654" s="17"/>
      <c r="EZ2654" s="196"/>
      <c r="FA2654" s="196"/>
      <c r="FB2654" s="196"/>
      <c r="FC2654" s="196"/>
      <c r="FD2654" s="196"/>
    </row>
    <row r="2655" spans="2:160">
      <c r="B2655" s="99">
        <f t="shared" si="247"/>
        <v>0</v>
      </c>
      <c r="C2655" s="99" t="str">
        <f t="shared" si="248"/>
        <v/>
      </c>
      <c r="D2655" s="99" t="str">
        <f t="shared" si="249"/>
        <v/>
      </c>
      <c r="E2655" s="99" t="str">
        <f t="shared" si="250"/>
        <v/>
      </c>
      <c r="F2655" s="99" t="str">
        <f t="shared" si="251"/>
        <v/>
      </c>
      <c r="G2655" s="99" t="str">
        <f t="shared" si="252"/>
        <v/>
      </c>
      <c r="H2655" s="200" t="str">
        <f ca="1">IF(AND(M2655&gt;0,M2655&lt;=STATS!$C$22),1,"")</f>
        <v/>
      </c>
      <c r="J2655" s="34">
        <v>2654</v>
      </c>
      <c r="R2655" s="17"/>
      <c r="S2655" s="17"/>
      <c r="EZ2655" s="196"/>
      <c r="FA2655" s="196"/>
      <c r="FB2655" s="196"/>
      <c r="FC2655" s="196"/>
      <c r="FD2655" s="196"/>
    </row>
    <row r="2656" spans="2:160">
      <c r="B2656" s="99">
        <f t="shared" si="247"/>
        <v>0</v>
      </c>
      <c r="C2656" s="99" t="str">
        <f t="shared" si="248"/>
        <v/>
      </c>
      <c r="D2656" s="99" t="str">
        <f t="shared" si="249"/>
        <v/>
      </c>
      <c r="E2656" s="99" t="str">
        <f t="shared" si="250"/>
        <v/>
      </c>
      <c r="F2656" s="99" t="str">
        <f t="shared" si="251"/>
        <v/>
      </c>
      <c r="G2656" s="99" t="str">
        <f t="shared" si="252"/>
        <v/>
      </c>
      <c r="H2656" s="200" t="str">
        <f ca="1">IF(AND(M2656&gt;0,M2656&lt;=STATS!$C$22),1,"")</f>
        <v/>
      </c>
      <c r="J2656" s="34">
        <v>2655</v>
      </c>
      <c r="R2656" s="17"/>
      <c r="S2656" s="17"/>
      <c r="EZ2656" s="196"/>
      <c r="FA2656" s="196"/>
      <c r="FB2656" s="196"/>
      <c r="FC2656" s="196"/>
      <c r="FD2656" s="196"/>
    </row>
    <row r="2657" spans="2:160">
      <c r="B2657" s="99">
        <f t="shared" si="247"/>
        <v>0</v>
      </c>
      <c r="C2657" s="99" t="str">
        <f t="shared" si="248"/>
        <v/>
      </c>
      <c r="D2657" s="99" t="str">
        <f t="shared" si="249"/>
        <v/>
      </c>
      <c r="E2657" s="99" t="str">
        <f t="shared" si="250"/>
        <v/>
      </c>
      <c r="F2657" s="99" t="str">
        <f t="shared" si="251"/>
        <v/>
      </c>
      <c r="G2657" s="99" t="str">
        <f t="shared" si="252"/>
        <v/>
      </c>
      <c r="H2657" s="200" t="str">
        <f ca="1">IF(AND(M2657&gt;0,M2657&lt;=STATS!$C$22),1,"")</f>
        <v/>
      </c>
      <c r="J2657" s="34">
        <v>2656</v>
      </c>
      <c r="R2657" s="17"/>
      <c r="S2657" s="17"/>
      <c r="EZ2657" s="196"/>
      <c r="FA2657" s="196"/>
      <c r="FB2657" s="196"/>
      <c r="FC2657" s="196"/>
      <c r="FD2657" s="196"/>
    </row>
    <row r="2658" spans="2:160">
      <c r="B2658" s="99">
        <f t="shared" si="247"/>
        <v>0</v>
      </c>
      <c r="C2658" s="99" t="str">
        <f t="shared" si="248"/>
        <v/>
      </c>
      <c r="D2658" s="99" t="str">
        <f t="shared" si="249"/>
        <v/>
      </c>
      <c r="E2658" s="99" t="str">
        <f t="shared" si="250"/>
        <v/>
      </c>
      <c r="F2658" s="99" t="str">
        <f t="shared" si="251"/>
        <v/>
      </c>
      <c r="G2658" s="99" t="str">
        <f t="shared" si="252"/>
        <v/>
      </c>
      <c r="H2658" s="200" t="str">
        <f ca="1">IF(AND(M2658&gt;0,M2658&lt;=STATS!$C$22),1,"")</f>
        <v/>
      </c>
      <c r="J2658" s="34">
        <v>2657</v>
      </c>
      <c r="R2658" s="17"/>
      <c r="S2658" s="17"/>
      <c r="EZ2658" s="196"/>
      <c r="FA2658" s="196"/>
      <c r="FB2658" s="196"/>
      <c r="FC2658" s="196"/>
      <c r="FD2658" s="196"/>
    </row>
    <row r="2659" spans="2:160">
      <c r="B2659" s="99">
        <f t="shared" si="247"/>
        <v>0</v>
      </c>
      <c r="C2659" s="99" t="str">
        <f t="shared" si="248"/>
        <v/>
      </c>
      <c r="D2659" s="99" t="str">
        <f t="shared" si="249"/>
        <v/>
      </c>
      <c r="E2659" s="99" t="str">
        <f t="shared" si="250"/>
        <v/>
      </c>
      <c r="F2659" s="99" t="str">
        <f t="shared" si="251"/>
        <v/>
      </c>
      <c r="G2659" s="99" t="str">
        <f t="shared" si="252"/>
        <v/>
      </c>
      <c r="H2659" s="200" t="str">
        <f ca="1">IF(AND(M2659&gt;0,M2659&lt;=STATS!$C$22),1,"")</f>
        <v/>
      </c>
      <c r="J2659" s="34">
        <v>2658</v>
      </c>
      <c r="R2659" s="17"/>
      <c r="S2659" s="17"/>
      <c r="EZ2659" s="196"/>
      <c r="FA2659" s="196"/>
      <c r="FB2659" s="196"/>
      <c r="FC2659" s="196"/>
      <c r="FD2659" s="196"/>
    </row>
    <row r="2660" spans="2:160">
      <c r="B2660" s="99">
        <f t="shared" si="247"/>
        <v>0</v>
      </c>
      <c r="C2660" s="99" t="str">
        <f t="shared" si="248"/>
        <v/>
      </c>
      <c r="D2660" s="99" t="str">
        <f t="shared" si="249"/>
        <v/>
      </c>
      <c r="E2660" s="99" t="str">
        <f t="shared" si="250"/>
        <v/>
      </c>
      <c r="F2660" s="99" t="str">
        <f t="shared" si="251"/>
        <v/>
      </c>
      <c r="G2660" s="99" t="str">
        <f t="shared" si="252"/>
        <v/>
      </c>
      <c r="H2660" s="200" t="str">
        <f ca="1">IF(AND(M2660&gt;0,M2660&lt;=STATS!$C$22),1,"")</f>
        <v/>
      </c>
      <c r="J2660" s="34">
        <v>2659</v>
      </c>
      <c r="R2660" s="17"/>
      <c r="S2660" s="17"/>
      <c r="EZ2660" s="196"/>
      <c r="FA2660" s="196"/>
      <c r="FB2660" s="196"/>
      <c r="FC2660" s="196"/>
      <c r="FD2660" s="196"/>
    </row>
    <row r="2661" spans="2:160">
      <c r="B2661" s="99">
        <f t="shared" si="247"/>
        <v>0</v>
      </c>
      <c r="C2661" s="99" t="str">
        <f t="shared" si="248"/>
        <v/>
      </c>
      <c r="D2661" s="99" t="str">
        <f t="shared" si="249"/>
        <v/>
      </c>
      <c r="E2661" s="99" t="str">
        <f t="shared" si="250"/>
        <v/>
      </c>
      <c r="F2661" s="99" t="str">
        <f t="shared" si="251"/>
        <v/>
      </c>
      <c r="G2661" s="99" t="str">
        <f t="shared" si="252"/>
        <v/>
      </c>
      <c r="H2661" s="200" t="str">
        <f ca="1">IF(AND(M2661&gt;0,M2661&lt;=STATS!$C$22),1,"")</f>
        <v/>
      </c>
      <c r="J2661" s="34">
        <v>2660</v>
      </c>
      <c r="R2661" s="17"/>
      <c r="S2661" s="17"/>
      <c r="EZ2661" s="196"/>
      <c r="FA2661" s="196"/>
      <c r="FB2661" s="196"/>
      <c r="FC2661" s="196"/>
      <c r="FD2661" s="196"/>
    </row>
    <row r="2662" spans="2:160">
      <c r="B2662" s="99">
        <f t="shared" si="247"/>
        <v>0</v>
      </c>
      <c r="C2662" s="99" t="str">
        <f t="shared" si="248"/>
        <v/>
      </c>
      <c r="D2662" s="99" t="str">
        <f t="shared" si="249"/>
        <v/>
      </c>
      <c r="E2662" s="99" t="str">
        <f t="shared" si="250"/>
        <v/>
      </c>
      <c r="F2662" s="99" t="str">
        <f t="shared" si="251"/>
        <v/>
      </c>
      <c r="G2662" s="99" t="str">
        <f t="shared" si="252"/>
        <v/>
      </c>
      <c r="H2662" s="200" t="str">
        <f ca="1">IF(AND(M2662&gt;0,M2662&lt;=STATS!$C$22),1,"")</f>
        <v/>
      </c>
      <c r="J2662" s="34">
        <v>2661</v>
      </c>
      <c r="R2662" s="17"/>
      <c r="S2662" s="17"/>
      <c r="EZ2662" s="196"/>
      <c r="FA2662" s="196"/>
      <c r="FB2662" s="196"/>
      <c r="FC2662" s="196"/>
      <c r="FD2662" s="196"/>
    </row>
    <row r="2663" spans="2:160">
      <c r="B2663" s="99">
        <f t="shared" si="247"/>
        <v>0</v>
      </c>
      <c r="C2663" s="99" t="str">
        <f t="shared" si="248"/>
        <v/>
      </c>
      <c r="D2663" s="99" t="str">
        <f t="shared" si="249"/>
        <v/>
      </c>
      <c r="E2663" s="99" t="str">
        <f t="shared" si="250"/>
        <v/>
      </c>
      <c r="F2663" s="99" t="str">
        <f t="shared" si="251"/>
        <v/>
      </c>
      <c r="G2663" s="99" t="str">
        <f t="shared" si="252"/>
        <v/>
      </c>
      <c r="H2663" s="200" t="str">
        <f ca="1">IF(AND(M2663&gt;0,M2663&lt;=STATS!$C$22),1,"")</f>
        <v/>
      </c>
      <c r="J2663" s="34">
        <v>2662</v>
      </c>
      <c r="R2663" s="17"/>
      <c r="S2663" s="17"/>
      <c r="EZ2663" s="196"/>
      <c r="FA2663" s="196"/>
      <c r="FB2663" s="196"/>
      <c r="FC2663" s="196"/>
      <c r="FD2663" s="196"/>
    </row>
    <row r="2664" spans="2:160">
      <c r="B2664" s="99">
        <f t="shared" si="247"/>
        <v>0</v>
      </c>
      <c r="C2664" s="99" t="str">
        <f t="shared" si="248"/>
        <v/>
      </c>
      <c r="D2664" s="99" t="str">
        <f t="shared" si="249"/>
        <v/>
      </c>
      <c r="E2664" s="99" t="str">
        <f t="shared" si="250"/>
        <v/>
      </c>
      <c r="F2664" s="99" t="str">
        <f t="shared" si="251"/>
        <v/>
      </c>
      <c r="G2664" s="99" t="str">
        <f t="shared" si="252"/>
        <v/>
      </c>
      <c r="H2664" s="200" t="str">
        <f ca="1">IF(AND(M2664&gt;0,M2664&lt;=STATS!$C$22),1,"")</f>
        <v/>
      </c>
      <c r="J2664" s="34">
        <v>2663</v>
      </c>
      <c r="R2664" s="17"/>
      <c r="S2664" s="17"/>
      <c r="EZ2664" s="196"/>
      <c r="FA2664" s="196"/>
      <c r="FB2664" s="196"/>
      <c r="FC2664" s="196"/>
      <c r="FD2664" s="196"/>
    </row>
    <row r="2665" spans="2:160">
      <c r="B2665" s="99">
        <f t="shared" si="247"/>
        <v>0</v>
      </c>
      <c r="C2665" s="99" t="str">
        <f t="shared" si="248"/>
        <v/>
      </c>
      <c r="D2665" s="99" t="str">
        <f t="shared" si="249"/>
        <v/>
      </c>
      <c r="E2665" s="99" t="str">
        <f t="shared" si="250"/>
        <v/>
      </c>
      <c r="F2665" s="99" t="str">
        <f t="shared" si="251"/>
        <v/>
      </c>
      <c r="G2665" s="99" t="str">
        <f t="shared" si="252"/>
        <v/>
      </c>
      <c r="H2665" s="200" t="str">
        <f ca="1">IF(AND(M2665&gt;0,M2665&lt;=STATS!$C$22),1,"")</f>
        <v/>
      </c>
      <c r="J2665" s="34">
        <v>2664</v>
      </c>
      <c r="R2665" s="17"/>
      <c r="S2665" s="17"/>
      <c r="EZ2665" s="196"/>
      <c r="FA2665" s="196"/>
      <c r="FB2665" s="196"/>
      <c r="FC2665" s="196"/>
      <c r="FD2665" s="196"/>
    </row>
    <row r="2666" spans="2:160">
      <c r="B2666" s="99">
        <f t="shared" si="247"/>
        <v>0</v>
      </c>
      <c r="C2666" s="99" t="str">
        <f t="shared" si="248"/>
        <v/>
      </c>
      <c r="D2666" s="99" t="str">
        <f t="shared" si="249"/>
        <v/>
      </c>
      <c r="E2666" s="99" t="str">
        <f t="shared" si="250"/>
        <v/>
      </c>
      <c r="F2666" s="99" t="str">
        <f t="shared" si="251"/>
        <v/>
      </c>
      <c r="G2666" s="99" t="str">
        <f t="shared" si="252"/>
        <v/>
      </c>
      <c r="H2666" s="200" t="str">
        <f ca="1">IF(AND(M2666&gt;0,M2666&lt;=STATS!$C$22),1,"")</f>
        <v/>
      </c>
      <c r="J2666" s="34">
        <v>2665</v>
      </c>
      <c r="R2666" s="17"/>
      <c r="S2666" s="17"/>
      <c r="EZ2666" s="196"/>
      <c r="FA2666" s="196"/>
      <c r="FB2666" s="196"/>
      <c r="FC2666" s="196"/>
      <c r="FD2666" s="196"/>
    </row>
    <row r="2667" spans="2:160">
      <c r="B2667" s="99">
        <f t="shared" si="247"/>
        <v>0</v>
      </c>
      <c r="C2667" s="99" t="str">
        <f t="shared" si="248"/>
        <v/>
      </c>
      <c r="D2667" s="99" t="str">
        <f t="shared" si="249"/>
        <v/>
      </c>
      <c r="E2667" s="99" t="str">
        <f t="shared" si="250"/>
        <v/>
      </c>
      <c r="F2667" s="99" t="str">
        <f t="shared" si="251"/>
        <v/>
      </c>
      <c r="G2667" s="99" t="str">
        <f t="shared" si="252"/>
        <v/>
      </c>
      <c r="H2667" s="200" t="str">
        <f ca="1">IF(AND(M2667&gt;0,M2667&lt;=STATS!$C$22),1,"")</f>
        <v/>
      </c>
      <c r="J2667" s="34">
        <v>2666</v>
      </c>
      <c r="R2667" s="17"/>
      <c r="S2667" s="17"/>
      <c r="EZ2667" s="196"/>
      <c r="FA2667" s="196"/>
      <c r="FB2667" s="196"/>
      <c r="FC2667" s="196"/>
      <c r="FD2667" s="196"/>
    </row>
    <row r="2668" spans="2:160">
      <c r="B2668" s="99">
        <f t="shared" si="247"/>
        <v>0</v>
      </c>
      <c r="C2668" s="99" t="str">
        <f t="shared" si="248"/>
        <v/>
      </c>
      <c r="D2668" s="99" t="str">
        <f t="shared" si="249"/>
        <v/>
      </c>
      <c r="E2668" s="99" t="str">
        <f t="shared" si="250"/>
        <v/>
      </c>
      <c r="F2668" s="99" t="str">
        <f t="shared" si="251"/>
        <v/>
      </c>
      <c r="G2668" s="99" t="str">
        <f t="shared" si="252"/>
        <v/>
      </c>
      <c r="H2668" s="200" t="str">
        <f ca="1">IF(AND(M2668&gt;0,M2668&lt;=STATS!$C$22),1,"")</f>
        <v/>
      </c>
      <c r="J2668" s="34">
        <v>2667</v>
      </c>
      <c r="R2668" s="17"/>
      <c r="S2668" s="17"/>
      <c r="EZ2668" s="196"/>
      <c r="FA2668" s="196"/>
      <c r="FB2668" s="196"/>
      <c r="FC2668" s="196"/>
      <c r="FD2668" s="196"/>
    </row>
    <row r="2669" spans="2:160">
      <c r="B2669" s="99">
        <f t="shared" si="247"/>
        <v>0</v>
      </c>
      <c r="C2669" s="99" t="str">
        <f t="shared" si="248"/>
        <v/>
      </c>
      <c r="D2669" s="99" t="str">
        <f t="shared" si="249"/>
        <v/>
      </c>
      <c r="E2669" s="99" t="str">
        <f t="shared" si="250"/>
        <v/>
      </c>
      <c r="F2669" s="99" t="str">
        <f t="shared" si="251"/>
        <v/>
      </c>
      <c r="G2669" s="99" t="str">
        <f t="shared" si="252"/>
        <v/>
      </c>
      <c r="H2669" s="200" t="str">
        <f ca="1">IF(AND(M2669&gt;0,M2669&lt;=STATS!$C$22),1,"")</f>
        <v/>
      </c>
      <c r="J2669" s="34">
        <v>2668</v>
      </c>
      <c r="R2669" s="17"/>
      <c r="S2669" s="17"/>
      <c r="EZ2669" s="196"/>
      <c r="FA2669" s="196"/>
      <c r="FB2669" s="196"/>
      <c r="FC2669" s="196"/>
      <c r="FD2669" s="196"/>
    </row>
    <row r="2670" spans="2:160">
      <c r="B2670" s="99">
        <f t="shared" si="247"/>
        <v>0</v>
      </c>
      <c r="C2670" s="99" t="str">
        <f t="shared" si="248"/>
        <v/>
      </c>
      <c r="D2670" s="99" t="str">
        <f t="shared" si="249"/>
        <v/>
      </c>
      <c r="E2670" s="99" t="str">
        <f t="shared" si="250"/>
        <v/>
      </c>
      <c r="F2670" s="99" t="str">
        <f t="shared" si="251"/>
        <v/>
      </c>
      <c r="G2670" s="99" t="str">
        <f t="shared" si="252"/>
        <v/>
      </c>
      <c r="H2670" s="200" t="str">
        <f ca="1">IF(AND(M2670&gt;0,M2670&lt;=STATS!$C$22),1,"")</f>
        <v/>
      </c>
      <c r="J2670" s="34">
        <v>2669</v>
      </c>
      <c r="R2670" s="17"/>
      <c r="S2670" s="17"/>
      <c r="EZ2670" s="196"/>
      <c r="FA2670" s="196"/>
      <c r="FB2670" s="196"/>
      <c r="FC2670" s="196"/>
      <c r="FD2670" s="196"/>
    </row>
    <row r="2671" spans="2:160">
      <c r="B2671" s="99">
        <f t="shared" si="247"/>
        <v>0</v>
      </c>
      <c r="C2671" s="99" t="str">
        <f t="shared" si="248"/>
        <v/>
      </c>
      <c r="D2671" s="99" t="str">
        <f t="shared" si="249"/>
        <v/>
      </c>
      <c r="E2671" s="99" t="str">
        <f t="shared" si="250"/>
        <v/>
      </c>
      <c r="F2671" s="99" t="str">
        <f t="shared" si="251"/>
        <v/>
      </c>
      <c r="G2671" s="99" t="str">
        <f t="shared" si="252"/>
        <v/>
      </c>
      <c r="H2671" s="200" t="str">
        <f ca="1">IF(AND(M2671&gt;0,M2671&lt;=STATS!$C$22),1,"")</f>
        <v/>
      </c>
      <c r="J2671" s="34">
        <v>2670</v>
      </c>
      <c r="R2671" s="17"/>
      <c r="S2671" s="17"/>
      <c r="EZ2671" s="196"/>
      <c r="FA2671" s="196"/>
      <c r="FB2671" s="196"/>
      <c r="FC2671" s="196"/>
      <c r="FD2671" s="196"/>
    </row>
    <row r="2672" spans="2:160">
      <c r="B2672" s="99">
        <f t="shared" si="247"/>
        <v>0</v>
      </c>
      <c r="C2672" s="99" t="str">
        <f t="shared" si="248"/>
        <v/>
      </c>
      <c r="D2672" s="99" t="str">
        <f t="shared" si="249"/>
        <v/>
      </c>
      <c r="E2672" s="99" t="str">
        <f t="shared" si="250"/>
        <v/>
      </c>
      <c r="F2672" s="99" t="str">
        <f t="shared" si="251"/>
        <v/>
      </c>
      <c r="G2672" s="99" t="str">
        <f t="shared" si="252"/>
        <v/>
      </c>
      <c r="H2672" s="200" t="str">
        <f ca="1">IF(AND(M2672&gt;0,M2672&lt;=STATS!$C$22),1,"")</f>
        <v/>
      </c>
      <c r="J2672" s="34">
        <v>2671</v>
      </c>
      <c r="R2672" s="17"/>
      <c r="S2672" s="17"/>
      <c r="EZ2672" s="196"/>
      <c r="FA2672" s="196"/>
      <c r="FB2672" s="196"/>
      <c r="FC2672" s="196"/>
      <c r="FD2672" s="196"/>
    </row>
    <row r="2673" spans="2:160">
      <c r="B2673" s="99">
        <f t="shared" si="247"/>
        <v>0</v>
      </c>
      <c r="C2673" s="99" t="str">
        <f t="shared" si="248"/>
        <v/>
      </c>
      <c r="D2673" s="99" t="str">
        <f t="shared" si="249"/>
        <v/>
      </c>
      <c r="E2673" s="99" t="str">
        <f t="shared" si="250"/>
        <v/>
      </c>
      <c r="F2673" s="99" t="str">
        <f t="shared" si="251"/>
        <v/>
      </c>
      <c r="G2673" s="99" t="str">
        <f t="shared" si="252"/>
        <v/>
      </c>
      <c r="H2673" s="200" t="str">
        <f ca="1">IF(AND(M2673&gt;0,M2673&lt;=STATS!$C$22),1,"")</f>
        <v/>
      </c>
      <c r="J2673" s="34">
        <v>2672</v>
      </c>
      <c r="R2673" s="17"/>
      <c r="S2673" s="17"/>
      <c r="EZ2673" s="196"/>
      <c r="FA2673" s="196"/>
      <c r="FB2673" s="196"/>
      <c r="FC2673" s="196"/>
      <c r="FD2673" s="196"/>
    </row>
    <row r="2674" spans="2:160">
      <c r="B2674" s="99">
        <f t="shared" si="247"/>
        <v>0</v>
      </c>
      <c r="C2674" s="99" t="str">
        <f t="shared" si="248"/>
        <v/>
      </c>
      <c r="D2674" s="99" t="str">
        <f t="shared" si="249"/>
        <v/>
      </c>
      <c r="E2674" s="99" t="str">
        <f t="shared" si="250"/>
        <v/>
      </c>
      <c r="F2674" s="99" t="str">
        <f t="shared" si="251"/>
        <v/>
      </c>
      <c r="G2674" s="99" t="str">
        <f t="shared" si="252"/>
        <v/>
      </c>
      <c r="H2674" s="200" t="str">
        <f ca="1">IF(AND(M2674&gt;0,M2674&lt;=STATS!$C$22),1,"")</f>
        <v/>
      </c>
      <c r="J2674" s="34">
        <v>2673</v>
      </c>
      <c r="R2674" s="17"/>
      <c r="S2674" s="17"/>
      <c r="EZ2674" s="196"/>
      <c r="FA2674" s="196"/>
      <c r="FB2674" s="196"/>
      <c r="FC2674" s="196"/>
      <c r="FD2674" s="196"/>
    </row>
    <row r="2675" spans="2:160">
      <c r="B2675" s="99">
        <f t="shared" si="247"/>
        <v>0</v>
      </c>
      <c r="C2675" s="99" t="str">
        <f t="shared" si="248"/>
        <v/>
      </c>
      <c r="D2675" s="99" t="str">
        <f t="shared" si="249"/>
        <v/>
      </c>
      <c r="E2675" s="99" t="str">
        <f t="shared" si="250"/>
        <v/>
      </c>
      <c r="F2675" s="99" t="str">
        <f t="shared" si="251"/>
        <v/>
      </c>
      <c r="G2675" s="99" t="str">
        <f t="shared" si="252"/>
        <v/>
      </c>
      <c r="H2675" s="200" t="str">
        <f ca="1">IF(AND(M2675&gt;0,M2675&lt;=STATS!$C$22),1,"")</f>
        <v/>
      </c>
      <c r="J2675" s="34">
        <v>2674</v>
      </c>
      <c r="R2675" s="17"/>
      <c r="S2675" s="17"/>
      <c r="EZ2675" s="196"/>
      <c r="FA2675" s="196"/>
      <c r="FB2675" s="196"/>
      <c r="FC2675" s="196"/>
      <c r="FD2675" s="196"/>
    </row>
    <row r="2676" spans="2:160">
      <c r="B2676" s="99">
        <f t="shared" si="247"/>
        <v>0</v>
      </c>
      <c r="C2676" s="99" t="str">
        <f t="shared" si="248"/>
        <v/>
      </c>
      <c r="D2676" s="99" t="str">
        <f t="shared" si="249"/>
        <v/>
      </c>
      <c r="E2676" s="99" t="str">
        <f t="shared" si="250"/>
        <v/>
      </c>
      <c r="F2676" s="99" t="str">
        <f t="shared" si="251"/>
        <v/>
      </c>
      <c r="G2676" s="99" t="str">
        <f t="shared" si="252"/>
        <v/>
      </c>
      <c r="H2676" s="200" t="str">
        <f ca="1">IF(AND(M2676&gt;0,M2676&lt;=STATS!$C$22),1,"")</f>
        <v/>
      </c>
      <c r="J2676" s="34">
        <v>2675</v>
      </c>
      <c r="R2676" s="17"/>
      <c r="S2676" s="17"/>
      <c r="EZ2676" s="196"/>
      <c r="FA2676" s="196"/>
      <c r="FB2676" s="196"/>
      <c r="FC2676" s="196"/>
      <c r="FD2676" s="196"/>
    </row>
    <row r="2677" spans="2:160">
      <c r="B2677" s="99">
        <f t="shared" si="247"/>
        <v>0</v>
      </c>
      <c r="C2677" s="99" t="str">
        <f t="shared" si="248"/>
        <v/>
      </c>
      <c r="D2677" s="99" t="str">
        <f t="shared" si="249"/>
        <v/>
      </c>
      <c r="E2677" s="99" t="str">
        <f t="shared" si="250"/>
        <v/>
      </c>
      <c r="F2677" s="99" t="str">
        <f t="shared" si="251"/>
        <v/>
      </c>
      <c r="G2677" s="99" t="str">
        <f t="shared" si="252"/>
        <v/>
      </c>
      <c r="H2677" s="200" t="str">
        <f ca="1">IF(AND(M2677&gt;0,M2677&lt;=STATS!$C$22),1,"")</f>
        <v/>
      </c>
      <c r="J2677" s="34">
        <v>2676</v>
      </c>
      <c r="R2677" s="17"/>
      <c r="S2677" s="17"/>
      <c r="EZ2677" s="196"/>
      <c r="FA2677" s="196"/>
      <c r="FB2677" s="196"/>
      <c r="FC2677" s="196"/>
      <c r="FD2677" s="196"/>
    </row>
    <row r="2678" spans="2:160">
      <c r="B2678" s="99">
        <f t="shared" si="247"/>
        <v>0</v>
      </c>
      <c r="C2678" s="99" t="str">
        <f t="shared" si="248"/>
        <v/>
      </c>
      <c r="D2678" s="99" t="str">
        <f t="shared" si="249"/>
        <v/>
      </c>
      <c r="E2678" s="99" t="str">
        <f t="shared" si="250"/>
        <v/>
      </c>
      <c r="F2678" s="99" t="str">
        <f t="shared" si="251"/>
        <v/>
      </c>
      <c r="G2678" s="99" t="str">
        <f t="shared" si="252"/>
        <v/>
      </c>
      <c r="H2678" s="200" t="str">
        <f ca="1">IF(AND(M2678&gt;0,M2678&lt;=STATS!$C$22),1,"")</f>
        <v/>
      </c>
      <c r="J2678" s="34">
        <v>2677</v>
      </c>
      <c r="R2678" s="17"/>
      <c r="S2678" s="17"/>
      <c r="EZ2678" s="196"/>
      <c r="FA2678" s="196"/>
      <c r="FB2678" s="196"/>
      <c r="FC2678" s="196"/>
      <c r="FD2678" s="196"/>
    </row>
    <row r="2679" spans="2:160">
      <c r="B2679" s="99">
        <f t="shared" si="247"/>
        <v>0</v>
      </c>
      <c r="C2679" s="99" t="str">
        <f t="shared" si="248"/>
        <v/>
      </c>
      <c r="D2679" s="99" t="str">
        <f t="shared" si="249"/>
        <v/>
      </c>
      <c r="E2679" s="99" t="str">
        <f t="shared" si="250"/>
        <v/>
      </c>
      <c r="F2679" s="99" t="str">
        <f t="shared" si="251"/>
        <v/>
      </c>
      <c r="G2679" s="99" t="str">
        <f t="shared" si="252"/>
        <v/>
      </c>
      <c r="H2679" s="200" t="str">
        <f ca="1">IF(AND(M2679&gt;0,M2679&lt;=STATS!$C$22),1,"")</f>
        <v/>
      </c>
      <c r="J2679" s="34">
        <v>2678</v>
      </c>
      <c r="R2679" s="17"/>
      <c r="S2679" s="17"/>
      <c r="EZ2679" s="196"/>
      <c r="FA2679" s="196"/>
      <c r="FB2679" s="196"/>
      <c r="FC2679" s="196"/>
      <c r="FD2679" s="196"/>
    </row>
    <row r="2680" spans="2:160">
      <c r="B2680" s="99">
        <f t="shared" si="247"/>
        <v>0</v>
      </c>
      <c r="C2680" s="99" t="str">
        <f t="shared" si="248"/>
        <v/>
      </c>
      <c r="D2680" s="99" t="str">
        <f t="shared" si="249"/>
        <v/>
      </c>
      <c r="E2680" s="99" t="str">
        <f t="shared" si="250"/>
        <v/>
      </c>
      <c r="F2680" s="99" t="str">
        <f t="shared" si="251"/>
        <v/>
      </c>
      <c r="G2680" s="99" t="str">
        <f t="shared" si="252"/>
        <v/>
      </c>
      <c r="H2680" s="200" t="str">
        <f ca="1">IF(AND(M2680&gt;0,M2680&lt;=STATS!$C$22),1,"")</f>
        <v/>
      </c>
      <c r="J2680" s="34">
        <v>2679</v>
      </c>
      <c r="R2680" s="17"/>
      <c r="S2680" s="17"/>
      <c r="EZ2680" s="196"/>
      <c r="FA2680" s="196"/>
      <c r="FB2680" s="196"/>
      <c r="FC2680" s="196"/>
      <c r="FD2680" s="196"/>
    </row>
    <row r="2681" spans="2:160">
      <c r="B2681" s="99">
        <f t="shared" si="247"/>
        <v>0</v>
      </c>
      <c r="C2681" s="99" t="str">
        <f t="shared" si="248"/>
        <v/>
      </c>
      <c r="D2681" s="99" t="str">
        <f t="shared" si="249"/>
        <v/>
      </c>
      <c r="E2681" s="99" t="str">
        <f t="shared" si="250"/>
        <v/>
      </c>
      <c r="F2681" s="99" t="str">
        <f t="shared" si="251"/>
        <v/>
      </c>
      <c r="G2681" s="99" t="str">
        <f t="shared" si="252"/>
        <v/>
      </c>
      <c r="H2681" s="200" t="str">
        <f ca="1">IF(AND(M2681&gt;0,M2681&lt;=STATS!$C$22),1,"")</f>
        <v/>
      </c>
      <c r="J2681" s="34">
        <v>2680</v>
      </c>
      <c r="R2681" s="17"/>
      <c r="S2681" s="17"/>
      <c r="EZ2681" s="196"/>
      <c r="FA2681" s="196"/>
      <c r="FB2681" s="196"/>
      <c r="FC2681" s="196"/>
      <c r="FD2681" s="196"/>
    </row>
    <row r="2682" spans="2:160">
      <c r="B2682" s="99">
        <f t="shared" si="247"/>
        <v>0</v>
      </c>
      <c r="C2682" s="99" t="str">
        <f t="shared" si="248"/>
        <v/>
      </c>
      <c r="D2682" s="99" t="str">
        <f t="shared" si="249"/>
        <v/>
      </c>
      <c r="E2682" s="99" t="str">
        <f t="shared" si="250"/>
        <v/>
      </c>
      <c r="F2682" s="99" t="str">
        <f t="shared" si="251"/>
        <v/>
      </c>
      <c r="G2682" s="99" t="str">
        <f t="shared" si="252"/>
        <v/>
      </c>
      <c r="H2682" s="200" t="str">
        <f ca="1">IF(AND(M2682&gt;0,M2682&lt;=STATS!$C$22),1,"")</f>
        <v/>
      </c>
      <c r="J2682" s="34">
        <v>2681</v>
      </c>
      <c r="R2682" s="17"/>
      <c r="S2682" s="17"/>
      <c r="EZ2682" s="196"/>
      <c r="FA2682" s="196"/>
      <c r="FB2682" s="196"/>
      <c r="FC2682" s="196"/>
      <c r="FD2682" s="196"/>
    </row>
    <row r="2683" spans="2:160">
      <c r="B2683" s="99">
        <f t="shared" si="247"/>
        <v>0</v>
      </c>
      <c r="C2683" s="99" t="str">
        <f t="shared" si="248"/>
        <v/>
      </c>
      <c r="D2683" s="99" t="str">
        <f t="shared" si="249"/>
        <v/>
      </c>
      <c r="E2683" s="99" t="str">
        <f t="shared" si="250"/>
        <v/>
      </c>
      <c r="F2683" s="99" t="str">
        <f t="shared" si="251"/>
        <v/>
      </c>
      <c r="G2683" s="99" t="str">
        <f t="shared" si="252"/>
        <v/>
      </c>
      <c r="H2683" s="200" t="str">
        <f ca="1">IF(AND(M2683&gt;0,M2683&lt;=STATS!$C$22),1,"")</f>
        <v/>
      </c>
      <c r="J2683" s="34">
        <v>2682</v>
      </c>
      <c r="R2683" s="17"/>
      <c r="S2683" s="17"/>
      <c r="EZ2683" s="196"/>
      <c r="FA2683" s="196"/>
      <c r="FB2683" s="196"/>
      <c r="FC2683" s="196"/>
      <c r="FD2683" s="196"/>
    </row>
    <row r="2684" spans="2:160">
      <c r="B2684" s="99">
        <f t="shared" si="247"/>
        <v>0</v>
      </c>
      <c r="C2684" s="99" t="str">
        <f t="shared" si="248"/>
        <v/>
      </c>
      <c r="D2684" s="99" t="str">
        <f t="shared" si="249"/>
        <v/>
      </c>
      <c r="E2684" s="99" t="str">
        <f t="shared" si="250"/>
        <v/>
      </c>
      <c r="F2684" s="99" t="str">
        <f t="shared" si="251"/>
        <v/>
      </c>
      <c r="G2684" s="99" t="str">
        <f t="shared" si="252"/>
        <v/>
      </c>
      <c r="H2684" s="200" t="str">
        <f ca="1">IF(AND(M2684&gt;0,M2684&lt;=STATS!$C$22),1,"")</f>
        <v/>
      </c>
      <c r="J2684" s="34">
        <v>2683</v>
      </c>
      <c r="R2684" s="17"/>
      <c r="S2684" s="17"/>
      <c r="EZ2684" s="196"/>
      <c r="FA2684" s="196"/>
      <c r="FB2684" s="196"/>
      <c r="FC2684" s="196"/>
      <c r="FD2684" s="196"/>
    </row>
    <row r="2685" spans="2:160">
      <c r="B2685" s="99">
        <f t="shared" si="247"/>
        <v>0</v>
      </c>
      <c r="C2685" s="99" t="str">
        <f t="shared" si="248"/>
        <v/>
      </c>
      <c r="D2685" s="99" t="str">
        <f t="shared" si="249"/>
        <v/>
      </c>
      <c r="E2685" s="99" t="str">
        <f t="shared" si="250"/>
        <v/>
      </c>
      <c r="F2685" s="99" t="str">
        <f t="shared" si="251"/>
        <v/>
      </c>
      <c r="G2685" s="99" t="str">
        <f t="shared" si="252"/>
        <v/>
      </c>
      <c r="H2685" s="200" t="str">
        <f ca="1">IF(AND(M2685&gt;0,M2685&lt;=STATS!$C$22),1,"")</f>
        <v/>
      </c>
      <c r="J2685" s="34">
        <v>2684</v>
      </c>
      <c r="R2685" s="17"/>
      <c r="S2685" s="17"/>
      <c r="EZ2685" s="196"/>
      <c r="FA2685" s="196"/>
      <c r="FB2685" s="196"/>
      <c r="FC2685" s="196"/>
      <c r="FD2685" s="196"/>
    </row>
    <row r="2686" spans="2:160">
      <c r="B2686" s="99">
        <f t="shared" si="247"/>
        <v>0</v>
      </c>
      <c r="C2686" s="99" t="str">
        <f t="shared" si="248"/>
        <v/>
      </c>
      <c r="D2686" s="99" t="str">
        <f t="shared" si="249"/>
        <v/>
      </c>
      <c r="E2686" s="99" t="str">
        <f t="shared" si="250"/>
        <v/>
      </c>
      <c r="F2686" s="99" t="str">
        <f t="shared" si="251"/>
        <v/>
      </c>
      <c r="G2686" s="99" t="str">
        <f t="shared" si="252"/>
        <v/>
      </c>
      <c r="H2686" s="200" t="str">
        <f ca="1">IF(AND(M2686&gt;0,M2686&lt;=STATS!$C$22),1,"")</f>
        <v/>
      </c>
      <c r="J2686" s="34">
        <v>2685</v>
      </c>
      <c r="R2686" s="17"/>
      <c r="S2686" s="17"/>
      <c r="EZ2686" s="196"/>
      <c r="FA2686" s="196"/>
      <c r="FB2686" s="196"/>
      <c r="FC2686" s="196"/>
      <c r="FD2686" s="196"/>
    </row>
    <row r="2687" spans="2:160">
      <c r="B2687" s="99">
        <f t="shared" si="247"/>
        <v>0</v>
      </c>
      <c r="C2687" s="99" t="str">
        <f t="shared" si="248"/>
        <v/>
      </c>
      <c r="D2687" s="99" t="str">
        <f t="shared" si="249"/>
        <v/>
      </c>
      <c r="E2687" s="99" t="str">
        <f t="shared" si="250"/>
        <v/>
      </c>
      <c r="F2687" s="99" t="str">
        <f t="shared" si="251"/>
        <v/>
      </c>
      <c r="G2687" s="99" t="str">
        <f t="shared" si="252"/>
        <v/>
      </c>
      <c r="H2687" s="200" t="str">
        <f ca="1">IF(AND(M2687&gt;0,M2687&lt;=STATS!$C$22),1,"")</f>
        <v/>
      </c>
      <c r="J2687" s="34">
        <v>2686</v>
      </c>
      <c r="R2687" s="17"/>
      <c r="S2687" s="17"/>
      <c r="EZ2687" s="196"/>
      <c r="FA2687" s="196"/>
      <c r="FB2687" s="196"/>
      <c r="FC2687" s="196"/>
      <c r="FD2687" s="196"/>
    </row>
    <row r="2688" spans="2:160">
      <c r="B2688" s="99">
        <f t="shared" si="247"/>
        <v>0</v>
      </c>
      <c r="C2688" s="99" t="str">
        <f t="shared" si="248"/>
        <v/>
      </c>
      <c r="D2688" s="99" t="str">
        <f t="shared" si="249"/>
        <v/>
      </c>
      <c r="E2688" s="99" t="str">
        <f t="shared" si="250"/>
        <v/>
      </c>
      <c r="F2688" s="99" t="str">
        <f t="shared" si="251"/>
        <v/>
      </c>
      <c r="G2688" s="99" t="str">
        <f t="shared" si="252"/>
        <v/>
      </c>
      <c r="H2688" s="200" t="str">
        <f ca="1">IF(AND(M2688&gt;0,M2688&lt;=STATS!$C$22),1,"")</f>
        <v/>
      </c>
      <c r="J2688" s="34">
        <v>2687</v>
      </c>
      <c r="R2688" s="17"/>
      <c r="S2688" s="17"/>
      <c r="EZ2688" s="196"/>
      <c r="FA2688" s="196"/>
      <c r="FB2688" s="196"/>
      <c r="FC2688" s="196"/>
      <c r="FD2688" s="196"/>
    </row>
    <row r="2689" spans="2:160">
      <c r="B2689" s="99">
        <f t="shared" si="247"/>
        <v>0</v>
      </c>
      <c r="C2689" s="99" t="str">
        <f t="shared" si="248"/>
        <v/>
      </c>
      <c r="D2689" s="99" t="str">
        <f t="shared" si="249"/>
        <v/>
      </c>
      <c r="E2689" s="99" t="str">
        <f t="shared" si="250"/>
        <v/>
      </c>
      <c r="F2689" s="99" t="str">
        <f t="shared" si="251"/>
        <v/>
      </c>
      <c r="G2689" s="99" t="str">
        <f t="shared" si="252"/>
        <v/>
      </c>
      <c r="H2689" s="200" t="str">
        <f ca="1">IF(AND(M2689&gt;0,M2689&lt;=STATS!$C$22),1,"")</f>
        <v/>
      </c>
      <c r="J2689" s="34">
        <v>2688</v>
      </c>
      <c r="R2689" s="17"/>
      <c r="S2689" s="17"/>
      <c r="EZ2689" s="196"/>
      <c r="FA2689" s="196"/>
      <c r="FB2689" s="196"/>
      <c r="FC2689" s="196"/>
      <c r="FD2689" s="196"/>
    </row>
    <row r="2690" spans="2:160">
      <c r="B2690" s="99">
        <f t="shared" ref="B2690:B2753" si="253">COUNT(R2690:EY2690,FE2690:FM2690)</f>
        <v>0</v>
      </c>
      <c r="C2690" s="99" t="str">
        <f t="shared" ref="C2690:C2753" si="254">IF(COUNT(R2690:EY2690,FE2690:FM2690)&gt;0,COUNT(R2690:EY2690,FE2690:FM2690),"")</f>
        <v/>
      </c>
      <c r="D2690" s="99" t="str">
        <f t="shared" ref="D2690:D2753" si="255">IF(COUNT(T2690:BJ2690,BL2690:BT2690,BV2690:CB2690,CD2690:EY2690,FE2690:FM2690)&gt;0,COUNT(T2690:BJ2690,BL2690:BT2690,BV2690:CB2690,CD2690:EY2690,FE2690:FM2690),"")</f>
        <v/>
      </c>
      <c r="E2690" s="99" t="str">
        <f t="shared" ref="E2690:E2753" si="256">IF(H2690=1,COUNT(R2690:EY2690,FE2690:FM2690),"")</f>
        <v/>
      </c>
      <c r="F2690" s="99" t="str">
        <f t="shared" ref="F2690:F2753" si="257">IF(H2690=1,COUNT(T2690:BJ2690,BL2690:BT2690,BV2690:CB2690,CD2690:EY2690,FE2690:FM2690),"")</f>
        <v/>
      </c>
      <c r="G2690" s="99" t="str">
        <f t="shared" si="252"/>
        <v/>
      </c>
      <c r="H2690" s="200" t="str">
        <f ca="1">IF(AND(M2690&gt;0,M2690&lt;=STATS!$C$22),1,"")</f>
        <v/>
      </c>
      <c r="J2690" s="34">
        <v>2689</v>
      </c>
      <c r="R2690" s="17"/>
      <c r="S2690" s="17"/>
      <c r="EZ2690" s="196"/>
      <c r="FA2690" s="196"/>
      <c r="FB2690" s="196"/>
      <c r="FC2690" s="196"/>
      <c r="FD2690" s="196"/>
    </row>
    <row r="2691" spans="2:160">
      <c r="B2691" s="99">
        <f t="shared" si="253"/>
        <v>0</v>
      </c>
      <c r="C2691" s="99" t="str">
        <f t="shared" si="254"/>
        <v/>
      </c>
      <c r="D2691" s="99" t="str">
        <f t="shared" si="255"/>
        <v/>
      </c>
      <c r="E2691" s="99" t="str">
        <f t="shared" si="256"/>
        <v/>
      </c>
      <c r="F2691" s="99" t="str">
        <f t="shared" si="257"/>
        <v/>
      </c>
      <c r="G2691" s="99" t="str">
        <f t="shared" si="252"/>
        <v/>
      </c>
      <c r="H2691" s="200" t="str">
        <f ca="1">IF(AND(M2691&gt;0,M2691&lt;=STATS!$C$22),1,"")</f>
        <v/>
      </c>
      <c r="J2691" s="34">
        <v>2690</v>
      </c>
      <c r="R2691" s="17"/>
      <c r="S2691" s="17"/>
      <c r="EZ2691" s="196"/>
      <c r="FA2691" s="196"/>
      <c r="FB2691" s="196"/>
      <c r="FC2691" s="196"/>
      <c r="FD2691" s="196"/>
    </row>
    <row r="2692" spans="2:160">
      <c r="B2692" s="99">
        <f t="shared" si="253"/>
        <v>0</v>
      </c>
      <c r="C2692" s="99" t="str">
        <f t="shared" si="254"/>
        <v/>
      </c>
      <c r="D2692" s="99" t="str">
        <f t="shared" si="255"/>
        <v/>
      </c>
      <c r="E2692" s="99" t="str">
        <f t="shared" si="256"/>
        <v/>
      </c>
      <c r="F2692" s="99" t="str">
        <f t="shared" si="257"/>
        <v/>
      </c>
      <c r="G2692" s="99" t="str">
        <f t="shared" si="252"/>
        <v/>
      </c>
      <c r="H2692" s="200" t="str">
        <f ca="1">IF(AND(M2692&gt;0,M2692&lt;=STATS!$C$22),1,"")</f>
        <v/>
      </c>
      <c r="J2692" s="34">
        <v>2691</v>
      </c>
      <c r="R2692" s="17"/>
      <c r="S2692" s="17"/>
      <c r="EZ2692" s="196"/>
      <c r="FA2692" s="196"/>
      <c r="FB2692" s="196"/>
      <c r="FC2692" s="196"/>
      <c r="FD2692" s="196"/>
    </row>
    <row r="2693" spans="2:160">
      <c r="B2693" s="99">
        <f t="shared" si="253"/>
        <v>0</v>
      </c>
      <c r="C2693" s="99" t="str">
        <f t="shared" si="254"/>
        <v/>
      </c>
      <c r="D2693" s="99" t="str">
        <f t="shared" si="255"/>
        <v/>
      </c>
      <c r="E2693" s="99" t="str">
        <f t="shared" si="256"/>
        <v/>
      </c>
      <c r="F2693" s="99" t="str">
        <f t="shared" si="257"/>
        <v/>
      </c>
      <c r="G2693" s="99" t="str">
        <f t="shared" si="252"/>
        <v/>
      </c>
      <c r="H2693" s="200" t="str">
        <f ca="1">IF(AND(M2693&gt;0,M2693&lt;=STATS!$C$22),1,"")</f>
        <v/>
      </c>
      <c r="J2693" s="34">
        <v>2692</v>
      </c>
      <c r="R2693" s="17"/>
      <c r="S2693" s="17"/>
      <c r="EZ2693" s="196"/>
      <c r="FA2693" s="196"/>
      <c r="FB2693" s="196"/>
      <c r="FC2693" s="196"/>
      <c r="FD2693" s="196"/>
    </row>
    <row r="2694" spans="2:160">
      <c r="B2694" s="99">
        <f t="shared" si="253"/>
        <v>0</v>
      </c>
      <c r="C2694" s="99" t="str">
        <f t="shared" si="254"/>
        <v/>
      </c>
      <c r="D2694" s="99" t="str">
        <f t="shared" si="255"/>
        <v/>
      </c>
      <c r="E2694" s="99" t="str">
        <f t="shared" si="256"/>
        <v/>
      </c>
      <c r="F2694" s="99" t="str">
        <f t="shared" si="257"/>
        <v/>
      </c>
      <c r="G2694" s="99" t="str">
        <f t="shared" si="252"/>
        <v/>
      </c>
      <c r="H2694" s="200" t="str">
        <f ca="1">IF(AND(M2694&gt;0,M2694&lt;=STATS!$C$22),1,"")</f>
        <v/>
      </c>
      <c r="J2694" s="34">
        <v>2693</v>
      </c>
      <c r="R2694" s="17"/>
      <c r="S2694" s="17"/>
      <c r="EZ2694" s="196"/>
      <c r="FA2694" s="196"/>
      <c r="FB2694" s="196"/>
      <c r="FC2694" s="196"/>
      <c r="FD2694" s="196"/>
    </row>
    <row r="2695" spans="2:160">
      <c r="B2695" s="99">
        <f t="shared" si="253"/>
        <v>0</v>
      </c>
      <c r="C2695" s="99" t="str">
        <f t="shared" si="254"/>
        <v/>
      </c>
      <c r="D2695" s="99" t="str">
        <f t="shared" si="255"/>
        <v/>
      </c>
      <c r="E2695" s="99" t="str">
        <f t="shared" si="256"/>
        <v/>
      </c>
      <c r="F2695" s="99" t="str">
        <f t="shared" si="257"/>
        <v/>
      </c>
      <c r="G2695" s="99" t="str">
        <f t="shared" si="252"/>
        <v/>
      </c>
      <c r="H2695" s="200" t="str">
        <f ca="1">IF(AND(M2695&gt;0,M2695&lt;=STATS!$C$22),1,"")</f>
        <v/>
      </c>
      <c r="J2695" s="34">
        <v>2694</v>
      </c>
      <c r="R2695" s="17"/>
      <c r="S2695" s="17"/>
      <c r="EZ2695" s="196"/>
      <c r="FA2695" s="196"/>
      <c r="FB2695" s="196"/>
      <c r="FC2695" s="196"/>
      <c r="FD2695" s="196"/>
    </row>
    <row r="2696" spans="2:160">
      <c r="B2696" s="99">
        <f t="shared" si="253"/>
        <v>0</v>
      </c>
      <c r="C2696" s="99" t="str">
        <f t="shared" si="254"/>
        <v/>
      </c>
      <c r="D2696" s="99" t="str">
        <f t="shared" si="255"/>
        <v/>
      </c>
      <c r="E2696" s="99" t="str">
        <f t="shared" si="256"/>
        <v/>
      </c>
      <c r="F2696" s="99" t="str">
        <f t="shared" si="257"/>
        <v/>
      </c>
      <c r="G2696" s="99" t="str">
        <f t="shared" si="252"/>
        <v/>
      </c>
      <c r="H2696" s="200" t="str">
        <f ca="1">IF(AND(M2696&gt;0,M2696&lt;=STATS!$C$22),1,"")</f>
        <v/>
      </c>
      <c r="J2696" s="34">
        <v>2695</v>
      </c>
      <c r="R2696" s="17"/>
      <c r="S2696" s="17"/>
      <c r="EZ2696" s="196"/>
      <c r="FA2696" s="196"/>
      <c r="FB2696" s="196"/>
      <c r="FC2696" s="196"/>
      <c r="FD2696" s="196"/>
    </row>
    <row r="2697" spans="2:160">
      <c r="B2697" s="99">
        <f t="shared" si="253"/>
        <v>0</v>
      </c>
      <c r="C2697" s="99" t="str">
        <f t="shared" si="254"/>
        <v/>
      </c>
      <c r="D2697" s="99" t="str">
        <f t="shared" si="255"/>
        <v/>
      </c>
      <c r="E2697" s="99" t="str">
        <f t="shared" si="256"/>
        <v/>
      </c>
      <c r="F2697" s="99" t="str">
        <f t="shared" si="257"/>
        <v/>
      </c>
      <c r="G2697" s="99" t="str">
        <f t="shared" si="252"/>
        <v/>
      </c>
      <c r="H2697" s="200" t="str">
        <f ca="1">IF(AND(M2697&gt;0,M2697&lt;=STATS!$C$22),1,"")</f>
        <v/>
      </c>
      <c r="J2697" s="34">
        <v>2696</v>
      </c>
      <c r="R2697" s="17"/>
      <c r="S2697" s="17"/>
      <c r="EZ2697" s="196"/>
      <c r="FA2697" s="196"/>
      <c r="FB2697" s="196"/>
      <c r="FC2697" s="196"/>
      <c r="FD2697" s="196"/>
    </row>
    <row r="2698" spans="2:160">
      <c r="B2698" s="99">
        <f t="shared" si="253"/>
        <v>0</v>
      </c>
      <c r="C2698" s="99" t="str">
        <f t="shared" si="254"/>
        <v/>
      </c>
      <c r="D2698" s="99" t="str">
        <f t="shared" si="255"/>
        <v/>
      </c>
      <c r="E2698" s="99" t="str">
        <f t="shared" si="256"/>
        <v/>
      </c>
      <c r="F2698" s="99" t="str">
        <f t="shared" si="257"/>
        <v/>
      </c>
      <c r="G2698" s="99" t="str">
        <f t="shared" si="252"/>
        <v/>
      </c>
      <c r="H2698" s="200" t="str">
        <f ca="1">IF(AND(M2698&gt;0,M2698&lt;=STATS!$C$22),1,"")</f>
        <v/>
      </c>
      <c r="J2698" s="34">
        <v>2697</v>
      </c>
      <c r="R2698" s="17"/>
      <c r="S2698" s="17"/>
      <c r="EZ2698" s="196"/>
      <c r="FA2698" s="196"/>
      <c r="FB2698" s="196"/>
      <c r="FC2698" s="196"/>
      <c r="FD2698" s="196"/>
    </row>
    <row r="2699" spans="2:160">
      <c r="B2699" s="99">
        <f t="shared" si="253"/>
        <v>0</v>
      </c>
      <c r="C2699" s="99" t="str">
        <f t="shared" si="254"/>
        <v/>
      </c>
      <c r="D2699" s="99" t="str">
        <f t="shared" si="255"/>
        <v/>
      </c>
      <c r="E2699" s="99" t="str">
        <f t="shared" si="256"/>
        <v/>
      </c>
      <c r="F2699" s="99" t="str">
        <f t="shared" si="257"/>
        <v/>
      </c>
      <c r="G2699" s="99" t="str">
        <f t="shared" si="252"/>
        <v/>
      </c>
      <c r="H2699" s="200" t="str">
        <f ca="1">IF(AND(M2699&gt;0,M2699&lt;=STATS!$C$22),1,"")</f>
        <v/>
      </c>
      <c r="J2699" s="34">
        <v>2698</v>
      </c>
      <c r="R2699" s="17"/>
      <c r="S2699" s="17"/>
      <c r="EZ2699" s="196"/>
      <c r="FA2699" s="196"/>
      <c r="FB2699" s="196"/>
      <c r="FC2699" s="196"/>
      <c r="FD2699" s="196"/>
    </row>
    <row r="2700" spans="2:160">
      <c r="B2700" s="99">
        <f t="shared" si="253"/>
        <v>0</v>
      </c>
      <c r="C2700" s="99" t="str">
        <f t="shared" si="254"/>
        <v/>
      </c>
      <c r="D2700" s="99" t="str">
        <f t="shared" si="255"/>
        <v/>
      </c>
      <c r="E2700" s="99" t="str">
        <f t="shared" si="256"/>
        <v/>
      </c>
      <c r="F2700" s="99" t="str">
        <f t="shared" si="257"/>
        <v/>
      </c>
      <c r="G2700" s="99" t="str">
        <f t="shared" si="252"/>
        <v/>
      </c>
      <c r="H2700" s="200" t="str">
        <f ca="1">IF(AND(M2700&gt;0,M2700&lt;=STATS!$C$22),1,"")</f>
        <v/>
      </c>
      <c r="J2700" s="34">
        <v>2699</v>
      </c>
      <c r="R2700" s="17"/>
      <c r="S2700" s="17"/>
      <c r="EZ2700" s="196"/>
      <c r="FA2700" s="196"/>
      <c r="FB2700" s="196"/>
      <c r="FC2700" s="196"/>
      <c r="FD2700" s="196"/>
    </row>
    <row r="2701" spans="2:160">
      <c r="B2701" s="99">
        <f t="shared" si="253"/>
        <v>0</v>
      </c>
      <c r="C2701" s="99" t="str">
        <f t="shared" si="254"/>
        <v/>
      </c>
      <c r="D2701" s="99" t="str">
        <f t="shared" si="255"/>
        <v/>
      </c>
      <c r="E2701" s="99" t="str">
        <f t="shared" si="256"/>
        <v/>
      </c>
      <c r="F2701" s="99" t="str">
        <f t="shared" si="257"/>
        <v/>
      </c>
      <c r="G2701" s="99" t="str">
        <f t="shared" si="252"/>
        <v/>
      </c>
      <c r="H2701" s="200" t="str">
        <f ca="1">IF(AND(M2701&gt;0,M2701&lt;=STATS!$C$22),1,"")</f>
        <v/>
      </c>
      <c r="J2701" s="34">
        <v>2700</v>
      </c>
      <c r="R2701" s="17"/>
      <c r="S2701" s="17"/>
      <c r="EZ2701" s="196"/>
      <c r="FA2701" s="196"/>
      <c r="FB2701" s="196"/>
      <c r="FC2701" s="196"/>
      <c r="FD2701" s="196"/>
    </row>
    <row r="2702" spans="2:160">
      <c r="B2702" s="99">
        <f t="shared" si="253"/>
        <v>0</v>
      </c>
      <c r="C2702" s="99" t="str">
        <f t="shared" si="254"/>
        <v/>
      </c>
      <c r="D2702" s="99" t="str">
        <f t="shared" si="255"/>
        <v/>
      </c>
      <c r="E2702" s="99" t="str">
        <f t="shared" si="256"/>
        <v/>
      </c>
      <c r="F2702" s="99" t="str">
        <f t="shared" si="257"/>
        <v/>
      </c>
      <c r="G2702" s="99" t="str">
        <f t="shared" si="252"/>
        <v/>
      </c>
      <c r="H2702" s="200" t="str">
        <f ca="1">IF(AND(M2702&gt;0,M2702&lt;=STATS!$C$22),1,"")</f>
        <v/>
      </c>
      <c r="J2702" s="34">
        <v>2701</v>
      </c>
      <c r="R2702" s="17"/>
      <c r="S2702" s="17"/>
      <c r="EZ2702" s="196"/>
      <c r="FA2702" s="196"/>
      <c r="FB2702" s="196"/>
      <c r="FC2702" s="196"/>
      <c r="FD2702" s="196"/>
    </row>
    <row r="2703" spans="2:160">
      <c r="B2703" s="99">
        <f t="shared" si="253"/>
        <v>0</v>
      </c>
      <c r="C2703" s="99" t="str">
        <f t="shared" si="254"/>
        <v/>
      </c>
      <c r="D2703" s="99" t="str">
        <f t="shared" si="255"/>
        <v/>
      </c>
      <c r="E2703" s="99" t="str">
        <f t="shared" si="256"/>
        <v/>
      </c>
      <c r="F2703" s="99" t="str">
        <f t="shared" si="257"/>
        <v/>
      </c>
      <c r="G2703" s="99" t="str">
        <f t="shared" si="252"/>
        <v/>
      </c>
      <c r="H2703" s="200" t="str">
        <f ca="1">IF(AND(M2703&gt;0,M2703&lt;=STATS!$C$22),1,"")</f>
        <v/>
      </c>
      <c r="J2703" s="34">
        <v>2702</v>
      </c>
      <c r="R2703" s="17"/>
      <c r="S2703" s="17"/>
      <c r="EZ2703" s="196"/>
      <c r="FA2703" s="196"/>
      <c r="FB2703" s="196"/>
      <c r="FC2703" s="196"/>
      <c r="FD2703" s="196"/>
    </row>
    <row r="2704" spans="2:160">
      <c r="B2704" s="99">
        <f t="shared" si="253"/>
        <v>0</v>
      </c>
      <c r="C2704" s="99" t="str">
        <f t="shared" si="254"/>
        <v/>
      </c>
      <c r="D2704" s="99" t="str">
        <f t="shared" si="255"/>
        <v/>
      </c>
      <c r="E2704" s="99" t="str">
        <f t="shared" si="256"/>
        <v/>
      </c>
      <c r="F2704" s="99" t="str">
        <f t="shared" si="257"/>
        <v/>
      </c>
      <c r="G2704" s="99" t="str">
        <f t="shared" si="252"/>
        <v/>
      </c>
      <c r="H2704" s="200" t="str">
        <f ca="1">IF(AND(M2704&gt;0,M2704&lt;=STATS!$C$22),1,"")</f>
        <v/>
      </c>
      <c r="J2704" s="34">
        <v>2703</v>
      </c>
      <c r="R2704" s="17"/>
      <c r="S2704" s="17"/>
      <c r="EZ2704" s="196"/>
      <c r="FA2704" s="196"/>
      <c r="FB2704" s="196"/>
      <c r="FC2704" s="196"/>
      <c r="FD2704" s="196"/>
    </row>
    <row r="2705" spans="2:160">
      <c r="B2705" s="99">
        <f t="shared" si="253"/>
        <v>0</v>
      </c>
      <c r="C2705" s="99" t="str">
        <f t="shared" si="254"/>
        <v/>
      </c>
      <c r="D2705" s="99" t="str">
        <f t="shared" si="255"/>
        <v/>
      </c>
      <c r="E2705" s="99" t="str">
        <f t="shared" si="256"/>
        <v/>
      </c>
      <c r="F2705" s="99" t="str">
        <f t="shared" si="257"/>
        <v/>
      </c>
      <c r="G2705" s="99" t="str">
        <f t="shared" si="252"/>
        <v/>
      </c>
      <c r="H2705" s="200" t="str">
        <f ca="1">IF(AND(M2705&gt;0,M2705&lt;=STATS!$C$22),1,"")</f>
        <v/>
      </c>
      <c r="J2705" s="34">
        <v>2704</v>
      </c>
      <c r="R2705" s="17"/>
      <c r="S2705" s="17"/>
      <c r="EZ2705" s="196"/>
      <c r="FA2705" s="196"/>
      <c r="FB2705" s="196"/>
      <c r="FC2705" s="196"/>
      <c r="FD2705" s="196"/>
    </row>
    <row r="2706" spans="2:160">
      <c r="B2706" s="99">
        <f t="shared" si="253"/>
        <v>0</v>
      </c>
      <c r="C2706" s="99" t="str">
        <f t="shared" si="254"/>
        <v/>
      </c>
      <c r="D2706" s="99" t="str">
        <f t="shared" si="255"/>
        <v/>
      </c>
      <c r="E2706" s="99" t="str">
        <f t="shared" si="256"/>
        <v/>
      </c>
      <c r="F2706" s="99" t="str">
        <f t="shared" si="257"/>
        <v/>
      </c>
      <c r="G2706" s="99" t="str">
        <f t="shared" si="252"/>
        <v/>
      </c>
      <c r="H2706" s="200" t="str">
        <f ca="1">IF(AND(M2706&gt;0,M2706&lt;=STATS!$C$22),1,"")</f>
        <v/>
      </c>
      <c r="J2706" s="34">
        <v>2705</v>
      </c>
      <c r="R2706" s="17"/>
      <c r="S2706" s="17"/>
      <c r="EZ2706" s="196"/>
      <c r="FA2706" s="196"/>
      <c r="FB2706" s="196"/>
      <c r="FC2706" s="196"/>
      <c r="FD2706" s="196"/>
    </row>
    <row r="2707" spans="2:160">
      <c r="B2707" s="99">
        <f t="shared" si="253"/>
        <v>0</v>
      </c>
      <c r="C2707" s="99" t="str">
        <f t="shared" si="254"/>
        <v/>
      </c>
      <c r="D2707" s="99" t="str">
        <f t="shared" si="255"/>
        <v/>
      </c>
      <c r="E2707" s="99" t="str">
        <f t="shared" si="256"/>
        <v/>
      </c>
      <c r="F2707" s="99" t="str">
        <f t="shared" si="257"/>
        <v/>
      </c>
      <c r="G2707" s="99" t="str">
        <f t="shared" si="252"/>
        <v/>
      </c>
      <c r="H2707" s="200" t="str">
        <f ca="1">IF(AND(M2707&gt;0,M2707&lt;=STATS!$C$22),1,"")</f>
        <v/>
      </c>
      <c r="J2707" s="34">
        <v>2706</v>
      </c>
      <c r="R2707" s="17"/>
      <c r="S2707" s="17"/>
      <c r="EZ2707" s="196"/>
      <c r="FA2707" s="196"/>
      <c r="FB2707" s="196"/>
      <c r="FC2707" s="196"/>
      <c r="FD2707" s="196"/>
    </row>
    <row r="2708" spans="2:160">
      <c r="B2708" s="99">
        <f t="shared" si="253"/>
        <v>0</v>
      </c>
      <c r="C2708" s="99" t="str">
        <f t="shared" si="254"/>
        <v/>
      </c>
      <c r="D2708" s="99" t="str">
        <f t="shared" si="255"/>
        <v/>
      </c>
      <c r="E2708" s="99" t="str">
        <f t="shared" si="256"/>
        <v/>
      </c>
      <c r="F2708" s="99" t="str">
        <f t="shared" si="257"/>
        <v/>
      </c>
      <c r="G2708" s="99" t="str">
        <f t="shared" si="252"/>
        <v/>
      </c>
      <c r="H2708" s="200" t="str">
        <f ca="1">IF(AND(M2708&gt;0,M2708&lt;=STATS!$C$22),1,"")</f>
        <v/>
      </c>
      <c r="J2708" s="34">
        <v>2707</v>
      </c>
      <c r="R2708" s="17"/>
      <c r="S2708" s="17"/>
      <c r="EZ2708" s="196"/>
      <c r="FA2708" s="196"/>
      <c r="FB2708" s="196"/>
      <c r="FC2708" s="196"/>
      <c r="FD2708" s="196"/>
    </row>
    <row r="2709" spans="2:160">
      <c r="B2709" s="99">
        <f t="shared" si="253"/>
        <v>0</v>
      </c>
      <c r="C2709" s="99" t="str">
        <f t="shared" si="254"/>
        <v/>
      </c>
      <c r="D2709" s="99" t="str">
        <f t="shared" si="255"/>
        <v/>
      </c>
      <c r="E2709" s="99" t="str">
        <f t="shared" si="256"/>
        <v/>
      </c>
      <c r="F2709" s="99" t="str">
        <f t="shared" si="257"/>
        <v/>
      </c>
      <c r="G2709" s="99" t="str">
        <f t="shared" si="252"/>
        <v/>
      </c>
      <c r="H2709" s="200" t="str">
        <f ca="1">IF(AND(M2709&gt;0,M2709&lt;=STATS!$C$22),1,"")</f>
        <v/>
      </c>
      <c r="J2709" s="34">
        <v>2708</v>
      </c>
      <c r="R2709" s="17"/>
      <c r="S2709" s="17"/>
      <c r="EZ2709" s="196"/>
      <c r="FA2709" s="196"/>
      <c r="FB2709" s="196"/>
      <c r="FC2709" s="196"/>
      <c r="FD2709" s="196"/>
    </row>
    <row r="2710" spans="2:160">
      <c r="B2710" s="99">
        <f t="shared" si="253"/>
        <v>0</v>
      </c>
      <c r="C2710" s="99" t="str">
        <f t="shared" si="254"/>
        <v/>
      </c>
      <c r="D2710" s="99" t="str">
        <f t="shared" si="255"/>
        <v/>
      </c>
      <c r="E2710" s="99" t="str">
        <f t="shared" si="256"/>
        <v/>
      </c>
      <c r="F2710" s="99" t="str">
        <f t="shared" si="257"/>
        <v/>
      </c>
      <c r="G2710" s="99" t="str">
        <f t="shared" si="252"/>
        <v/>
      </c>
      <c r="H2710" s="200" t="str">
        <f ca="1">IF(AND(M2710&gt;0,M2710&lt;=STATS!$C$22),1,"")</f>
        <v/>
      </c>
      <c r="J2710" s="34">
        <v>2709</v>
      </c>
      <c r="R2710" s="17"/>
      <c r="S2710" s="17"/>
      <c r="EZ2710" s="196"/>
      <c r="FA2710" s="196"/>
      <c r="FB2710" s="196"/>
      <c r="FC2710" s="196"/>
      <c r="FD2710" s="196"/>
    </row>
    <row r="2711" spans="2:160">
      <c r="B2711" s="99">
        <f t="shared" si="253"/>
        <v>0</v>
      </c>
      <c r="C2711" s="99" t="str">
        <f t="shared" si="254"/>
        <v/>
      </c>
      <c r="D2711" s="99" t="str">
        <f t="shared" si="255"/>
        <v/>
      </c>
      <c r="E2711" s="99" t="str">
        <f t="shared" si="256"/>
        <v/>
      </c>
      <c r="F2711" s="99" t="str">
        <f t="shared" si="257"/>
        <v/>
      </c>
      <c r="G2711" s="99" t="str">
        <f t="shared" si="252"/>
        <v/>
      </c>
      <c r="H2711" s="200" t="str">
        <f ca="1">IF(AND(M2711&gt;0,M2711&lt;=STATS!$C$22),1,"")</f>
        <v/>
      </c>
      <c r="J2711" s="34">
        <v>2710</v>
      </c>
      <c r="R2711" s="17"/>
      <c r="S2711" s="17"/>
      <c r="EZ2711" s="196"/>
      <c r="FA2711" s="196"/>
      <c r="FB2711" s="196"/>
      <c r="FC2711" s="196"/>
      <c r="FD2711" s="196"/>
    </row>
    <row r="2712" spans="2:160">
      <c r="B2712" s="99">
        <f t="shared" si="253"/>
        <v>0</v>
      </c>
      <c r="C2712" s="99" t="str">
        <f t="shared" si="254"/>
        <v/>
      </c>
      <c r="D2712" s="99" t="str">
        <f t="shared" si="255"/>
        <v/>
      </c>
      <c r="E2712" s="99" t="str">
        <f t="shared" si="256"/>
        <v/>
      </c>
      <c r="F2712" s="99" t="str">
        <f t="shared" si="257"/>
        <v/>
      </c>
      <c r="G2712" s="99" t="str">
        <f t="shared" si="252"/>
        <v/>
      </c>
      <c r="H2712" s="200" t="str">
        <f ca="1">IF(AND(M2712&gt;0,M2712&lt;=STATS!$C$22),1,"")</f>
        <v/>
      </c>
      <c r="J2712" s="34">
        <v>2711</v>
      </c>
      <c r="R2712" s="17"/>
      <c r="S2712" s="17"/>
      <c r="EZ2712" s="196"/>
      <c r="FA2712" s="196"/>
      <c r="FB2712" s="196"/>
      <c r="FC2712" s="196"/>
      <c r="FD2712" s="196"/>
    </row>
    <row r="2713" spans="2:160">
      <c r="B2713" s="99">
        <f t="shared" si="253"/>
        <v>0</v>
      </c>
      <c r="C2713" s="99" t="str">
        <f t="shared" si="254"/>
        <v/>
      </c>
      <c r="D2713" s="99" t="str">
        <f t="shared" si="255"/>
        <v/>
      </c>
      <c r="E2713" s="99" t="str">
        <f t="shared" si="256"/>
        <v/>
      </c>
      <c r="F2713" s="99" t="str">
        <f t="shared" si="257"/>
        <v/>
      </c>
      <c r="G2713" s="99" t="str">
        <f t="shared" si="252"/>
        <v/>
      </c>
      <c r="H2713" s="200" t="str">
        <f ca="1">IF(AND(M2713&gt;0,M2713&lt;=STATS!$C$22),1,"")</f>
        <v/>
      </c>
      <c r="J2713" s="34">
        <v>2712</v>
      </c>
      <c r="R2713" s="17"/>
      <c r="S2713" s="17"/>
      <c r="EZ2713" s="196"/>
      <c r="FA2713" s="196"/>
      <c r="FB2713" s="196"/>
      <c r="FC2713" s="196"/>
      <c r="FD2713" s="196"/>
    </row>
    <row r="2714" spans="2:160">
      <c r="B2714" s="99">
        <f t="shared" si="253"/>
        <v>0</v>
      </c>
      <c r="C2714" s="99" t="str">
        <f t="shared" si="254"/>
        <v/>
      </c>
      <c r="D2714" s="99" t="str">
        <f t="shared" si="255"/>
        <v/>
      </c>
      <c r="E2714" s="99" t="str">
        <f t="shared" si="256"/>
        <v/>
      </c>
      <c r="F2714" s="99" t="str">
        <f t="shared" si="257"/>
        <v/>
      </c>
      <c r="G2714" s="99" t="str">
        <f t="shared" ref="G2714:G2777" si="258">IF($B2714&gt;=1,$M2714,"")</f>
        <v/>
      </c>
      <c r="H2714" s="200" t="str">
        <f ca="1">IF(AND(M2714&gt;0,M2714&lt;=STATS!$C$22),1,"")</f>
        <v/>
      </c>
      <c r="J2714" s="34">
        <v>2713</v>
      </c>
      <c r="R2714" s="17"/>
      <c r="S2714" s="17"/>
      <c r="EZ2714" s="196"/>
      <c r="FA2714" s="196"/>
      <c r="FB2714" s="196"/>
      <c r="FC2714" s="196"/>
      <c r="FD2714" s="196"/>
    </row>
    <row r="2715" spans="2:160">
      <c r="B2715" s="99">
        <f t="shared" si="253"/>
        <v>0</v>
      </c>
      <c r="C2715" s="99" t="str">
        <f t="shared" si="254"/>
        <v/>
      </c>
      <c r="D2715" s="99" t="str">
        <f t="shared" si="255"/>
        <v/>
      </c>
      <c r="E2715" s="99" t="str">
        <f t="shared" si="256"/>
        <v/>
      </c>
      <c r="F2715" s="99" t="str">
        <f t="shared" si="257"/>
        <v/>
      </c>
      <c r="G2715" s="99" t="str">
        <f t="shared" si="258"/>
        <v/>
      </c>
      <c r="H2715" s="200" t="str">
        <f ca="1">IF(AND(M2715&gt;0,M2715&lt;=STATS!$C$22),1,"")</f>
        <v/>
      </c>
      <c r="J2715" s="34">
        <v>2714</v>
      </c>
      <c r="R2715" s="17"/>
      <c r="S2715" s="17"/>
      <c r="EZ2715" s="196"/>
      <c r="FA2715" s="196"/>
      <c r="FB2715" s="196"/>
      <c r="FC2715" s="196"/>
      <c r="FD2715" s="196"/>
    </row>
    <row r="2716" spans="2:160">
      <c r="B2716" s="99">
        <f t="shared" si="253"/>
        <v>0</v>
      </c>
      <c r="C2716" s="99" t="str">
        <f t="shared" si="254"/>
        <v/>
      </c>
      <c r="D2716" s="99" t="str">
        <f t="shared" si="255"/>
        <v/>
      </c>
      <c r="E2716" s="99" t="str">
        <f t="shared" si="256"/>
        <v/>
      </c>
      <c r="F2716" s="99" t="str">
        <f t="shared" si="257"/>
        <v/>
      </c>
      <c r="G2716" s="99" t="str">
        <f t="shared" si="258"/>
        <v/>
      </c>
      <c r="H2716" s="200" t="str">
        <f ca="1">IF(AND(M2716&gt;0,M2716&lt;=STATS!$C$22),1,"")</f>
        <v/>
      </c>
      <c r="J2716" s="34">
        <v>2715</v>
      </c>
      <c r="R2716" s="17"/>
      <c r="S2716" s="17"/>
      <c r="EZ2716" s="196"/>
      <c r="FA2716" s="196"/>
      <c r="FB2716" s="196"/>
      <c r="FC2716" s="196"/>
      <c r="FD2716" s="196"/>
    </row>
    <row r="2717" spans="2:160">
      <c r="B2717" s="99">
        <f t="shared" si="253"/>
        <v>0</v>
      </c>
      <c r="C2717" s="99" t="str">
        <f t="shared" si="254"/>
        <v/>
      </c>
      <c r="D2717" s="99" t="str">
        <f t="shared" si="255"/>
        <v/>
      </c>
      <c r="E2717" s="99" t="str">
        <f t="shared" si="256"/>
        <v/>
      </c>
      <c r="F2717" s="99" t="str">
        <f t="shared" si="257"/>
        <v/>
      </c>
      <c r="G2717" s="99" t="str">
        <f t="shared" si="258"/>
        <v/>
      </c>
      <c r="H2717" s="200" t="str">
        <f ca="1">IF(AND(M2717&gt;0,M2717&lt;=STATS!$C$22),1,"")</f>
        <v/>
      </c>
      <c r="J2717" s="34">
        <v>2716</v>
      </c>
      <c r="R2717" s="17"/>
      <c r="S2717" s="17"/>
      <c r="EZ2717" s="196"/>
      <c r="FA2717" s="196"/>
      <c r="FB2717" s="196"/>
      <c r="FC2717" s="196"/>
      <c r="FD2717" s="196"/>
    </row>
    <row r="2718" spans="2:160">
      <c r="B2718" s="99">
        <f t="shared" si="253"/>
        <v>0</v>
      </c>
      <c r="C2718" s="99" t="str">
        <f t="shared" si="254"/>
        <v/>
      </c>
      <c r="D2718" s="99" t="str">
        <f t="shared" si="255"/>
        <v/>
      </c>
      <c r="E2718" s="99" t="str">
        <f t="shared" si="256"/>
        <v/>
      </c>
      <c r="F2718" s="99" t="str">
        <f t="shared" si="257"/>
        <v/>
      </c>
      <c r="G2718" s="99" t="str">
        <f t="shared" si="258"/>
        <v/>
      </c>
      <c r="H2718" s="200" t="str">
        <f ca="1">IF(AND(M2718&gt;0,M2718&lt;=STATS!$C$22),1,"")</f>
        <v/>
      </c>
      <c r="J2718" s="34">
        <v>2717</v>
      </c>
      <c r="R2718" s="17"/>
      <c r="S2718" s="17"/>
      <c r="EZ2718" s="196"/>
      <c r="FA2718" s="196"/>
      <c r="FB2718" s="196"/>
      <c r="FC2718" s="196"/>
      <c r="FD2718" s="196"/>
    </row>
    <row r="2719" spans="2:160">
      <c r="B2719" s="99">
        <f t="shared" si="253"/>
        <v>0</v>
      </c>
      <c r="C2719" s="99" t="str">
        <f t="shared" si="254"/>
        <v/>
      </c>
      <c r="D2719" s="99" t="str">
        <f t="shared" si="255"/>
        <v/>
      </c>
      <c r="E2719" s="99" t="str">
        <f t="shared" si="256"/>
        <v/>
      </c>
      <c r="F2719" s="99" t="str">
        <f t="shared" si="257"/>
        <v/>
      </c>
      <c r="G2719" s="99" t="str">
        <f t="shared" si="258"/>
        <v/>
      </c>
      <c r="H2719" s="200" t="str">
        <f ca="1">IF(AND(M2719&gt;0,M2719&lt;=STATS!$C$22),1,"")</f>
        <v/>
      </c>
      <c r="J2719" s="34">
        <v>2718</v>
      </c>
      <c r="R2719" s="17"/>
      <c r="S2719" s="17"/>
      <c r="EZ2719" s="196"/>
      <c r="FA2719" s="196"/>
      <c r="FB2719" s="196"/>
      <c r="FC2719" s="196"/>
      <c r="FD2719" s="196"/>
    </row>
    <row r="2720" spans="2:160">
      <c r="B2720" s="99">
        <f t="shared" si="253"/>
        <v>0</v>
      </c>
      <c r="C2720" s="99" t="str">
        <f t="shared" si="254"/>
        <v/>
      </c>
      <c r="D2720" s="99" t="str">
        <f t="shared" si="255"/>
        <v/>
      </c>
      <c r="E2720" s="99" t="str">
        <f t="shared" si="256"/>
        <v/>
      </c>
      <c r="F2720" s="99" t="str">
        <f t="shared" si="257"/>
        <v/>
      </c>
      <c r="G2720" s="99" t="str">
        <f t="shared" si="258"/>
        <v/>
      </c>
      <c r="H2720" s="200" t="str">
        <f ca="1">IF(AND(M2720&gt;0,M2720&lt;=STATS!$C$22),1,"")</f>
        <v/>
      </c>
      <c r="J2720" s="34">
        <v>2719</v>
      </c>
      <c r="R2720" s="17"/>
      <c r="S2720" s="17"/>
      <c r="EZ2720" s="196"/>
      <c r="FA2720" s="196"/>
      <c r="FB2720" s="196"/>
      <c r="FC2720" s="196"/>
      <c r="FD2720" s="196"/>
    </row>
    <row r="2721" spans="2:160">
      <c r="B2721" s="99">
        <f t="shared" si="253"/>
        <v>0</v>
      </c>
      <c r="C2721" s="99" t="str">
        <f t="shared" si="254"/>
        <v/>
      </c>
      <c r="D2721" s="99" t="str">
        <f t="shared" si="255"/>
        <v/>
      </c>
      <c r="E2721" s="99" t="str">
        <f t="shared" si="256"/>
        <v/>
      </c>
      <c r="F2721" s="99" t="str">
        <f t="shared" si="257"/>
        <v/>
      </c>
      <c r="G2721" s="99" t="str">
        <f t="shared" si="258"/>
        <v/>
      </c>
      <c r="H2721" s="200" t="str">
        <f ca="1">IF(AND(M2721&gt;0,M2721&lt;=STATS!$C$22),1,"")</f>
        <v/>
      </c>
      <c r="J2721" s="34">
        <v>2720</v>
      </c>
      <c r="R2721" s="17"/>
      <c r="S2721" s="17"/>
      <c r="EZ2721" s="196"/>
      <c r="FA2721" s="196"/>
      <c r="FB2721" s="196"/>
      <c r="FC2721" s="196"/>
      <c r="FD2721" s="196"/>
    </row>
    <row r="2722" spans="2:160">
      <c r="B2722" s="99">
        <f t="shared" si="253"/>
        <v>0</v>
      </c>
      <c r="C2722" s="99" t="str">
        <f t="shared" si="254"/>
        <v/>
      </c>
      <c r="D2722" s="99" t="str">
        <f t="shared" si="255"/>
        <v/>
      </c>
      <c r="E2722" s="99" t="str">
        <f t="shared" si="256"/>
        <v/>
      </c>
      <c r="F2722" s="99" t="str">
        <f t="shared" si="257"/>
        <v/>
      </c>
      <c r="G2722" s="99" t="str">
        <f t="shared" si="258"/>
        <v/>
      </c>
      <c r="H2722" s="200" t="str">
        <f ca="1">IF(AND(M2722&gt;0,M2722&lt;=STATS!$C$22),1,"")</f>
        <v/>
      </c>
      <c r="J2722" s="34">
        <v>2721</v>
      </c>
      <c r="R2722" s="17"/>
      <c r="S2722" s="17"/>
      <c r="EZ2722" s="196"/>
      <c r="FA2722" s="196"/>
      <c r="FB2722" s="196"/>
      <c r="FC2722" s="196"/>
      <c r="FD2722" s="196"/>
    </row>
    <row r="2723" spans="2:160">
      <c r="B2723" s="99">
        <f t="shared" si="253"/>
        <v>0</v>
      </c>
      <c r="C2723" s="99" t="str">
        <f t="shared" si="254"/>
        <v/>
      </c>
      <c r="D2723" s="99" t="str">
        <f t="shared" si="255"/>
        <v/>
      </c>
      <c r="E2723" s="99" t="str">
        <f t="shared" si="256"/>
        <v/>
      </c>
      <c r="F2723" s="99" t="str">
        <f t="shared" si="257"/>
        <v/>
      </c>
      <c r="G2723" s="99" t="str">
        <f t="shared" si="258"/>
        <v/>
      </c>
      <c r="H2723" s="200" t="str">
        <f ca="1">IF(AND(M2723&gt;0,M2723&lt;=STATS!$C$22),1,"")</f>
        <v/>
      </c>
      <c r="J2723" s="34">
        <v>2722</v>
      </c>
      <c r="R2723" s="17"/>
      <c r="S2723" s="17"/>
      <c r="EZ2723" s="196"/>
      <c r="FA2723" s="196"/>
      <c r="FB2723" s="196"/>
      <c r="FC2723" s="196"/>
      <c r="FD2723" s="196"/>
    </row>
    <row r="2724" spans="2:160">
      <c r="B2724" s="99">
        <f t="shared" si="253"/>
        <v>0</v>
      </c>
      <c r="C2724" s="99" t="str">
        <f t="shared" si="254"/>
        <v/>
      </c>
      <c r="D2724" s="99" t="str">
        <f t="shared" si="255"/>
        <v/>
      </c>
      <c r="E2724" s="99" t="str">
        <f t="shared" si="256"/>
        <v/>
      </c>
      <c r="F2724" s="99" t="str">
        <f t="shared" si="257"/>
        <v/>
      </c>
      <c r="G2724" s="99" t="str">
        <f t="shared" si="258"/>
        <v/>
      </c>
      <c r="H2724" s="200" t="str">
        <f ca="1">IF(AND(M2724&gt;0,M2724&lt;=STATS!$C$22),1,"")</f>
        <v/>
      </c>
      <c r="J2724" s="34">
        <v>2723</v>
      </c>
      <c r="R2724" s="17"/>
      <c r="S2724" s="17"/>
      <c r="EZ2724" s="196"/>
      <c r="FA2724" s="196"/>
      <c r="FB2724" s="196"/>
      <c r="FC2724" s="196"/>
      <c r="FD2724" s="196"/>
    </row>
    <row r="2725" spans="2:160">
      <c r="B2725" s="99">
        <f t="shared" si="253"/>
        <v>0</v>
      </c>
      <c r="C2725" s="99" t="str">
        <f t="shared" si="254"/>
        <v/>
      </c>
      <c r="D2725" s="99" t="str">
        <f t="shared" si="255"/>
        <v/>
      </c>
      <c r="E2725" s="99" t="str">
        <f t="shared" si="256"/>
        <v/>
      </c>
      <c r="F2725" s="99" t="str">
        <f t="shared" si="257"/>
        <v/>
      </c>
      <c r="G2725" s="99" t="str">
        <f t="shared" si="258"/>
        <v/>
      </c>
      <c r="H2725" s="200" t="str">
        <f ca="1">IF(AND(M2725&gt;0,M2725&lt;=STATS!$C$22),1,"")</f>
        <v/>
      </c>
      <c r="J2725" s="34">
        <v>2724</v>
      </c>
      <c r="R2725" s="17"/>
      <c r="S2725" s="17"/>
      <c r="EZ2725" s="196"/>
      <c r="FA2725" s="196"/>
      <c r="FB2725" s="196"/>
      <c r="FC2725" s="196"/>
      <c r="FD2725" s="196"/>
    </row>
    <row r="2726" spans="2:160">
      <c r="B2726" s="99">
        <f t="shared" si="253"/>
        <v>0</v>
      </c>
      <c r="C2726" s="99" t="str">
        <f t="shared" si="254"/>
        <v/>
      </c>
      <c r="D2726" s="99" t="str">
        <f t="shared" si="255"/>
        <v/>
      </c>
      <c r="E2726" s="99" t="str">
        <f t="shared" si="256"/>
        <v/>
      </c>
      <c r="F2726" s="99" t="str">
        <f t="shared" si="257"/>
        <v/>
      </c>
      <c r="G2726" s="99" t="str">
        <f t="shared" si="258"/>
        <v/>
      </c>
      <c r="H2726" s="200" t="str">
        <f ca="1">IF(AND(M2726&gt;0,M2726&lt;=STATS!$C$22),1,"")</f>
        <v/>
      </c>
      <c r="J2726" s="34">
        <v>2725</v>
      </c>
      <c r="R2726" s="17"/>
      <c r="S2726" s="17"/>
      <c r="EZ2726" s="196"/>
      <c r="FA2726" s="196"/>
      <c r="FB2726" s="196"/>
      <c r="FC2726" s="196"/>
      <c r="FD2726" s="196"/>
    </row>
    <row r="2727" spans="2:160">
      <c r="B2727" s="99">
        <f t="shared" si="253"/>
        <v>0</v>
      </c>
      <c r="C2727" s="99" t="str">
        <f t="shared" si="254"/>
        <v/>
      </c>
      <c r="D2727" s="99" t="str">
        <f t="shared" si="255"/>
        <v/>
      </c>
      <c r="E2727" s="99" t="str">
        <f t="shared" si="256"/>
        <v/>
      </c>
      <c r="F2727" s="99" t="str">
        <f t="shared" si="257"/>
        <v/>
      </c>
      <c r="G2727" s="99" t="str">
        <f t="shared" si="258"/>
        <v/>
      </c>
      <c r="H2727" s="200" t="str">
        <f ca="1">IF(AND(M2727&gt;0,M2727&lt;=STATS!$C$22),1,"")</f>
        <v/>
      </c>
      <c r="J2727" s="34">
        <v>2726</v>
      </c>
      <c r="R2727" s="17"/>
      <c r="S2727" s="17"/>
      <c r="EZ2727" s="196"/>
      <c r="FA2727" s="196"/>
      <c r="FB2727" s="196"/>
      <c r="FC2727" s="196"/>
      <c r="FD2727" s="196"/>
    </row>
    <row r="2728" spans="2:160">
      <c r="B2728" s="99">
        <f t="shared" si="253"/>
        <v>0</v>
      </c>
      <c r="C2728" s="99" t="str">
        <f t="shared" si="254"/>
        <v/>
      </c>
      <c r="D2728" s="99" t="str">
        <f t="shared" si="255"/>
        <v/>
      </c>
      <c r="E2728" s="99" t="str">
        <f t="shared" si="256"/>
        <v/>
      </c>
      <c r="F2728" s="99" t="str">
        <f t="shared" si="257"/>
        <v/>
      </c>
      <c r="G2728" s="99" t="str">
        <f t="shared" si="258"/>
        <v/>
      </c>
      <c r="H2728" s="200" t="str">
        <f ca="1">IF(AND(M2728&gt;0,M2728&lt;=STATS!$C$22),1,"")</f>
        <v/>
      </c>
      <c r="J2728" s="34">
        <v>2727</v>
      </c>
      <c r="R2728" s="17"/>
      <c r="S2728" s="17"/>
      <c r="EZ2728" s="196"/>
      <c r="FA2728" s="196"/>
      <c r="FB2728" s="196"/>
      <c r="FC2728" s="196"/>
      <c r="FD2728" s="196"/>
    </row>
    <row r="2729" spans="2:160">
      <c r="B2729" s="99">
        <f t="shared" si="253"/>
        <v>0</v>
      </c>
      <c r="C2729" s="99" t="str">
        <f t="shared" si="254"/>
        <v/>
      </c>
      <c r="D2729" s="99" t="str">
        <f t="shared" si="255"/>
        <v/>
      </c>
      <c r="E2729" s="99" t="str">
        <f t="shared" si="256"/>
        <v/>
      </c>
      <c r="F2729" s="99" t="str">
        <f t="shared" si="257"/>
        <v/>
      </c>
      <c r="G2729" s="99" t="str">
        <f t="shared" si="258"/>
        <v/>
      </c>
      <c r="H2729" s="200" t="str">
        <f ca="1">IF(AND(M2729&gt;0,M2729&lt;=STATS!$C$22),1,"")</f>
        <v/>
      </c>
      <c r="J2729" s="34">
        <v>2728</v>
      </c>
      <c r="R2729" s="17"/>
      <c r="S2729" s="17"/>
      <c r="EZ2729" s="196"/>
      <c r="FA2729" s="196"/>
      <c r="FB2729" s="196"/>
      <c r="FC2729" s="196"/>
      <c r="FD2729" s="196"/>
    </row>
    <row r="2730" spans="2:160">
      <c r="B2730" s="99">
        <f t="shared" si="253"/>
        <v>0</v>
      </c>
      <c r="C2730" s="99" t="str">
        <f t="shared" si="254"/>
        <v/>
      </c>
      <c r="D2730" s="99" t="str">
        <f t="shared" si="255"/>
        <v/>
      </c>
      <c r="E2730" s="99" t="str">
        <f t="shared" si="256"/>
        <v/>
      </c>
      <c r="F2730" s="99" t="str">
        <f t="shared" si="257"/>
        <v/>
      </c>
      <c r="G2730" s="99" t="str">
        <f t="shared" si="258"/>
        <v/>
      </c>
      <c r="H2730" s="200" t="str">
        <f ca="1">IF(AND(M2730&gt;0,M2730&lt;=STATS!$C$22),1,"")</f>
        <v/>
      </c>
      <c r="J2730" s="34">
        <v>2729</v>
      </c>
      <c r="R2730" s="17"/>
      <c r="S2730" s="17"/>
      <c r="EZ2730" s="196"/>
      <c r="FA2730" s="196"/>
      <c r="FB2730" s="196"/>
      <c r="FC2730" s="196"/>
      <c r="FD2730" s="196"/>
    </row>
    <row r="2731" spans="2:160">
      <c r="B2731" s="99">
        <f t="shared" si="253"/>
        <v>0</v>
      </c>
      <c r="C2731" s="99" t="str">
        <f t="shared" si="254"/>
        <v/>
      </c>
      <c r="D2731" s="99" t="str">
        <f t="shared" si="255"/>
        <v/>
      </c>
      <c r="E2731" s="99" t="str">
        <f t="shared" si="256"/>
        <v/>
      </c>
      <c r="F2731" s="99" t="str">
        <f t="shared" si="257"/>
        <v/>
      </c>
      <c r="G2731" s="99" t="str">
        <f t="shared" si="258"/>
        <v/>
      </c>
      <c r="H2731" s="200" t="str">
        <f ca="1">IF(AND(M2731&gt;0,M2731&lt;=STATS!$C$22),1,"")</f>
        <v/>
      </c>
      <c r="J2731" s="34">
        <v>2730</v>
      </c>
      <c r="R2731" s="17"/>
      <c r="S2731" s="17"/>
      <c r="EZ2731" s="196"/>
      <c r="FA2731" s="196"/>
      <c r="FB2731" s="196"/>
      <c r="FC2731" s="196"/>
      <c r="FD2731" s="196"/>
    </row>
    <row r="2732" spans="2:160">
      <c r="B2732" s="99">
        <f t="shared" si="253"/>
        <v>0</v>
      </c>
      <c r="C2732" s="99" t="str">
        <f t="shared" si="254"/>
        <v/>
      </c>
      <c r="D2732" s="99" t="str">
        <f t="shared" si="255"/>
        <v/>
      </c>
      <c r="E2732" s="99" t="str">
        <f t="shared" si="256"/>
        <v/>
      </c>
      <c r="F2732" s="99" t="str">
        <f t="shared" si="257"/>
        <v/>
      </c>
      <c r="G2732" s="99" t="str">
        <f t="shared" si="258"/>
        <v/>
      </c>
      <c r="H2732" s="200" t="str">
        <f ca="1">IF(AND(M2732&gt;0,M2732&lt;=STATS!$C$22),1,"")</f>
        <v/>
      </c>
      <c r="J2732" s="34">
        <v>2731</v>
      </c>
      <c r="R2732" s="17"/>
      <c r="S2732" s="17"/>
      <c r="EZ2732" s="196"/>
      <c r="FA2732" s="196"/>
      <c r="FB2732" s="196"/>
      <c r="FC2732" s="196"/>
      <c r="FD2732" s="196"/>
    </row>
    <row r="2733" spans="2:160">
      <c r="B2733" s="99">
        <f t="shared" si="253"/>
        <v>0</v>
      </c>
      <c r="C2733" s="99" t="str">
        <f t="shared" si="254"/>
        <v/>
      </c>
      <c r="D2733" s="99" t="str">
        <f t="shared" si="255"/>
        <v/>
      </c>
      <c r="E2733" s="99" t="str">
        <f t="shared" si="256"/>
        <v/>
      </c>
      <c r="F2733" s="99" t="str">
        <f t="shared" si="257"/>
        <v/>
      </c>
      <c r="G2733" s="99" t="str">
        <f t="shared" si="258"/>
        <v/>
      </c>
      <c r="H2733" s="200" t="str">
        <f ca="1">IF(AND(M2733&gt;0,M2733&lt;=STATS!$C$22),1,"")</f>
        <v/>
      </c>
      <c r="J2733" s="34">
        <v>2732</v>
      </c>
      <c r="R2733" s="17"/>
      <c r="S2733" s="17"/>
      <c r="EZ2733" s="196"/>
      <c r="FA2733" s="196"/>
      <c r="FB2733" s="196"/>
      <c r="FC2733" s="196"/>
      <c r="FD2733" s="196"/>
    </row>
    <row r="2734" spans="2:160">
      <c r="B2734" s="99">
        <f t="shared" si="253"/>
        <v>0</v>
      </c>
      <c r="C2734" s="99" t="str">
        <f t="shared" si="254"/>
        <v/>
      </c>
      <c r="D2734" s="99" t="str">
        <f t="shared" si="255"/>
        <v/>
      </c>
      <c r="E2734" s="99" t="str">
        <f t="shared" si="256"/>
        <v/>
      </c>
      <c r="F2734" s="99" t="str">
        <f t="shared" si="257"/>
        <v/>
      </c>
      <c r="G2734" s="99" t="str">
        <f t="shared" si="258"/>
        <v/>
      </c>
      <c r="H2734" s="200" t="str">
        <f ca="1">IF(AND(M2734&gt;0,M2734&lt;=STATS!$C$22),1,"")</f>
        <v/>
      </c>
      <c r="J2734" s="34">
        <v>2733</v>
      </c>
      <c r="R2734" s="17"/>
      <c r="S2734" s="17"/>
      <c r="EZ2734" s="196"/>
      <c r="FA2734" s="196"/>
      <c r="FB2734" s="196"/>
      <c r="FC2734" s="196"/>
      <c r="FD2734" s="196"/>
    </row>
    <row r="2735" spans="2:160">
      <c r="B2735" s="99">
        <f t="shared" si="253"/>
        <v>0</v>
      </c>
      <c r="C2735" s="99" t="str">
        <f t="shared" si="254"/>
        <v/>
      </c>
      <c r="D2735" s="99" t="str">
        <f t="shared" si="255"/>
        <v/>
      </c>
      <c r="E2735" s="99" t="str">
        <f t="shared" si="256"/>
        <v/>
      </c>
      <c r="F2735" s="99" t="str">
        <f t="shared" si="257"/>
        <v/>
      </c>
      <c r="G2735" s="99" t="str">
        <f t="shared" si="258"/>
        <v/>
      </c>
      <c r="H2735" s="200" t="str">
        <f ca="1">IF(AND(M2735&gt;0,M2735&lt;=STATS!$C$22),1,"")</f>
        <v/>
      </c>
      <c r="J2735" s="34">
        <v>2734</v>
      </c>
      <c r="R2735" s="17"/>
      <c r="S2735" s="17"/>
      <c r="EZ2735" s="196"/>
      <c r="FA2735" s="196"/>
      <c r="FB2735" s="196"/>
      <c r="FC2735" s="196"/>
      <c r="FD2735" s="196"/>
    </row>
    <row r="2736" spans="2:160">
      <c r="B2736" s="99">
        <f t="shared" si="253"/>
        <v>0</v>
      </c>
      <c r="C2736" s="99" t="str">
        <f t="shared" si="254"/>
        <v/>
      </c>
      <c r="D2736" s="99" t="str">
        <f t="shared" si="255"/>
        <v/>
      </c>
      <c r="E2736" s="99" t="str">
        <f t="shared" si="256"/>
        <v/>
      </c>
      <c r="F2736" s="99" t="str">
        <f t="shared" si="257"/>
        <v/>
      </c>
      <c r="G2736" s="99" t="str">
        <f t="shared" si="258"/>
        <v/>
      </c>
      <c r="H2736" s="200" t="str">
        <f ca="1">IF(AND(M2736&gt;0,M2736&lt;=STATS!$C$22),1,"")</f>
        <v/>
      </c>
      <c r="J2736" s="34">
        <v>2735</v>
      </c>
      <c r="R2736" s="17"/>
      <c r="S2736" s="17"/>
      <c r="EZ2736" s="196"/>
      <c r="FA2736" s="196"/>
      <c r="FB2736" s="196"/>
      <c r="FC2736" s="196"/>
      <c r="FD2736" s="196"/>
    </row>
    <row r="2737" spans="2:160">
      <c r="B2737" s="99">
        <f t="shared" si="253"/>
        <v>0</v>
      </c>
      <c r="C2737" s="99" t="str">
        <f t="shared" si="254"/>
        <v/>
      </c>
      <c r="D2737" s="99" t="str">
        <f t="shared" si="255"/>
        <v/>
      </c>
      <c r="E2737" s="99" t="str">
        <f t="shared" si="256"/>
        <v/>
      </c>
      <c r="F2737" s="99" t="str">
        <f t="shared" si="257"/>
        <v/>
      </c>
      <c r="G2737" s="99" t="str">
        <f t="shared" si="258"/>
        <v/>
      </c>
      <c r="H2737" s="200" t="str">
        <f ca="1">IF(AND(M2737&gt;0,M2737&lt;=STATS!$C$22),1,"")</f>
        <v/>
      </c>
      <c r="J2737" s="34">
        <v>2736</v>
      </c>
      <c r="R2737" s="17"/>
      <c r="S2737" s="17"/>
      <c r="EZ2737" s="196"/>
      <c r="FA2737" s="196"/>
      <c r="FB2737" s="196"/>
      <c r="FC2737" s="196"/>
      <c r="FD2737" s="196"/>
    </row>
    <row r="2738" spans="2:160">
      <c r="B2738" s="99">
        <f t="shared" si="253"/>
        <v>0</v>
      </c>
      <c r="C2738" s="99" t="str">
        <f t="shared" si="254"/>
        <v/>
      </c>
      <c r="D2738" s="99" t="str">
        <f t="shared" si="255"/>
        <v/>
      </c>
      <c r="E2738" s="99" t="str">
        <f t="shared" si="256"/>
        <v/>
      </c>
      <c r="F2738" s="99" t="str">
        <f t="shared" si="257"/>
        <v/>
      </c>
      <c r="G2738" s="99" t="str">
        <f t="shared" si="258"/>
        <v/>
      </c>
      <c r="H2738" s="200" t="str">
        <f ca="1">IF(AND(M2738&gt;0,M2738&lt;=STATS!$C$22),1,"")</f>
        <v/>
      </c>
      <c r="J2738" s="34">
        <v>2737</v>
      </c>
      <c r="R2738" s="17"/>
      <c r="S2738" s="17"/>
      <c r="EZ2738" s="196"/>
      <c r="FA2738" s="196"/>
      <c r="FB2738" s="196"/>
      <c r="FC2738" s="196"/>
      <c r="FD2738" s="196"/>
    </row>
    <row r="2739" spans="2:160">
      <c r="B2739" s="99">
        <f t="shared" si="253"/>
        <v>0</v>
      </c>
      <c r="C2739" s="99" t="str">
        <f t="shared" si="254"/>
        <v/>
      </c>
      <c r="D2739" s="99" t="str">
        <f t="shared" si="255"/>
        <v/>
      </c>
      <c r="E2739" s="99" t="str">
        <f t="shared" si="256"/>
        <v/>
      </c>
      <c r="F2739" s="99" t="str">
        <f t="shared" si="257"/>
        <v/>
      </c>
      <c r="G2739" s="99" t="str">
        <f t="shared" si="258"/>
        <v/>
      </c>
      <c r="H2739" s="200" t="str">
        <f ca="1">IF(AND(M2739&gt;0,M2739&lt;=STATS!$C$22),1,"")</f>
        <v/>
      </c>
      <c r="J2739" s="34">
        <v>2738</v>
      </c>
      <c r="R2739" s="17"/>
      <c r="S2739" s="17"/>
      <c r="EZ2739" s="196"/>
      <c r="FA2739" s="196"/>
      <c r="FB2739" s="196"/>
      <c r="FC2739" s="196"/>
      <c r="FD2739" s="196"/>
    </row>
    <row r="2740" spans="2:160">
      <c r="B2740" s="99">
        <f t="shared" si="253"/>
        <v>0</v>
      </c>
      <c r="C2740" s="99" t="str">
        <f t="shared" si="254"/>
        <v/>
      </c>
      <c r="D2740" s="99" t="str">
        <f t="shared" si="255"/>
        <v/>
      </c>
      <c r="E2740" s="99" t="str">
        <f t="shared" si="256"/>
        <v/>
      </c>
      <c r="F2740" s="99" t="str">
        <f t="shared" si="257"/>
        <v/>
      </c>
      <c r="G2740" s="99" t="str">
        <f t="shared" si="258"/>
        <v/>
      </c>
      <c r="H2740" s="200" t="str">
        <f ca="1">IF(AND(M2740&gt;0,M2740&lt;=STATS!$C$22),1,"")</f>
        <v/>
      </c>
      <c r="J2740" s="34">
        <v>2739</v>
      </c>
      <c r="R2740" s="17"/>
      <c r="S2740" s="17"/>
      <c r="EZ2740" s="196"/>
      <c r="FA2740" s="196"/>
      <c r="FB2740" s="196"/>
      <c r="FC2740" s="196"/>
      <c r="FD2740" s="196"/>
    </row>
    <row r="2741" spans="2:160">
      <c r="B2741" s="99">
        <f t="shared" si="253"/>
        <v>0</v>
      </c>
      <c r="C2741" s="99" t="str">
        <f t="shared" si="254"/>
        <v/>
      </c>
      <c r="D2741" s="99" t="str">
        <f t="shared" si="255"/>
        <v/>
      </c>
      <c r="E2741" s="99" t="str">
        <f t="shared" si="256"/>
        <v/>
      </c>
      <c r="F2741" s="99" t="str">
        <f t="shared" si="257"/>
        <v/>
      </c>
      <c r="G2741" s="99" t="str">
        <f t="shared" si="258"/>
        <v/>
      </c>
      <c r="H2741" s="200" t="str">
        <f ca="1">IF(AND(M2741&gt;0,M2741&lt;=STATS!$C$22),1,"")</f>
        <v/>
      </c>
      <c r="J2741" s="34">
        <v>2740</v>
      </c>
      <c r="R2741" s="17"/>
      <c r="S2741" s="17"/>
      <c r="EZ2741" s="196"/>
      <c r="FA2741" s="196"/>
      <c r="FB2741" s="196"/>
      <c r="FC2741" s="196"/>
      <c r="FD2741" s="196"/>
    </row>
    <row r="2742" spans="2:160">
      <c r="B2742" s="99">
        <f t="shared" si="253"/>
        <v>0</v>
      </c>
      <c r="C2742" s="99" t="str">
        <f t="shared" si="254"/>
        <v/>
      </c>
      <c r="D2742" s="99" t="str">
        <f t="shared" si="255"/>
        <v/>
      </c>
      <c r="E2742" s="99" t="str">
        <f t="shared" si="256"/>
        <v/>
      </c>
      <c r="F2742" s="99" t="str">
        <f t="shared" si="257"/>
        <v/>
      </c>
      <c r="G2742" s="99" t="str">
        <f t="shared" si="258"/>
        <v/>
      </c>
      <c r="H2742" s="200" t="str">
        <f ca="1">IF(AND(M2742&gt;0,M2742&lt;=STATS!$C$22),1,"")</f>
        <v/>
      </c>
      <c r="J2742" s="34">
        <v>2741</v>
      </c>
      <c r="R2742" s="17"/>
      <c r="S2742" s="17"/>
      <c r="EZ2742" s="196"/>
      <c r="FA2742" s="196"/>
      <c r="FB2742" s="196"/>
      <c r="FC2742" s="196"/>
      <c r="FD2742" s="196"/>
    </row>
    <row r="2743" spans="2:160">
      <c r="B2743" s="99">
        <f t="shared" si="253"/>
        <v>0</v>
      </c>
      <c r="C2743" s="99" t="str">
        <f t="shared" si="254"/>
        <v/>
      </c>
      <c r="D2743" s="99" t="str">
        <f t="shared" si="255"/>
        <v/>
      </c>
      <c r="E2743" s="99" t="str">
        <f t="shared" si="256"/>
        <v/>
      </c>
      <c r="F2743" s="99" t="str">
        <f t="shared" si="257"/>
        <v/>
      </c>
      <c r="G2743" s="99" t="str">
        <f t="shared" si="258"/>
        <v/>
      </c>
      <c r="H2743" s="200" t="str">
        <f ca="1">IF(AND(M2743&gt;0,M2743&lt;=STATS!$C$22),1,"")</f>
        <v/>
      </c>
      <c r="J2743" s="34">
        <v>2742</v>
      </c>
      <c r="R2743" s="17"/>
      <c r="S2743" s="17"/>
      <c r="EZ2743" s="196"/>
      <c r="FA2743" s="196"/>
      <c r="FB2743" s="196"/>
      <c r="FC2743" s="196"/>
      <c r="FD2743" s="196"/>
    </row>
    <row r="2744" spans="2:160">
      <c r="B2744" s="99">
        <f t="shared" si="253"/>
        <v>0</v>
      </c>
      <c r="C2744" s="99" t="str">
        <f t="shared" si="254"/>
        <v/>
      </c>
      <c r="D2744" s="99" t="str">
        <f t="shared" si="255"/>
        <v/>
      </c>
      <c r="E2744" s="99" t="str">
        <f t="shared" si="256"/>
        <v/>
      </c>
      <c r="F2744" s="99" t="str">
        <f t="shared" si="257"/>
        <v/>
      </c>
      <c r="G2744" s="99" t="str">
        <f t="shared" si="258"/>
        <v/>
      </c>
      <c r="H2744" s="200" t="str">
        <f ca="1">IF(AND(M2744&gt;0,M2744&lt;=STATS!$C$22),1,"")</f>
        <v/>
      </c>
      <c r="J2744" s="34">
        <v>2743</v>
      </c>
      <c r="R2744" s="17"/>
      <c r="S2744" s="17"/>
      <c r="EZ2744" s="196"/>
      <c r="FA2744" s="196"/>
      <c r="FB2744" s="196"/>
      <c r="FC2744" s="196"/>
      <c r="FD2744" s="196"/>
    </row>
    <row r="2745" spans="2:160">
      <c r="B2745" s="99">
        <f t="shared" si="253"/>
        <v>0</v>
      </c>
      <c r="C2745" s="99" t="str">
        <f t="shared" si="254"/>
        <v/>
      </c>
      <c r="D2745" s="99" t="str">
        <f t="shared" si="255"/>
        <v/>
      </c>
      <c r="E2745" s="99" t="str">
        <f t="shared" si="256"/>
        <v/>
      </c>
      <c r="F2745" s="99" t="str">
        <f t="shared" si="257"/>
        <v/>
      </c>
      <c r="G2745" s="99" t="str">
        <f t="shared" si="258"/>
        <v/>
      </c>
      <c r="H2745" s="200" t="str">
        <f ca="1">IF(AND(M2745&gt;0,M2745&lt;=STATS!$C$22),1,"")</f>
        <v/>
      </c>
      <c r="J2745" s="34">
        <v>2744</v>
      </c>
      <c r="R2745" s="17"/>
      <c r="S2745" s="17"/>
      <c r="EZ2745" s="196"/>
      <c r="FA2745" s="196"/>
      <c r="FB2745" s="196"/>
      <c r="FC2745" s="196"/>
      <c r="FD2745" s="196"/>
    </row>
    <row r="2746" spans="2:160">
      <c r="B2746" s="99">
        <f t="shared" si="253"/>
        <v>0</v>
      </c>
      <c r="C2746" s="99" t="str">
        <f t="shared" si="254"/>
        <v/>
      </c>
      <c r="D2746" s="99" t="str">
        <f t="shared" si="255"/>
        <v/>
      </c>
      <c r="E2746" s="99" t="str">
        <f t="shared" si="256"/>
        <v/>
      </c>
      <c r="F2746" s="99" t="str">
        <f t="shared" si="257"/>
        <v/>
      </c>
      <c r="G2746" s="99" t="str">
        <f t="shared" si="258"/>
        <v/>
      </c>
      <c r="H2746" s="200" t="str">
        <f ca="1">IF(AND(M2746&gt;0,M2746&lt;=STATS!$C$22),1,"")</f>
        <v/>
      </c>
      <c r="J2746" s="34">
        <v>2745</v>
      </c>
      <c r="R2746" s="17"/>
      <c r="S2746" s="17"/>
      <c r="EZ2746" s="196"/>
      <c r="FA2746" s="196"/>
      <c r="FB2746" s="196"/>
      <c r="FC2746" s="196"/>
      <c r="FD2746" s="196"/>
    </row>
    <row r="2747" spans="2:160">
      <c r="B2747" s="99">
        <f t="shared" si="253"/>
        <v>0</v>
      </c>
      <c r="C2747" s="99" t="str">
        <f t="shared" si="254"/>
        <v/>
      </c>
      <c r="D2747" s="99" t="str">
        <f t="shared" si="255"/>
        <v/>
      </c>
      <c r="E2747" s="99" t="str">
        <f t="shared" si="256"/>
        <v/>
      </c>
      <c r="F2747" s="99" t="str">
        <f t="shared" si="257"/>
        <v/>
      </c>
      <c r="G2747" s="99" t="str">
        <f t="shared" si="258"/>
        <v/>
      </c>
      <c r="H2747" s="200" t="str">
        <f ca="1">IF(AND(M2747&gt;0,M2747&lt;=STATS!$C$22),1,"")</f>
        <v/>
      </c>
      <c r="J2747" s="34">
        <v>2746</v>
      </c>
      <c r="R2747" s="17"/>
      <c r="S2747" s="17"/>
      <c r="EZ2747" s="196"/>
      <c r="FA2747" s="196"/>
      <c r="FB2747" s="196"/>
      <c r="FC2747" s="196"/>
      <c r="FD2747" s="196"/>
    </row>
    <row r="2748" spans="2:160">
      <c r="B2748" s="99">
        <f t="shared" si="253"/>
        <v>0</v>
      </c>
      <c r="C2748" s="99" t="str">
        <f t="shared" si="254"/>
        <v/>
      </c>
      <c r="D2748" s="99" t="str">
        <f t="shared" si="255"/>
        <v/>
      </c>
      <c r="E2748" s="99" t="str">
        <f t="shared" si="256"/>
        <v/>
      </c>
      <c r="F2748" s="99" t="str">
        <f t="shared" si="257"/>
        <v/>
      </c>
      <c r="G2748" s="99" t="str">
        <f t="shared" si="258"/>
        <v/>
      </c>
      <c r="H2748" s="200" t="str">
        <f ca="1">IF(AND(M2748&gt;0,M2748&lt;=STATS!$C$22),1,"")</f>
        <v/>
      </c>
      <c r="J2748" s="34">
        <v>2747</v>
      </c>
      <c r="R2748" s="17"/>
      <c r="S2748" s="17"/>
      <c r="EZ2748" s="196"/>
      <c r="FA2748" s="196"/>
      <c r="FB2748" s="196"/>
      <c r="FC2748" s="196"/>
      <c r="FD2748" s="196"/>
    </row>
    <row r="2749" spans="2:160">
      <c r="B2749" s="99">
        <f t="shared" si="253"/>
        <v>0</v>
      </c>
      <c r="C2749" s="99" t="str">
        <f t="shared" si="254"/>
        <v/>
      </c>
      <c r="D2749" s="99" t="str">
        <f t="shared" si="255"/>
        <v/>
      </c>
      <c r="E2749" s="99" t="str">
        <f t="shared" si="256"/>
        <v/>
      </c>
      <c r="F2749" s="99" t="str">
        <f t="shared" si="257"/>
        <v/>
      </c>
      <c r="G2749" s="99" t="str">
        <f t="shared" si="258"/>
        <v/>
      </c>
      <c r="H2749" s="200" t="str">
        <f ca="1">IF(AND(M2749&gt;0,M2749&lt;=STATS!$C$22),1,"")</f>
        <v/>
      </c>
      <c r="J2749" s="34">
        <v>2748</v>
      </c>
      <c r="R2749" s="17"/>
      <c r="S2749" s="17"/>
      <c r="EZ2749" s="196"/>
      <c r="FA2749" s="196"/>
      <c r="FB2749" s="196"/>
      <c r="FC2749" s="196"/>
      <c r="FD2749" s="196"/>
    </row>
    <row r="2750" spans="2:160">
      <c r="B2750" s="99">
        <f t="shared" si="253"/>
        <v>0</v>
      </c>
      <c r="C2750" s="99" t="str">
        <f t="shared" si="254"/>
        <v/>
      </c>
      <c r="D2750" s="99" t="str">
        <f t="shared" si="255"/>
        <v/>
      </c>
      <c r="E2750" s="99" t="str">
        <f t="shared" si="256"/>
        <v/>
      </c>
      <c r="F2750" s="99" t="str">
        <f t="shared" si="257"/>
        <v/>
      </c>
      <c r="G2750" s="99" t="str">
        <f t="shared" si="258"/>
        <v/>
      </c>
      <c r="H2750" s="200" t="str">
        <f ca="1">IF(AND(M2750&gt;0,M2750&lt;=STATS!$C$22),1,"")</f>
        <v/>
      </c>
      <c r="J2750" s="34">
        <v>2749</v>
      </c>
      <c r="R2750" s="17"/>
      <c r="S2750" s="17"/>
      <c r="EZ2750" s="196"/>
      <c r="FA2750" s="196"/>
      <c r="FB2750" s="196"/>
      <c r="FC2750" s="196"/>
      <c r="FD2750" s="196"/>
    </row>
    <row r="2751" spans="2:160">
      <c r="B2751" s="99">
        <f t="shared" si="253"/>
        <v>0</v>
      </c>
      <c r="C2751" s="99" t="str">
        <f t="shared" si="254"/>
        <v/>
      </c>
      <c r="D2751" s="99" t="str">
        <f t="shared" si="255"/>
        <v/>
      </c>
      <c r="E2751" s="99" t="str">
        <f t="shared" si="256"/>
        <v/>
      </c>
      <c r="F2751" s="99" t="str">
        <f t="shared" si="257"/>
        <v/>
      </c>
      <c r="G2751" s="99" t="str">
        <f t="shared" si="258"/>
        <v/>
      </c>
      <c r="H2751" s="200" t="str">
        <f ca="1">IF(AND(M2751&gt;0,M2751&lt;=STATS!$C$22),1,"")</f>
        <v/>
      </c>
      <c r="J2751" s="34">
        <v>2750</v>
      </c>
      <c r="R2751" s="17"/>
      <c r="S2751" s="17"/>
      <c r="EZ2751" s="196"/>
      <c r="FA2751" s="196"/>
      <c r="FB2751" s="196"/>
      <c r="FC2751" s="196"/>
      <c r="FD2751" s="196"/>
    </row>
    <row r="2752" spans="2:160">
      <c r="B2752" s="99">
        <f t="shared" si="253"/>
        <v>0</v>
      </c>
      <c r="C2752" s="99" t="str">
        <f t="shared" si="254"/>
        <v/>
      </c>
      <c r="D2752" s="99" t="str">
        <f t="shared" si="255"/>
        <v/>
      </c>
      <c r="E2752" s="99" t="str">
        <f t="shared" si="256"/>
        <v/>
      </c>
      <c r="F2752" s="99" t="str">
        <f t="shared" si="257"/>
        <v/>
      </c>
      <c r="G2752" s="99" t="str">
        <f t="shared" si="258"/>
        <v/>
      </c>
      <c r="H2752" s="200" t="str">
        <f ca="1">IF(AND(M2752&gt;0,M2752&lt;=STATS!$C$22),1,"")</f>
        <v/>
      </c>
      <c r="J2752" s="34">
        <v>2751</v>
      </c>
      <c r="R2752" s="17"/>
      <c r="S2752" s="17"/>
      <c r="EZ2752" s="196"/>
      <c r="FA2752" s="196"/>
      <c r="FB2752" s="196"/>
      <c r="FC2752" s="196"/>
      <c r="FD2752" s="196"/>
    </row>
    <row r="2753" spans="2:160">
      <c r="B2753" s="99">
        <f t="shared" si="253"/>
        <v>0</v>
      </c>
      <c r="C2753" s="99" t="str">
        <f t="shared" si="254"/>
        <v/>
      </c>
      <c r="D2753" s="99" t="str">
        <f t="shared" si="255"/>
        <v/>
      </c>
      <c r="E2753" s="99" t="str">
        <f t="shared" si="256"/>
        <v/>
      </c>
      <c r="F2753" s="99" t="str">
        <f t="shared" si="257"/>
        <v/>
      </c>
      <c r="G2753" s="99" t="str">
        <f t="shared" si="258"/>
        <v/>
      </c>
      <c r="H2753" s="200" t="str">
        <f ca="1">IF(AND(M2753&gt;0,M2753&lt;=STATS!$C$22),1,"")</f>
        <v/>
      </c>
      <c r="J2753" s="34">
        <v>2752</v>
      </c>
      <c r="R2753" s="17"/>
      <c r="S2753" s="17"/>
      <c r="EZ2753" s="196"/>
      <c r="FA2753" s="196"/>
      <c r="FB2753" s="196"/>
      <c r="FC2753" s="196"/>
      <c r="FD2753" s="196"/>
    </row>
    <row r="2754" spans="2:160">
      <c r="B2754" s="99">
        <f t="shared" ref="B2754:B2817" si="259">COUNT(R2754:EY2754,FE2754:FM2754)</f>
        <v>0</v>
      </c>
      <c r="C2754" s="99" t="str">
        <f t="shared" ref="C2754:C2817" si="260">IF(COUNT(R2754:EY2754,FE2754:FM2754)&gt;0,COUNT(R2754:EY2754,FE2754:FM2754),"")</f>
        <v/>
      </c>
      <c r="D2754" s="99" t="str">
        <f t="shared" ref="D2754:D2817" si="261">IF(COUNT(T2754:BJ2754,BL2754:BT2754,BV2754:CB2754,CD2754:EY2754,FE2754:FM2754)&gt;0,COUNT(T2754:BJ2754,BL2754:BT2754,BV2754:CB2754,CD2754:EY2754,FE2754:FM2754),"")</f>
        <v/>
      </c>
      <c r="E2754" s="99" t="str">
        <f t="shared" ref="E2754:E2817" si="262">IF(H2754=1,COUNT(R2754:EY2754,FE2754:FM2754),"")</f>
        <v/>
      </c>
      <c r="F2754" s="99" t="str">
        <f t="shared" ref="F2754:F2817" si="263">IF(H2754=1,COUNT(T2754:BJ2754,BL2754:BT2754,BV2754:CB2754,CD2754:EY2754,FE2754:FM2754),"")</f>
        <v/>
      </c>
      <c r="G2754" s="99" t="str">
        <f t="shared" si="258"/>
        <v/>
      </c>
      <c r="H2754" s="200" t="str">
        <f ca="1">IF(AND(M2754&gt;0,M2754&lt;=STATS!$C$22),1,"")</f>
        <v/>
      </c>
      <c r="J2754" s="34">
        <v>2753</v>
      </c>
      <c r="R2754" s="17"/>
      <c r="S2754" s="17"/>
      <c r="EZ2754" s="196"/>
      <c r="FA2754" s="196"/>
      <c r="FB2754" s="196"/>
      <c r="FC2754" s="196"/>
      <c r="FD2754" s="196"/>
    </row>
    <row r="2755" spans="2:160">
      <c r="B2755" s="99">
        <f t="shared" si="259"/>
        <v>0</v>
      </c>
      <c r="C2755" s="99" t="str">
        <f t="shared" si="260"/>
        <v/>
      </c>
      <c r="D2755" s="99" t="str">
        <f t="shared" si="261"/>
        <v/>
      </c>
      <c r="E2755" s="99" t="str">
        <f t="shared" si="262"/>
        <v/>
      </c>
      <c r="F2755" s="99" t="str">
        <f t="shared" si="263"/>
        <v/>
      </c>
      <c r="G2755" s="99" t="str">
        <f t="shared" si="258"/>
        <v/>
      </c>
      <c r="H2755" s="200" t="str">
        <f ca="1">IF(AND(M2755&gt;0,M2755&lt;=STATS!$C$22),1,"")</f>
        <v/>
      </c>
      <c r="J2755" s="34">
        <v>2754</v>
      </c>
      <c r="R2755" s="17"/>
      <c r="S2755" s="17"/>
      <c r="EZ2755" s="196"/>
      <c r="FA2755" s="196"/>
      <c r="FB2755" s="196"/>
      <c r="FC2755" s="196"/>
      <c r="FD2755" s="196"/>
    </row>
    <row r="2756" spans="2:160">
      <c r="B2756" s="99">
        <f t="shared" si="259"/>
        <v>0</v>
      </c>
      <c r="C2756" s="99" t="str">
        <f t="shared" si="260"/>
        <v/>
      </c>
      <c r="D2756" s="99" t="str">
        <f t="shared" si="261"/>
        <v/>
      </c>
      <c r="E2756" s="99" t="str">
        <f t="shared" si="262"/>
        <v/>
      </c>
      <c r="F2756" s="99" t="str">
        <f t="shared" si="263"/>
        <v/>
      </c>
      <c r="G2756" s="99" t="str">
        <f t="shared" si="258"/>
        <v/>
      </c>
      <c r="H2756" s="200" t="str">
        <f ca="1">IF(AND(M2756&gt;0,M2756&lt;=STATS!$C$22),1,"")</f>
        <v/>
      </c>
      <c r="J2756" s="34">
        <v>2755</v>
      </c>
      <c r="R2756" s="17"/>
      <c r="S2756" s="17"/>
      <c r="EZ2756" s="196"/>
      <c r="FA2756" s="196"/>
      <c r="FB2756" s="196"/>
      <c r="FC2756" s="196"/>
      <c r="FD2756" s="196"/>
    </row>
    <row r="2757" spans="2:160">
      <c r="B2757" s="99">
        <f t="shared" si="259"/>
        <v>0</v>
      </c>
      <c r="C2757" s="99" t="str">
        <f t="shared" si="260"/>
        <v/>
      </c>
      <c r="D2757" s="99" t="str">
        <f t="shared" si="261"/>
        <v/>
      </c>
      <c r="E2757" s="99" t="str">
        <f t="shared" si="262"/>
        <v/>
      </c>
      <c r="F2757" s="99" t="str">
        <f t="shared" si="263"/>
        <v/>
      </c>
      <c r="G2757" s="99" t="str">
        <f t="shared" si="258"/>
        <v/>
      </c>
      <c r="H2757" s="200" t="str">
        <f ca="1">IF(AND(M2757&gt;0,M2757&lt;=STATS!$C$22),1,"")</f>
        <v/>
      </c>
      <c r="J2757" s="34">
        <v>2756</v>
      </c>
      <c r="R2757" s="17"/>
      <c r="S2757" s="17"/>
      <c r="EZ2757" s="196"/>
      <c r="FA2757" s="196"/>
      <c r="FB2757" s="196"/>
      <c r="FC2757" s="196"/>
      <c r="FD2757" s="196"/>
    </row>
    <row r="2758" spans="2:160">
      <c r="B2758" s="99">
        <f t="shared" si="259"/>
        <v>0</v>
      </c>
      <c r="C2758" s="99" t="str">
        <f t="shared" si="260"/>
        <v/>
      </c>
      <c r="D2758" s="99" t="str">
        <f t="shared" si="261"/>
        <v/>
      </c>
      <c r="E2758" s="99" t="str">
        <f t="shared" si="262"/>
        <v/>
      </c>
      <c r="F2758" s="99" t="str">
        <f t="shared" si="263"/>
        <v/>
      </c>
      <c r="G2758" s="99" t="str">
        <f t="shared" si="258"/>
        <v/>
      </c>
      <c r="H2758" s="200" t="str">
        <f ca="1">IF(AND(M2758&gt;0,M2758&lt;=STATS!$C$22),1,"")</f>
        <v/>
      </c>
      <c r="J2758" s="34">
        <v>2757</v>
      </c>
      <c r="R2758" s="17"/>
      <c r="S2758" s="17"/>
      <c r="EZ2758" s="196"/>
      <c r="FA2758" s="196"/>
      <c r="FB2758" s="196"/>
      <c r="FC2758" s="196"/>
      <c r="FD2758" s="196"/>
    </row>
    <row r="2759" spans="2:160">
      <c r="B2759" s="99">
        <f t="shared" si="259"/>
        <v>0</v>
      </c>
      <c r="C2759" s="99" t="str">
        <f t="shared" si="260"/>
        <v/>
      </c>
      <c r="D2759" s="99" t="str">
        <f t="shared" si="261"/>
        <v/>
      </c>
      <c r="E2759" s="99" t="str">
        <f t="shared" si="262"/>
        <v/>
      </c>
      <c r="F2759" s="99" t="str">
        <f t="shared" si="263"/>
        <v/>
      </c>
      <c r="G2759" s="99" t="str">
        <f t="shared" si="258"/>
        <v/>
      </c>
      <c r="H2759" s="200" t="str">
        <f ca="1">IF(AND(M2759&gt;0,M2759&lt;=STATS!$C$22),1,"")</f>
        <v/>
      </c>
      <c r="J2759" s="34">
        <v>2758</v>
      </c>
      <c r="R2759" s="17"/>
      <c r="S2759" s="17"/>
      <c r="EZ2759" s="196"/>
      <c r="FA2759" s="196"/>
      <c r="FB2759" s="196"/>
      <c r="FC2759" s="196"/>
      <c r="FD2759" s="196"/>
    </row>
    <row r="2760" spans="2:160">
      <c r="B2760" s="99">
        <f t="shared" si="259"/>
        <v>0</v>
      </c>
      <c r="C2760" s="99" t="str">
        <f t="shared" si="260"/>
        <v/>
      </c>
      <c r="D2760" s="99" t="str">
        <f t="shared" si="261"/>
        <v/>
      </c>
      <c r="E2760" s="99" t="str">
        <f t="shared" si="262"/>
        <v/>
      </c>
      <c r="F2760" s="99" t="str">
        <f t="shared" si="263"/>
        <v/>
      </c>
      <c r="G2760" s="99" t="str">
        <f t="shared" si="258"/>
        <v/>
      </c>
      <c r="H2760" s="200" t="str">
        <f ca="1">IF(AND(M2760&gt;0,M2760&lt;=STATS!$C$22),1,"")</f>
        <v/>
      </c>
      <c r="J2760" s="34">
        <v>2759</v>
      </c>
      <c r="R2760" s="17"/>
      <c r="S2760" s="17"/>
      <c r="EZ2760" s="196"/>
      <c r="FA2760" s="196"/>
      <c r="FB2760" s="196"/>
      <c r="FC2760" s="196"/>
      <c r="FD2760" s="196"/>
    </row>
    <row r="2761" spans="2:160">
      <c r="B2761" s="99">
        <f t="shared" si="259"/>
        <v>0</v>
      </c>
      <c r="C2761" s="99" t="str">
        <f t="shared" si="260"/>
        <v/>
      </c>
      <c r="D2761" s="99" t="str">
        <f t="shared" si="261"/>
        <v/>
      </c>
      <c r="E2761" s="99" t="str">
        <f t="shared" si="262"/>
        <v/>
      </c>
      <c r="F2761" s="99" t="str">
        <f t="shared" si="263"/>
        <v/>
      </c>
      <c r="G2761" s="99" t="str">
        <f t="shared" si="258"/>
        <v/>
      </c>
      <c r="H2761" s="200" t="str">
        <f ca="1">IF(AND(M2761&gt;0,M2761&lt;=STATS!$C$22),1,"")</f>
        <v/>
      </c>
      <c r="J2761" s="34">
        <v>2760</v>
      </c>
      <c r="R2761" s="17"/>
      <c r="S2761" s="17"/>
      <c r="EZ2761" s="196"/>
      <c r="FA2761" s="196"/>
      <c r="FB2761" s="196"/>
      <c r="FC2761" s="196"/>
      <c r="FD2761" s="196"/>
    </row>
    <row r="2762" spans="2:160">
      <c r="B2762" s="99">
        <f t="shared" si="259"/>
        <v>0</v>
      </c>
      <c r="C2762" s="99" t="str">
        <f t="shared" si="260"/>
        <v/>
      </c>
      <c r="D2762" s="99" t="str">
        <f t="shared" si="261"/>
        <v/>
      </c>
      <c r="E2762" s="99" t="str">
        <f t="shared" si="262"/>
        <v/>
      </c>
      <c r="F2762" s="99" t="str">
        <f t="shared" si="263"/>
        <v/>
      </c>
      <c r="G2762" s="99" t="str">
        <f t="shared" si="258"/>
        <v/>
      </c>
      <c r="H2762" s="200" t="str">
        <f ca="1">IF(AND(M2762&gt;0,M2762&lt;=STATS!$C$22),1,"")</f>
        <v/>
      </c>
      <c r="J2762" s="34">
        <v>2761</v>
      </c>
      <c r="R2762" s="17"/>
      <c r="S2762" s="17"/>
      <c r="EZ2762" s="196"/>
      <c r="FA2762" s="196"/>
      <c r="FB2762" s="196"/>
      <c r="FC2762" s="196"/>
      <c r="FD2762" s="196"/>
    </row>
    <row r="2763" spans="2:160">
      <c r="B2763" s="99">
        <f t="shared" si="259"/>
        <v>0</v>
      </c>
      <c r="C2763" s="99" t="str">
        <f t="shared" si="260"/>
        <v/>
      </c>
      <c r="D2763" s="99" t="str">
        <f t="shared" si="261"/>
        <v/>
      </c>
      <c r="E2763" s="99" t="str">
        <f t="shared" si="262"/>
        <v/>
      </c>
      <c r="F2763" s="99" t="str">
        <f t="shared" si="263"/>
        <v/>
      </c>
      <c r="G2763" s="99" t="str">
        <f t="shared" si="258"/>
        <v/>
      </c>
      <c r="H2763" s="200" t="str">
        <f ca="1">IF(AND(M2763&gt;0,M2763&lt;=STATS!$C$22),1,"")</f>
        <v/>
      </c>
      <c r="J2763" s="34">
        <v>2762</v>
      </c>
      <c r="R2763" s="17"/>
      <c r="S2763" s="17"/>
      <c r="EZ2763" s="196"/>
      <c r="FA2763" s="196"/>
      <c r="FB2763" s="196"/>
      <c r="FC2763" s="196"/>
      <c r="FD2763" s="196"/>
    </row>
    <row r="2764" spans="2:160">
      <c r="B2764" s="99">
        <f t="shared" si="259"/>
        <v>0</v>
      </c>
      <c r="C2764" s="99" t="str">
        <f t="shared" si="260"/>
        <v/>
      </c>
      <c r="D2764" s="99" t="str">
        <f t="shared" si="261"/>
        <v/>
      </c>
      <c r="E2764" s="99" t="str">
        <f t="shared" si="262"/>
        <v/>
      </c>
      <c r="F2764" s="99" t="str">
        <f t="shared" si="263"/>
        <v/>
      </c>
      <c r="G2764" s="99" t="str">
        <f t="shared" si="258"/>
        <v/>
      </c>
      <c r="H2764" s="200" t="str">
        <f ca="1">IF(AND(M2764&gt;0,M2764&lt;=STATS!$C$22),1,"")</f>
        <v/>
      </c>
      <c r="J2764" s="34">
        <v>2763</v>
      </c>
      <c r="R2764" s="17"/>
      <c r="S2764" s="17"/>
      <c r="EZ2764" s="196"/>
      <c r="FA2764" s="196"/>
      <c r="FB2764" s="196"/>
      <c r="FC2764" s="196"/>
      <c r="FD2764" s="196"/>
    </row>
    <row r="2765" spans="2:160">
      <c r="B2765" s="99">
        <f t="shared" si="259"/>
        <v>0</v>
      </c>
      <c r="C2765" s="99" t="str">
        <f t="shared" si="260"/>
        <v/>
      </c>
      <c r="D2765" s="99" t="str">
        <f t="shared" si="261"/>
        <v/>
      </c>
      <c r="E2765" s="99" t="str">
        <f t="shared" si="262"/>
        <v/>
      </c>
      <c r="F2765" s="99" t="str">
        <f t="shared" si="263"/>
        <v/>
      </c>
      <c r="G2765" s="99" t="str">
        <f t="shared" si="258"/>
        <v/>
      </c>
      <c r="H2765" s="200" t="str">
        <f ca="1">IF(AND(M2765&gt;0,M2765&lt;=STATS!$C$22),1,"")</f>
        <v/>
      </c>
      <c r="J2765" s="34">
        <v>2764</v>
      </c>
      <c r="R2765" s="17"/>
      <c r="S2765" s="17"/>
      <c r="EZ2765" s="196"/>
      <c r="FA2765" s="196"/>
      <c r="FB2765" s="196"/>
      <c r="FC2765" s="196"/>
      <c r="FD2765" s="196"/>
    </row>
    <row r="2766" spans="2:160">
      <c r="B2766" s="99">
        <f t="shared" si="259"/>
        <v>0</v>
      </c>
      <c r="C2766" s="99" t="str">
        <f t="shared" si="260"/>
        <v/>
      </c>
      <c r="D2766" s="99" t="str">
        <f t="shared" si="261"/>
        <v/>
      </c>
      <c r="E2766" s="99" t="str">
        <f t="shared" si="262"/>
        <v/>
      </c>
      <c r="F2766" s="99" t="str">
        <f t="shared" si="263"/>
        <v/>
      </c>
      <c r="G2766" s="99" t="str">
        <f t="shared" si="258"/>
        <v/>
      </c>
      <c r="H2766" s="200" t="str">
        <f ca="1">IF(AND(M2766&gt;0,M2766&lt;=STATS!$C$22),1,"")</f>
        <v/>
      </c>
      <c r="J2766" s="34">
        <v>2765</v>
      </c>
      <c r="R2766" s="17"/>
      <c r="S2766" s="17"/>
      <c r="EZ2766" s="196"/>
      <c r="FA2766" s="196"/>
      <c r="FB2766" s="196"/>
      <c r="FC2766" s="196"/>
      <c r="FD2766" s="196"/>
    </row>
    <row r="2767" spans="2:160">
      <c r="B2767" s="99">
        <f t="shared" si="259"/>
        <v>0</v>
      </c>
      <c r="C2767" s="99" t="str">
        <f t="shared" si="260"/>
        <v/>
      </c>
      <c r="D2767" s="99" t="str">
        <f t="shared" si="261"/>
        <v/>
      </c>
      <c r="E2767" s="99" t="str">
        <f t="shared" si="262"/>
        <v/>
      </c>
      <c r="F2767" s="99" t="str">
        <f t="shared" si="263"/>
        <v/>
      </c>
      <c r="G2767" s="99" t="str">
        <f t="shared" si="258"/>
        <v/>
      </c>
      <c r="H2767" s="200" t="str">
        <f ca="1">IF(AND(M2767&gt;0,M2767&lt;=STATS!$C$22),1,"")</f>
        <v/>
      </c>
      <c r="J2767" s="34">
        <v>2766</v>
      </c>
      <c r="R2767" s="17"/>
      <c r="S2767" s="17"/>
      <c r="EZ2767" s="196"/>
      <c r="FA2767" s="196"/>
      <c r="FB2767" s="196"/>
      <c r="FC2767" s="196"/>
      <c r="FD2767" s="196"/>
    </row>
    <row r="2768" spans="2:160">
      <c r="B2768" s="99">
        <f t="shared" si="259"/>
        <v>0</v>
      </c>
      <c r="C2768" s="99" t="str">
        <f t="shared" si="260"/>
        <v/>
      </c>
      <c r="D2768" s="99" t="str">
        <f t="shared" si="261"/>
        <v/>
      </c>
      <c r="E2768" s="99" t="str">
        <f t="shared" si="262"/>
        <v/>
      </c>
      <c r="F2768" s="99" t="str">
        <f t="shared" si="263"/>
        <v/>
      </c>
      <c r="G2768" s="99" t="str">
        <f t="shared" si="258"/>
        <v/>
      </c>
      <c r="H2768" s="200" t="str">
        <f ca="1">IF(AND(M2768&gt;0,M2768&lt;=STATS!$C$22),1,"")</f>
        <v/>
      </c>
      <c r="J2768" s="34">
        <v>2767</v>
      </c>
      <c r="R2768" s="17"/>
      <c r="S2768" s="17"/>
      <c r="EZ2768" s="196"/>
      <c r="FA2768" s="196"/>
      <c r="FB2768" s="196"/>
      <c r="FC2768" s="196"/>
      <c r="FD2768" s="196"/>
    </row>
    <row r="2769" spans="2:160">
      <c r="B2769" s="99">
        <f t="shared" si="259"/>
        <v>0</v>
      </c>
      <c r="C2769" s="99" t="str">
        <f t="shared" si="260"/>
        <v/>
      </c>
      <c r="D2769" s="99" t="str">
        <f t="shared" si="261"/>
        <v/>
      </c>
      <c r="E2769" s="99" t="str">
        <f t="shared" si="262"/>
        <v/>
      </c>
      <c r="F2769" s="99" t="str">
        <f t="shared" si="263"/>
        <v/>
      </c>
      <c r="G2769" s="99" t="str">
        <f t="shared" si="258"/>
        <v/>
      </c>
      <c r="H2769" s="200" t="str">
        <f ca="1">IF(AND(M2769&gt;0,M2769&lt;=STATS!$C$22),1,"")</f>
        <v/>
      </c>
      <c r="J2769" s="34">
        <v>2768</v>
      </c>
      <c r="R2769" s="17"/>
      <c r="S2769" s="17"/>
      <c r="EZ2769" s="196"/>
      <c r="FA2769" s="196"/>
      <c r="FB2769" s="196"/>
      <c r="FC2769" s="196"/>
      <c r="FD2769" s="196"/>
    </row>
    <row r="2770" spans="2:160">
      <c r="B2770" s="99">
        <f t="shared" si="259"/>
        <v>0</v>
      </c>
      <c r="C2770" s="99" t="str">
        <f t="shared" si="260"/>
        <v/>
      </c>
      <c r="D2770" s="99" t="str">
        <f t="shared" si="261"/>
        <v/>
      </c>
      <c r="E2770" s="99" t="str">
        <f t="shared" si="262"/>
        <v/>
      </c>
      <c r="F2770" s="99" t="str">
        <f t="shared" si="263"/>
        <v/>
      </c>
      <c r="G2770" s="99" t="str">
        <f t="shared" si="258"/>
        <v/>
      </c>
      <c r="H2770" s="200" t="str">
        <f ca="1">IF(AND(M2770&gt;0,M2770&lt;=STATS!$C$22),1,"")</f>
        <v/>
      </c>
      <c r="J2770" s="34">
        <v>2769</v>
      </c>
      <c r="R2770" s="17"/>
      <c r="S2770" s="17"/>
      <c r="EZ2770" s="196"/>
      <c r="FA2770" s="196"/>
      <c r="FB2770" s="196"/>
      <c r="FC2770" s="196"/>
      <c r="FD2770" s="196"/>
    </row>
    <row r="2771" spans="2:160">
      <c r="B2771" s="99">
        <f t="shared" si="259"/>
        <v>0</v>
      </c>
      <c r="C2771" s="99" t="str">
        <f t="shared" si="260"/>
        <v/>
      </c>
      <c r="D2771" s="99" t="str">
        <f t="shared" si="261"/>
        <v/>
      </c>
      <c r="E2771" s="99" t="str">
        <f t="shared" si="262"/>
        <v/>
      </c>
      <c r="F2771" s="99" t="str">
        <f t="shared" si="263"/>
        <v/>
      </c>
      <c r="G2771" s="99" t="str">
        <f t="shared" si="258"/>
        <v/>
      </c>
      <c r="H2771" s="200" t="str">
        <f ca="1">IF(AND(M2771&gt;0,M2771&lt;=STATS!$C$22),1,"")</f>
        <v/>
      </c>
      <c r="J2771" s="34">
        <v>2770</v>
      </c>
      <c r="R2771" s="17"/>
      <c r="S2771" s="17"/>
      <c r="EZ2771" s="196"/>
      <c r="FA2771" s="196"/>
      <c r="FB2771" s="196"/>
      <c r="FC2771" s="196"/>
      <c r="FD2771" s="196"/>
    </row>
    <row r="2772" spans="2:160">
      <c r="B2772" s="99">
        <f t="shared" si="259"/>
        <v>0</v>
      </c>
      <c r="C2772" s="99" t="str">
        <f t="shared" si="260"/>
        <v/>
      </c>
      <c r="D2772" s="99" t="str">
        <f t="shared" si="261"/>
        <v/>
      </c>
      <c r="E2772" s="99" t="str">
        <f t="shared" si="262"/>
        <v/>
      </c>
      <c r="F2772" s="99" t="str">
        <f t="shared" si="263"/>
        <v/>
      </c>
      <c r="G2772" s="99" t="str">
        <f t="shared" si="258"/>
        <v/>
      </c>
      <c r="H2772" s="200" t="str">
        <f ca="1">IF(AND(M2772&gt;0,M2772&lt;=STATS!$C$22),1,"")</f>
        <v/>
      </c>
      <c r="J2772" s="34">
        <v>2771</v>
      </c>
      <c r="R2772" s="17"/>
      <c r="S2772" s="17"/>
      <c r="EZ2772" s="196"/>
      <c r="FA2772" s="196"/>
      <c r="FB2772" s="196"/>
      <c r="FC2772" s="196"/>
      <c r="FD2772" s="196"/>
    </row>
    <row r="2773" spans="2:160">
      <c r="B2773" s="99">
        <f t="shared" si="259"/>
        <v>0</v>
      </c>
      <c r="C2773" s="99" t="str">
        <f t="shared" si="260"/>
        <v/>
      </c>
      <c r="D2773" s="99" t="str">
        <f t="shared" si="261"/>
        <v/>
      </c>
      <c r="E2773" s="99" t="str">
        <f t="shared" si="262"/>
        <v/>
      </c>
      <c r="F2773" s="99" t="str">
        <f t="shared" si="263"/>
        <v/>
      </c>
      <c r="G2773" s="99" t="str">
        <f t="shared" si="258"/>
        <v/>
      </c>
      <c r="H2773" s="200" t="str">
        <f ca="1">IF(AND(M2773&gt;0,M2773&lt;=STATS!$C$22),1,"")</f>
        <v/>
      </c>
      <c r="J2773" s="34">
        <v>2772</v>
      </c>
      <c r="R2773" s="17"/>
      <c r="S2773" s="17"/>
      <c r="EZ2773" s="196"/>
      <c r="FA2773" s="196"/>
      <c r="FB2773" s="196"/>
      <c r="FC2773" s="196"/>
      <c r="FD2773" s="196"/>
    </row>
    <row r="2774" spans="2:160">
      <c r="B2774" s="99">
        <f t="shared" si="259"/>
        <v>0</v>
      </c>
      <c r="C2774" s="99" t="str">
        <f t="shared" si="260"/>
        <v/>
      </c>
      <c r="D2774" s="99" t="str">
        <f t="shared" si="261"/>
        <v/>
      </c>
      <c r="E2774" s="99" t="str">
        <f t="shared" si="262"/>
        <v/>
      </c>
      <c r="F2774" s="99" t="str">
        <f t="shared" si="263"/>
        <v/>
      </c>
      <c r="G2774" s="99" t="str">
        <f t="shared" si="258"/>
        <v/>
      </c>
      <c r="H2774" s="200" t="str">
        <f ca="1">IF(AND(M2774&gt;0,M2774&lt;=STATS!$C$22),1,"")</f>
        <v/>
      </c>
      <c r="J2774" s="34">
        <v>2773</v>
      </c>
      <c r="R2774" s="17"/>
      <c r="S2774" s="17"/>
      <c r="EZ2774" s="196"/>
      <c r="FA2774" s="196"/>
      <c r="FB2774" s="196"/>
      <c r="FC2774" s="196"/>
      <c r="FD2774" s="196"/>
    </row>
    <row r="2775" spans="2:160">
      <c r="B2775" s="99">
        <f t="shared" si="259"/>
        <v>0</v>
      </c>
      <c r="C2775" s="99" t="str">
        <f t="shared" si="260"/>
        <v/>
      </c>
      <c r="D2775" s="99" t="str">
        <f t="shared" si="261"/>
        <v/>
      </c>
      <c r="E2775" s="99" t="str">
        <f t="shared" si="262"/>
        <v/>
      </c>
      <c r="F2775" s="99" t="str">
        <f t="shared" si="263"/>
        <v/>
      </c>
      <c r="G2775" s="99" t="str">
        <f t="shared" si="258"/>
        <v/>
      </c>
      <c r="H2775" s="200" t="str">
        <f ca="1">IF(AND(M2775&gt;0,M2775&lt;=STATS!$C$22),1,"")</f>
        <v/>
      </c>
      <c r="J2775" s="34">
        <v>2774</v>
      </c>
      <c r="R2775" s="17"/>
      <c r="S2775" s="17"/>
      <c r="EZ2775" s="196"/>
      <c r="FA2775" s="196"/>
      <c r="FB2775" s="196"/>
      <c r="FC2775" s="196"/>
      <c r="FD2775" s="196"/>
    </row>
    <row r="2776" spans="2:160">
      <c r="B2776" s="99">
        <f t="shared" si="259"/>
        <v>0</v>
      </c>
      <c r="C2776" s="99" t="str">
        <f t="shared" si="260"/>
        <v/>
      </c>
      <c r="D2776" s="99" t="str">
        <f t="shared" si="261"/>
        <v/>
      </c>
      <c r="E2776" s="99" t="str">
        <f t="shared" si="262"/>
        <v/>
      </c>
      <c r="F2776" s="99" t="str">
        <f t="shared" si="263"/>
        <v/>
      </c>
      <c r="G2776" s="99" t="str">
        <f t="shared" si="258"/>
        <v/>
      </c>
      <c r="H2776" s="200" t="str">
        <f ca="1">IF(AND(M2776&gt;0,M2776&lt;=STATS!$C$22),1,"")</f>
        <v/>
      </c>
      <c r="J2776" s="34">
        <v>2775</v>
      </c>
      <c r="R2776" s="17"/>
      <c r="S2776" s="17"/>
      <c r="EZ2776" s="196"/>
      <c r="FA2776" s="196"/>
      <c r="FB2776" s="196"/>
      <c r="FC2776" s="196"/>
      <c r="FD2776" s="196"/>
    </row>
    <row r="2777" spans="2:160">
      <c r="B2777" s="99">
        <f t="shared" si="259"/>
        <v>0</v>
      </c>
      <c r="C2777" s="99" t="str">
        <f t="shared" si="260"/>
        <v/>
      </c>
      <c r="D2777" s="99" t="str">
        <f t="shared" si="261"/>
        <v/>
      </c>
      <c r="E2777" s="99" t="str">
        <f t="shared" si="262"/>
        <v/>
      </c>
      <c r="F2777" s="99" t="str">
        <f t="shared" si="263"/>
        <v/>
      </c>
      <c r="G2777" s="99" t="str">
        <f t="shared" si="258"/>
        <v/>
      </c>
      <c r="H2777" s="200" t="str">
        <f ca="1">IF(AND(M2777&gt;0,M2777&lt;=STATS!$C$22),1,"")</f>
        <v/>
      </c>
      <c r="J2777" s="34">
        <v>2776</v>
      </c>
      <c r="R2777" s="17"/>
      <c r="S2777" s="17"/>
      <c r="EZ2777" s="196"/>
      <c r="FA2777" s="196"/>
      <c r="FB2777" s="196"/>
      <c r="FC2777" s="196"/>
      <c r="FD2777" s="196"/>
    </row>
    <row r="2778" spans="2:160">
      <c r="B2778" s="99">
        <f t="shared" si="259"/>
        <v>0</v>
      </c>
      <c r="C2778" s="99" t="str">
        <f t="shared" si="260"/>
        <v/>
      </c>
      <c r="D2778" s="99" t="str">
        <f t="shared" si="261"/>
        <v/>
      </c>
      <c r="E2778" s="99" t="str">
        <f t="shared" si="262"/>
        <v/>
      </c>
      <c r="F2778" s="99" t="str">
        <f t="shared" si="263"/>
        <v/>
      </c>
      <c r="G2778" s="99" t="str">
        <f t="shared" ref="G2778:G2841" si="264">IF($B2778&gt;=1,$M2778,"")</f>
        <v/>
      </c>
      <c r="H2778" s="200" t="str">
        <f ca="1">IF(AND(M2778&gt;0,M2778&lt;=STATS!$C$22),1,"")</f>
        <v/>
      </c>
      <c r="J2778" s="34">
        <v>2777</v>
      </c>
      <c r="R2778" s="17"/>
      <c r="S2778" s="17"/>
      <c r="EZ2778" s="196"/>
      <c r="FA2778" s="196"/>
      <c r="FB2778" s="196"/>
      <c r="FC2778" s="196"/>
      <c r="FD2778" s="196"/>
    </row>
    <row r="2779" spans="2:160">
      <c r="B2779" s="99">
        <f t="shared" si="259"/>
        <v>0</v>
      </c>
      <c r="C2779" s="99" t="str">
        <f t="shared" si="260"/>
        <v/>
      </c>
      <c r="D2779" s="99" t="str">
        <f t="shared" si="261"/>
        <v/>
      </c>
      <c r="E2779" s="99" t="str">
        <f t="shared" si="262"/>
        <v/>
      </c>
      <c r="F2779" s="99" t="str">
        <f t="shared" si="263"/>
        <v/>
      </c>
      <c r="G2779" s="99" t="str">
        <f t="shared" si="264"/>
        <v/>
      </c>
      <c r="H2779" s="200" t="str">
        <f ca="1">IF(AND(M2779&gt;0,M2779&lt;=STATS!$C$22),1,"")</f>
        <v/>
      </c>
      <c r="J2779" s="34">
        <v>2778</v>
      </c>
      <c r="R2779" s="17"/>
      <c r="S2779" s="17"/>
      <c r="EZ2779" s="196"/>
      <c r="FA2779" s="196"/>
      <c r="FB2779" s="196"/>
      <c r="FC2779" s="196"/>
      <c r="FD2779" s="196"/>
    </row>
    <row r="2780" spans="2:160">
      <c r="B2780" s="99">
        <f t="shared" si="259"/>
        <v>0</v>
      </c>
      <c r="C2780" s="99" t="str">
        <f t="shared" si="260"/>
        <v/>
      </c>
      <c r="D2780" s="99" t="str">
        <f t="shared" si="261"/>
        <v/>
      </c>
      <c r="E2780" s="99" t="str">
        <f t="shared" si="262"/>
        <v/>
      </c>
      <c r="F2780" s="99" t="str">
        <f t="shared" si="263"/>
        <v/>
      </c>
      <c r="G2780" s="99" t="str">
        <f t="shared" si="264"/>
        <v/>
      </c>
      <c r="H2780" s="200" t="str">
        <f ca="1">IF(AND(M2780&gt;0,M2780&lt;=STATS!$C$22),1,"")</f>
        <v/>
      </c>
      <c r="J2780" s="34">
        <v>2779</v>
      </c>
      <c r="R2780" s="17"/>
      <c r="S2780" s="17"/>
      <c r="EZ2780" s="196"/>
      <c r="FA2780" s="196"/>
      <c r="FB2780" s="196"/>
      <c r="FC2780" s="196"/>
      <c r="FD2780" s="196"/>
    </row>
    <row r="2781" spans="2:160">
      <c r="B2781" s="99">
        <f t="shared" si="259"/>
        <v>0</v>
      </c>
      <c r="C2781" s="99" t="str">
        <f t="shared" si="260"/>
        <v/>
      </c>
      <c r="D2781" s="99" t="str">
        <f t="shared" si="261"/>
        <v/>
      </c>
      <c r="E2781" s="99" t="str">
        <f t="shared" si="262"/>
        <v/>
      </c>
      <c r="F2781" s="99" t="str">
        <f t="shared" si="263"/>
        <v/>
      </c>
      <c r="G2781" s="99" t="str">
        <f t="shared" si="264"/>
        <v/>
      </c>
      <c r="H2781" s="200" t="str">
        <f ca="1">IF(AND(M2781&gt;0,M2781&lt;=STATS!$C$22),1,"")</f>
        <v/>
      </c>
      <c r="J2781" s="34">
        <v>2780</v>
      </c>
      <c r="R2781" s="17"/>
      <c r="S2781" s="17"/>
      <c r="EZ2781" s="196"/>
      <c r="FA2781" s="196"/>
      <c r="FB2781" s="196"/>
      <c r="FC2781" s="196"/>
      <c r="FD2781" s="196"/>
    </row>
    <row r="2782" spans="2:160">
      <c r="B2782" s="99">
        <f t="shared" si="259"/>
        <v>0</v>
      </c>
      <c r="C2782" s="99" t="str">
        <f t="shared" si="260"/>
        <v/>
      </c>
      <c r="D2782" s="99" t="str">
        <f t="shared" si="261"/>
        <v/>
      </c>
      <c r="E2782" s="99" t="str">
        <f t="shared" si="262"/>
        <v/>
      </c>
      <c r="F2782" s="99" t="str">
        <f t="shared" si="263"/>
        <v/>
      </c>
      <c r="G2782" s="99" t="str">
        <f t="shared" si="264"/>
        <v/>
      </c>
      <c r="H2782" s="200" t="str">
        <f ca="1">IF(AND(M2782&gt;0,M2782&lt;=STATS!$C$22),1,"")</f>
        <v/>
      </c>
      <c r="J2782" s="34">
        <v>2781</v>
      </c>
      <c r="R2782" s="17"/>
      <c r="S2782" s="17"/>
      <c r="EZ2782" s="196"/>
      <c r="FA2782" s="196"/>
      <c r="FB2782" s="196"/>
      <c r="FC2782" s="196"/>
      <c r="FD2782" s="196"/>
    </row>
    <row r="2783" spans="2:160">
      <c r="B2783" s="99">
        <f t="shared" si="259"/>
        <v>0</v>
      </c>
      <c r="C2783" s="99" t="str">
        <f t="shared" si="260"/>
        <v/>
      </c>
      <c r="D2783" s="99" t="str">
        <f t="shared" si="261"/>
        <v/>
      </c>
      <c r="E2783" s="99" t="str">
        <f t="shared" si="262"/>
        <v/>
      </c>
      <c r="F2783" s="99" t="str">
        <f t="shared" si="263"/>
        <v/>
      </c>
      <c r="G2783" s="99" t="str">
        <f t="shared" si="264"/>
        <v/>
      </c>
      <c r="H2783" s="200" t="str">
        <f ca="1">IF(AND(M2783&gt;0,M2783&lt;=STATS!$C$22),1,"")</f>
        <v/>
      </c>
      <c r="J2783" s="34">
        <v>2782</v>
      </c>
      <c r="R2783" s="17"/>
      <c r="S2783" s="17"/>
      <c r="EZ2783" s="196"/>
      <c r="FA2783" s="196"/>
      <c r="FB2783" s="196"/>
      <c r="FC2783" s="196"/>
      <c r="FD2783" s="196"/>
    </row>
    <row r="2784" spans="2:160">
      <c r="B2784" s="99">
        <f t="shared" si="259"/>
        <v>0</v>
      </c>
      <c r="C2784" s="99" t="str">
        <f t="shared" si="260"/>
        <v/>
      </c>
      <c r="D2784" s="99" t="str">
        <f t="shared" si="261"/>
        <v/>
      </c>
      <c r="E2784" s="99" t="str">
        <f t="shared" si="262"/>
        <v/>
      </c>
      <c r="F2784" s="99" t="str">
        <f t="shared" si="263"/>
        <v/>
      </c>
      <c r="G2784" s="99" t="str">
        <f t="shared" si="264"/>
        <v/>
      </c>
      <c r="H2784" s="200" t="str">
        <f ca="1">IF(AND(M2784&gt;0,M2784&lt;=STATS!$C$22),1,"")</f>
        <v/>
      </c>
      <c r="J2784" s="34">
        <v>2783</v>
      </c>
      <c r="R2784" s="17"/>
      <c r="S2784" s="17"/>
      <c r="EZ2784" s="196"/>
      <c r="FA2784" s="196"/>
      <c r="FB2784" s="196"/>
      <c r="FC2784" s="196"/>
      <c r="FD2784" s="196"/>
    </row>
    <row r="2785" spans="2:160">
      <c r="B2785" s="99">
        <f t="shared" si="259"/>
        <v>0</v>
      </c>
      <c r="C2785" s="99" t="str">
        <f t="shared" si="260"/>
        <v/>
      </c>
      <c r="D2785" s="99" t="str">
        <f t="shared" si="261"/>
        <v/>
      </c>
      <c r="E2785" s="99" t="str">
        <f t="shared" si="262"/>
        <v/>
      </c>
      <c r="F2785" s="99" t="str">
        <f t="shared" si="263"/>
        <v/>
      </c>
      <c r="G2785" s="99" t="str">
        <f t="shared" si="264"/>
        <v/>
      </c>
      <c r="H2785" s="200" t="str">
        <f ca="1">IF(AND(M2785&gt;0,M2785&lt;=STATS!$C$22),1,"")</f>
        <v/>
      </c>
      <c r="J2785" s="34">
        <v>2784</v>
      </c>
      <c r="R2785" s="17"/>
      <c r="S2785" s="17"/>
      <c r="EZ2785" s="196"/>
      <c r="FA2785" s="196"/>
      <c r="FB2785" s="196"/>
      <c r="FC2785" s="196"/>
      <c r="FD2785" s="196"/>
    </row>
    <row r="2786" spans="2:160">
      <c r="B2786" s="99">
        <f t="shared" si="259"/>
        <v>0</v>
      </c>
      <c r="C2786" s="99" t="str">
        <f t="shared" si="260"/>
        <v/>
      </c>
      <c r="D2786" s="99" t="str">
        <f t="shared" si="261"/>
        <v/>
      </c>
      <c r="E2786" s="99" t="str">
        <f t="shared" si="262"/>
        <v/>
      </c>
      <c r="F2786" s="99" t="str">
        <f t="shared" si="263"/>
        <v/>
      </c>
      <c r="G2786" s="99" t="str">
        <f t="shared" si="264"/>
        <v/>
      </c>
      <c r="H2786" s="200" t="str">
        <f ca="1">IF(AND(M2786&gt;0,M2786&lt;=STATS!$C$22),1,"")</f>
        <v/>
      </c>
      <c r="J2786" s="34">
        <v>2785</v>
      </c>
      <c r="R2786" s="17"/>
      <c r="S2786" s="17"/>
      <c r="EZ2786" s="196"/>
      <c r="FA2786" s="196"/>
      <c r="FB2786" s="196"/>
      <c r="FC2786" s="196"/>
      <c r="FD2786" s="196"/>
    </row>
    <row r="2787" spans="2:160">
      <c r="B2787" s="99">
        <f t="shared" si="259"/>
        <v>0</v>
      </c>
      <c r="C2787" s="99" t="str">
        <f t="shared" si="260"/>
        <v/>
      </c>
      <c r="D2787" s="99" t="str">
        <f t="shared" si="261"/>
        <v/>
      </c>
      <c r="E2787" s="99" t="str">
        <f t="shared" si="262"/>
        <v/>
      </c>
      <c r="F2787" s="99" t="str">
        <f t="shared" si="263"/>
        <v/>
      </c>
      <c r="G2787" s="99" t="str">
        <f t="shared" si="264"/>
        <v/>
      </c>
      <c r="H2787" s="200" t="str">
        <f ca="1">IF(AND(M2787&gt;0,M2787&lt;=STATS!$C$22),1,"")</f>
        <v/>
      </c>
      <c r="J2787" s="34">
        <v>2786</v>
      </c>
      <c r="R2787" s="17"/>
      <c r="S2787" s="17"/>
      <c r="EZ2787" s="196"/>
      <c r="FA2787" s="196"/>
      <c r="FB2787" s="196"/>
      <c r="FC2787" s="196"/>
      <c r="FD2787" s="196"/>
    </row>
    <row r="2788" spans="2:160">
      <c r="B2788" s="99">
        <f t="shared" si="259"/>
        <v>0</v>
      </c>
      <c r="C2788" s="99" t="str">
        <f t="shared" si="260"/>
        <v/>
      </c>
      <c r="D2788" s="99" t="str">
        <f t="shared" si="261"/>
        <v/>
      </c>
      <c r="E2788" s="99" t="str">
        <f t="shared" si="262"/>
        <v/>
      </c>
      <c r="F2788" s="99" t="str">
        <f t="shared" si="263"/>
        <v/>
      </c>
      <c r="G2788" s="99" t="str">
        <f t="shared" si="264"/>
        <v/>
      </c>
      <c r="H2788" s="200" t="str">
        <f ca="1">IF(AND(M2788&gt;0,M2788&lt;=STATS!$C$22),1,"")</f>
        <v/>
      </c>
      <c r="J2788" s="34">
        <v>2787</v>
      </c>
      <c r="R2788" s="17"/>
      <c r="S2788" s="17"/>
      <c r="EZ2788" s="196"/>
      <c r="FA2788" s="196"/>
      <c r="FB2788" s="196"/>
      <c r="FC2788" s="196"/>
      <c r="FD2788" s="196"/>
    </row>
    <row r="2789" spans="2:160">
      <c r="B2789" s="99">
        <f t="shared" si="259"/>
        <v>0</v>
      </c>
      <c r="C2789" s="99" t="str">
        <f t="shared" si="260"/>
        <v/>
      </c>
      <c r="D2789" s="99" t="str">
        <f t="shared" si="261"/>
        <v/>
      </c>
      <c r="E2789" s="99" t="str">
        <f t="shared" si="262"/>
        <v/>
      </c>
      <c r="F2789" s="99" t="str">
        <f t="shared" si="263"/>
        <v/>
      </c>
      <c r="G2789" s="99" t="str">
        <f t="shared" si="264"/>
        <v/>
      </c>
      <c r="H2789" s="200" t="str">
        <f ca="1">IF(AND(M2789&gt;0,M2789&lt;=STATS!$C$22),1,"")</f>
        <v/>
      </c>
      <c r="J2789" s="34">
        <v>2788</v>
      </c>
      <c r="R2789" s="17"/>
      <c r="S2789" s="17"/>
      <c r="EZ2789" s="196"/>
      <c r="FA2789" s="196"/>
      <c r="FB2789" s="196"/>
      <c r="FC2789" s="196"/>
      <c r="FD2789" s="196"/>
    </row>
    <row r="2790" spans="2:160">
      <c r="B2790" s="99">
        <f t="shared" si="259"/>
        <v>0</v>
      </c>
      <c r="C2790" s="99" t="str">
        <f t="shared" si="260"/>
        <v/>
      </c>
      <c r="D2790" s="99" t="str">
        <f t="shared" si="261"/>
        <v/>
      </c>
      <c r="E2790" s="99" t="str">
        <f t="shared" si="262"/>
        <v/>
      </c>
      <c r="F2790" s="99" t="str">
        <f t="shared" si="263"/>
        <v/>
      </c>
      <c r="G2790" s="99" t="str">
        <f t="shared" si="264"/>
        <v/>
      </c>
      <c r="H2790" s="200" t="str">
        <f ca="1">IF(AND(M2790&gt;0,M2790&lt;=STATS!$C$22),1,"")</f>
        <v/>
      </c>
      <c r="J2790" s="34">
        <v>2789</v>
      </c>
      <c r="R2790" s="17"/>
      <c r="S2790" s="17"/>
      <c r="EZ2790" s="196"/>
      <c r="FA2790" s="196"/>
      <c r="FB2790" s="196"/>
      <c r="FC2790" s="196"/>
      <c r="FD2790" s="196"/>
    </row>
    <row r="2791" spans="2:160">
      <c r="B2791" s="99">
        <f t="shared" si="259"/>
        <v>0</v>
      </c>
      <c r="C2791" s="99" t="str">
        <f t="shared" si="260"/>
        <v/>
      </c>
      <c r="D2791" s="99" t="str">
        <f t="shared" si="261"/>
        <v/>
      </c>
      <c r="E2791" s="99" t="str">
        <f t="shared" si="262"/>
        <v/>
      </c>
      <c r="F2791" s="99" t="str">
        <f t="shared" si="263"/>
        <v/>
      </c>
      <c r="G2791" s="99" t="str">
        <f t="shared" si="264"/>
        <v/>
      </c>
      <c r="H2791" s="200" t="str">
        <f ca="1">IF(AND(M2791&gt;0,M2791&lt;=STATS!$C$22),1,"")</f>
        <v/>
      </c>
      <c r="J2791" s="34">
        <v>2790</v>
      </c>
      <c r="R2791" s="17"/>
      <c r="S2791" s="17"/>
      <c r="EZ2791" s="196"/>
      <c r="FA2791" s="196"/>
      <c r="FB2791" s="196"/>
      <c r="FC2791" s="196"/>
      <c r="FD2791" s="196"/>
    </row>
    <row r="2792" spans="2:160">
      <c r="B2792" s="99">
        <f t="shared" si="259"/>
        <v>0</v>
      </c>
      <c r="C2792" s="99" t="str">
        <f t="shared" si="260"/>
        <v/>
      </c>
      <c r="D2792" s="99" t="str">
        <f t="shared" si="261"/>
        <v/>
      </c>
      <c r="E2792" s="99" t="str">
        <f t="shared" si="262"/>
        <v/>
      </c>
      <c r="F2792" s="99" t="str">
        <f t="shared" si="263"/>
        <v/>
      </c>
      <c r="G2792" s="99" t="str">
        <f t="shared" si="264"/>
        <v/>
      </c>
      <c r="H2792" s="200" t="str">
        <f ca="1">IF(AND(M2792&gt;0,M2792&lt;=STATS!$C$22),1,"")</f>
        <v/>
      </c>
      <c r="J2792" s="34">
        <v>2791</v>
      </c>
      <c r="R2792" s="17"/>
      <c r="S2792" s="17"/>
      <c r="EZ2792" s="196"/>
      <c r="FA2792" s="196"/>
      <c r="FB2792" s="196"/>
      <c r="FC2792" s="196"/>
      <c r="FD2792" s="196"/>
    </row>
    <row r="2793" spans="2:160">
      <c r="B2793" s="99">
        <f t="shared" si="259"/>
        <v>0</v>
      </c>
      <c r="C2793" s="99" t="str">
        <f t="shared" si="260"/>
        <v/>
      </c>
      <c r="D2793" s="99" t="str">
        <f t="shared" si="261"/>
        <v/>
      </c>
      <c r="E2793" s="99" t="str">
        <f t="shared" si="262"/>
        <v/>
      </c>
      <c r="F2793" s="99" t="str">
        <f t="shared" si="263"/>
        <v/>
      </c>
      <c r="G2793" s="99" t="str">
        <f t="shared" si="264"/>
        <v/>
      </c>
      <c r="H2793" s="200" t="str">
        <f ca="1">IF(AND(M2793&gt;0,M2793&lt;=STATS!$C$22),1,"")</f>
        <v/>
      </c>
      <c r="J2793" s="34">
        <v>2792</v>
      </c>
      <c r="R2793" s="17"/>
      <c r="S2793" s="17"/>
      <c r="EZ2793" s="196"/>
      <c r="FA2793" s="196"/>
      <c r="FB2793" s="196"/>
      <c r="FC2793" s="196"/>
      <c r="FD2793" s="196"/>
    </row>
    <row r="2794" spans="2:160">
      <c r="B2794" s="99">
        <f t="shared" si="259"/>
        <v>0</v>
      </c>
      <c r="C2794" s="99" t="str">
        <f t="shared" si="260"/>
        <v/>
      </c>
      <c r="D2794" s="99" t="str">
        <f t="shared" si="261"/>
        <v/>
      </c>
      <c r="E2794" s="99" t="str">
        <f t="shared" si="262"/>
        <v/>
      </c>
      <c r="F2794" s="99" t="str">
        <f t="shared" si="263"/>
        <v/>
      </c>
      <c r="G2794" s="99" t="str">
        <f t="shared" si="264"/>
        <v/>
      </c>
      <c r="H2794" s="200" t="str">
        <f ca="1">IF(AND(M2794&gt;0,M2794&lt;=STATS!$C$22),1,"")</f>
        <v/>
      </c>
      <c r="J2794" s="34">
        <v>2793</v>
      </c>
      <c r="R2794" s="17"/>
      <c r="S2794" s="17"/>
      <c r="EZ2794" s="196"/>
      <c r="FA2794" s="196"/>
      <c r="FB2794" s="196"/>
      <c r="FC2794" s="196"/>
      <c r="FD2794" s="196"/>
    </row>
    <row r="2795" spans="2:160">
      <c r="B2795" s="99">
        <f t="shared" si="259"/>
        <v>0</v>
      </c>
      <c r="C2795" s="99" t="str">
        <f t="shared" si="260"/>
        <v/>
      </c>
      <c r="D2795" s="99" t="str">
        <f t="shared" si="261"/>
        <v/>
      </c>
      <c r="E2795" s="99" t="str">
        <f t="shared" si="262"/>
        <v/>
      </c>
      <c r="F2795" s="99" t="str">
        <f t="shared" si="263"/>
        <v/>
      </c>
      <c r="G2795" s="99" t="str">
        <f t="shared" si="264"/>
        <v/>
      </c>
      <c r="H2795" s="200" t="str">
        <f ca="1">IF(AND(M2795&gt;0,M2795&lt;=STATS!$C$22),1,"")</f>
        <v/>
      </c>
      <c r="J2795" s="34">
        <v>2794</v>
      </c>
      <c r="R2795" s="17"/>
      <c r="S2795" s="17"/>
      <c r="EZ2795" s="196"/>
      <c r="FA2795" s="196"/>
      <c r="FB2795" s="196"/>
      <c r="FC2795" s="196"/>
      <c r="FD2795" s="196"/>
    </row>
    <row r="2796" spans="2:160">
      <c r="B2796" s="99">
        <f t="shared" si="259"/>
        <v>0</v>
      </c>
      <c r="C2796" s="99" t="str">
        <f t="shared" si="260"/>
        <v/>
      </c>
      <c r="D2796" s="99" t="str">
        <f t="shared" si="261"/>
        <v/>
      </c>
      <c r="E2796" s="99" t="str">
        <f t="shared" si="262"/>
        <v/>
      </c>
      <c r="F2796" s="99" t="str">
        <f t="shared" si="263"/>
        <v/>
      </c>
      <c r="G2796" s="99" t="str">
        <f t="shared" si="264"/>
        <v/>
      </c>
      <c r="H2796" s="200" t="str">
        <f ca="1">IF(AND(M2796&gt;0,M2796&lt;=STATS!$C$22),1,"")</f>
        <v/>
      </c>
      <c r="J2796" s="34">
        <v>2795</v>
      </c>
      <c r="R2796" s="17"/>
      <c r="S2796" s="17"/>
      <c r="EZ2796" s="196"/>
      <c r="FA2796" s="196"/>
      <c r="FB2796" s="196"/>
      <c r="FC2796" s="196"/>
      <c r="FD2796" s="196"/>
    </row>
    <row r="2797" spans="2:160">
      <c r="B2797" s="99">
        <f t="shared" si="259"/>
        <v>0</v>
      </c>
      <c r="C2797" s="99" t="str">
        <f t="shared" si="260"/>
        <v/>
      </c>
      <c r="D2797" s="99" t="str">
        <f t="shared" si="261"/>
        <v/>
      </c>
      <c r="E2797" s="99" t="str">
        <f t="shared" si="262"/>
        <v/>
      </c>
      <c r="F2797" s="99" t="str">
        <f t="shared" si="263"/>
        <v/>
      </c>
      <c r="G2797" s="99" t="str">
        <f t="shared" si="264"/>
        <v/>
      </c>
      <c r="H2797" s="200" t="str">
        <f ca="1">IF(AND(M2797&gt;0,M2797&lt;=STATS!$C$22),1,"")</f>
        <v/>
      </c>
      <c r="J2797" s="34">
        <v>2796</v>
      </c>
      <c r="R2797" s="17"/>
      <c r="S2797" s="17"/>
      <c r="EZ2797" s="196"/>
      <c r="FA2797" s="196"/>
      <c r="FB2797" s="196"/>
      <c r="FC2797" s="196"/>
      <c r="FD2797" s="196"/>
    </row>
    <row r="2798" spans="2:160">
      <c r="B2798" s="99">
        <f t="shared" si="259"/>
        <v>0</v>
      </c>
      <c r="C2798" s="99" t="str">
        <f t="shared" si="260"/>
        <v/>
      </c>
      <c r="D2798" s="99" t="str">
        <f t="shared" si="261"/>
        <v/>
      </c>
      <c r="E2798" s="99" t="str">
        <f t="shared" si="262"/>
        <v/>
      </c>
      <c r="F2798" s="99" t="str">
        <f t="shared" si="263"/>
        <v/>
      </c>
      <c r="G2798" s="99" t="str">
        <f t="shared" si="264"/>
        <v/>
      </c>
      <c r="H2798" s="200" t="str">
        <f ca="1">IF(AND(M2798&gt;0,M2798&lt;=STATS!$C$22),1,"")</f>
        <v/>
      </c>
      <c r="J2798" s="34">
        <v>2797</v>
      </c>
      <c r="R2798" s="17"/>
      <c r="S2798" s="17"/>
      <c r="EZ2798" s="196"/>
      <c r="FA2798" s="196"/>
      <c r="FB2798" s="196"/>
      <c r="FC2798" s="196"/>
      <c r="FD2798" s="196"/>
    </row>
    <row r="2799" spans="2:160">
      <c r="B2799" s="99">
        <f t="shared" si="259"/>
        <v>0</v>
      </c>
      <c r="C2799" s="99" t="str">
        <f t="shared" si="260"/>
        <v/>
      </c>
      <c r="D2799" s="99" t="str">
        <f t="shared" si="261"/>
        <v/>
      </c>
      <c r="E2799" s="99" t="str">
        <f t="shared" si="262"/>
        <v/>
      </c>
      <c r="F2799" s="99" t="str">
        <f t="shared" si="263"/>
        <v/>
      </c>
      <c r="G2799" s="99" t="str">
        <f t="shared" si="264"/>
        <v/>
      </c>
      <c r="H2799" s="200" t="str">
        <f ca="1">IF(AND(M2799&gt;0,M2799&lt;=STATS!$C$22),1,"")</f>
        <v/>
      </c>
      <c r="J2799" s="34">
        <v>2798</v>
      </c>
      <c r="R2799" s="17"/>
      <c r="S2799" s="17"/>
      <c r="EZ2799" s="196"/>
      <c r="FA2799" s="196"/>
      <c r="FB2799" s="196"/>
      <c r="FC2799" s="196"/>
      <c r="FD2799" s="196"/>
    </row>
    <row r="2800" spans="2:160">
      <c r="B2800" s="99">
        <f t="shared" si="259"/>
        <v>0</v>
      </c>
      <c r="C2800" s="99" t="str">
        <f t="shared" si="260"/>
        <v/>
      </c>
      <c r="D2800" s="99" t="str">
        <f t="shared" si="261"/>
        <v/>
      </c>
      <c r="E2800" s="99" t="str">
        <f t="shared" si="262"/>
        <v/>
      </c>
      <c r="F2800" s="99" t="str">
        <f t="shared" si="263"/>
        <v/>
      </c>
      <c r="G2800" s="99" t="str">
        <f t="shared" si="264"/>
        <v/>
      </c>
      <c r="H2800" s="200" t="str">
        <f ca="1">IF(AND(M2800&gt;0,M2800&lt;=STATS!$C$22),1,"")</f>
        <v/>
      </c>
      <c r="J2800" s="34">
        <v>2799</v>
      </c>
      <c r="R2800" s="17"/>
      <c r="S2800" s="17"/>
      <c r="EZ2800" s="196"/>
      <c r="FA2800" s="196"/>
      <c r="FB2800" s="196"/>
      <c r="FC2800" s="196"/>
      <c r="FD2800" s="196"/>
    </row>
    <row r="2801" spans="2:160">
      <c r="B2801" s="99">
        <f t="shared" si="259"/>
        <v>0</v>
      </c>
      <c r="C2801" s="99" t="str">
        <f t="shared" si="260"/>
        <v/>
      </c>
      <c r="D2801" s="99" t="str">
        <f t="shared" si="261"/>
        <v/>
      </c>
      <c r="E2801" s="99" t="str">
        <f t="shared" si="262"/>
        <v/>
      </c>
      <c r="F2801" s="99" t="str">
        <f t="shared" si="263"/>
        <v/>
      </c>
      <c r="G2801" s="99" t="str">
        <f t="shared" si="264"/>
        <v/>
      </c>
      <c r="H2801" s="200" t="str">
        <f ca="1">IF(AND(M2801&gt;0,M2801&lt;=STATS!$C$22),1,"")</f>
        <v/>
      </c>
      <c r="J2801" s="34">
        <v>2800</v>
      </c>
      <c r="R2801" s="17"/>
      <c r="S2801" s="17"/>
      <c r="EZ2801" s="196"/>
      <c r="FA2801" s="196"/>
      <c r="FB2801" s="196"/>
      <c r="FC2801" s="196"/>
      <c r="FD2801" s="196"/>
    </row>
    <row r="2802" spans="2:160">
      <c r="B2802" s="99">
        <f t="shared" si="259"/>
        <v>0</v>
      </c>
      <c r="C2802" s="99" t="str">
        <f t="shared" si="260"/>
        <v/>
      </c>
      <c r="D2802" s="99" t="str">
        <f t="shared" si="261"/>
        <v/>
      </c>
      <c r="E2802" s="99" t="str">
        <f t="shared" si="262"/>
        <v/>
      </c>
      <c r="F2802" s="99" t="str">
        <f t="shared" si="263"/>
        <v/>
      </c>
      <c r="G2802" s="99" t="str">
        <f t="shared" si="264"/>
        <v/>
      </c>
      <c r="H2802" s="200" t="str">
        <f ca="1">IF(AND(M2802&gt;0,M2802&lt;=STATS!$C$22),1,"")</f>
        <v/>
      </c>
      <c r="J2802" s="34">
        <v>2801</v>
      </c>
      <c r="R2802" s="17"/>
      <c r="S2802" s="17"/>
      <c r="EZ2802" s="196"/>
      <c r="FA2802" s="196"/>
      <c r="FB2802" s="196"/>
      <c r="FC2802" s="196"/>
      <c r="FD2802" s="196"/>
    </row>
    <row r="2803" spans="2:160">
      <c r="B2803" s="99">
        <f t="shared" si="259"/>
        <v>0</v>
      </c>
      <c r="C2803" s="99" t="str">
        <f t="shared" si="260"/>
        <v/>
      </c>
      <c r="D2803" s="99" t="str">
        <f t="shared" si="261"/>
        <v/>
      </c>
      <c r="E2803" s="99" t="str">
        <f t="shared" si="262"/>
        <v/>
      </c>
      <c r="F2803" s="99" t="str">
        <f t="shared" si="263"/>
        <v/>
      </c>
      <c r="G2803" s="99" t="str">
        <f t="shared" si="264"/>
        <v/>
      </c>
      <c r="H2803" s="200" t="str">
        <f ca="1">IF(AND(M2803&gt;0,M2803&lt;=STATS!$C$22),1,"")</f>
        <v/>
      </c>
      <c r="J2803" s="34">
        <v>2802</v>
      </c>
      <c r="R2803" s="17"/>
      <c r="S2803" s="17"/>
      <c r="EZ2803" s="196"/>
      <c r="FA2803" s="196"/>
      <c r="FB2803" s="196"/>
      <c r="FC2803" s="196"/>
      <c r="FD2803" s="196"/>
    </row>
    <row r="2804" spans="2:160">
      <c r="B2804" s="99">
        <f t="shared" si="259"/>
        <v>0</v>
      </c>
      <c r="C2804" s="99" t="str">
        <f t="shared" si="260"/>
        <v/>
      </c>
      <c r="D2804" s="99" t="str">
        <f t="shared" si="261"/>
        <v/>
      </c>
      <c r="E2804" s="99" t="str">
        <f t="shared" si="262"/>
        <v/>
      </c>
      <c r="F2804" s="99" t="str">
        <f t="shared" si="263"/>
        <v/>
      </c>
      <c r="G2804" s="99" t="str">
        <f t="shared" si="264"/>
        <v/>
      </c>
      <c r="H2804" s="200" t="str">
        <f ca="1">IF(AND(M2804&gt;0,M2804&lt;=STATS!$C$22),1,"")</f>
        <v/>
      </c>
      <c r="J2804" s="34">
        <v>2803</v>
      </c>
      <c r="R2804" s="17"/>
      <c r="S2804" s="17"/>
      <c r="EZ2804" s="196"/>
      <c r="FA2804" s="196"/>
      <c r="FB2804" s="196"/>
      <c r="FC2804" s="196"/>
      <c r="FD2804" s="196"/>
    </row>
    <row r="2805" spans="2:160">
      <c r="B2805" s="99">
        <f t="shared" si="259"/>
        <v>0</v>
      </c>
      <c r="C2805" s="99" t="str">
        <f t="shared" si="260"/>
        <v/>
      </c>
      <c r="D2805" s="99" t="str">
        <f t="shared" si="261"/>
        <v/>
      </c>
      <c r="E2805" s="99" t="str">
        <f t="shared" si="262"/>
        <v/>
      </c>
      <c r="F2805" s="99" t="str">
        <f t="shared" si="263"/>
        <v/>
      </c>
      <c r="G2805" s="99" t="str">
        <f t="shared" si="264"/>
        <v/>
      </c>
      <c r="H2805" s="200" t="str">
        <f ca="1">IF(AND(M2805&gt;0,M2805&lt;=STATS!$C$22),1,"")</f>
        <v/>
      </c>
      <c r="J2805" s="34">
        <v>2804</v>
      </c>
      <c r="R2805" s="17"/>
      <c r="S2805" s="17"/>
      <c r="EZ2805" s="196"/>
      <c r="FA2805" s="196"/>
      <c r="FB2805" s="196"/>
      <c r="FC2805" s="196"/>
      <c r="FD2805" s="196"/>
    </row>
    <row r="2806" spans="2:160">
      <c r="B2806" s="99">
        <f t="shared" si="259"/>
        <v>0</v>
      </c>
      <c r="C2806" s="99" t="str">
        <f t="shared" si="260"/>
        <v/>
      </c>
      <c r="D2806" s="99" t="str">
        <f t="shared" si="261"/>
        <v/>
      </c>
      <c r="E2806" s="99" t="str">
        <f t="shared" si="262"/>
        <v/>
      </c>
      <c r="F2806" s="99" t="str">
        <f t="shared" si="263"/>
        <v/>
      </c>
      <c r="G2806" s="99" t="str">
        <f t="shared" si="264"/>
        <v/>
      </c>
      <c r="H2806" s="200" t="str">
        <f ca="1">IF(AND(M2806&gt;0,M2806&lt;=STATS!$C$22),1,"")</f>
        <v/>
      </c>
      <c r="J2806" s="34">
        <v>2805</v>
      </c>
      <c r="R2806" s="17"/>
      <c r="S2806" s="17"/>
      <c r="EZ2806" s="196"/>
      <c r="FA2806" s="196"/>
      <c r="FB2806" s="196"/>
      <c r="FC2806" s="196"/>
      <c r="FD2806" s="196"/>
    </row>
    <row r="2807" spans="2:160">
      <c r="B2807" s="99">
        <f t="shared" si="259"/>
        <v>0</v>
      </c>
      <c r="C2807" s="99" t="str">
        <f t="shared" si="260"/>
        <v/>
      </c>
      <c r="D2807" s="99" t="str">
        <f t="shared" si="261"/>
        <v/>
      </c>
      <c r="E2807" s="99" t="str">
        <f t="shared" si="262"/>
        <v/>
      </c>
      <c r="F2807" s="99" t="str">
        <f t="shared" si="263"/>
        <v/>
      </c>
      <c r="G2807" s="99" t="str">
        <f t="shared" si="264"/>
        <v/>
      </c>
      <c r="H2807" s="200" t="str">
        <f ca="1">IF(AND(M2807&gt;0,M2807&lt;=STATS!$C$22),1,"")</f>
        <v/>
      </c>
      <c r="J2807" s="34">
        <v>2806</v>
      </c>
      <c r="R2807" s="17"/>
      <c r="S2807" s="17"/>
      <c r="EZ2807" s="196"/>
      <c r="FA2807" s="196"/>
      <c r="FB2807" s="196"/>
      <c r="FC2807" s="196"/>
      <c r="FD2807" s="196"/>
    </row>
    <row r="2808" spans="2:160">
      <c r="B2808" s="99">
        <f t="shared" si="259"/>
        <v>0</v>
      </c>
      <c r="C2808" s="99" t="str">
        <f t="shared" si="260"/>
        <v/>
      </c>
      <c r="D2808" s="99" t="str">
        <f t="shared" si="261"/>
        <v/>
      </c>
      <c r="E2808" s="99" t="str">
        <f t="shared" si="262"/>
        <v/>
      </c>
      <c r="F2808" s="99" t="str">
        <f t="shared" si="263"/>
        <v/>
      </c>
      <c r="G2808" s="99" t="str">
        <f t="shared" si="264"/>
        <v/>
      </c>
      <c r="H2808" s="200" t="str">
        <f ca="1">IF(AND(M2808&gt;0,M2808&lt;=STATS!$C$22),1,"")</f>
        <v/>
      </c>
      <c r="J2808" s="34">
        <v>2807</v>
      </c>
      <c r="R2808" s="17"/>
      <c r="S2808" s="17"/>
      <c r="EZ2808" s="196"/>
      <c r="FA2808" s="196"/>
      <c r="FB2808" s="196"/>
      <c r="FC2808" s="196"/>
      <c r="FD2808" s="196"/>
    </row>
    <row r="2809" spans="2:160">
      <c r="B2809" s="99">
        <f t="shared" si="259"/>
        <v>0</v>
      </c>
      <c r="C2809" s="99" t="str">
        <f t="shared" si="260"/>
        <v/>
      </c>
      <c r="D2809" s="99" t="str">
        <f t="shared" si="261"/>
        <v/>
      </c>
      <c r="E2809" s="99" t="str">
        <f t="shared" si="262"/>
        <v/>
      </c>
      <c r="F2809" s="99" t="str">
        <f t="shared" si="263"/>
        <v/>
      </c>
      <c r="G2809" s="99" t="str">
        <f t="shared" si="264"/>
        <v/>
      </c>
      <c r="H2809" s="200" t="str">
        <f ca="1">IF(AND(M2809&gt;0,M2809&lt;=STATS!$C$22),1,"")</f>
        <v/>
      </c>
      <c r="J2809" s="34">
        <v>2808</v>
      </c>
      <c r="R2809" s="17"/>
      <c r="S2809" s="17"/>
      <c r="EZ2809" s="196"/>
      <c r="FA2809" s="196"/>
      <c r="FB2809" s="196"/>
      <c r="FC2809" s="196"/>
      <c r="FD2809" s="196"/>
    </row>
    <row r="2810" spans="2:160">
      <c r="B2810" s="99">
        <f t="shared" si="259"/>
        <v>0</v>
      </c>
      <c r="C2810" s="99" t="str">
        <f t="shared" si="260"/>
        <v/>
      </c>
      <c r="D2810" s="99" t="str">
        <f t="shared" si="261"/>
        <v/>
      </c>
      <c r="E2810" s="99" t="str">
        <f t="shared" si="262"/>
        <v/>
      </c>
      <c r="F2810" s="99" t="str">
        <f t="shared" si="263"/>
        <v/>
      </c>
      <c r="G2810" s="99" t="str">
        <f t="shared" si="264"/>
        <v/>
      </c>
      <c r="H2810" s="200" t="str">
        <f ca="1">IF(AND(M2810&gt;0,M2810&lt;=STATS!$C$22),1,"")</f>
        <v/>
      </c>
      <c r="J2810" s="34">
        <v>2809</v>
      </c>
      <c r="R2810" s="17"/>
      <c r="S2810" s="17"/>
      <c r="EZ2810" s="196"/>
      <c r="FA2810" s="196"/>
      <c r="FB2810" s="196"/>
      <c r="FC2810" s="196"/>
      <c r="FD2810" s="196"/>
    </row>
    <row r="2811" spans="2:160">
      <c r="B2811" s="99">
        <f t="shared" si="259"/>
        <v>0</v>
      </c>
      <c r="C2811" s="99" t="str">
        <f t="shared" si="260"/>
        <v/>
      </c>
      <c r="D2811" s="99" t="str">
        <f t="shared" si="261"/>
        <v/>
      </c>
      <c r="E2811" s="99" t="str">
        <f t="shared" si="262"/>
        <v/>
      </c>
      <c r="F2811" s="99" t="str">
        <f t="shared" si="263"/>
        <v/>
      </c>
      <c r="G2811" s="99" t="str">
        <f t="shared" si="264"/>
        <v/>
      </c>
      <c r="H2811" s="200" t="str">
        <f ca="1">IF(AND(M2811&gt;0,M2811&lt;=STATS!$C$22),1,"")</f>
        <v/>
      </c>
      <c r="J2811" s="34">
        <v>2810</v>
      </c>
      <c r="R2811" s="17"/>
      <c r="S2811" s="17"/>
      <c r="EZ2811" s="196"/>
      <c r="FA2811" s="196"/>
      <c r="FB2811" s="196"/>
      <c r="FC2811" s="196"/>
      <c r="FD2811" s="196"/>
    </row>
    <row r="2812" spans="2:160">
      <c r="B2812" s="99">
        <f t="shared" si="259"/>
        <v>0</v>
      </c>
      <c r="C2812" s="99" t="str">
        <f t="shared" si="260"/>
        <v/>
      </c>
      <c r="D2812" s="99" t="str">
        <f t="shared" si="261"/>
        <v/>
      </c>
      <c r="E2812" s="99" t="str">
        <f t="shared" si="262"/>
        <v/>
      </c>
      <c r="F2812" s="99" t="str">
        <f t="shared" si="263"/>
        <v/>
      </c>
      <c r="G2812" s="99" t="str">
        <f t="shared" si="264"/>
        <v/>
      </c>
      <c r="H2812" s="200" t="str">
        <f ca="1">IF(AND(M2812&gt;0,M2812&lt;=STATS!$C$22),1,"")</f>
        <v/>
      </c>
      <c r="J2812" s="34">
        <v>2811</v>
      </c>
      <c r="R2812" s="17"/>
      <c r="S2812" s="17"/>
      <c r="EZ2812" s="196"/>
      <c r="FA2812" s="196"/>
      <c r="FB2812" s="196"/>
      <c r="FC2812" s="196"/>
      <c r="FD2812" s="196"/>
    </row>
    <row r="2813" spans="2:160">
      <c r="B2813" s="99">
        <f t="shared" si="259"/>
        <v>0</v>
      </c>
      <c r="C2813" s="99" t="str">
        <f t="shared" si="260"/>
        <v/>
      </c>
      <c r="D2813" s="99" t="str">
        <f t="shared" si="261"/>
        <v/>
      </c>
      <c r="E2813" s="99" t="str">
        <f t="shared" si="262"/>
        <v/>
      </c>
      <c r="F2813" s="99" t="str">
        <f t="shared" si="263"/>
        <v/>
      </c>
      <c r="G2813" s="99" t="str">
        <f t="shared" si="264"/>
        <v/>
      </c>
      <c r="H2813" s="200" t="str">
        <f ca="1">IF(AND(M2813&gt;0,M2813&lt;=STATS!$C$22),1,"")</f>
        <v/>
      </c>
      <c r="J2813" s="34">
        <v>2812</v>
      </c>
      <c r="R2813" s="17"/>
      <c r="S2813" s="17"/>
      <c r="EZ2813" s="196"/>
      <c r="FA2813" s="196"/>
      <c r="FB2813" s="196"/>
      <c r="FC2813" s="196"/>
      <c r="FD2813" s="196"/>
    </row>
    <row r="2814" spans="2:160">
      <c r="B2814" s="99">
        <f t="shared" si="259"/>
        <v>0</v>
      </c>
      <c r="C2814" s="99" t="str">
        <f t="shared" si="260"/>
        <v/>
      </c>
      <c r="D2814" s="99" t="str">
        <f t="shared" si="261"/>
        <v/>
      </c>
      <c r="E2814" s="99" t="str">
        <f t="shared" si="262"/>
        <v/>
      </c>
      <c r="F2814" s="99" t="str">
        <f t="shared" si="263"/>
        <v/>
      </c>
      <c r="G2814" s="99" t="str">
        <f t="shared" si="264"/>
        <v/>
      </c>
      <c r="H2814" s="200" t="str">
        <f ca="1">IF(AND(M2814&gt;0,M2814&lt;=STATS!$C$22),1,"")</f>
        <v/>
      </c>
      <c r="J2814" s="34">
        <v>2813</v>
      </c>
      <c r="R2814" s="17"/>
      <c r="S2814" s="17"/>
      <c r="EZ2814" s="196"/>
      <c r="FA2814" s="196"/>
      <c r="FB2814" s="196"/>
      <c r="FC2814" s="196"/>
      <c r="FD2814" s="196"/>
    </row>
    <row r="2815" spans="2:160">
      <c r="B2815" s="99">
        <f t="shared" si="259"/>
        <v>0</v>
      </c>
      <c r="C2815" s="99" t="str">
        <f t="shared" si="260"/>
        <v/>
      </c>
      <c r="D2815" s="99" t="str">
        <f t="shared" si="261"/>
        <v/>
      </c>
      <c r="E2815" s="99" t="str">
        <f t="shared" si="262"/>
        <v/>
      </c>
      <c r="F2815" s="99" t="str">
        <f t="shared" si="263"/>
        <v/>
      </c>
      <c r="G2815" s="99" t="str">
        <f t="shared" si="264"/>
        <v/>
      </c>
      <c r="H2815" s="200" t="str">
        <f ca="1">IF(AND(M2815&gt;0,M2815&lt;=STATS!$C$22),1,"")</f>
        <v/>
      </c>
      <c r="J2815" s="34">
        <v>2814</v>
      </c>
      <c r="R2815" s="17"/>
      <c r="S2815" s="17"/>
      <c r="EZ2815" s="196"/>
      <c r="FA2815" s="196"/>
      <c r="FB2815" s="196"/>
      <c r="FC2815" s="196"/>
      <c r="FD2815" s="196"/>
    </row>
    <row r="2816" spans="2:160">
      <c r="B2816" s="99">
        <f t="shared" si="259"/>
        <v>0</v>
      </c>
      <c r="C2816" s="99" t="str">
        <f t="shared" si="260"/>
        <v/>
      </c>
      <c r="D2816" s="99" t="str">
        <f t="shared" si="261"/>
        <v/>
      </c>
      <c r="E2816" s="99" t="str">
        <f t="shared" si="262"/>
        <v/>
      </c>
      <c r="F2816" s="99" t="str">
        <f t="shared" si="263"/>
        <v/>
      </c>
      <c r="G2816" s="99" t="str">
        <f t="shared" si="264"/>
        <v/>
      </c>
      <c r="H2816" s="200" t="str">
        <f ca="1">IF(AND(M2816&gt;0,M2816&lt;=STATS!$C$22),1,"")</f>
        <v/>
      </c>
      <c r="J2816" s="34">
        <v>2815</v>
      </c>
      <c r="R2816" s="17"/>
      <c r="S2816" s="17"/>
      <c r="EZ2816" s="196"/>
      <c r="FA2816" s="196"/>
      <c r="FB2816" s="196"/>
      <c r="FC2816" s="196"/>
      <c r="FD2816" s="196"/>
    </row>
    <row r="2817" spans="2:160">
      <c r="B2817" s="99">
        <f t="shared" si="259"/>
        <v>0</v>
      </c>
      <c r="C2817" s="99" t="str">
        <f t="shared" si="260"/>
        <v/>
      </c>
      <c r="D2817" s="99" t="str">
        <f t="shared" si="261"/>
        <v/>
      </c>
      <c r="E2817" s="99" t="str">
        <f t="shared" si="262"/>
        <v/>
      </c>
      <c r="F2817" s="99" t="str">
        <f t="shared" si="263"/>
        <v/>
      </c>
      <c r="G2817" s="99" t="str">
        <f t="shared" si="264"/>
        <v/>
      </c>
      <c r="H2817" s="200" t="str">
        <f ca="1">IF(AND(M2817&gt;0,M2817&lt;=STATS!$C$22),1,"")</f>
        <v/>
      </c>
      <c r="J2817" s="34">
        <v>2816</v>
      </c>
      <c r="R2817" s="17"/>
      <c r="S2817" s="17"/>
      <c r="EZ2817" s="196"/>
      <c r="FA2817" s="196"/>
      <c r="FB2817" s="196"/>
      <c r="FC2817" s="196"/>
      <c r="FD2817" s="196"/>
    </row>
    <row r="2818" spans="2:160">
      <c r="B2818" s="99">
        <f t="shared" ref="B2818:B2881" si="265">COUNT(R2818:EY2818,FE2818:FM2818)</f>
        <v>0</v>
      </c>
      <c r="C2818" s="99" t="str">
        <f t="shared" ref="C2818:C2881" si="266">IF(COUNT(R2818:EY2818,FE2818:FM2818)&gt;0,COUNT(R2818:EY2818,FE2818:FM2818),"")</f>
        <v/>
      </c>
      <c r="D2818" s="99" t="str">
        <f t="shared" ref="D2818:D2881" si="267">IF(COUNT(T2818:BJ2818,BL2818:BT2818,BV2818:CB2818,CD2818:EY2818,FE2818:FM2818)&gt;0,COUNT(T2818:BJ2818,BL2818:BT2818,BV2818:CB2818,CD2818:EY2818,FE2818:FM2818),"")</f>
        <v/>
      </c>
      <c r="E2818" s="99" t="str">
        <f t="shared" ref="E2818:E2881" si="268">IF(H2818=1,COUNT(R2818:EY2818,FE2818:FM2818),"")</f>
        <v/>
      </c>
      <c r="F2818" s="99" t="str">
        <f t="shared" ref="F2818:F2881" si="269">IF(H2818=1,COUNT(T2818:BJ2818,BL2818:BT2818,BV2818:CB2818,CD2818:EY2818,FE2818:FM2818),"")</f>
        <v/>
      </c>
      <c r="G2818" s="99" t="str">
        <f t="shared" si="264"/>
        <v/>
      </c>
      <c r="H2818" s="200" t="str">
        <f ca="1">IF(AND(M2818&gt;0,M2818&lt;=STATS!$C$22),1,"")</f>
        <v/>
      </c>
      <c r="J2818" s="34">
        <v>2817</v>
      </c>
      <c r="R2818" s="17"/>
      <c r="S2818" s="17"/>
      <c r="EZ2818" s="196"/>
      <c r="FA2818" s="196"/>
      <c r="FB2818" s="196"/>
      <c r="FC2818" s="196"/>
      <c r="FD2818" s="196"/>
    </row>
    <row r="2819" spans="2:160">
      <c r="B2819" s="99">
        <f t="shared" si="265"/>
        <v>0</v>
      </c>
      <c r="C2819" s="99" t="str">
        <f t="shared" si="266"/>
        <v/>
      </c>
      <c r="D2819" s="99" t="str">
        <f t="shared" si="267"/>
        <v/>
      </c>
      <c r="E2819" s="99" t="str">
        <f t="shared" si="268"/>
        <v/>
      </c>
      <c r="F2819" s="99" t="str">
        <f t="shared" si="269"/>
        <v/>
      </c>
      <c r="G2819" s="99" t="str">
        <f t="shared" si="264"/>
        <v/>
      </c>
      <c r="H2819" s="200" t="str">
        <f ca="1">IF(AND(M2819&gt;0,M2819&lt;=STATS!$C$22),1,"")</f>
        <v/>
      </c>
      <c r="J2819" s="34">
        <v>2818</v>
      </c>
      <c r="R2819" s="17"/>
      <c r="S2819" s="17"/>
      <c r="EZ2819" s="196"/>
      <c r="FA2819" s="196"/>
      <c r="FB2819" s="196"/>
      <c r="FC2819" s="196"/>
      <c r="FD2819" s="196"/>
    </row>
    <row r="2820" spans="2:160">
      <c r="B2820" s="99">
        <f t="shared" si="265"/>
        <v>0</v>
      </c>
      <c r="C2820" s="99" t="str">
        <f t="shared" si="266"/>
        <v/>
      </c>
      <c r="D2820" s="99" t="str">
        <f t="shared" si="267"/>
        <v/>
      </c>
      <c r="E2820" s="99" t="str">
        <f t="shared" si="268"/>
        <v/>
      </c>
      <c r="F2820" s="99" t="str">
        <f t="shared" si="269"/>
        <v/>
      </c>
      <c r="G2820" s="99" t="str">
        <f t="shared" si="264"/>
        <v/>
      </c>
      <c r="H2820" s="200" t="str">
        <f ca="1">IF(AND(M2820&gt;0,M2820&lt;=STATS!$C$22),1,"")</f>
        <v/>
      </c>
      <c r="J2820" s="34">
        <v>2819</v>
      </c>
      <c r="R2820" s="17"/>
      <c r="S2820" s="17"/>
      <c r="EZ2820" s="196"/>
      <c r="FA2820" s="196"/>
      <c r="FB2820" s="196"/>
      <c r="FC2820" s="196"/>
      <c r="FD2820" s="196"/>
    </row>
    <row r="2821" spans="2:160">
      <c r="B2821" s="99">
        <f t="shared" si="265"/>
        <v>0</v>
      </c>
      <c r="C2821" s="99" t="str">
        <f t="shared" si="266"/>
        <v/>
      </c>
      <c r="D2821" s="99" t="str">
        <f t="shared" si="267"/>
        <v/>
      </c>
      <c r="E2821" s="99" t="str">
        <f t="shared" si="268"/>
        <v/>
      </c>
      <c r="F2821" s="99" t="str">
        <f t="shared" si="269"/>
        <v/>
      </c>
      <c r="G2821" s="99" t="str">
        <f t="shared" si="264"/>
        <v/>
      </c>
      <c r="H2821" s="200" t="str">
        <f ca="1">IF(AND(M2821&gt;0,M2821&lt;=STATS!$C$22),1,"")</f>
        <v/>
      </c>
      <c r="J2821" s="34">
        <v>2820</v>
      </c>
      <c r="R2821" s="17"/>
      <c r="S2821" s="17"/>
      <c r="EZ2821" s="196"/>
      <c r="FA2821" s="196"/>
      <c r="FB2821" s="196"/>
      <c r="FC2821" s="196"/>
      <c r="FD2821" s="196"/>
    </row>
    <row r="2822" spans="2:160">
      <c r="B2822" s="99">
        <f t="shared" si="265"/>
        <v>0</v>
      </c>
      <c r="C2822" s="99" t="str">
        <f t="shared" si="266"/>
        <v/>
      </c>
      <c r="D2822" s="99" t="str">
        <f t="shared" si="267"/>
        <v/>
      </c>
      <c r="E2822" s="99" t="str">
        <f t="shared" si="268"/>
        <v/>
      </c>
      <c r="F2822" s="99" t="str">
        <f t="shared" si="269"/>
        <v/>
      </c>
      <c r="G2822" s="99" t="str">
        <f t="shared" si="264"/>
        <v/>
      </c>
      <c r="H2822" s="200" t="str">
        <f ca="1">IF(AND(M2822&gt;0,M2822&lt;=STATS!$C$22),1,"")</f>
        <v/>
      </c>
      <c r="J2822" s="34">
        <v>2821</v>
      </c>
      <c r="R2822" s="17"/>
      <c r="S2822" s="17"/>
      <c r="EZ2822" s="196"/>
      <c r="FA2822" s="196"/>
      <c r="FB2822" s="196"/>
      <c r="FC2822" s="196"/>
      <c r="FD2822" s="196"/>
    </row>
    <row r="2823" spans="2:160">
      <c r="B2823" s="99">
        <f t="shared" si="265"/>
        <v>0</v>
      </c>
      <c r="C2823" s="99" t="str">
        <f t="shared" si="266"/>
        <v/>
      </c>
      <c r="D2823" s="99" t="str">
        <f t="shared" si="267"/>
        <v/>
      </c>
      <c r="E2823" s="99" t="str">
        <f t="shared" si="268"/>
        <v/>
      </c>
      <c r="F2823" s="99" t="str">
        <f t="shared" si="269"/>
        <v/>
      </c>
      <c r="G2823" s="99" t="str">
        <f t="shared" si="264"/>
        <v/>
      </c>
      <c r="H2823" s="200" t="str">
        <f ca="1">IF(AND(M2823&gt;0,M2823&lt;=STATS!$C$22),1,"")</f>
        <v/>
      </c>
      <c r="J2823" s="34">
        <v>2822</v>
      </c>
      <c r="R2823" s="17"/>
      <c r="S2823" s="17"/>
      <c r="EZ2823" s="196"/>
      <c r="FA2823" s="196"/>
      <c r="FB2823" s="196"/>
      <c r="FC2823" s="196"/>
      <c r="FD2823" s="196"/>
    </row>
    <row r="2824" spans="2:160">
      <c r="B2824" s="99">
        <f t="shared" si="265"/>
        <v>0</v>
      </c>
      <c r="C2824" s="99" t="str">
        <f t="shared" si="266"/>
        <v/>
      </c>
      <c r="D2824" s="99" t="str">
        <f t="shared" si="267"/>
        <v/>
      </c>
      <c r="E2824" s="99" t="str">
        <f t="shared" si="268"/>
        <v/>
      </c>
      <c r="F2824" s="99" t="str">
        <f t="shared" si="269"/>
        <v/>
      </c>
      <c r="G2824" s="99" t="str">
        <f t="shared" si="264"/>
        <v/>
      </c>
      <c r="H2824" s="200" t="str">
        <f ca="1">IF(AND(M2824&gt;0,M2824&lt;=STATS!$C$22),1,"")</f>
        <v/>
      </c>
      <c r="J2824" s="34">
        <v>2823</v>
      </c>
      <c r="R2824" s="17"/>
      <c r="S2824" s="17"/>
      <c r="EZ2824" s="196"/>
      <c r="FA2824" s="196"/>
      <c r="FB2824" s="196"/>
      <c r="FC2824" s="196"/>
      <c r="FD2824" s="196"/>
    </row>
    <row r="2825" spans="2:160">
      <c r="B2825" s="99">
        <f t="shared" si="265"/>
        <v>0</v>
      </c>
      <c r="C2825" s="99" t="str">
        <f t="shared" si="266"/>
        <v/>
      </c>
      <c r="D2825" s="99" t="str">
        <f t="shared" si="267"/>
        <v/>
      </c>
      <c r="E2825" s="99" t="str">
        <f t="shared" si="268"/>
        <v/>
      </c>
      <c r="F2825" s="99" t="str">
        <f t="shared" si="269"/>
        <v/>
      </c>
      <c r="G2825" s="99" t="str">
        <f t="shared" si="264"/>
        <v/>
      </c>
      <c r="H2825" s="200" t="str">
        <f ca="1">IF(AND(M2825&gt;0,M2825&lt;=STATS!$C$22),1,"")</f>
        <v/>
      </c>
      <c r="J2825" s="34">
        <v>2824</v>
      </c>
      <c r="R2825" s="17"/>
      <c r="S2825" s="17"/>
      <c r="EZ2825" s="196"/>
      <c r="FA2825" s="196"/>
      <c r="FB2825" s="196"/>
      <c r="FC2825" s="196"/>
      <c r="FD2825" s="196"/>
    </row>
    <row r="2826" spans="2:160">
      <c r="B2826" s="99">
        <f t="shared" si="265"/>
        <v>0</v>
      </c>
      <c r="C2826" s="99" t="str">
        <f t="shared" si="266"/>
        <v/>
      </c>
      <c r="D2826" s="99" t="str">
        <f t="shared" si="267"/>
        <v/>
      </c>
      <c r="E2826" s="99" t="str">
        <f t="shared" si="268"/>
        <v/>
      </c>
      <c r="F2826" s="99" t="str">
        <f t="shared" si="269"/>
        <v/>
      </c>
      <c r="G2826" s="99" t="str">
        <f t="shared" si="264"/>
        <v/>
      </c>
      <c r="H2826" s="200" t="str">
        <f ca="1">IF(AND(M2826&gt;0,M2826&lt;=STATS!$C$22),1,"")</f>
        <v/>
      </c>
      <c r="J2826" s="34">
        <v>2825</v>
      </c>
      <c r="R2826" s="17"/>
      <c r="S2826" s="17"/>
      <c r="EZ2826" s="196"/>
      <c r="FA2826" s="196"/>
      <c r="FB2826" s="196"/>
      <c r="FC2826" s="196"/>
      <c r="FD2826" s="196"/>
    </row>
    <row r="2827" spans="2:160">
      <c r="B2827" s="99">
        <f t="shared" si="265"/>
        <v>0</v>
      </c>
      <c r="C2827" s="99" t="str">
        <f t="shared" si="266"/>
        <v/>
      </c>
      <c r="D2827" s="99" t="str">
        <f t="shared" si="267"/>
        <v/>
      </c>
      <c r="E2827" s="99" t="str">
        <f t="shared" si="268"/>
        <v/>
      </c>
      <c r="F2827" s="99" t="str">
        <f t="shared" si="269"/>
        <v/>
      </c>
      <c r="G2827" s="99" t="str">
        <f t="shared" si="264"/>
        <v/>
      </c>
      <c r="H2827" s="200" t="str">
        <f ca="1">IF(AND(M2827&gt;0,M2827&lt;=STATS!$C$22),1,"")</f>
        <v/>
      </c>
      <c r="J2827" s="34">
        <v>2826</v>
      </c>
      <c r="R2827" s="17"/>
      <c r="S2827" s="17"/>
      <c r="EZ2827" s="196"/>
      <c r="FA2827" s="196"/>
      <c r="FB2827" s="196"/>
      <c r="FC2827" s="196"/>
      <c r="FD2827" s="196"/>
    </row>
    <row r="2828" spans="2:160">
      <c r="B2828" s="99">
        <f t="shared" si="265"/>
        <v>0</v>
      </c>
      <c r="C2828" s="99" t="str">
        <f t="shared" si="266"/>
        <v/>
      </c>
      <c r="D2828" s="99" t="str">
        <f t="shared" si="267"/>
        <v/>
      </c>
      <c r="E2828" s="99" t="str">
        <f t="shared" si="268"/>
        <v/>
      </c>
      <c r="F2828" s="99" t="str">
        <f t="shared" si="269"/>
        <v/>
      </c>
      <c r="G2828" s="99" t="str">
        <f t="shared" si="264"/>
        <v/>
      </c>
      <c r="H2828" s="200" t="str">
        <f ca="1">IF(AND(M2828&gt;0,M2828&lt;=STATS!$C$22),1,"")</f>
        <v/>
      </c>
      <c r="J2828" s="34">
        <v>2827</v>
      </c>
      <c r="R2828" s="17"/>
      <c r="S2828" s="17"/>
      <c r="EZ2828" s="196"/>
      <c r="FA2828" s="196"/>
      <c r="FB2828" s="196"/>
      <c r="FC2828" s="196"/>
      <c r="FD2828" s="196"/>
    </row>
    <row r="2829" spans="2:160">
      <c r="B2829" s="99">
        <f t="shared" si="265"/>
        <v>0</v>
      </c>
      <c r="C2829" s="99" t="str">
        <f t="shared" si="266"/>
        <v/>
      </c>
      <c r="D2829" s="99" t="str">
        <f t="shared" si="267"/>
        <v/>
      </c>
      <c r="E2829" s="99" t="str">
        <f t="shared" si="268"/>
        <v/>
      </c>
      <c r="F2829" s="99" t="str">
        <f t="shared" si="269"/>
        <v/>
      </c>
      <c r="G2829" s="99" t="str">
        <f t="shared" si="264"/>
        <v/>
      </c>
      <c r="H2829" s="200" t="str">
        <f ca="1">IF(AND(M2829&gt;0,M2829&lt;=STATS!$C$22),1,"")</f>
        <v/>
      </c>
      <c r="J2829" s="34">
        <v>2828</v>
      </c>
      <c r="R2829" s="17"/>
      <c r="S2829" s="17"/>
      <c r="EZ2829" s="196"/>
      <c r="FA2829" s="196"/>
      <c r="FB2829" s="196"/>
      <c r="FC2829" s="196"/>
      <c r="FD2829" s="196"/>
    </row>
    <row r="2830" spans="2:160">
      <c r="B2830" s="99">
        <f t="shared" si="265"/>
        <v>0</v>
      </c>
      <c r="C2830" s="99" t="str">
        <f t="shared" si="266"/>
        <v/>
      </c>
      <c r="D2830" s="99" t="str">
        <f t="shared" si="267"/>
        <v/>
      </c>
      <c r="E2830" s="99" t="str">
        <f t="shared" si="268"/>
        <v/>
      </c>
      <c r="F2830" s="99" t="str">
        <f t="shared" si="269"/>
        <v/>
      </c>
      <c r="G2830" s="99" t="str">
        <f t="shared" si="264"/>
        <v/>
      </c>
      <c r="H2830" s="200" t="str">
        <f ca="1">IF(AND(M2830&gt;0,M2830&lt;=STATS!$C$22),1,"")</f>
        <v/>
      </c>
      <c r="J2830" s="34">
        <v>2829</v>
      </c>
      <c r="R2830" s="17"/>
      <c r="S2830" s="17"/>
      <c r="EZ2830" s="196"/>
      <c r="FA2830" s="196"/>
      <c r="FB2830" s="196"/>
      <c r="FC2830" s="196"/>
      <c r="FD2830" s="196"/>
    </row>
    <row r="2831" spans="2:160">
      <c r="B2831" s="99">
        <f t="shared" si="265"/>
        <v>0</v>
      </c>
      <c r="C2831" s="99" t="str">
        <f t="shared" si="266"/>
        <v/>
      </c>
      <c r="D2831" s="99" t="str">
        <f t="shared" si="267"/>
        <v/>
      </c>
      <c r="E2831" s="99" t="str">
        <f t="shared" si="268"/>
        <v/>
      </c>
      <c r="F2831" s="99" t="str">
        <f t="shared" si="269"/>
        <v/>
      </c>
      <c r="G2831" s="99" t="str">
        <f t="shared" si="264"/>
        <v/>
      </c>
      <c r="H2831" s="200" t="str">
        <f ca="1">IF(AND(M2831&gt;0,M2831&lt;=STATS!$C$22),1,"")</f>
        <v/>
      </c>
      <c r="J2831" s="34">
        <v>2830</v>
      </c>
      <c r="R2831" s="17"/>
      <c r="S2831" s="17"/>
      <c r="EZ2831" s="196"/>
      <c r="FA2831" s="196"/>
      <c r="FB2831" s="196"/>
      <c r="FC2831" s="196"/>
      <c r="FD2831" s="196"/>
    </row>
    <row r="2832" spans="2:160">
      <c r="B2832" s="99">
        <f t="shared" si="265"/>
        <v>0</v>
      </c>
      <c r="C2832" s="99" t="str">
        <f t="shared" si="266"/>
        <v/>
      </c>
      <c r="D2832" s="99" t="str">
        <f t="shared" si="267"/>
        <v/>
      </c>
      <c r="E2832" s="99" t="str">
        <f t="shared" si="268"/>
        <v/>
      </c>
      <c r="F2832" s="99" t="str">
        <f t="shared" si="269"/>
        <v/>
      </c>
      <c r="G2832" s="99" t="str">
        <f t="shared" si="264"/>
        <v/>
      </c>
      <c r="H2832" s="200" t="str">
        <f ca="1">IF(AND(M2832&gt;0,M2832&lt;=STATS!$C$22),1,"")</f>
        <v/>
      </c>
      <c r="J2832" s="34">
        <v>2831</v>
      </c>
      <c r="R2832" s="17"/>
      <c r="S2832" s="17"/>
      <c r="EZ2832" s="196"/>
      <c r="FA2832" s="196"/>
      <c r="FB2832" s="196"/>
      <c r="FC2832" s="196"/>
      <c r="FD2832" s="196"/>
    </row>
    <row r="2833" spans="2:160">
      <c r="B2833" s="99">
        <f t="shared" si="265"/>
        <v>0</v>
      </c>
      <c r="C2833" s="99" t="str">
        <f t="shared" si="266"/>
        <v/>
      </c>
      <c r="D2833" s="99" t="str">
        <f t="shared" si="267"/>
        <v/>
      </c>
      <c r="E2833" s="99" t="str">
        <f t="shared" si="268"/>
        <v/>
      </c>
      <c r="F2833" s="99" t="str">
        <f t="shared" si="269"/>
        <v/>
      </c>
      <c r="G2833" s="99" t="str">
        <f t="shared" si="264"/>
        <v/>
      </c>
      <c r="H2833" s="200" t="str">
        <f ca="1">IF(AND(M2833&gt;0,M2833&lt;=STATS!$C$22),1,"")</f>
        <v/>
      </c>
      <c r="J2833" s="34">
        <v>2832</v>
      </c>
      <c r="R2833" s="17"/>
      <c r="S2833" s="17"/>
      <c r="EZ2833" s="196"/>
      <c r="FA2833" s="196"/>
      <c r="FB2833" s="196"/>
      <c r="FC2833" s="196"/>
      <c r="FD2833" s="196"/>
    </row>
    <row r="2834" spans="2:160">
      <c r="B2834" s="99">
        <f t="shared" si="265"/>
        <v>0</v>
      </c>
      <c r="C2834" s="99" t="str">
        <f t="shared" si="266"/>
        <v/>
      </c>
      <c r="D2834" s="99" t="str">
        <f t="shared" si="267"/>
        <v/>
      </c>
      <c r="E2834" s="99" t="str">
        <f t="shared" si="268"/>
        <v/>
      </c>
      <c r="F2834" s="99" t="str">
        <f t="shared" si="269"/>
        <v/>
      </c>
      <c r="G2834" s="99" t="str">
        <f t="shared" si="264"/>
        <v/>
      </c>
      <c r="H2834" s="200" t="str">
        <f ca="1">IF(AND(M2834&gt;0,M2834&lt;=STATS!$C$22),1,"")</f>
        <v/>
      </c>
      <c r="J2834" s="34">
        <v>2833</v>
      </c>
      <c r="R2834" s="17"/>
      <c r="S2834" s="17"/>
      <c r="EZ2834" s="196"/>
      <c r="FA2834" s="196"/>
      <c r="FB2834" s="196"/>
      <c r="FC2834" s="196"/>
      <c r="FD2834" s="196"/>
    </row>
    <row r="2835" spans="2:160">
      <c r="B2835" s="99">
        <f t="shared" si="265"/>
        <v>0</v>
      </c>
      <c r="C2835" s="99" t="str">
        <f t="shared" si="266"/>
        <v/>
      </c>
      <c r="D2835" s="99" t="str">
        <f t="shared" si="267"/>
        <v/>
      </c>
      <c r="E2835" s="99" t="str">
        <f t="shared" si="268"/>
        <v/>
      </c>
      <c r="F2835" s="99" t="str">
        <f t="shared" si="269"/>
        <v/>
      </c>
      <c r="G2835" s="99" t="str">
        <f t="shared" si="264"/>
        <v/>
      </c>
      <c r="H2835" s="200" t="str">
        <f ca="1">IF(AND(M2835&gt;0,M2835&lt;=STATS!$C$22),1,"")</f>
        <v/>
      </c>
      <c r="J2835" s="34">
        <v>2834</v>
      </c>
      <c r="R2835" s="17"/>
      <c r="S2835" s="17"/>
      <c r="EZ2835" s="196"/>
      <c r="FA2835" s="196"/>
      <c r="FB2835" s="196"/>
      <c r="FC2835" s="196"/>
      <c r="FD2835" s="196"/>
    </row>
    <row r="2836" spans="2:160">
      <c r="B2836" s="99">
        <f t="shared" si="265"/>
        <v>0</v>
      </c>
      <c r="C2836" s="99" t="str">
        <f t="shared" si="266"/>
        <v/>
      </c>
      <c r="D2836" s="99" t="str">
        <f t="shared" si="267"/>
        <v/>
      </c>
      <c r="E2836" s="99" t="str">
        <f t="shared" si="268"/>
        <v/>
      </c>
      <c r="F2836" s="99" t="str">
        <f t="shared" si="269"/>
        <v/>
      </c>
      <c r="G2836" s="99" t="str">
        <f t="shared" si="264"/>
        <v/>
      </c>
      <c r="H2836" s="200" t="str">
        <f ca="1">IF(AND(M2836&gt;0,M2836&lt;=STATS!$C$22),1,"")</f>
        <v/>
      </c>
      <c r="J2836" s="34">
        <v>2835</v>
      </c>
      <c r="R2836" s="17"/>
      <c r="S2836" s="17"/>
      <c r="EZ2836" s="196"/>
      <c r="FA2836" s="196"/>
      <c r="FB2836" s="196"/>
      <c r="FC2836" s="196"/>
      <c r="FD2836" s="196"/>
    </row>
    <row r="2837" spans="2:160">
      <c r="B2837" s="99">
        <f t="shared" si="265"/>
        <v>0</v>
      </c>
      <c r="C2837" s="99" t="str">
        <f t="shared" si="266"/>
        <v/>
      </c>
      <c r="D2837" s="99" t="str">
        <f t="shared" si="267"/>
        <v/>
      </c>
      <c r="E2837" s="99" t="str">
        <f t="shared" si="268"/>
        <v/>
      </c>
      <c r="F2837" s="99" t="str">
        <f t="shared" si="269"/>
        <v/>
      </c>
      <c r="G2837" s="99" t="str">
        <f t="shared" si="264"/>
        <v/>
      </c>
      <c r="H2837" s="200" t="str">
        <f ca="1">IF(AND(M2837&gt;0,M2837&lt;=STATS!$C$22),1,"")</f>
        <v/>
      </c>
      <c r="J2837" s="34">
        <v>2836</v>
      </c>
      <c r="R2837" s="17"/>
      <c r="S2837" s="17"/>
      <c r="EZ2837" s="196"/>
      <c r="FA2837" s="196"/>
      <c r="FB2837" s="196"/>
      <c r="FC2837" s="196"/>
      <c r="FD2837" s="196"/>
    </row>
    <row r="2838" spans="2:160">
      <c r="B2838" s="99">
        <f t="shared" si="265"/>
        <v>0</v>
      </c>
      <c r="C2838" s="99" t="str">
        <f t="shared" si="266"/>
        <v/>
      </c>
      <c r="D2838" s="99" t="str">
        <f t="shared" si="267"/>
        <v/>
      </c>
      <c r="E2838" s="99" t="str">
        <f t="shared" si="268"/>
        <v/>
      </c>
      <c r="F2838" s="99" t="str">
        <f t="shared" si="269"/>
        <v/>
      </c>
      <c r="G2838" s="99" t="str">
        <f t="shared" si="264"/>
        <v/>
      </c>
      <c r="H2838" s="200" t="str">
        <f ca="1">IF(AND(M2838&gt;0,M2838&lt;=STATS!$C$22),1,"")</f>
        <v/>
      </c>
      <c r="J2838" s="34">
        <v>2837</v>
      </c>
      <c r="R2838" s="17"/>
      <c r="S2838" s="17"/>
      <c r="EZ2838" s="196"/>
      <c r="FA2838" s="196"/>
      <c r="FB2838" s="196"/>
      <c r="FC2838" s="196"/>
      <c r="FD2838" s="196"/>
    </row>
    <row r="2839" spans="2:160">
      <c r="B2839" s="99">
        <f t="shared" si="265"/>
        <v>0</v>
      </c>
      <c r="C2839" s="99" t="str">
        <f t="shared" si="266"/>
        <v/>
      </c>
      <c r="D2839" s="99" t="str">
        <f t="shared" si="267"/>
        <v/>
      </c>
      <c r="E2839" s="99" t="str">
        <f t="shared" si="268"/>
        <v/>
      </c>
      <c r="F2839" s="99" t="str">
        <f t="shared" si="269"/>
        <v/>
      </c>
      <c r="G2839" s="99" t="str">
        <f t="shared" si="264"/>
        <v/>
      </c>
      <c r="H2839" s="200" t="str">
        <f ca="1">IF(AND(M2839&gt;0,M2839&lt;=STATS!$C$22),1,"")</f>
        <v/>
      </c>
      <c r="J2839" s="34">
        <v>2838</v>
      </c>
      <c r="R2839" s="17"/>
      <c r="S2839" s="17"/>
      <c r="EZ2839" s="196"/>
      <c r="FA2839" s="196"/>
      <c r="FB2839" s="196"/>
      <c r="FC2839" s="196"/>
      <c r="FD2839" s="196"/>
    </row>
    <row r="2840" spans="2:160">
      <c r="B2840" s="99">
        <f t="shared" si="265"/>
        <v>0</v>
      </c>
      <c r="C2840" s="99" t="str">
        <f t="shared" si="266"/>
        <v/>
      </c>
      <c r="D2840" s="99" t="str">
        <f t="shared" si="267"/>
        <v/>
      </c>
      <c r="E2840" s="99" t="str">
        <f t="shared" si="268"/>
        <v/>
      </c>
      <c r="F2840" s="99" t="str">
        <f t="shared" si="269"/>
        <v/>
      </c>
      <c r="G2840" s="99" t="str">
        <f t="shared" si="264"/>
        <v/>
      </c>
      <c r="H2840" s="200" t="str">
        <f ca="1">IF(AND(M2840&gt;0,M2840&lt;=STATS!$C$22),1,"")</f>
        <v/>
      </c>
      <c r="J2840" s="34">
        <v>2839</v>
      </c>
      <c r="R2840" s="17"/>
      <c r="S2840" s="17"/>
      <c r="EZ2840" s="196"/>
      <c r="FA2840" s="196"/>
      <c r="FB2840" s="196"/>
      <c r="FC2840" s="196"/>
      <c r="FD2840" s="196"/>
    </row>
    <row r="2841" spans="2:160">
      <c r="B2841" s="99">
        <f t="shared" si="265"/>
        <v>0</v>
      </c>
      <c r="C2841" s="99" t="str">
        <f t="shared" si="266"/>
        <v/>
      </c>
      <c r="D2841" s="99" t="str">
        <f t="shared" si="267"/>
        <v/>
      </c>
      <c r="E2841" s="99" t="str">
        <f t="shared" si="268"/>
        <v/>
      </c>
      <c r="F2841" s="99" t="str">
        <f t="shared" si="269"/>
        <v/>
      </c>
      <c r="G2841" s="99" t="str">
        <f t="shared" si="264"/>
        <v/>
      </c>
      <c r="H2841" s="200" t="str">
        <f ca="1">IF(AND(M2841&gt;0,M2841&lt;=STATS!$C$22),1,"")</f>
        <v/>
      </c>
      <c r="J2841" s="34">
        <v>2840</v>
      </c>
      <c r="R2841" s="17"/>
      <c r="S2841" s="17"/>
      <c r="EZ2841" s="196"/>
      <c r="FA2841" s="196"/>
      <c r="FB2841" s="196"/>
      <c r="FC2841" s="196"/>
      <c r="FD2841" s="196"/>
    </row>
    <row r="2842" spans="2:160">
      <c r="B2842" s="99">
        <f t="shared" si="265"/>
        <v>0</v>
      </c>
      <c r="C2842" s="99" t="str">
        <f t="shared" si="266"/>
        <v/>
      </c>
      <c r="D2842" s="99" t="str">
        <f t="shared" si="267"/>
        <v/>
      </c>
      <c r="E2842" s="99" t="str">
        <f t="shared" si="268"/>
        <v/>
      </c>
      <c r="F2842" s="99" t="str">
        <f t="shared" si="269"/>
        <v/>
      </c>
      <c r="G2842" s="99" t="str">
        <f t="shared" ref="G2842:G2905" si="270">IF($B2842&gt;=1,$M2842,"")</f>
        <v/>
      </c>
      <c r="H2842" s="200" t="str">
        <f ca="1">IF(AND(M2842&gt;0,M2842&lt;=STATS!$C$22),1,"")</f>
        <v/>
      </c>
      <c r="J2842" s="34">
        <v>2841</v>
      </c>
      <c r="R2842" s="17"/>
      <c r="S2842" s="17"/>
      <c r="EZ2842" s="196"/>
      <c r="FA2842" s="196"/>
      <c r="FB2842" s="196"/>
      <c r="FC2842" s="196"/>
      <c r="FD2842" s="196"/>
    </row>
    <row r="2843" spans="2:160">
      <c r="B2843" s="99">
        <f t="shared" si="265"/>
        <v>0</v>
      </c>
      <c r="C2843" s="99" t="str">
        <f t="shared" si="266"/>
        <v/>
      </c>
      <c r="D2843" s="99" t="str">
        <f t="shared" si="267"/>
        <v/>
      </c>
      <c r="E2843" s="99" t="str">
        <f t="shared" si="268"/>
        <v/>
      </c>
      <c r="F2843" s="99" t="str">
        <f t="shared" si="269"/>
        <v/>
      </c>
      <c r="G2843" s="99" t="str">
        <f t="shared" si="270"/>
        <v/>
      </c>
      <c r="H2843" s="200" t="str">
        <f ca="1">IF(AND(M2843&gt;0,M2843&lt;=STATS!$C$22),1,"")</f>
        <v/>
      </c>
      <c r="J2843" s="34">
        <v>2842</v>
      </c>
      <c r="R2843" s="17"/>
      <c r="S2843" s="17"/>
      <c r="EZ2843" s="196"/>
      <c r="FA2843" s="196"/>
      <c r="FB2843" s="196"/>
      <c r="FC2843" s="196"/>
      <c r="FD2843" s="196"/>
    </row>
    <row r="2844" spans="2:160">
      <c r="B2844" s="99">
        <f t="shared" si="265"/>
        <v>0</v>
      </c>
      <c r="C2844" s="99" t="str">
        <f t="shared" si="266"/>
        <v/>
      </c>
      <c r="D2844" s="99" t="str">
        <f t="shared" si="267"/>
        <v/>
      </c>
      <c r="E2844" s="99" t="str">
        <f t="shared" si="268"/>
        <v/>
      </c>
      <c r="F2844" s="99" t="str">
        <f t="shared" si="269"/>
        <v/>
      </c>
      <c r="G2844" s="99" t="str">
        <f t="shared" si="270"/>
        <v/>
      </c>
      <c r="H2844" s="200" t="str">
        <f ca="1">IF(AND(M2844&gt;0,M2844&lt;=STATS!$C$22),1,"")</f>
        <v/>
      </c>
      <c r="J2844" s="34">
        <v>2843</v>
      </c>
      <c r="R2844" s="17"/>
      <c r="S2844" s="17"/>
      <c r="EZ2844" s="196"/>
      <c r="FA2844" s="196"/>
      <c r="FB2844" s="196"/>
      <c r="FC2844" s="196"/>
      <c r="FD2844" s="196"/>
    </row>
    <row r="2845" spans="2:160">
      <c r="B2845" s="99">
        <f t="shared" si="265"/>
        <v>0</v>
      </c>
      <c r="C2845" s="99" t="str">
        <f t="shared" si="266"/>
        <v/>
      </c>
      <c r="D2845" s="99" t="str">
        <f t="shared" si="267"/>
        <v/>
      </c>
      <c r="E2845" s="99" t="str">
        <f t="shared" si="268"/>
        <v/>
      </c>
      <c r="F2845" s="99" t="str">
        <f t="shared" si="269"/>
        <v/>
      </c>
      <c r="G2845" s="99" t="str">
        <f t="shared" si="270"/>
        <v/>
      </c>
      <c r="H2845" s="200" t="str">
        <f ca="1">IF(AND(M2845&gt;0,M2845&lt;=STATS!$C$22),1,"")</f>
        <v/>
      </c>
      <c r="J2845" s="34">
        <v>2844</v>
      </c>
      <c r="R2845" s="17"/>
      <c r="S2845" s="17"/>
      <c r="EZ2845" s="196"/>
      <c r="FA2845" s="196"/>
      <c r="FB2845" s="196"/>
      <c r="FC2845" s="196"/>
      <c r="FD2845" s="196"/>
    </row>
    <row r="2846" spans="2:160">
      <c r="B2846" s="99">
        <f t="shared" si="265"/>
        <v>0</v>
      </c>
      <c r="C2846" s="99" t="str">
        <f t="shared" si="266"/>
        <v/>
      </c>
      <c r="D2846" s="99" t="str">
        <f t="shared" si="267"/>
        <v/>
      </c>
      <c r="E2846" s="99" t="str">
        <f t="shared" si="268"/>
        <v/>
      </c>
      <c r="F2846" s="99" t="str">
        <f t="shared" si="269"/>
        <v/>
      </c>
      <c r="G2846" s="99" t="str">
        <f t="shared" si="270"/>
        <v/>
      </c>
      <c r="H2846" s="200" t="str">
        <f ca="1">IF(AND(M2846&gt;0,M2846&lt;=STATS!$C$22),1,"")</f>
        <v/>
      </c>
      <c r="J2846" s="34">
        <v>2845</v>
      </c>
      <c r="R2846" s="17"/>
      <c r="S2846" s="17"/>
      <c r="EZ2846" s="196"/>
      <c r="FA2846" s="196"/>
      <c r="FB2846" s="196"/>
      <c r="FC2846" s="196"/>
      <c r="FD2846" s="196"/>
    </row>
    <row r="2847" spans="2:160">
      <c r="B2847" s="99">
        <f t="shared" si="265"/>
        <v>0</v>
      </c>
      <c r="C2847" s="99" t="str">
        <f t="shared" si="266"/>
        <v/>
      </c>
      <c r="D2847" s="99" t="str">
        <f t="shared" si="267"/>
        <v/>
      </c>
      <c r="E2847" s="99" t="str">
        <f t="shared" si="268"/>
        <v/>
      </c>
      <c r="F2847" s="99" t="str">
        <f t="shared" si="269"/>
        <v/>
      </c>
      <c r="G2847" s="99" t="str">
        <f t="shared" si="270"/>
        <v/>
      </c>
      <c r="H2847" s="200" t="str">
        <f ca="1">IF(AND(M2847&gt;0,M2847&lt;=STATS!$C$22),1,"")</f>
        <v/>
      </c>
      <c r="J2847" s="34">
        <v>2846</v>
      </c>
      <c r="R2847" s="17"/>
      <c r="S2847" s="17"/>
      <c r="EZ2847" s="196"/>
      <c r="FA2847" s="196"/>
      <c r="FB2847" s="196"/>
      <c r="FC2847" s="196"/>
      <c r="FD2847" s="196"/>
    </row>
    <row r="2848" spans="2:160">
      <c r="B2848" s="99">
        <f t="shared" si="265"/>
        <v>0</v>
      </c>
      <c r="C2848" s="99" t="str">
        <f t="shared" si="266"/>
        <v/>
      </c>
      <c r="D2848" s="99" t="str">
        <f t="shared" si="267"/>
        <v/>
      </c>
      <c r="E2848" s="99" t="str">
        <f t="shared" si="268"/>
        <v/>
      </c>
      <c r="F2848" s="99" t="str">
        <f t="shared" si="269"/>
        <v/>
      </c>
      <c r="G2848" s="99" t="str">
        <f t="shared" si="270"/>
        <v/>
      </c>
      <c r="H2848" s="200" t="str">
        <f ca="1">IF(AND(M2848&gt;0,M2848&lt;=STATS!$C$22),1,"")</f>
        <v/>
      </c>
      <c r="J2848" s="34">
        <v>2847</v>
      </c>
      <c r="R2848" s="17"/>
      <c r="S2848" s="17"/>
      <c r="EZ2848" s="196"/>
      <c r="FA2848" s="196"/>
      <c r="FB2848" s="196"/>
      <c r="FC2848" s="196"/>
      <c r="FD2848" s="196"/>
    </row>
    <row r="2849" spans="2:160">
      <c r="B2849" s="99">
        <f t="shared" si="265"/>
        <v>0</v>
      </c>
      <c r="C2849" s="99" t="str">
        <f t="shared" si="266"/>
        <v/>
      </c>
      <c r="D2849" s="99" t="str">
        <f t="shared" si="267"/>
        <v/>
      </c>
      <c r="E2849" s="99" t="str">
        <f t="shared" si="268"/>
        <v/>
      </c>
      <c r="F2849" s="99" t="str">
        <f t="shared" si="269"/>
        <v/>
      </c>
      <c r="G2849" s="99" t="str">
        <f t="shared" si="270"/>
        <v/>
      </c>
      <c r="H2849" s="200" t="str">
        <f ca="1">IF(AND(M2849&gt;0,M2849&lt;=STATS!$C$22),1,"")</f>
        <v/>
      </c>
      <c r="J2849" s="34">
        <v>2848</v>
      </c>
      <c r="R2849" s="17"/>
      <c r="S2849" s="17"/>
      <c r="EZ2849" s="196"/>
      <c r="FA2849" s="196"/>
      <c r="FB2849" s="196"/>
      <c r="FC2849" s="196"/>
      <c r="FD2849" s="196"/>
    </row>
    <row r="2850" spans="2:160">
      <c r="B2850" s="99">
        <f t="shared" si="265"/>
        <v>0</v>
      </c>
      <c r="C2850" s="99" t="str">
        <f t="shared" si="266"/>
        <v/>
      </c>
      <c r="D2850" s="99" t="str">
        <f t="shared" si="267"/>
        <v/>
      </c>
      <c r="E2850" s="99" t="str">
        <f t="shared" si="268"/>
        <v/>
      </c>
      <c r="F2850" s="99" t="str">
        <f t="shared" si="269"/>
        <v/>
      </c>
      <c r="G2850" s="99" t="str">
        <f t="shared" si="270"/>
        <v/>
      </c>
      <c r="H2850" s="200" t="str">
        <f ca="1">IF(AND(M2850&gt;0,M2850&lt;=STATS!$C$22),1,"")</f>
        <v/>
      </c>
      <c r="J2850" s="34">
        <v>2849</v>
      </c>
      <c r="R2850" s="17"/>
      <c r="S2850" s="17"/>
      <c r="EZ2850" s="196"/>
      <c r="FA2850" s="196"/>
      <c r="FB2850" s="196"/>
      <c r="FC2850" s="196"/>
      <c r="FD2850" s="196"/>
    </row>
    <row r="2851" spans="2:160">
      <c r="B2851" s="99">
        <f t="shared" si="265"/>
        <v>0</v>
      </c>
      <c r="C2851" s="99" t="str">
        <f t="shared" si="266"/>
        <v/>
      </c>
      <c r="D2851" s="99" t="str">
        <f t="shared" si="267"/>
        <v/>
      </c>
      <c r="E2851" s="99" t="str">
        <f t="shared" si="268"/>
        <v/>
      </c>
      <c r="F2851" s="99" t="str">
        <f t="shared" si="269"/>
        <v/>
      </c>
      <c r="G2851" s="99" t="str">
        <f t="shared" si="270"/>
        <v/>
      </c>
      <c r="H2851" s="200" t="str">
        <f ca="1">IF(AND(M2851&gt;0,M2851&lt;=STATS!$C$22),1,"")</f>
        <v/>
      </c>
      <c r="J2851" s="34">
        <v>2850</v>
      </c>
      <c r="R2851" s="17"/>
      <c r="S2851" s="17"/>
      <c r="EZ2851" s="196"/>
      <c r="FA2851" s="196"/>
      <c r="FB2851" s="196"/>
      <c r="FC2851" s="196"/>
      <c r="FD2851" s="196"/>
    </row>
    <row r="2852" spans="2:160">
      <c r="B2852" s="99">
        <f t="shared" si="265"/>
        <v>0</v>
      </c>
      <c r="C2852" s="99" t="str">
        <f t="shared" si="266"/>
        <v/>
      </c>
      <c r="D2852" s="99" t="str">
        <f t="shared" si="267"/>
        <v/>
      </c>
      <c r="E2852" s="99" t="str">
        <f t="shared" si="268"/>
        <v/>
      </c>
      <c r="F2852" s="99" t="str">
        <f t="shared" si="269"/>
        <v/>
      </c>
      <c r="G2852" s="99" t="str">
        <f t="shared" si="270"/>
        <v/>
      </c>
      <c r="H2852" s="200" t="str">
        <f ca="1">IF(AND(M2852&gt;0,M2852&lt;=STATS!$C$22),1,"")</f>
        <v/>
      </c>
      <c r="J2852" s="34">
        <v>2851</v>
      </c>
      <c r="R2852" s="17"/>
      <c r="S2852" s="17"/>
      <c r="EZ2852" s="196"/>
      <c r="FA2852" s="196"/>
      <c r="FB2852" s="196"/>
      <c r="FC2852" s="196"/>
      <c r="FD2852" s="196"/>
    </row>
    <row r="2853" spans="2:160">
      <c r="B2853" s="99">
        <f t="shared" si="265"/>
        <v>0</v>
      </c>
      <c r="C2853" s="99" t="str">
        <f t="shared" si="266"/>
        <v/>
      </c>
      <c r="D2853" s="99" t="str">
        <f t="shared" si="267"/>
        <v/>
      </c>
      <c r="E2853" s="99" t="str">
        <f t="shared" si="268"/>
        <v/>
      </c>
      <c r="F2853" s="99" t="str">
        <f t="shared" si="269"/>
        <v/>
      </c>
      <c r="G2853" s="99" t="str">
        <f t="shared" si="270"/>
        <v/>
      </c>
      <c r="H2853" s="200" t="str">
        <f ca="1">IF(AND(M2853&gt;0,M2853&lt;=STATS!$C$22),1,"")</f>
        <v/>
      </c>
      <c r="J2853" s="34">
        <v>2852</v>
      </c>
      <c r="R2853" s="17"/>
      <c r="S2853" s="17"/>
      <c r="EZ2853" s="196"/>
      <c r="FA2853" s="196"/>
      <c r="FB2853" s="196"/>
      <c r="FC2853" s="196"/>
      <c r="FD2853" s="196"/>
    </row>
    <row r="2854" spans="2:160">
      <c r="B2854" s="99">
        <f t="shared" si="265"/>
        <v>0</v>
      </c>
      <c r="C2854" s="99" t="str">
        <f t="shared" si="266"/>
        <v/>
      </c>
      <c r="D2854" s="99" t="str">
        <f t="shared" si="267"/>
        <v/>
      </c>
      <c r="E2854" s="99" t="str">
        <f t="shared" si="268"/>
        <v/>
      </c>
      <c r="F2854" s="99" t="str">
        <f t="shared" si="269"/>
        <v/>
      </c>
      <c r="G2854" s="99" t="str">
        <f t="shared" si="270"/>
        <v/>
      </c>
      <c r="H2854" s="200" t="str">
        <f ca="1">IF(AND(M2854&gt;0,M2854&lt;=STATS!$C$22),1,"")</f>
        <v/>
      </c>
      <c r="J2854" s="34">
        <v>2853</v>
      </c>
      <c r="R2854" s="17"/>
      <c r="S2854" s="17"/>
      <c r="EZ2854" s="196"/>
      <c r="FA2854" s="196"/>
      <c r="FB2854" s="196"/>
      <c r="FC2854" s="196"/>
      <c r="FD2854" s="196"/>
    </row>
    <row r="2855" spans="2:160">
      <c r="B2855" s="99">
        <f t="shared" si="265"/>
        <v>0</v>
      </c>
      <c r="C2855" s="99" t="str">
        <f t="shared" si="266"/>
        <v/>
      </c>
      <c r="D2855" s="99" t="str">
        <f t="shared" si="267"/>
        <v/>
      </c>
      <c r="E2855" s="99" t="str">
        <f t="shared" si="268"/>
        <v/>
      </c>
      <c r="F2855" s="99" t="str">
        <f t="shared" si="269"/>
        <v/>
      </c>
      <c r="G2855" s="99" t="str">
        <f t="shared" si="270"/>
        <v/>
      </c>
      <c r="H2855" s="200" t="str">
        <f ca="1">IF(AND(M2855&gt;0,M2855&lt;=STATS!$C$22),1,"")</f>
        <v/>
      </c>
      <c r="J2855" s="34">
        <v>2854</v>
      </c>
      <c r="R2855" s="17"/>
      <c r="S2855" s="17"/>
      <c r="EZ2855" s="196"/>
      <c r="FA2855" s="196"/>
      <c r="FB2855" s="196"/>
      <c r="FC2855" s="196"/>
      <c r="FD2855" s="196"/>
    </row>
    <row r="2856" spans="2:160">
      <c r="B2856" s="99">
        <f t="shared" si="265"/>
        <v>0</v>
      </c>
      <c r="C2856" s="99" t="str">
        <f t="shared" si="266"/>
        <v/>
      </c>
      <c r="D2856" s="99" t="str">
        <f t="shared" si="267"/>
        <v/>
      </c>
      <c r="E2856" s="99" t="str">
        <f t="shared" si="268"/>
        <v/>
      </c>
      <c r="F2856" s="99" t="str">
        <f t="shared" si="269"/>
        <v/>
      </c>
      <c r="G2856" s="99" t="str">
        <f t="shared" si="270"/>
        <v/>
      </c>
      <c r="H2856" s="200" t="str">
        <f ca="1">IF(AND(M2856&gt;0,M2856&lt;=STATS!$C$22),1,"")</f>
        <v/>
      </c>
      <c r="J2856" s="34">
        <v>2855</v>
      </c>
      <c r="R2856" s="17"/>
      <c r="S2856" s="17"/>
      <c r="EZ2856" s="196"/>
      <c r="FA2856" s="196"/>
      <c r="FB2856" s="196"/>
      <c r="FC2856" s="196"/>
      <c r="FD2856" s="196"/>
    </row>
    <row r="2857" spans="2:160">
      <c r="B2857" s="99">
        <f t="shared" si="265"/>
        <v>0</v>
      </c>
      <c r="C2857" s="99" t="str">
        <f t="shared" si="266"/>
        <v/>
      </c>
      <c r="D2857" s="99" t="str">
        <f t="shared" si="267"/>
        <v/>
      </c>
      <c r="E2857" s="99" t="str">
        <f t="shared" si="268"/>
        <v/>
      </c>
      <c r="F2857" s="99" t="str">
        <f t="shared" si="269"/>
        <v/>
      </c>
      <c r="G2857" s="99" t="str">
        <f t="shared" si="270"/>
        <v/>
      </c>
      <c r="H2857" s="200" t="str">
        <f ca="1">IF(AND(M2857&gt;0,M2857&lt;=STATS!$C$22),1,"")</f>
        <v/>
      </c>
      <c r="J2857" s="34">
        <v>2856</v>
      </c>
      <c r="R2857" s="17"/>
      <c r="S2857" s="17"/>
      <c r="EZ2857" s="196"/>
      <c r="FA2857" s="196"/>
      <c r="FB2857" s="196"/>
      <c r="FC2857" s="196"/>
      <c r="FD2857" s="196"/>
    </row>
    <row r="2858" spans="2:160">
      <c r="B2858" s="99">
        <f t="shared" si="265"/>
        <v>0</v>
      </c>
      <c r="C2858" s="99" t="str">
        <f t="shared" si="266"/>
        <v/>
      </c>
      <c r="D2858" s="99" t="str">
        <f t="shared" si="267"/>
        <v/>
      </c>
      <c r="E2858" s="99" t="str">
        <f t="shared" si="268"/>
        <v/>
      </c>
      <c r="F2858" s="99" t="str">
        <f t="shared" si="269"/>
        <v/>
      </c>
      <c r="G2858" s="99" t="str">
        <f t="shared" si="270"/>
        <v/>
      </c>
      <c r="H2858" s="200" t="str">
        <f ca="1">IF(AND(M2858&gt;0,M2858&lt;=STATS!$C$22),1,"")</f>
        <v/>
      </c>
      <c r="J2858" s="34">
        <v>2857</v>
      </c>
      <c r="R2858" s="17"/>
      <c r="S2858" s="17"/>
      <c r="EZ2858" s="196"/>
      <c r="FA2858" s="196"/>
      <c r="FB2858" s="196"/>
      <c r="FC2858" s="196"/>
      <c r="FD2858" s="196"/>
    </row>
    <row r="2859" spans="2:160">
      <c r="B2859" s="99">
        <f t="shared" si="265"/>
        <v>0</v>
      </c>
      <c r="C2859" s="99" t="str">
        <f t="shared" si="266"/>
        <v/>
      </c>
      <c r="D2859" s="99" t="str">
        <f t="shared" si="267"/>
        <v/>
      </c>
      <c r="E2859" s="99" t="str">
        <f t="shared" si="268"/>
        <v/>
      </c>
      <c r="F2859" s="99" t="str">
        <f t="shared" si="269"/>
        <v/>
      </c>
      <c r="G2859" s="99" t="str">
        <f t="shared" si="270"/>
        <v/>
      </c>
      <c r="H2859" s="200" t="str">
        <f ca="1">IF(AND(M2859&gt;0,M2859&lt;=STATS!$C$22),1,"")</f>
        <v/>
      </c>
      <c r="J2859" s="34">
        <v>2858</v>
      </c>
      <c r="R2859" s="17"/>
      <c r="S2859" s="17"/>
      <c r="EZ2859" s="196"/>
      <c r="FA2859" s="196"/>
      <c r="FB2859" s="196"/>
      <c r="FC2859" s="196"/>
      <c r="FD2859" s="196"/>
    </row>
    <row r="2860" spans="2:160">
      <c r="B2860" s="99">
        <f t="shared" si="265"/>
        <v>0</v>
      </c>
      <c r="C2860" s="99" t="str">
        <f t="shared" si="266"/>
        <v/>
      </c>
      <c r="D2860" s="99" t="str">
        <f t="shared" si="267"/>
        <v/>
      </c>
      <c r="E2860" s="99" t="str">
        <f t="shared" si="268"/>
        <v/>
      </c>
      <c r="F2860" s="99" t="str">
        <f t="shared" si="269"/>
        <v/>
      </c>
      <c r="G2860" s="99" t="str">
        <f t="shared" si="270"/>
        <v/>
      </c>
      <c r="H2860" s="200" t="str">
        <f ca="1">IF(AND(M2860&gt;0,M2860&lt;=STATS!$C$22),1,"")</f>
        <v/>
      </c>
      <c r="J2860" s="34">
        <v>2859</v>
      </c>
      <c r="R2860" s="17"/>
      <c r="S2860" s="17"/>
      <c r="EZ2860" s="196"/>
      <c r="FA2860" s="196"/>
      <c r="FB2860" s="196"/>
      <c r="FC2860" s="196"/>
      <c r="FD2860" s="196"/>
    </row>
    <row r="2861" spans="2:160">
      <c r="B2861" s="99">
        <f t="shared" si="265"/>
        <v>0</v>
      </c>
      <c r="C2861" s="99" t="str">
        <f t="shared" si="266"/>
        <v/>
      </c>
      <c r="D2861" s="99" t="str">
        <f t="shared" si="267"/>
        <v/>
      </c>
      <c r="E2861" s="99" t="str">
        <f t="shared" si="268"/>
        <v/>
      </c>
      <c r="F2861" s="99" t="str">
        <f t="shared" si="269"/>
        <v/>
      </c>
      <c r="G2861" s="99" t="str">
        <f t="shared" si="270"/>
        <v/>
      </c>
      <c r="H2861" s="200" t="str">
        <f ca="1">IF(AND(M2861&gt;0,M2861&lt;=STATS!$C$22),1,"")</f>
        <v/>
      </c>
      <c r="J2861" s="34">
        <v>2860</v>
      </c>
      <c r="R2861" s="17"/>
      <c r="S2861" s="17"/>
      <c r="EZ2861" s="196"/>
      <c r="FA2861" s="196"/>
      <c r="FB2861" s="196"/>
      <c r="FC2861" s="196"/>
      <c r="FD2861" s="196"/>
    </row>
    <row r="2862" spans="2:160">
      <c r="B2862" s="99">
        <f t="shared" si="265"/>
        <v>0</v>
      </c>
      <c r="C2862" s="99" t="str">
        <f t="shared" si="266"/>
        <v/>
      </c>
      <c r="D2862" s="99" t="str">
        <f t="shared" si="267"/>
        <v/>
      </c>
      <c r="E2862" s="99" t="str">
        <f t="shared" si="268"/>
        <v/>
      </c>
      <c r="F2862" s="99" t="str">
        <f t="shared" si="269"/>
        <v/>
      </c>
      <c r="G2862" s="99" t="str">
        <f t="shared" si="270"/>
        <v/>
      </c>
      <c r="H2862" s="200" t="str">
        <f ca="1">IF(AND(M2862&gt;0,M2862&lt;=STATS!$C$22),1,"")</f>
        <v/>
      </c>
      <c r="J2862" s="34">
        <v>2861</v>
      </c>
      <c r="R2862" s="17"/>
      <c r="S2862" s="17"/>
      <c r="EZ2862" s="196"/>
      <c r="FA2862" s="196"/>
      <c r="FB2862" s="196"/>
      <c r="FC2862" s="196"/>
      <c r="FD2862" s="196"/>
    </row>
    <row r="2863" spans="2:160">
      <c r="B2863" s="99">
        <f t="shared" si="265"/>
        <v>0</v>
      </c>
      <c r="C2863" s="99" t="str">
        <f t="shared" si="266"/>
        <v/>
      </c>
      <c r="D2863" s="99" t="str">
        <f t="shared" si="267"/>
        <v/>
      </c>
      <c r="E2863" s="99" t="str">
        <f t="shared" si="268"/>
        <v/>
      </c>
      <c r="F2863" s="99" t="str">
        <f t="shared" si="269"/>
        <v/>
      </c>
      <c r="G2863" s="99" t="str">
        <f t="shared" si="270"/>
        <v/>
      </c>
      <c r="H2863" s="200" t="str">
        <f ca="1">IF(AND(M2863&gt;0,M2863&lt;=STATS!$C$22),1,"")</f>
        <v/>
      </c>
      <c r="J2863" s="34">
        <v>2862</v>
      </c>
      <c r="R2863" s="17"/>
      <c r="S2863" s="17"/>
      <c r="EZ2863" s="196"/>
      <c r="FA2863" s="196"/>
      <c r="FB2863" s="196"/>
      <c r="FC2863" s="196"/>
      <c r="FD2863" s="196"/>
    </row>
    <row r="2864" spans="2:160">
      <c r="B2864" s="99">
        <f t="shared" si="265"/>
        <v>0</v>
      </c>
      <c r="C2864" s="99" t="str">
        <f t="shared" si="266"/>
        <v/>
      </c>
      <c r="D2864" s="99" t="str">
        <f t="shared" si="267"/>
        <v/>
      </c>
      <c r="E2864" s="99" t="str">
        <f t="shared" si="268"/>
        <v/>
      </c>
      <c r="F2864" s="99" t="str">
        <f t="shared" si="269"/>
        <v/>
      </c>
      <c r="G2864" s="99" t="str">
        <f t="shared" si="270"/>
        <v/>
      </c>
      <c r="H2864" s="200" t="str">
        <f ca="1">IF(AND(M2864&gt;0,M2864&lt;=STATS!$C$22),1,"")</f>
        <v/>
      </c>
      <c r="J2864" s="34">
        <v>2863</v>
      </c>
      <c r="R2864" s="17"/>
      <c r="S2864" s="17"/>
      <c r="EZ2864" s="196"/>
      <c r="FA2864" s="196"/>
      <c r="FB2864" s="196"/>
      <c r="FC2864" s="196"/>
      <c r="FD2864" s="196"/>
    </row>
    <row r="2865" spans="2:160">
      <c r="B2865" s="99">
        <f t="shared" si="265"/>
        <v>0</v>
      </c>
      <c r="C2865" s="99" t="str">
        <f t="shared" si="266"/>
        <v/>
      </c>
      <c r="D2865" s="99" t="str">
        <f t="shared" si="267"/>
        <v/>
      </c>
      <c r="E2865" s="99" t="str">
        <f t="shared" si="268"/>
        <v/>
      </c>
      <c r="F2865" s="99" t="str">
        <f t="shared" si="269"/>
        <v/>
      </c>
      <c r="G2865" s="99" t="str">
        <f t="shared" si="270"/>
        <v/>
      </c>
      <c r="H2865" s="200" t="str">
        <f ca="1">IF(AND(M2865&gt;0,M2865&lt;=STATS!$C$22),1,"")</f>
        <v/>
      </c>
      <c r="J2865" s="34">
        <v>2864</v>
      </c>
      <c r="R2865" s="17"/>
      <c r="S2865" s="17"/>
      <c r="EZ2865" s="196"/>
      <c r="FA2865" s="196"/>
      <c r="FB2865" s="196"/>
      <c r="FC2865" s="196"/>
      <c r="FD2865" s="196"/>
    </row>
    <row r="2866" spans="2:160">
      <c r="B2866" s="99">
        <f t="shared" si="265"/>
        <v>0</v>
      </c>
      <c r="C2866" s="99" t="str">
        <f t="shared" si="266"/>
        <v/>
      </c>
      <c r="D2866" s="99" t="str">
        <f t="shared" si="267"/>
        <v/>
      </c>
      <c r="E2866" s="99" t="str">
        <f t="shared" si="268"/>
        <v/>
      </c>
      <c r="F2866" s="99" t="str">
        <f t="shared" si="269"/>
        <v/>
      </c>
      <c r="G2866" s="99" t="str">
        <f t="shared" si="270"/>
        <v/>
      </c>
      <c r="H2866" s="200" t="str">
        <f ca="1">IF(AND(M2866&gt;0,M2866&lt;=STATS!$C$22),1,"")</f>
        <v/>
      </c>
      <c r="J2866" s="34">
        <v>2865</v>
      </c>
      <c r="R2866" s="17"/>
      <c r="S2866" s="17"/>
      <c r="EZ2866" s="196"/>
      <c r="FA2866" s="196"/>
      <c r="FB2866" s="196"/>
      <c r="FC2866" s="196"/>
      <c r="FD2866" s="196"/>
    </row>
    <row r="2867" spans="2:160">
      <c r="B2867" s="99">
        <f t="shared" si="265"/>
        <v>0</v>
      </c>
      <c r="C2867" s="99" t="str">
        <f t="shared" si="266"/>
        <v/>
      </c>
      <c r="D2867" s="99" t="str">
        <f t="shared" si="267"/>
        <v/>
      </c>
      <c r="E2867" s="99" t="str">
        <f t="shared" si="268"/>
        <v/>
      </c>
      <c r="F2867" s="99" t="str">
        <f t="shared" si="269"/>
        <v/>
      </c>
      <c r="G2867" s="99" t="str">
        <f t="shared" si="270"/>
        <v/>
      </c>
      <c r="H2867" s="200" t="str">
        <f ca="1">IF(AND(M2867&gt;0,M2867&lt;=STATS!$C$22),1,"")</f>
        <v/>
      </c>
      <c r="J2867" s="34">
        <v>2866</v>
      </c>
      <c r="R2867" s="17"/>
      <c r="S2867" s="17"/>
      <c r="EZ2867" s="196"/>
      <c r="FA2867" s="196"/>
      <c r="FB2867" s="196"/>
      <c r="FC2867" s="196"/>
      <c r="FD2867" s="196"/>
    </row>
    <row r="2868" spans="2:160">
      <c r="B2868" s="99">
        <f t="shared" si="265"/>
        <v>0</v>
      </c>
      <c r="C2868" s="99" t="str">
        <f t="shared" si="266"/>
        <v/>
      </c>
      <c r="D2868" s="99" t="str">
        <f t="shared" si="267"/>
        <v/>
      </c>
      <c r="E2868" s="99" t="str">
        <f t="shared" si="268"/>
        <v/>
      </c>
      <c r="F2868" s="99" t="str">
        <f t="shared" si="269"/>
        <v/>
      </c>
      <c r="G2868" s="99" t="str">
        <f t="shared" si="270"/>
        <v/>
      </c>
      <c r="H2868" s="200" t="str">
        <f ca="1">IF(AND(M2868&gt;0,M2868&lt;=STATS!$C$22),1,"")</f>
        <v/>
      </c>
      <c r="J2868" s="34">
        <v>2867</v>
      </c>
      <c r="R2868" s="17"/>
      <c r="S2868" s="17"/>
      <c r="EZ2868" s="196"/>
      <c r="FA2868" s="196"/>
      <c r="FB2868" s="196"/>
      <c r="FC2868" s="196"/>
      <c r="FD2868" s="196"/>
    </row>
    <row r="2869" spans="2:160">
      <c r="B2869" s="99">
        <f t="shared" si="265"/>
        <v>0</v>
      </c>
      <c r="C2869" s="99" t="str">
        <f t="shared" si="266"/>
        <v/>
      </c>
      <c r="D2869" s="99" t="str">
        <f t="shared" si="267"/>
        <v/>
      </c>
      <c r="E2869" s="99" t="str">
        <f t="shared" si="268"/>
        <v/>
      </c>
      <c r="F2869" s="99" t="str">
        <f t="shared" si="269"/>
        <v/>
      </c>
      <c r="G2869" s="99" t="str">
        <f t="shared" si="270"/>
        <v/>
      </c>
      <c r="H2869" s="200" t="str">
        <f ca="1">IF(AND(M2869&gt;0,M2869&lt;=STATS!$C$22),1,"")</f>
        <v/>
      </c>
      <c r="J2869" s="34">
        <v>2868</v>
      </c>
      <c r="R2869" s="17"/>
      <c r="S2869" s="17"/>
      <c r="EZ2869" s="196"/>
      <c r="FA2869" s="196"/>
      <c r="FB2869" s="196"/>
      <c r="FC2869" s="196"/>
      <c r="FD2869" s="196"/>
    </row>
    <row r="2870" spans="2:160">
      <c r="B2870" s="99">
        <f t="shared" si="265"/>
        <v>0</v>
      </c>
      <c r="C2870" s="99" t="str">
        <f t="shared" si="266"/>
        <v/>
      </c>
      <c r="D2870" s="99" t="str">
        <f t="shared" si="267"/>
        <v/>
      </c>
      <c r="E2870" s="99" t="str">
        <f t="shared" si="268"/>
        <v/>
      </c>
      <c r="F2870" s="99" t="str">
        <f t="shared" si="269"/>
        <v/>
      </c>
      <c r="G2870" s="99" t="str">
        <f t="shared" si="270"/>
        <v/>
      </c>
      <c r="H2870" s="200" t="str">
        <f ca="1">IF(AND(M2870&gt;0,M2870&lt;=STATS!$C$22),1,"")</f>
        <v/>
      </c>
      <c r="J2870" s="34">
        <v>2869</v>
      </c>
      <c r="R2870" s="17"/>
      <c r="S2870" s="17"/>
      <c r="EZ2870" s="196"/>
      <c r="FA2870" s="196"/>
      <c r="FB2870" s="196"/>
      <c r="FC2870" s="196"/>
      <c r="FD2870" s="196"/>
    </row>
    <row r="2871" spans="2:160">
      <c r="B2871" s="99">
        <f t="shared" si="265"/>
        <v>0</v>
      </c>
      <c r="C2871" s="99" t="str">
        <f t="shared" si="266"/>
        <v/>
      </c>
      <c r="D2871" s="99" t="str">
        <f t="shared" si="267"/>
        <v/>
      </c>
      <c r="E2871" s="99" t="str">
        <f t="shared" si="268"/>
        <v/>
      </c>
      <c r="F2871" s="99" t="str">
        <f t="shared" si="269"/>
        <v/>
      </c>
      <c r="G2871" s="99" t="str">
        <f t="shared" si="270"/>
        <v/>
      </c>
      <c r="H2871" s="200" t="str">
        <f ca="1">IF(AND(M2871&gt;0,M2871&lt;=STATS!$C$22),1,"")</f>
        <v/>
      </c>
      <c r="J2871" s="34">
        <v>2870</v>
      </c>
      <c r="R2871" s="17"/>
      <c r="S2871" s="17"/>
      <c r="EZ2871" s="196"/>
      <c r="FA2871" s="196"/>
      <c r="FB2871" s="196"/>
      <c r="FC2871" s="196"/>
      <c r="FD2871" s="196"/>
    </row>
    <row r="2872" spans="2:160">
      <c r="B2872" s="99">
        <f t="shared" si="265"/>
        <v>0</v>
      </c>
      <c r="C2872" s="99" t="str">
        <f t="shared" si="266"/>
        <v/>
      </c>
      <c r="D2872" s="99" t="str">
        <f t="shared" si="267"/>
        <v/>
      </c>
      <c r="E2872" s="99" t="str">
        <f t="shared" si="268"/>
        <v/>
      </c>
      <c r="F2872" s="99" t="str">
        <f t="shared" si="269"/>
        <v/>
      </c>
      <c r="G2872" s="99" t="str">
        <f t="shared" si="270"/>
        <v/>
      </c>
      <c r="H2872" s="200" t="str">
        <f ca="1">IF(AND(M2872&gt;0,M2872&lt;=STATS!$C$22),1,"")</f>
        <v/>
      </c>
      <c r="J2872" s="34">
        <v>2871</v>
      </c>
      <c r="R2872" s="17"/>
      <c r="S2872" s="17"/>
      <c r="EZ2872" s="196"/>
      <c r="FA2872" s="196"/>
      <c r="FB2872" s="196"/>
      <c r="FC2872" s="196"/>
      <c r="FD2872" s="196"/>
    </row>
    <row r="2873" spans="2:160">
      <c r="B2873" s="99">
        <f t="shared" si="265"/>
        <v>0</v>
      </c>
      <c r="C2873" s="99" t="str">
        <f t="shared" si="266"/>
        <v/>
      </c>
      <c r="D2873" s="99" t="str">
        <f t="shared" si="267"/>
        <v/>
      </c>
      <c r="E2873" s="99" t="str">
        <f t="shared" si="268"/>
        <v/>
      </c>
      <c r="F2873" s="99" t="str">
        <f t="shared" si="269"/>
        <v/>
      </c>
      <c r="G2873" s="99" t="str">
        <f t="shared" si="270"/>
        <v/>
      </c>
      <c r="H2873" s="200" t="str">
        <f ca="1">IF(AND(M2873&gt;0,M2873&lt;=STATS!$C$22),1,"")</f>
        <v/>
      </c>
      <c r="J2873" s="34">
        <v>2872</v>
      </c>
      <c r="R2873" s="17"/>
      <c r="S2873" s="17"/>
      <c r="EZ2873" s="196"/>
      <c r="FA2873" s="196"/>
      <c r="FB2873" s="196"/>
      <c r="FC2873" s="196"/>
      <c r="FD2873" s="196"/>
    </row>
    <row r="2874" spans="2:160">
      <c r="B2874" s="99">
        <f t="shared" si="265"/>
        <v>0</v>
      </c>
      <c r="C2874" s="99" t="str">
        <f t="shared" si="266"/>
        <v/>
      </c>
      <c r="D2874" s="99" t="str">
        <f t="shared" si="267"/>
        <v/>
      </c>
      <c r="E2874" s="99" t="str">
        <f t="shared" si="268"/>
        <v/>
      </c>
      <c r="F2874" s="99" t="str">
        <f t="shared" si="269"/>
        <v/>
      </c>
      <c r="G2874" s="99" t="str">
        <f t="shared" si="270"/>
        <v/>
      </c>
      <c r="H2874" s="200" t="str">
        <f ca="1">IF(AND(M2874&gt;0,M2874&lt;=STATS!$C$22),1,"")</f>
        <v/>
      </c>
      <c r="J2874" s="34">
        <v>2873</v>
      </c>
      <c r="R2874" s="17"/>
      <c r="S2874" s="17"/>
      <c r="EZ2874" s="196"/>
      <c r="FA2874" s="196"/>
      <c r="FB2874" s="196"/>
      <c r="FC2874" s="196"/>
      <c r="FD2874" s="196"/>
    </row>
    <row r="2875" spans="2:160">
      <c r="B2875" s="99">
        <f t="shared" si="265"/>
        <v>0</v>
      </c>
      <c r="C2875" s="99" t="str">
        <f t="shared" si="266"/>
        <v/>
      </c>
      <c r="D2875" s="99" t="str">
        <f t="shared" si="267"/>
        <v/>
      </c>
      <c r="E2875" s="99" t="str">
        <f t="shared" si="268"/>
        <v/>
      </c>
      <c r="F2875" s="99" t="str">
        <f t="shared" si="269"/>
        <v/>
      </c>
      <c r="G2875" s="99" t="str">
        <f t="shared" si="270"/>
        <v/>
      </c>
      <c r="H2875" s="200" t="str">
        <f ca="1">IF(AND(M2875&gt;0,M2875&lt;=STATS!$C$22),1,"")</f>
        <v/>
      </c>
      <c r="J2875" s="34">
        <v>2874</v>
      </c>
      <c r="R2875" s="17"/>
      <c r="S2875" s="17"/>
      <c r="EZ2875" s="196"/>
      <c r="FA2875" s="196"/>
      <c r="FB2875" s="196"/>
      <c r="FC2875" s="196"/>
      <c r="FD2875" s="196"/>
    </row>
    <row r="2876" spans="2:160">
      <c r="B2876" s="99">
        <f t="shared" si="265"/>
        <v>0</v>
      </c>
      <c r="C2876" s="99" t="str">
        <f t="shared" si="266"/>
        <v/>
      </c>
      <c r="D2876" s="99" t="str">
        <f t="shared" si="267"/>
        <v/>
      </c>
      <c r="E2876" s="99" t="str">
        <f t="shared" si="268"/>
        <v/>
      </c>
      <c r="F2876" s="99" t="str">
        <f t="shared" si="269"/>
        <v/>
      </c>
      <c r="G2876" s="99" t="str">
        <f t="shared" si="270"/>
        <v/>
      </c>
      <c r="H2876" s="200" t="str">
        <f ca="1">IF(AND(M2876&gt;0,M2876&lt;=STATS!$C$22),1,"")</f>
        <v/>
      </c>
      <c r="J2876" s="34">
        <v>2875</v>
      </c>
      <c r="R2876" s="17"/>
      <c r="S2876" s="17"/>
      <c r="EZ2876" s="196"/>
      <c r="FA2876" s="196"/>
      <c r="FB2876" s="196"/>
      <c r="FC2876" s="196"/>
      <c r="FD2876" s="196"/>
    </row>
    <row r="2877" spans="2:160">
      <c r="B2877" s="99">
        <f t="shared" si="265"/>
        <v>0</v>
      </c>
      <c r="C2877" s="99" t="str">
        <f t="shared" si="266"/>
        <v/>
      </c>
      <c r="D2877" s="99" t="str">
        <f t="shared" si="267"/>
        <v/>
      </c>
      <c r="E2877" s="99" t="str">
        <f t="shared" si="268"/>
        <v/>
      </c>
      <c r="F2877" s="99" t="str">
        <f t="shared" si="269"/>
        <v/>
      </c>
      <c r="G2877" s="99" t="str">
        <f t="shared" si="270"/>
        <v/>
      </c>
      <c r="H2877" s="200" t="str">
        <f ca="1">IF(AND(M2877&gt;0,M2877&lt;=STATS!$C$22),1,"")</f>
        <v/>
      </c>
      <c r="J2877" s="34">
        <v>2876</v>
      </c>
      <c r="R2877" s="17"/>
      <c r="S2877" s="17"/>
      <c r="EZ2877" s="196"/>
      <c r="FA2877" s="196"/>
      <c r="FB2877" s="196"/>
      <c r="FC2877" s="196"/>
      <c r="FD2877" s="196"/>
    </row>
    <row r="2878" spans="2:160">
      <c r="B2878" s="99">
        <f t="shared" si="265"/>
        <v>0</v>
      </c>
      <c r="C2878" s="99" t="str">
        <f t="shared" si="266"/>
        <v/>
      </c>
      <c r="D2878" s="99" t="str">
        <f t="shared" si="267"/>
        <v/>
      </c>
      <c r="E2878" s="99" t="str">
        <f t="shared" si="268"/>
        <v/>
      </c>
      <c r="F2878" s="99" t="str">
        <f t="shared" si="269"/>
        <v/>
      </c>
      <c r="G2878" s="99" t="str">
        <f t="shared" si="270"/>
        <v/>
      </c>
      <c r="H2878" s="200" t="str">
        <f ca="1">IF(AND(M2878&gt;0,M2878&lt;=STATS!$C$22),1,"")</f>
        <v/>
      </c>
      <c r="J2878" s="34">
        <v>2877</v>
      </c>
      <c r="R2878" s="17"/>
      <c r="S2878" s="17"/>
      <c r="EZ2878" s="196"/>
      <c r="FA2878" s="196"/>
      <c r="FB2878" s="196"/>
      <c r="FC2878" s="196"/>
      <c r="FD2878" s="196"/>
    </row>
    <row r="2879" spans="2:160">
      <c r="B2879" s="99">
        <f t="shared" si="265"/>
        <v>0</v>
      </c>
      <c r="C2879" s="99" t="str">
        <f t="shared" si="266"/>
        <v/>
      </c>
      <c r="D2879" s="99" t="str">
        <f t="shared" si="267"/>
        <v/>
      </c>
      <c r="E2879" s="99" t="str">
        <f t="shared" si="268"/>
        <v/>
      </c>
      <c r="F2879" s="99" t="str">
        <f t="shared" si="269"/>
        <v/>
      </c>
      <c r="G2879" s="99" t="str">
        <f t="shared" si="270"/>
        <v/>
      </c>
      <c r="H2879" s="200" t="str">
        <f ca="1">IF(AND(M2879&gt;0,M2879&lt;=STATS!$C$22),1,"")</f>
        <v/>
      </c>
      <c r="J2879" s="34">
        <v>2878</v>
      </c>
      <c r="R2879" s="17"/>
      <c r="S2879" s="17"/>
      <c r="EZ2879" s="196"/>
      <c r="FA2879" s="196"/>
      <c r="FB2879" s="196"/>
      <c r="FC2879" s="196"/>
      <c r="FD2879" s="196"/>
    </row>
    <row r="2880" spans="2:160">
      <c r="B2880" s="99">
        <f t="shared" si="265"/>
        <v>0</v>
      </c>
      <c r="C2880" s="99" t="str">
        <f t="shared" si="266"/>
        <v/>
      </c>
      <c r="D2880" s="99" t="str">
        <f t="shared" si="267"/>
        <v/>
      </c>
      <c r="E2880" s="99" t="str">
        <f t="shared" si="268"/>
        <v/>
      </c>
      <c r="F2880" s="99" t="str">
        <f t="shared" si="269"/>
        <v/>
      </c>
      <c r="G2880" s="99" t="str">
        <f t="shared" si="270"/>
        <v/>
      </c>
      <c r="H2880" s="200" t="str">
        <f ca="1">IF(AND(M2880&gt;0,M2880&lt;=STATS!$C$22),1,"")</f>
        <v/>
      </c>
      <c r="J2880" s="34">
        <v>2879</v>
      </c>
      <c r="R2880" s="17"/>
      <c r="S2880" s="17"/>
      <c r="EZ2880" s="196"/>
      <c r="FA2880" s="196"/>
      <c r="FB2880" s="196"/>
      <c r="FC2880" s="196"/>
      <c r="FD2880" s="196"/>
    </row>
    <row r="2881" spans="2:160">
      <c r="B2881" s="99">
        <f t="shared" si="265"/>
        <v>0</v>
      </c>
      <c r="C2881" s="99" t="str">
        <f t="shared" si="266"/>
        <v/>
      </c>
      <c r="D2881" s="99" t="str">
        <f t="shared" si="267"/>
        <v/>
      </c>
      <c r="E2881" s="99" t="str">
        <f t="shared" si="268"/>
        <v/>
      </c>
      <c r="F2881" s="99" t="str">
        <f t="shared" si="269"/>
        <v/>
      </c>
      <c r="G2881" s="99" t="str">
        <f t="shared" si="270"/>
        <v/>
      </c>
      <c r="H2881" s="200" t="str">
        <f ca="1">IF(AND(M2881&gt;0,M2881&lt;=STATS!$C$22),1,"")</f>
        <v/>
      </c>
      <c r="J2881" s="34">
        <v>2880</v>
      </c>
      <c r="R2881" s="17"/>
      <c r="S2881" s="17"/>
      <c r="EZ2881" s="196"/>
      <c r="FA2881" s="196"/>
      <c r="FB2881" s="196"/>
      <c r="FC2881" s="196"/>
      <c r="FD2881" s="196"/>
    </row>
    <row r="2882" spans="2:160">
      <c r="B2882" s="99">
        <f t="shared" ref="B2882:B2945" si="271">COUNT(R2882:EY2882,FE2882:FM2882)</f>
        <v>0</v>
      </c>
      <c r="C2882" s="99" t="str">
        <f t="shared" ref="C2882:C2945" si="272">IF(COUNT(R2882:EY2882,FE2882:FM2882)&gt;0,COUNT(R2882:EY2882,FE2882:FM2882),"")</f>
        <v/>
      </c>
      <c r="D2882" s="99" t="str">
        <f t="shared" ref="D2882:D2945" si="273">IF(COUNT(T2882:BJ2882,BL2882:BT2882,BV2882:CB2882,CD2882:EY2882,FE2882:FM2882)&gt;0,COUNT(T2882:BJ2882,BL2882:BT2882,BV2882:CB2882,CD2882:EY2882,FE2882:FM2882),"")</f>
        <v/>
      </c>
      <c r="E2882" s="99" t="str">
        <f t="shared" ref="E2882:E2945" si="274">IF(H2882=1,COUNT(R2882:EY2882,FE2882:FM2882),"")</f>
        <v/>
      </c>
      <c r="F2882" s="99" t="str">
        <f t="shared" ref="F2882:F2945" si="275">IF(H2882=1,COUNT(T2882:BJ2882,BL2882:BT2882,BV2882:CB2882,CD2882:EY2882,FE2882:FM2882),"")</f>
        <v/>
      </c>
      <c r="G2882" s="99" t="str">
        <f t="shared" si="270"/>
        <v/>
      </c>
      <c r="H2882" s="200" t="str">
        <f ca="1">IF(AND(M2882&gt;0,M2882&lt;=STATS!$C$22),1,"")</f>
        <v/>
      </c>
      <c r="J2882" s="34">
        <v>2881</v>
      </c>
      <c r="R2882" s="17"/>
      <c r="S2882" s="17"/>
      <c r="EZ2882" s="196"/>
      <c r="FA2882" s="196"/>
      <c r="FB2882" s="196"/>
      <c r="FC2882" s="196"/>
      <c r="FD2882" s="196"/>
    </row>
    <row r="2883" spans="2:160">
      <c r="B2883" s="99">
        <f t="shared" si="271"/>
        <v>0</v>
      </c>
      <c r="C2883" s="99" t="str">
        <f t="shared" si="272"/>
        <v/>
      </c>
      <c r="D2883" s="99" t="str">
        <f t="shared" si="273"/>
        <v/>
      </c>
      <c r="E2883" s="99" t="str">
        <f t="shared" si="274"/>
        <v/>
      </c>
      <c r="F2883" s="99" t="str">
        <f t="shared" si="275"/>
        <v/>
      </c>
      <c r="G2883" s="99" t="str">
        <f t="shared" si="270"/>
        <v/>
      </c>
      <c r="H2883" s="200" t="str">
        <f ca="1">IF(AND(M2883&gt;0,M2883&lt;=STATS!$C$22),1,"")</f>
        <v/>
      </c>
      <c r="J2883" s="34">
        <v>2882</v>
      </c>
      <c r="R2883" s="17"/>
      <c r="S2883" s="17"/>
      <c r="EZ2883" s="196"/>
      <c r="FA2883" s="196"/>
      <c r="FB2883" s="196"/>
      <c r="FC2883" s="196"/>
      <c r="FD2883" s="196"/>
    </row>
    <row r="2884" spans="2:160">
      <c r="B2884" s="99">
        <f t="shared" si="271"/>
        <v>0</v>
      </c>
      <c r="C2884" s="99" t="str">
        <f t="shared" si="272"/>
        <v/>
      </c>
      <c r="D2884" s="99" t="str">
        <f t="shared" si="273"/>
        <v/>
      </c>
      <c r="E2884" s="99" t="str">
        <f t="shared" si="274"/>
        <v/>
      </c>
      <c r="F2884" s="99" t="str">
        <f t="shared" si="275"/>
        <v/>
      </c>
      <c r="G2884" s="99" t="str">
        <f t="shared" si="270"/>
        <v/>
      </c>
      <c r="H2884" s="200" t="str">
        <f ca="1">IF(AND(M2884&gt;0,M2884&lt;=STATS!$C$22),1,"")</f>
        <v/>
      </c>
      <c r="J2884" s="34">
        <v>2883</v>
      </c>
      <c r="R2884" s="17"/>
      <c r="S2884" s="17"/>
      <c r="EZ2884" s="196"/>
      <c r="FA2884" s="196"/>
      <c r="FB2884" s="196"/>
      <c r="FC2884" s="196"/>
      <c r="FD2884" s="196"/>
    </row>
    <row r="2885" spans="2:160">
      <c r="B2885" s="99">
        <f t="shared" si="271"/>
        <v>0</v>
      </c>
      <c r="C2885" s="99" t="str">
        <f t="shared" si="272"/>
        <v/>
      </c>
      <c r="D2885" s="99" t="str">
        <f t="shared" si="273"/>
        <v/>
      </c>
      <c r="E2885" s="99" t="str">
        <f t="shared" si="274"/>
        <v/>
      </c>
      <c r="F2885" s="99" t="str">
        <f t="shared" si="275"/>
        <v/>
      </c>
      <c r="G2885" s="99" t="str">
        <f t="shared" si="270"/>
        <v/>
      </c>
      <c r="H2885" s="200" t="str">
        <f ca="1">IF(AND(M2885&gt;0,M2885&lt;=STATS!$C$22),1,"")</f>
        <v/>
      </c>
      <c r="J2885" s="34">
        <v>2884</v>
      </c>
      <c r="R2885" s="17"/>
      <c r="S2885" s="17"/>
      <c r="EZ2885" s="196"/>
      <c r="FA2885" s="196"/>
      <c r="FB2885" s="196"/>
      <c r="FC2885" s="196"/>
      <c r="FD2885" s="196"/>
    </row>
    <row r="2886" spans="2:160">
      <c r="B2886" s="99">
        <f t="shared" si="271"/>
        <v>0</v>
      </c>
      <c r="C2886" s="99" t="str">
        <f t="shared" si="272"/>
        <v/>
      </c>
      <c r="D2886" s="99" t="str">
        <f t="shared" si="273"/>
        <v/>
      </c>
      <c r="E2886" s="99" t="str">
        <f t="shared" si="274"/>
        <v/>
      </c>
      <c r="F2886" s="99" t="str">
        <f t="shared" si="275"/>
        <v/>
      </c>
      <c r="G2886" s="99" t="str">
        <f t="shared" si="270"/>
        <v/>
      </c>
      <c r="H2886" s="200" t="str">
        <f ca="1">IF(AND(M2886&gt;0,M2886&lt;=STATS!$C$22),1,"")</f>
        <v/>
      </c>
      <c r="J2886" s="34">
        <v>2885</v>
      </c>
      <c r="R2886" s="17"/>
      <c r="S2886" s="17"/>
      <c r="EZ2886" s="196"/>
      <c r="FA2886" s="196"/>
      <c r="FB2886" s="196"/>
      <c r="FC2886" s="196"/>
      <c r="FD2886" s="196"/>
    </row>
    <row r="2887" spans="2:160">
      <c r="B2887" s="99">
        <f t="shared" si="271"/>
        <v>0</v>
      </c>
      <c r="C2887" s="99" t="str">
        <f t="shared" si="272"/>
        <v/>
      </c>
      <c r="D2887" s="99" t="str">
        <f t="shared" si="273"/>
        <v/>
      </c>
      <c r="E2887" s="99" t="str">
        <f t="shared" si="274"/>
        <v/>
      </c>
      <c r="F2887" s="99" t="str">
        <f t="shared" si="275"/>
        <v/>
      </c>
      <c r="G2887" s="99" t="str">
        <f t="shared" si="270"/>
        <v/>
      </c>
      <c r="H2887" s="200" t="str">
        <f ca="1">IF(AND(M2887&gt;0,M2887&lt;=STATS!$C$22),1,"")</f>
        <v/>
      </c>
      <c r="J2887" s="34">
        <v>2886</v>
      </c>
      <c r="R2887" s="17"/>
      <c r="S2887" s="17"/>
      <c r="EZ2887" s="196"/>
      <c r="FA2887" s="196"/>
      <c r="FB2887" s="196"/>
      <c r="FC2887" s="196"/>
      <c r="FD2887" s="196"/>
    </row>
    <row r="2888" spans="2:160">
      <c r="B2888" s="99">
        <f t="shared" si="271"/>
        <v>0</v>
      </c>
      <c r="C2888" s="99" t="str">
        <f t="shared" si="272"/>
        <v/>
      </c>
      <c r="D2888" s="99" t="str">
        <f t="shared" si="273"/>
        <v/>
      </c>
      <c r="E2888" s="99" t="str">
        <f t="shared" si="274"/>
        <v/>
      </c>
      <c r="F2888" s="99" t="str">
        <f t="shared" si="275"/>
        <v/>
      </c>
      <c r="G2888" s="99" t="str">
        <f t="shared" si="270"/>
        <v/>
      </c>
      <c r="H2888" s="200" t="str">
        <f ca="1">IF(AND(M2888&gt;0,M2888&lt;=STATS!$C$22),1,"")</f>
        <v/>
      </c>
      <c r="J2888" s="34">
        <v>2887</v>
      </c>
      <c r="R2888" s="17"/>
      <c r="S2888" s="17"/>
      <c r="EZ2888" s="196"/>
      <c r="FA2888" s="196"/>
      <c r="FB2888" s="196"/>
      <c r="FC2888" s="196"/>
      <c r="FD2888" s="196"/>
    </row>
    <row r="2889" spans="2:160">
      <c r="B2889" s="99">
        <f t="shared" si="271"/>
        <v>0</v>
      </c>
      <c r="C2889" s="99" t="str">
        <f t="shared" si="272"/>
        <v/>
      </c>
      <c r="D2889" s="99" t="str">
        <f t="shared" si="273"/>
        <v/>
      </c>
      <c r="E2889" s="99" t="str">
        <f t="shared" si="274"/>
        <v/>
      </c>
      <c r="F2889" s="99" t="str">
        <f t="shared" si="275"/>
        <v/>
      </c>
      <c r="G2889" s="99" t="str">
        <f t="shared" si="270"/>
        <v/>
      </c>
      <c r="H2889" s="200" t="str">
        <f ca="1">IF(AND(M2889&gt;0,M2889&lt;=STATS!$C$22),1,"")</f>
        <v/>
      </c>
      <c r="J2889" s="34">
        <v>2888</v>
      </c>
      <c r="R2889" s="17"/>
      <c r="S2889" s="17"/>
      <c r="EZ2889" s="196"/>
      <c r="FA2889" s="196"/>
      <c r="FB2889" s="196"/>
      <c r="FC2889" s="196"/>
      <c r="FD2889" s="196"/>
    </row>
    <row r="2890" spans="2:160">
      <c r="B2890" s="99">
        <f t="shared" si="271"/>
        <v>0</v>
      </c>
      <c r="C2890" s="99" t="str">
        <f t="shared" si="272"/>
        <v/>
      </c>
      <c r="D2890" s="99" t="str">
        <f t="shared" si="273"/>
        <v/>
      </c>
      <c r="E2890" s="99" t="str">
        <f t="shared" si="274"/>
        <v/>
      </c>
      <c r="F2890" s="99" t="str">
        <f t="shared" si="275"/>
        <v/>
      </c>
      <c r="G2890" s="99" t="str">
        <f t="shared" si="270"/>
        <v/>
      </c>
      <c r="H2890" s="200" t="str">
        <f ca="1">IF(AND(M2890&gt;0,M2890&lt;=STATS!$C$22),1,"")</f>
        <v/>
      </c>
      <c r="J2890" s="34">
        <v>2889</v>
      </c>
      <c r="R2890" s="17"/>
      <c r="S2890" s="17"/>
      <c r="EZ2890" s="196"/>
      <c r="FA2890" s="196"/>
      <c r="FB2890" s="196"/>
      <c r="FC2890" s="196"/>
      <c r="FD2890" s="196"/>
    </row>
    <row r="2891" spans="2:160">
      <c r="B2891" s="99">
        <f t="shared" si="271"/>
        <v>0</v>
      </c>
      <c r="C2891" s="99" t="str">
        <f t="shared" si="272"/>
        <v/>
      </c>
      <c r="D2891" s="99" t="str">
        <f t="shared" si="273"/>
        <v/>
      </c>
      <c r="E2891" s="99" t="str">
        <f t="shared" si="274"/>
        <v/>
      </c>
      <c r="F2891" s="99" t="str">
        <f t="shared" si="275"/>
        <v/>
      </c>
      <c r="G2891" s="99" t="str">
        <f t="shared" si="270"/>
        <v/>
      </c>
      <c r="H2891" s="200" t="str">
        <f ca="1">IF(AND(M2891&gt;0,M2891&lt;=STATS!$C$22),1,"")</f>
        <v/>
      </c>
      <c r="J2891" s="34">
        <v>2890</v>
      </c>
      <c r="R2891" s="17"/>
      <c r="S2891" s="17"/>
      <c r="EZ2891" s="196"/>
      <c r="FA2891" s="196"/>
      <c r="FB2891" s="196"/>
      <c r="FC2891" s="196"/>
      <c r="FD2891" s="196"/>
    </row>
    <row r="2892" spans="2:160">
      <c r="B2892" s="99">
        <f t="shared" si="271"/>
        <v>0</v>
      </c>
      <c r="C2892" s="99" t="str">
        <f t="shared" si="272"/>
        <v/>
      </c>
      <c r="D2892" s="99" t="str">
        <f t="shared" si="273"/>
        <v/>
      </c>
      <c r="E2892" s="99" t="str">
        <f t="shared" si="274"/>
        <v/>
      </c>
      <c r="F2892" s="99" t="str">
        <f t="shared" si="275"/>
        <v/>
      </c>
      <c r="G2892" s="99" t="str">
        <f t="shared" si="270"/>
        <v/>
      </c>
      <c r="H2892" s="200" t="str">
        <f ca="1">IF(AND(M2892&gt;0,M2892&lt;=STATS!$C$22),1,"")</f>
        <v/>
      </c>
      <c r="J2892" s="34">
        <v>2891</v>
      </c>
      <c r="R2892" s="17"/>
      <c r="S2892" s="17"/>
      <c r="EZ2892" s="196"/>
      <c r="FA2892" s="196"/>
      <c r="FB2892" s="196"/>
      <c r="FC2892" s="196"/>
      <c r="FD2892" s="196"/>
    </row>
    <row r="2893" spans="2:160">
      <c r="B2893" s="99">
        <f t="shared" si="271"/>
        <v>0</v>
      </c>
      <c r="C2893" s="99" t="str">
        <f t="shared" si="272"/>
        <v/>
      </c>
      <c r="D2893" s="99" t="str">
        <f t="shared" si="273"/>
        <v/>
      </c>
      <c r="E2893" s="99" t="str">
        <f t="shared" si="274"/>
        <v/>
      </c>
      <c r="F2893" s="99" t="str">
        <f t="shared" si="275"/>
        <v/>
      </c>
      <c r="G2893" s="99" t="str">
        <f t="shared" si="270"/>
        <v/>
      </c>
      <c r="H2893" s="200" t="str">
        <f ca="1">IF(AND(M2893&gt;0,M2893&lt;=STATS!$C$22),1,"")</f>
        <v/>
      </c>
      <c r="J2893" s="34">
        <v>2892</v>
      </c>
      <c r="R2893" s="17"/>
      <c r="S2893" s="17"/>
      <c r="EZ2893" s="196"/>
      <c r="FA2893" s="196"/>
      <c r="FB2893" s="196"/>
      <c r="FC2893" s="196"/>
      <c r="FD2893" s="196"/>
    </row>
    <row r="2894" spans="2:160">
      <c r="B2894" s="99">
        <f t="shared" si="271"/>
        <v>0</v>
      </c>
      <c r="C2894" s="99" t="str">
        <f t="shared" si="272"/>
        <v/>
      </c>
      <c r="D2894" s="99" t="str">
        <f t="shared" si="273"/>
        <v/>
      </c>
      <c r="E2894" s="99" t="str">
        <f t="shared" si="274"/>
        <v/>
      </c>
      <c r="F2894" s="99" t="str">
        <f t="shared" si="275"/>
        <v/>
      </c>
      <c r="G2894" s="99" t="str">
        <f t="shared" si="270"/>
        <v/>
      </c>
      <c r="H2894" s="200" t="str">
        <f ca="1">IF(AND(M2894&gt;0,M2894&lt;=STATS!$C$22),1,"")</f>
        <v/>
      </c>
      <c r="J2894" s="34">
        <v>2893</v>
      </c>
      <c r="R2894" s="17"/>
      <c r="S2894" s="17"/>
      <c r="EZ2894" s="196"/>
      <c r="FA2894" s="196"/>
      <c r="FB2894" s="196"/>
      <c r="FC2894" s="196"/>
      <c r="FD2894" s="196"/>
    </row>
    <row r="2895" spans="2:160">
      <c r="B2895" s="99">
        <f t="shared" si="271"/>
        <v>0</v>
      </c>
      <c r="C2895" s="99" t="str">
        <f t="shared" si="272"/>
        <v/>
      </c>
      <c r="D2895" s="99" t="str">
        <f t="shared" si="273"/>
        <v/>
      </c>
      <c r="E2895" s="99" t="str">
        <f t="shared" si="274"/>
        <v/>
      </c>
      <c r="F2895" s="99" t="str">
        <f t="shared" si="275"/>
        <v/>
      </c>
      <c r="G2895" s="99" t="str">
        <f t="shared" si="270"/>
        <v/>
      </c>
      <c r="H2895" s="200" t="str">
        <f ca="1">IF(AND(M2895&gt;0,M2895&lt;=STATS!$C$22),1,"")</f>
        <v/>
      </c>
      <c r="J2895" s="34">
        <v>2894</v>
      </c>
      <c r="R2895" s="17"/>
      <c r="S2895" s="17"/>
      <c r="EZ2895" s="196"/>
      <c r="FA2895" s="196"/>
      <c r="FB2895" s="196"/>
      <c r="FC2895" s="196"/>
      <c r="FD2895" s="196"/>
    </row>
    <row r="2896" spans="2:160">
      <c r="B2896" s="99">
        <f t="shared" si="271"/>
        <v>0</v>
      </c>
      <c r="C2896" s="99" t="str">
        <f t="shared" si="272"/>
        <v/>
      </c>
      <c r="D2896" s="99" t="str">
        <f t="shared" si="273"/>
        <v/>
      </c>
      <c r="E2896" s="99" t="str">
        <f t="shared" si="274"/>
        <v/>
      </c>
      <c r="F2896" s="99" t="str">
        <f t="shared" si="275"/>
        <v/>
      </c>
      <c r="G2896" s="99" t="str">
        <f t="shared" si="270"/>
        <v/>
      </c>
      <c r="H2896" s="200" t="str">
        <f ca="1">IF(AND(M2896&gt;0,M2896&lt;=STATS!$C$22),1,"")</f>
        <v/>
      </c>
      <c r="J2896" s="34">
        <v>2895</v>
      </c>
      <c r="R2896" s="17"/>
      <c r="S2896" s="17"/>
      <c r="EZ2896" s="196"/>
      <c r="FA2896" s="196"/>
      <c r="FB2896" s="196"/>
      <c r="FC2896" s="196"/>
      <c r="FD2896" s="196"/>
    </row>
    <row r="2897" spans="2:160">
      <c r="B2897" s="99">
        <f t="shared" si="271"/>
        <v>0</v>
      </c>
      <c r="C2897" s="99" t="str">
        <f t="shared" si="272"/>
        <v/>
      </c>
      <c r="D2897" s="99" t="str">
        <f t="shared" si="273"/>
        <v/>
      </c>
      <c r="E2897" s="99" t="str">
        <f t="shared" si="274"/>
        <v/>
      </c>
      <c r="F2897" s="99" t="str">
        <f t="shared" si="275"/>
        <v/>
      </c>
      <c r="G2897" s="99" t="str">
        <f t="shared" si="270"/>
        <v/>
      </c>
      <c r="H2897" s="200" t="str">
        <f ca="1">IF(AND(M2897&gt;0,M2897&lt;=STATS!$C$22),1,"")</f>
        <v/>
      </c>
      <c r="J2897" s="34">
        <v>2896</v>
      </c>
      <c r="R2897" s="17"/>
      <c r="S2897" s="17"/>
      <c r="EZ2897" s="196"/>
      <c r="FA2897" s="196"/>
      <c r="FB2897" s="196"/>
      <c r="FC2897" s="196"/>
      <c r="FD2897" s="196"/>
    </row>
    <row r="2898" spans="2:160">
      <c r="B2898" s="99">
        <f t="shared" si="271"/>
        <v>0</v>
      </c>
      <c r="C2898" s="99" t="str">
        <f t="shared" si="272"/>
        <v/>
      </c>
      <c r="D2898" s="99" t="str">
        <f t="shared" si="273"/>
        <v/>
      </c>
      <c r="E2898" s="99" t="str">
        <f t="shared" si="274"/>
        <v/>
      </c>
      <c r="F2898" s="99" t="str">
        <f t="shared" si="275"/>
        <v/>
      </c>
      <c r="G2898" s="99" t="str">
        <f t="shared" si="270"/>
        <v/>
      </c>
      <c r="H2898" s="200" t="str">
        <f ca="1">IF(AND(M2898&gt;0,M2898&lt;=STATS!$C$22),1,"")</f>
        <v/>
      </c>
      <c r="J2898" s="34">
        <v>2897</v>
      </c>
      <c r="R2898" s="17"/>
      <c r="S2898" s="17"/>
      <c r="EZ2898" s="196"/>
      <c r="FA2898" s="196"/>
      <c r="FB2898" s="196"/>
      <c r="FC2898" s="196"/>
      <c r="FD2898" s="196"/>
    </row>
    <row r="2899" spans="2:160">
      <c r="B2899" s="99">
        <f t="shared" si="271"/>
        <v>0</v>
      </c>
      <c r="C2899" s="99" t="str">
        <f t="shared" si="272"/>
        <v/>
      </c>
      <c r="D2899" s="99" t="str">
        <f t="shared" si="273"/>
        <v/>
      </c>
      <c r="E2899" s="99" t="str">
        <f t="shared" si="274"/>
        <v/>
      </c>
      <c r="F2899" s="99" t="str">
        <f t="shared" si="275"/>
        <v/>
      </c>
      <c r="G2899" s="99" t="str">
        <f t="shared" si="270"/>
        <v/>
      </c>
      <c r="H2899" s="200" t="str">
        <f ca="1">IF(AND(M2899&gt;0,M2899&lt;=STATS!$C$22),1,"")</f>
        <v/>
      </c>
      <c r="J2899" s="34">
        <v>2898</v>
      </c>
      <c r="R2899" s="17"/>
      <c r="S2899" s="17"/>
      <c r="EZ2899" s="196"/>
      <c r="FA2899" s="196"/>
      <c r="FB2899" s="196"/>
      <c r="FC2899" s="196"/>
      <c r="FD2899" s="196"/>
    </row>
    <row r="2900" spans="2:160">
      <c r="B2900" s="99">
        <f t="shared" si="271"/>
        <v>0</v>
      </c>
      <c r="C2900" s="99" t="str">
        <f t="shared" si="272"/>
        <v/>
      </c>
      <c r="D2900" s="99" t="str">
        <f t="shared" si="273"/>
        <v/>
      </c>
      <c r="E2900" s="99" t="str">
        <f t="shared" si="274"/>
        <v/>
      </c>
      <c r="F2900" s="99" t="str">
        <f t="shared" si="275"/>
        <v/>
      </c>
      <c r="G2900" s="99" t="str">
        <f t="shared" si="270"/>
        <v/>
      </c>
      <c r="H2900" s="200" t="str">
        <f ca="1">IF(AND(M2900&gt;0,M2900&lt;=STATS!$C$22),1,"")</f>
        <v/>
      </c>
      <c r="J2900" s="34">
        <v>2899</v>
      </c>
      <c r="R2900" s="17"/>
      <c r="S2900" s="17"/>
      <c r="EZ2900" s="196"/>
      <c r="FA2900" s="196"/>
      <c r="FB2900" s="196"/>
      <c r="FC2900" s="196"/>
      <c r="FD2900" s="196"/>
    </row>
    <row r="2901" spans="2:160">
      <c r="B2901" s="99">
        <f t="shared" si="271"/>
        <v>0</v>
      </c>
      <c r="C2901" s="99" t="str">
        <f t="shared" si="272"/>
        <v/>
      </c>
      <c r="D2901" s="99" t="str">
        <f t="shared" si="273"/>
        <v/>
      </c>
      <c r="E2901" s="99" t="str">
        <f t="shared" si="274"/>
        <v/>
      </c>
      <c r="F2901" s="99" t="str">
        <f t="shared" si="275"/>
        <v/>
      </c>
      <c r="G2901" s="99" t="str">
        <f t="shared" si="270"/>
        <v/>
      </c>
      <c r="H2901" s="200" t="str">
        <f ca="1">IF(AND(M2901&gt;0,M2901&lt;=STATS!$C$22),1,"")</f>
        <v/>
      </c>
      <c r="J2901" s="34">
        <v>2900</v>
      </c>
      <c r="R2901" s="17"/>
      <c r="S2901" s="17"/>
      <c r="EZ2901" s="196"/>
      <c r="FA2901" s="196"/>
      <c r="FB2901" s="196"/>
      <c r="FC2901" s="196"/>
      <c r="FD2901" s="196"/>
    </row>
    <row r="2902" spans="2:160">
      <c r="B2902" s="99">
        <f t="shared" si="271"/>
        <v>0</v>
      </c>
      <c r="C2902" s="99" t="str">
        <f t="shared" si="272"/>
        <v/>
      </c>
      <c r="D2902" s="99" t="str">
        <f t="shared" si="273"/>
        <v/>
      </c>
      <c r="E2902" s="99" t="str">
        <f t="shared" si="274"/>
        <v/>
      </c>
      <c r="F2902" s="99" t="str">
        <f t="shared" si="275"/>
        <v/>
      </c>
      <c r="G2902" s="99" t="str">
        <f t="shared" si="270"/>
        <v/>
      </c>
      <c r="H2902" s="200" t="str">
        <f ca="1">IF(AND(M2902&gt;0,M2902&lt;=STATS!$C$22),1,"")</f>
        <v/>
      </c>
      <c r="J2902" s="34">
        <v>2901</v>
      </c>
      <c r="R2902" s="17"/>
      <c r="S2902" s="17"/>
      <c r="EZ2902" s="196"/>
      <c r="FA2902" s="196"/>
      <c r="FB2902" s="196"/>
      <c r="FC2902" s="196"/>
      <c r="FD2902" s="196"/>
    </row>
    <row r="2903" spans="2:160">
      <c r="B2903" s="99">
        <f t="shared" si="271"/>
        <v>0</v>
      </c>
      <c r="C2903" s="99" t="str">
        <f t="shared" si="272"/>
        <v/>
      </c>
      <c r="D2903" s="99" t="str">
        <f t="shared" si="273"/>
        <v/>
      </c>
      <c r="E2903" s="99" t="str">
        <f t="shared" si="274"/>
        <v/>
      </c>
      <c r="F2903" s="99" t="str">
        <f t="shared" si="275"/>
        <v/>
      </c>
      <c r="G2903" s="99" t="str">
        <f t="shared" si="270"/>
        <v/>
      </c>
      <c r="H2903" s="200" t="str">
        <f ca="1">IF(AND(M2903&gt;0,M2903&lt;=STATS!$C$22),1,"")</f>
        <v/>
      </c>
      <c r="J2903" s="34">
        <v>2902</v>
      </c>
      <c r="R2903" s="17"/>
      <c r="S2903" s="17"/>
      <c r="EZ2903" s="196"/>
      <c r="FA2903" s="196"/>
      <c r="FB2903" s="196"/>
      <c r="FC2903" s="196"/>
      <c r="FD2903" s="196"/>
    </row>
    <row r="2904" spans="2:160">
      <c r="B2904" s="99">
        <f t="shared" si="271"/>
        <v>0</v>
      </c>
      <c r="C2904" s="99" t="str">
        <f t="shared" si="272"/>
        <v/>
      </c>
      <c r="D2904" s="99" t="str">
        <f t="shared" si="273"/>
        <v/>
      </c>
      <c r="E2904" s="99" t="str">
        <f t="shared" si="274"/>
        <v/>
      </c>
      <c r="F2904" s="99" t="str">
        <f t="shared" si="275"/>
        <v/>
      </c>
      <c r="G2904" s="99" t="str">
        <f t="shared" si="270"/>
        <v/>
      </c>
      <c r="H2904" s="200" t="str">
        <f ca="1">IF(AND(M2904&gt;0,M2904&lt;=STATS!$C$22),1,"")</f>
        <v/>
      </c>
      <c r="J2904" s="34">
        <v>2903</v>
      </c>
      <c r="R2904" s="17"/>
      <c r="S2904" s="17"/>
      <c r="EZ2904" s="196"/>
      <c r="FA2904" s="196"/>
      <c r="FB2904" s="196"/>
      <c r="FC2904" s="196"/>
      <c r="FD2904" s="196"/>
    </row>
    <row r="2905" spans="2:160">
      <c r="B2905" s="99">
        <f t="shared" si="271"/>
        <v>0</v>
      </c>
      <c r="C2905" s="99" t="str">
        <f t="shared" si="272"/>
        <v/>
      </c>
      <c r="D2905" s="99" t="str">
        <f t="shared" si="273"/>
        <v/>
      </c>
      <c r="E2905" s="99" t="str">
        <f t="shared" si="274"/>
        <v/>
      </c>
      <c r="F2905" s="99" t="str">
        <f t="shared" si="275"/>
        <v/>
      </c>
      <c r="G2905" s="99" t="str">
        <f t="shared" si="270"/>
        <v/>
      </c>
      <c r="H2905" s="200" t="str">
        <f ca="1">IF(AND(M2905&gt;0,M2905&lt;=STATS!$C$22),1,"")</f>
        <v/>
      </c>
      <c r="J2905" s="34">
        <v>2904</v>
      </c>
      <c r="R2905" s="17"/>
      <c r="S2905" s="17"/>
      <c r="EZ2905" s="196"/>
      <c r="FA2905" s="196"/>
      <c r="FB2905" s="196"/>
      <c r="FC2905" s="196"/>
      <c r="FD2905" s="196"/>
    </row>
    <row r="2906" spans="2:160">
      <c r="B2906" s="99">
        <f t="shared" si="271"/>
        <v>0</v>
      </c>
      <c r="C2906" s="99" t="str">
        <f t="shared" si="272"/>
        <v/>
      </c>
      <c r="D2906" s="99" t="str">
        <f t="shared" si="273"/>
        <v/>
      </c>
      <c r="E2906" s="99" t="str">
        <f t="shared" si="274"/>
        <v/>
      </c>
      <c r="F2906" s="99" t="str">
        <f t="shared" si="275"/>
        <v/>
      </c>
      <c r="G2906" s="99" t="str">
        <f t="shared" ref="G2906:G2969" si="276">IF($B2906&gt;=1,$M2906,"")</f>
        <v/>
      </c>
      <c r="H2906" s="200" t="str">
        <f ca="1">IF(AND(M2906&gt;0,M2906&lt;=STATS!$C$22),1,"")</f>
        <v/>
      </c>
      <c r="J2906" s="34">
        <v>2905</v>
      </c>
      <c r="R2906" s="17"/>
      <c r="S2906" s="17"/>
      <c r="EZ2906" s="196"/>
      <c r="FA2906" s="196"/>
      <c r="FB2906" s="196"/>
      <c r="FC2906" s="196"/>
      <c r="FD2906" s="196"/>
    </row>
    <row r="2907" spans="2:160">
      <c r="B2907" s="99">
        <f t="shared" si="271"/>
        <v>0</v>
      </c>
      <c r="C2907" s="99" t="str">
        <f t="shared" si="272"/>
        <v/>
      </c>
      <c r="D2907" s="99" t="str">
        <f t="shared" si="273"/>
        <v/>
      </c>
      <c r="E2907" s="99" t="str">
        <f t="shared" si="274"/>
        <v/>
      </c>
      <c r="F2907" s="99" t="str">
        <f t="shared" si="275"/>
        <v/>
      </c>
      <c r="G2907" s="99" t="str">
        <f t="shared" si="276"/>
        <v/>
      </c>
      <c r="H2907" s="200" t="str">
        <f ca="1">IF(AND(M2907&gt;0,M2907&lt;=STATS!$C$22),1,"")</f>
        <v/>
      </c>
      <c r="J2907" s="34">
        <v>2906</v>
      </c>
      <c r="R2907" s="17"/>
      <c r="S2907" s="17"/>
      <c r="EZ2907" s="196"/>
      <c r="FA2907" s="196"/>
      <c r="FB2907" s="196"/>
      <c r="FC2907" s="196"/>
      <c r="FD2907" s="196"/>
    </row>
    <row r="2908" spans="2:160">
      <c r="B2908" s="99">
        <f t="shared" si="271"/>
        <v>0</v>
      </c>
      <c r="C2908" s="99" t="str">
        <f t="shared" si="272"/>
        <v/>
      </c>
      <c r="D2908" s="99" t="str">
        <f t="shared" si="273"/>
        <v/>
      </c>
      <c r="E2908" s="99" t="str">
        <f t="shared" si="274"/>
        <v/>
      </c>
      <c r="F2908" s="99" t="str">
        <f t="shared" si="275"/>
        <v/>
      </c>
      <c r="G2908" s="99" t="str">
        <f t="shared" si="276"/>
        <v/>
      </c>
      <c r="H2908" s="200" t="str">
        <f ca="1">IF(AND(M2908&gt;0,M2908&lt;=STATS!$C$22),1,"")</f>
        <v/>
      </c>
      <c r="J2908" s="34">
        <v>2907</v>
      </c>
      <c r="R2908" s="17"/>
      <c r="S2908" s="17"/>
      <c r="EZ2908" s="196"/>
      <c r="FA2908" s="196"/>
      <c r="FB2908" s="196"/>
      <c r="FC2908" s="196"/>
      <c r="FD2908" s="196"/>
    </row>
    <row r="2909" spans="2:160">
      <c r="B2909" s="99">
        <f t="shared" si="271"/>
        <v>0</v>
      </c>
      <c r="C2909" s="99" t="str">
        <f t="shared" si="272"/>
        <v/>
      </c>
      <c r="D2909" s="99" t="str">
        <f t="shared" si="273"/>
        <v/>
      </c>
      <c r="E2909" s="99" t="str">
        <f t="shared" si="274"/>
        <v/>
      </c>
      <c r="F2909" s="99" t="str">
        <f t="shared" si="275"/>
        <v/>
      </c>
      <c r="G2909" s="99" t="str">
        <f t="shared" si="276"/>
        <v/>
      </c>
      <c r="H2909" s="200" t="str">
        <f ca="1">IF(AND(M2909&gt;0,M2909&lt;=STATS!$C$22),1,"")</f>
        <v/>
      </c>
      <c r="J2909" s="34">
        <v>2908</v>
      </c>
      <c r="R2909" s="17"/>
      <c r="S2909" s="17"/>
      <c r="EZ2909" s="196"/>
      <c r="FA2909" s="196"/>
      <c r="FB2909" s="196"/>
      <c r="FC2909" s="196"/>
      <c r="FD2909" s="196"/>
    </row>
    <row r="2910" spans="2:160">
      <c r="B2910" s="99">
        <f t="shared" si="271"/>
        <v>0</v>
      </c>
      <c r="C2910" s="99" t="str">
        <f t="shared" si="272"/>
        <v/>
      </c>
      <c r="D2910" s="99" t="str">
        <f t="shared" si="273"/>
        <v/>
      </c>
      <c r="E2910" s="99" t="str">
        <f t="shared" si="274"/>
        <v/>
      </c>
      <c r="F2910" s="99" t="str">
        <f t="shared" si="275"/>
        <v/>
      </c>
      <c r="G2910" s="99" t="str">
        <f t="shared" si="276"/>
        <v/>
      </c>
      <c r="H2910" s="200" t="str">
        <f ca="1">IF(AND(M2910&gt;0,M2910&lt;=STATS!$C$22),1,"")</f>
        <v/>
      </c>
      <c r="J2910" s="34">
        <v>2909</v>
      </c>
      <c r="R2910" s="17"/>
      <c r="S2910" s="17"/>
      <c r="EZ2910" s="196"/>
      <c r="FA2910" s="196"/>
      <c r="FB2910" s="196"/>
      <c r="FC2910" s="196"/>
      <c r="FD2910" s="196"/>
    </row>
    <row r="2911" spans="2:160">
      <c r="B2911" s="99">
        <f t="shared" si="271"/>
        <v>0</v>
      </c>
      <c r="C2911" s="99" t="str">
        <f t="shared" si="272"/>
        <v/>
      </c>
      <c r="D2911" s="99" t="str">
        <f t="shared" si="273"/>
        <v/>
      </c>
      <c r="E2911" s="99" t="str">
        <f t="shared" si="274"/>
        <v/>
      </c>
      <c r="F2911" s="99" t="str">
        <f t="shared" si="275"/>
        <v/>
      </c>
      <c r="G2911" s="99" t="str">
        <f t="shared" si="276"/>
        <v/>
      </c>
      <c r="H2911" s="200" t="str">
        <f ca="1">IF(AND(M2911&gt;0,M2911&lt;=STATS!$C$22),1,"")</f>
        <v/>
      </c>
      <c r="J2911" s="34">
        <v>2910</v>
      </c>
      <c r="R2911" s="17"/>
      <c r="S2911" s="17"/>
      <c r="EZ2911" s="196"/>
      <c r="FA2911" s="196"/>
      <c r="FB2911" s="196"/>
      <c r="FC2911" s="196"/>
      <c r="FD2911" s="196"/>
    </row>
    <row r="2912" spans="2:160">
      <c r="B2912" s="99">
        <f t="shared" si="271"/>
        <v>0</v>
      </c>
      <c r="C2912" s="99" t="str">
        <f t="shared" si="272"/>
        <v/>
      </c>
      <c r="D2912" s="99" t="str">
        <f t="shared" si="273"/>
        <v/>
      </c>
      <c r="E2912" s="99" t="str">
        <f t="shared" si="274"/>
        <v/>
      </c>
      <c r="F2912" s="99" t="str">
        <f t="shared" si="275"/>
        <v/>
      </c>
      <c r="G2912" s="99" t="str">
        <f t="shared" si="276"/>
        <v/>
      </c>
      <c r="H2912" s="200" t="str">
        <f ca="1">IF(AND(M2912&gt;0,M2912&lt;=STATS!$C$22),1,"")</f>
        <v/>
      </c>
      <c r="J2912" s="34">
        <v>2911</v>
      </c>
      <c r="R2912" s="17"/>
      <c r="S2912" s="17"/>
      <c r="EZ2912" s="196"/>
      <c r="FA2912" s="196"/>
      <c r="FB2912" s="196"/>
      <c r="FC2912" s="196"/>
      <c r="FD2912" s="196"/>
    </row>
    <row r="2913" spans="2:160">
      <c r="B2913" s="99">
        <f t="shared" si="271"/>
        <v>0</v>
      </c>
      <c r="C2913" s="99" t="str">
        <f t="shared" si="272"/>
        <v/>
      </c>
      <c r="D2913" s="99" t="str">
        <f t="shared" si="273"/>
        <v/>
      </c>
      <c r="E2913" s="99" t="str">
        <f t="shared" si="274"/>
        <v/>
      </c>
      <c r="F2913" s="99" t="str">
        <f t="shared" si="275"/>
        <v/>
      </c>
      <c r="G2913" s="99" t="str">
        <f t="shared" si="276"/>
        <v/>
      </c>
      <c r="H2913" s="200" t="str">
        <f ca="1">IF(AND(M2913&gt;0,M2913&lt;=STATS!$C$22),1,"")</f>
        <v/>
      </c>
      <c r="J2913" s="34">
        <v>2912</v>
      </c>
      <c r="R2913" s="17"/>
      <c r="S2913" s="17"/>
      <c r="EZ2913" s="196"/>
      <c r="FA2913" s="196"/>
      <c r="FB2913" s="196"/>
      <c r="FC2913" s="196"/>
      <c r="FD2913" s="196"/>
    </row>
    <row r="2914" spans="2:160">
      <c r="B2914" s="99">
        <f t="shared" si="271"/>
        <v>0</v>
      </c>
      <c r="C2914" s="99" t="str">
        <f t="shared" si="272"/>
        <v/>
      </c>
      <c r="D2914" s="99" t="str">
        <f t="shared" si="273"/>
        <v/>
      </c>
      <c r="E2914" s="99" t="str">
        <f t="shared" si="274"/>
        <v/>
      </c>
      <c r="F2914" s="99" t="str">
        <f t="shared" si="275"/>
        <v/>
      </c>
      <c r="G2914" s="99" t="str">
        <f t="shared" si="276"/>
        <v/>
      </c>
      <c r="H2914" s="200" t="str">
        <f ca="1">IF(AND(M2914&gt;0,M2914&lt;=STATS!$C$22),1,"")</f>
        <v/>
      </c>
      <c r="J2914" s="34">
        <v>2913</v>
      </c>
      <c r="R2914" s="17"/>
      <c r="S2914" s="17"/>
      <c r="EZ2914" s="196"/>
      <c r="FA2914" s="196"/>
      <c r="FB2914" s="196"/>
      <c r="FC2914" s="196"/>
      <c r="FD2914" s="196"/>
    </row>
    <row r="2915" spans="2:160">
      <c r="B2915" s="99">
        <f t="shared" si="271"/>
        <v>0</v>
      </c>
      <c r="C2915" s="99" t="str">
        <f t="shared" si="272"/>
        <v/>
      </c>
      <c r="D2915" s="99" t="str">
        <f t="shared" si="273"/>
        <v/>
      </c>
      <c r="E2915" s="99" t="str">
        <f t="shared" si="274"/>
        <v/>
      </c>
      <c r="F2915" s="99" t="str">
        <f t="shared" si="275"/>
        <v/>
      </c>
      <c r="G2915" s="99" t="str">
        <f t="shared" si="276"/>
        <v/>
      </c>
      <c r="H2915" s="200" t="str">
        <f ca="1">IF(AND(M2915&gt;0,M2915&lt;=STATS!$C$22),1,"")</f>
        <v/>
      </c>
      <c r="J2915" s="34">
        <v>2914</v>
      </c>
      <c r="R2915" s="17"/>
      <c r="S2915" s="17"/>
      <c r="EZ2915" s="196"/>
      <c r="FA2915" s="196"/>
      <c r="FB2915" s="196"/>
      <c r="FC2915" s="196"/>
      <c r="FD2915" s="196"/>
    </row>
    <row r="2916" spans="2:160">
      <c r="B2916" s="99">
        <f t="shared" si="271"/>
        <v>0</v>
      </c>
      <c r="C2916" s="99" t="str">
        <f t="shared" si="272"/>
        <v/>
      </c>
      <c r="D2916" s="99" t="str">
        <f t="shared" si="273"/>
        <v/>
      </c>
      <c r="E2916" s="99" t="str">
        <f t="shared" si="274"/>
        <v/>
      </c>
      <c r="F2916" s="99" t="str">
        <f t="shared" si="275"/>
        <v/>
      </c>
      <c r="G2916" s="99" t="str">
        <f t="shared" si="276"/>
        <v/>
      </c>
      <c r="H2916" s="200" t="str">
        <f ca="1">IF(AND(M2916&gt;0,M2916&lt;=STATS!$C$22),1,"")</f>
        <v/>
      </c>
      <c r="J2916" s="34">
        <v>2915</v>
      </c>
      <c r="R2916" s="17"/>
      <c r="S2916" s="17"/>
      <c r="EZ2916" s="196"/>
      <c r="FA2916" s="196"/>
      <c r="FB2916" s="196"/>
      <c r="FC2916" s="196"/>
      <c r="FD2916" s="196"/>
    </row>
    <row r="2917" spans="2:160">
      <c r="B2917" s="99">
        <f t="shared" si="271"/>
        <v>0</v>
      </c>
      <c r="C2917" s="99" t="str">
        <f t="shared" si="272"/>
        <v/>
      </c>
      <c r="D2917" s="99" t="str">
        <f t="shared" si="273"/>
        <v/>
      </c>
      <c r="E2917" s="99" t="str">
        <f t="shared" si="274"/>
        <v/>
      </c>
      <c r="F2917" s="99" t="str">
        <f t="shared" si="275"/>
        <v/>
      </c>
      <c r="G2917" s="99" t="str">
        <f t="shared" si="276"/>
        <v/>
      </c>
      <c r="H2917" s="200" t="str">
        <f ca="1">IF(AND(M2917&gt;0,M2917&lt;=STATS!$C$22),1,"")</f>
        <v/>
      </c>
      <c r="J2917" s="34">
        <v>2916</v>
      </c>
      <c r="R2917" s="17"/>
      <c r="S2917" s="17"/>
      <c r="EZ2917" s="196"/>
      <c r="FA2917" s="196"/>
      <c r="FB2917" s="196"/>
      <c r="FC2917" s="196"/>
      <c r="FD2917" s="196"/>
    </row>
    <row r="2918" spans="2:160">
      <c r="B2918" s="99">
        <f t="shared" si="271"/>
        <v>0</v>
      </c>
      <c r="C2918" s="99" t="str">
        <f t="shared" si="272"/>
        <v/>
      </c>
      <c r="D2918" s="99" t="str">
        <f t="shared" si="273"/>
        <v/>
      </c>
      <c r="E2918" s="99" t="str">
        <f t="shared" si="274"/>
        <v/>
      </c>
      <c r="F2918" s="99" t="str">
        <f t="shared" si="275"/>
        <v/>
      </c>
      <c r="G2918" s="99" t="str">
        <f t="shared" si="276"/>
        <v/>
      </c>
      <c r="H2918" s="200" t="str">
        <f ca="1">IF(AND(M2918&gt;0,M2918&lt;=STATS!$C$22),1,"")</f>
        <v/>
      </c>
      <c r="J2918" s="34">
        <v>2917</v>
      </c>
      <c r="R2918" s="17"/>
      <c r="S2918" s="17"/>
      <c r="EZ2918" s="196"/>
      <c r="FA2918" s="196"/>
      <c r="FB2918" s="196"/>
      <c r="FC2918" s="196"/>
      <c r="FD2918" s="196"/>
    </row>
    <row r="2919" spans="2:160">
      <c r="B2919" s="99">
        <f t="shared" si="271"/>
        <v>0</v>
      </c>
      <c r="C2919" s="99" t="str">
        <f t="shared" si="272"/>
        <v/>
      </c>
      <c r="D2919" s="99" t="str">
        <f t="shared" si="273"/>
        <v/>
      </c>
      <c r="E2919" s="99" t="str">
        <f t="shared" si="274"/>
        <v/>
      </c>
      <c r="F2919" s="99" t="str">
        <f t="shared" si="275"/>
        <v/>
      </c>
      <c r="G2919" s="99" t="str">
        <f t="shared" si="276"/>
        <v/>
      </c>
      <c r="H2919" s="200" t="str">
        <f ca="1">IF(AND(M2919&gt;0,M2919&lt;=STATS!$C$22),1,"")</f>
        <v/>
      </c>
      <c r="J2919" s="34">
        <v>2918</v>
      </c>
      <c r="R2919" s="17"/>
      <c r="S2919" s="17"/>
      <c r="EZ2919" s="196"/>
      <c r="FA2919" s="196"/>
      <c r="FB2919" s="196"/>
      <c r="FC2919" s="196"/>
      <c r="FD2919" s="196"/>
    </row>
    <row r="2920" spans="2:160">
      <c r="B2920" s="99">
        <f t="shared" si="271"/>
        <v>0</v>
      </c>
      <c r="C2920" s="99" t="str">
        <f t="shared" si="272"/>
        <v/>
      </c>
      <c r="D2920" s="99" t="str">
        <f t="shared" si="273"/>
        <v/>
      </c>
      <c r="E2920" s="99" t="str">
        <f t="shared" si="274"/>
        <v/>
      </c>
      <c r="F2920" s="99" t="str">
        <f t="shared" si="275"/>
        <v/>
      </c>
      <c r="G2920" s="99" t="str">
        <f t="shared" si="276"/>
        <v/>
      </c>
      <c r="H2920" s="200" t="str">
        <f ca="1">IF(AND(M2920&gt;0,M2920&lt;=STATS!$C$22),1,"")</f>
        <v/>
      </c>
      <c r="J2920" s="34">
        <v>2919</v>
      </c>
      <c r="R2920" s="17"/>
      <c r="S2920" s="17"/>
      <c r="EZ2920" s="196"/>
      <c r="FA2920" s="196"/>
      <c r="FB2920" s="196"/>
      <c r="FC2920" s="196"/>
      <c r="FD2920" s="196"/>
    </row>
    <row r="2921" spans="2:160">
      <c r="B2921" s="99">
        <f t="shared" si="271"/>
        <v>0</v>
      </c>
      <c r="C2921" s="99" t="str">
        <f t="shared" si="272"/>
        <v/>
      </c>
      <c r="D2921" s="99" t="str">
        <f t="shared" si="273"/>
        <v/>
      </c>
      <c r="E2921" s="99" t="str">
        <f t="shared" si="274"/>
        <v/>
      </c>
      <c r="F2921" s="99" t="str">
        <f t="shared" si="275"/>
        <v/>
      </c>
      <c r="G2921" s="99" t="str">
        <f t="shared" si="276"/>
        <v/>
      </c>
      <c r="H2921" s="200" t="str">
        <f ca="1">IF(AND(M2921&gt;0,M2921&lt;=STATS!$C$22),1,"")</f>
        <v/>
      </c>
      <c r="J2921" s="34">
        <v>2920</v>
      </c>
      <c r="R2921" s="17"/>
      <c r="S2921" s="17"/>
      <c r="EZ2921" s="196"/>
      <c r="FA2921" s="196"/>
      <c r="FB2921" s="196"/>
      <c r="FC2921" s="196"/>
      <c r="FD2921" s="196"/>
    </row>
    <row r="2922" spans="2:160">
      <c r="B2922" s="99">
        <f t="shared" si="271"/>
        <v>0</v>
      </c>
      <c r="C2922" s="99" t="str">
        <f t="shared" si="272"/>
        <v/>
      </c>
      <c r="D2922" s="99" t="str">
        <f t="shared" si="273"/>
        <v/>
      </c>
      <c r="E2922" s="99" t="str">
        <f t="shared" si="274"/>
        <v/>
      </c>
      <c r="F2922" s="99" t="str">
        <f t="shared" si="275"/>
        <v/>
      </c>
      <c r="G2922" s="99" t="str">
        <f t="shared" si="276"/>
        <v/>
      </c>
      <c r="H2922" s="200" t="str">
        <f ca="1">IF(AND(M2922&gt;0,M2922&lt;=STATS!$C$22),1,"")</f>
        <v/>
      </c>
      <c r="J2922" s="34">
        <v>2921</v>
      </c>
      <c r="R2922" s="17"/>
      <c r="S2922" s="17"/>
      <c r="EZ2922" s="196"/>
      <c r="FA2922" s="196"/>
      <c r="FB2922" s="196"/>
      <c r="FC2922" s="196"/>
      <c r="FD2922" s="196"/>
    </row>
    <row r="2923" spans="2:160">
      <c r="B2923" s="99">
        <f t="shared" si="271"/>
        <v>0</v>
      </c>
      <c r="C2923" s="99" t="str">
        <f t="shared" si="272"/>
        <v/>
      </c>
      <c r="D2923" s="99" t="str">
        <f t="shared" si="273"/>
        <v/>
      </c>
      <c r="E2923" s="99" t="str">
        <f t="shared" si="274"/>
        <v/>
      </c>
      <c r="F2923" s="99" t="str">
        <f t="shared" si="275"/>
        <v/>
      </c>
      <c r="G2923" s="99" t="str">
        <f t="shared" si="276"/>
        <v/>
      </c>
      <c r="H2923" s="200" t="str">
        <f ca="1">IF(AND(M2923&gt;0,M2923&lt;=STATS!$C$22),1,"")</f>
        <v/>
      </c>
      <c r="J2923" s="34">
        <v>2922</v>
      </c>
      <c r="R2923" s="17"/>
      <c r="S2923" s="17"/>
      <c r="EZ2923" s="196"/>
      <c r="FA2923" s="196"/>
      <c r="FB2923" s="196"/>
      <c r="FC2923" s="196"/>
      <c r="FD2923" s="196"/>
    </row>
    <row r="2924" spans="2:160">
      <c r="B2924" s="99">
        <f t="shared" si="271"/>
        <v>0</v>
      </c>
      <c r="C2924" s="99" t="str">
        <f t="shared" si="272"/>
        <v/>
      </c>
      <c r="D2924" s="99" t="str">
        <f t="shared" si="273"/>
        <v/>
      </c>
      <c r="E2924" s="99" t="str">
        <f t="shared" si="274"/>
        <v/>
      </c>
      <c r="F2924" s="99" t="str">
        <f t="shared" si="275"/>
        <v/>
      </c>
      <c r="G2924" s="99" t="str">
        <f t="shared" si="276"/>
        <v/>
      </c>
      <c r="H2924" s="200" t="str">
        <f ca="1">IF(AND(M2924&gt;0,M2924&lt;=STATS!$C$22),1,"")</f>
        <v/>
      </c>
      <c r="J2924" s="34">
        <v>2923</v>
      </c>
      <c r="R2924" s="17"/>
      <c r="S2924" s="17"/>
      <c r="EZ2924" s="196"/>
      <c r="FA2924" s="196"/>
      <c r="FB2924" s="196"/>
      <c r="FC2924" s="196"/>
      <c r="FD2924" s="196"/>
    </row>
    <row r="2925" spans="2:160">
      <c r="B2925" s="99">
        <f t="shared" si="271"/>
        <v>0</v>
      </c>
      <c r="C2925" s="99" t="str">
        <f t="shared" si="272"/>
        <v/>
      </c>
      <c r="D2925" s="99" t="str">
        <f t="shared" si="273"/>
        <v/>
      </c>
      <c r="E2925" s="99" t="str">
        <f t="shared" si="274"/>
        <v/>
      </c>
      <c r="F2925" s="99" t="str">
        <f t="shared" si="275"/>
        <v/>
      </c>
      <c r="G2925" s="99" t="str">
        <f t="shared" si="276"/>
        <v/>
      </c>
      <c r="H2925" s="200" t="str">
        <f ca="1">IF(AND(M2925&gt;0,M2925&lt;=STATS!$C$22),1,"")</f>
        <v/>
      </c>
      <c r="J2925" s="34">
        <v>2924</v>
      </c>
      <c r="R2925" s="17"/>
      <c r="S2925" s="17"/>
      <c r="EZ2925" s="196"/>
      <c r="FA2925" s="196"/>
      <c r="FB2925" s="196"/>
      <c r="FC2925" s="196"/>
      <c r="FD2925" s="196"/>
    </row>
    <row r="2926" spans="2:160">
      <c r="B2926" s="99">
        <f t="shared" si="271"/>
        <v>0</v>
      </c>
      <c r="C2926" s="99" t="str">
        <f t="shared" si="272"/>
        <v/>
      </c>
      <c r="D2926" s="99" t="str">
        <f t="shared" si="273"/>
        <v/>
      </c>
      <c r="E2926" s="99" t="str">
        <f t="shared" si="274"/>
        <v/>
      </c>
      <c r="F2926" s="99" t="str">
        <f t="shared" si="275"/>
        <v/>
      </c>
      <c r="G2926" s="99" t="str">
        <f t="shared" si="276"/>
        <v/>
      </c>
      <c r="H2926" s="200" t="str">
        <f ca="1">IF(AND(M2926&gt;0,M2926&lt;=STATS!$C$22),1,"")</f>
        <v/>
      </c>
      <c r="J2926" s="34">
        <v>2925</v>
      </c>
      <c r="R2926" s="17"/>
      <c r="S2926" s="17"/>
      <c r="EZ2926" s="196"/>
      <c r="FA2926" s="196"/>
      <c r="FB2926" s="196"/>
      <c r="FC2926" s="196"/>
      <c r="FD2926" s="196"/>
    </row>
    <row r="2927" spans="2:160">
      <c r="B2927" s="99">
        <f t="shared" si="271"/>
        <v>0</v>
      </c>
      <c r="C2927" s="99" t="str">
        <f t="shared" si="272"/>
        <v/>
      </c>
      <c r="D2927" s="99" t="str">
        <f t="shared" si="273"/>
        <v/>
      </c>
      <c r="E2927" s="99" t="str">
        <f t="shared" si="274"/>
        <v/>
      </c>
      <c r="F2927" s="99" t="str">
        <f t="shared" si="275"/>
        <v/>
      </c>
      <c r="G2927" s="99" t="str">
        <f t="shared" si="276"/>
        <v/>
      </c>
      <c r="H2927" s="200" t="str">
        <f ca="1">IF(AND(M2927&gt;0,M2927&lt;=STATS!$C$22),1,"")</f>
        <v/>
      </c>
      <c r="J2927" s="34">
        <v>2926</v>
      </c>
      <c r="R2927" s="17"/>
      <c r="S2927" s="17"/>
      <c r="EZ2927" s="196"/>
      <c r="FA2927" s="196"/>
      <c r="FB2927" s="196"/>
      <c r="FC2927" s="196"/>
      <c r="FD2927" s="196"/>
    </row>
    <row r="2928" spans="2:160">
      <c r="B2928" s="99">
        <f t="shared" si="271"/>
        <v>0</v>
      </c>
      <c r="C2928" s="99" t="str">
        <f t="shared" si="272"/>
        <v/>
      </c>
      <c r="D2928" s="99" t="str">
        <f t="shared" si="273"/>
        <v/>
      </c>
      <c r="E2928" s="99" t="str">
        <f t="shared" si="274"/>
        <v/>
      </c>
      <c r="F2928" s="99" t="str">
        <f t="shared" si="275"/>
        <v/>
      </c>
      <c r="G2928" s="99" t="str">
        <f t="shared" si="276"/>
        <v/>
      </c>
      <c r="H2928" s="200" t="str">
        <f ca="1">IF(AND(M2928&gt;0,M2928&lt;=STATS!$C$22),1,"")</f>
        <v/>
      </c>
      <c r="J2928" s="34">
        <v>2927</v>
      </c>
      <c r="R2928" s="17"/>
      <c r="S2928" s="17"/>
      <c r="EZ2928" s="196"/>
      <c r="FA2928" s="196"/>
      <c r="FB2928" s="196"/>
      <c r="FC2928" s="196"/>
      <c r="FD2928" s="196"/>
    </row>
    <row r="2929" spans="2:160">
      <c r="B2929" s="99">
        <f t="shared" si="271"/>
        <v>0</v>
      </c>
      <c r="C2929" s="99" t="str">
        <f t="shared" si="272"/>
        <v/>
      </c>
      <c r="D2929" s="99" t="str">
        <f t="shared" si="273"/>
        <v/>
      </c>
      <c r="E2929" s="99" t="str">
        <f t="shared" si="274"/>
        <v/>
      </c>
      <c r="F2929" s="99" t="str">
        <f t="shared" si="275"/>
        <v/>
      </c>
      <c r="G2929" s="99" t="str">
        <f t="shared" si="276"/>
        <v/>
      </c>
      <c r="H2929" s="200" t="str">
        <f ca="1">IF(AND(M2929&gt;0,M2929&lt;=STATS!$C$22),1,"")</f>
        <v/>
      </c>
      <c r="J2929" s="34">
        <v>2928</v>
      </c>
      <c r="R2929" s="17"/>
      <c r="S2929" s="17"/>
      <c r="EZ2929" s="196"/>
      <c r="FA2929" s="196"/>
      <c r="FB2929" s="196"/>
      <c r="FC2929" s="196"/>
      <c r="FD2929" s="196"/>
    </row>
    <row r="2930" spans="2:160">
      <c r="B2930" s="99">
        <f t="shared" si="271"/>
        <v>0</v>
      </c>
      <c r="C2930" s="99" t="str">
        <f t="shared" si="272"/>
        <v/>
      </c>
      <c r="D2930" s="99" t="str">
        <f t="shared" si="273"/>
        <v/>
      </c>
      <c r="E2930" s="99" t="str">
        <f t="shared" si="274"/>
        <v/>
      </c>
      <c r="F2930" s="99" t="str">
        <f t="shared" si="275"/>
        <v/>
      </c>
      <c r="G2930" s="99" t="str">
        <f t="shared" si="276"/>
        <v/>
      </c>
      <c r="H2930" s="200" t="str">
        <f ca="1">IF(AND(M2930&gt;0,M2930&lt;=STATS!$C$22),1,"")</f>
        <v/>
      </c>
      <c r="J2930" s="34">
        <v>2929</v>
      </c>
      <c r="R2930" s="17"/>
      <c r="S2930" s="17"/>
      <c r="EZ2930" s="196"/>
      <c r="FA2930" s="196"/>
      <c r="FB2930" s="196"/>
      <c r="FC2930" s="196"/>
      <c r="FD2930" s="196"/>
    </row>
    <row r="2931" spans="2:160">
      <c r="B2931" s="99">
        <f t="shared" si="271"/>
        <v>0</v>
      </c>
      <c r="C2931" s="99" t="str">
        <f t="shared" si="272"/>
        <v/>
      </c>
      <c r="D2931" s="99" t="str">
        <f t="shared" si="273"/>
        <v/>
      </c>
      <c r="E2931" s="99" t="str">
        <f t="shared" si="274"/>
        <v/>
      </c>
      <c r="F2931" s="99" t="str">
        <f t="shared" si="275"/>
        <v/>
      </c>
      <c r="G2931" s="99" t="str">
        <f t="shared" si="276"/>
        <v/>
      </c>
      <c r="H2931" s="200" t="str">
        <f ca="1">IF(AND(M2931&gt;0,M2931&lt;=STATS!$C$22),1,"")</f>
        <v/>
      </c>
      <c r="J2931" s="34">
        <v>2930</v>
      </c>
      <c r="R2931" s="17"/>
      <c r="S2931" s="17"/>
      <c r="EZ2931" s="196"/>
      <c r="FA2931" s="196"/>
      <c r="FB2931" s="196"/>
      <c r="FC2931" s="196"/>
      <c r="FD2931" s="196"/>
    </row>
    <row r="2932" spans="2:160">
      <c r="B2932" s="99">
        <f t="shared" si="271"/>
        <v>0</v>
      </c>
      <c r="C2932" s="99" t="str">
        <f t="shared" si="272"/>
        <v/>
      </c>
      <c r="D2932" s="99" t="str">
        <f t="shared" si="273"/>
        <v/>
      </c>
      <c r="E2932" s="99" t="str">
        <f t="shared" si="274"/>
        <v/>
      </c>
      <c r="F2932" s="99" t="str">
        <f t="shared" si="275"/>
        <v/>
      </c>
      <c r="G2932" s="99" t="str">
        <f t="shared" si="276"/>
        <v/>
      </c>
      <c r="H2932" s="200" t="str">
        <f ca="1">IF(AND(M2932&gt;0,M2932&lt;=STATS!$C$22),1,"")</f>
        <v/>
      </c>
      <c r="J2932" s="34">
        <v>2931</v>
      </c>
      <c r="R2932" s="17"/>
      <c r="S2932" s="17"/>
      <c r="EZ2932" s="196"/>
      <c r="FA2932" s="196"/>
      <c r="FB2932" s="196"/>
      <c r="FC2932" s="196"/>
      <c r="FD2932" s="196"/>
    </row>
    <row r="2933" spans="2:160">
      <c r="B2933" s="99">
        <f t="shared" si="271"/>
        <v>0</v>
      </c>
      <c r="C2933" s="99" t="str">
        <f t="shared" si="272"/>
        <v/>
      </c>
      <c r="D2933" s="99" t="str">
        <f t="shared" si="273"/>
        <v/>
      </c>
      <c r="E2933" s="99" t="str">
        <f t="shared" si="274"/>
        <v/>
      </c>
      <c r="F2933" s="99" t="str">
        <f t="shared" si="275"/>
        <v/>
      </c>
      <c r="G2933" s="99" t="str">
        <f t="shared" si="276"/>
        <v/>
      </c>
      <c r="H2933" s="200" t="str">
        <f ca="1">IF(AND(M2933&gt;0,M2933&lt;=STATS!$C$22),1,"")</f>
        <v/>
      </c>
      <c r="J2933" s="34">
        <v>2932</v>
      </c>
      <c r="R2933" s="17"/>
      <c r="S2933" s="17"/>
      <c r="EZ2933" s="196"/>
      <c r="FA2933" s="196"/>
      <c r="FB2933" s="196"/>
      <c r="FC2933" s="196"/>
      <c r="FD2933" s="196"/>
    </row>
    <row r="2934" spans="2:160">
      <c r="B2934" s="99">
        <f t="shared" si="271"/>
        <v>0</v>
      </c>
      <c r="C2934" s="99" t="str">
        <f t="shared" si="272"/>
        <v/>
      </c>
      <c r="D2934" s="99" t="str">
        <f t="shared" si="273"/>
        <v/>
      </c>
      <c r="E2934" s="99" t="str">
        <f t="shared" si="274"/>
        <v/>
      </c>
      <c r="F2934" s="99" t="str">
        <f t="shared" si="275"/>
        <v/>
      </c>
      <c r="G2934" s="99" t="str">
        <f t="shared" si="276"/>
        <v/>
      </c>
      <c r="H2934" s="200" t="str">
        <f ca="1">IF(AND(M2934&gt;0,M2934&lt;=STATS!$C$22),1,"")</f>
        <v/>
      </c>
      <c r="J2934" s="34">
        <v>2933</v>
      </c>
      <c r="R2934" s="17"/>
      <c r="S2934" s="17"/>
      <c r="EZ2934" s="196"/>
      <c r="FA2934" s="196"/>
      <c r="FB2934" s="196"/>
      <c r="FC2934" s="196"/>
      <c r="FD2934" s="196"/>
    </row>
    <row r="2935" spans="2:160">
      <c r="B2935" s="99">
        <f t="shared" si="271"/>
        <v>0</v>
      </c>
      <c r="C2935" s="99" t="str">
        <f t="shared" si="272"/>
        <v/>
      </c>
      <c r="D2935" s="99" t="str">
        <f t="shared" si="273"/>
        <v/>
      </c>
      <c r="E2935" s="99" t="str">
        <f t="shared" si="274"/>
        <v/>
      </c>
      <c r="F2935" s="99" t="str">
        <f t="shared" si="275"/>
        <v/>
      </c>
      <c r="G2935" s="99" t="str">
        <f t="shared" si="276"/>
        <v/>
      </c>
      <c r="H2935" s="200" t="str">
        <f ca="1">IF(AND(M2935&gt;0,M2935&lt;=STATS!$C$22),1,"")</f>
        <v/>
      </c>
      <c r="J2935" s="34">
        <v>2934</v>
      </c>
      <c r="R2935" s="17"/>
      <c r="S2935" s="17"/>
      <c r="EZ2935" s="196"/>
      <c r="FA2935" s="196"/>
      <c r="FB2935" s="196"/>
      <c r="FC2935" s="196"/>
      <c r="FD2935" s="196"/>
    </row>
    <row r="2936" spans="2:160">
      <c r="B2936" s="99">
        <f t="shared" si="271"/>
        <v>0</v>
      </c>
      <c r="C2936" s="99" t="str">
        <f t="shared" si="272"/>
        <v/>
      </c>
      <c r="D2936" s="99" t="str">
        <f t="shared" si="273"/>
        <v/>
      </c>
      <c r="E2936" s="99" t="str">
        <f t="shared" si="274"/>
        <v/>
      </c>
      <c r="F2936" s="99" t="str">
        <f t="shared" si="275"/>
        <v/>
      </c>
      <c r="G2936" s="99" t="str">
        <f t="shared" si="276"/>
        <v/>
      </c>
      <c r="H2936" s="200" t="str">
        <f ca="1">IF(AND(M2936&gt;0,M2936&lt;=STATS!$C$22),1,"")</f>
        <v/>
      </c>
      <c r="J2936" s="34">
        <v>2935</v>
      </c>
      <c r="R2936" s="17"/>
      <c r="S2936" s="17"/>
      <c r="EZ2936" s="196"/>
      <c r="FA2936" s="196"/>
      <c r="FB2936" s="196"/>
      <c r="FC2936" s="196"/>
      <c r="FD2936" s="196"/>
    </row>
    <row r="2937" spans="2:160">
      <c r="B2937" s="99">
        <f t="shared" si="271"/>
        <v>0</v>
      </c>
      <c r="C2937" s="99" t="str">
        <f t="shared" si="272"/>
        <v/>
      </c>
      <c r="D2937" s="99" t="str">
        <f t="shared" si="273"/>
        <v/>
      </c>
      <c r="E2937" s="99" t="str">
        <f t="shared" si="274"/>
        <v/>
      </c>
      <c r="F2937" s="99" t="str">
        <f t="shared" si="275"/>
        <v/>
      </c>
      <c r="G2937" s="99" t="str">
        <f t="shared" si="276"/>
        <v/>
      </c>
      <c r="H2937" s="200" t="str">
        <f ca="1">IF(AND(M2937&gt;0,M2937&lt;=STATS!$C$22),1,"")</f>
        <v/>
      </c>
      <c r="J2937" s="34">
        <v>2936</v>
      </c>
      <c r="R2937" s="17"/>
      <c r="S2937" s="17"/>
      <c r="EZ2937" s="196"/>
      <c r="FA2937" s="196"/>
      <c r="FB2937" s="196"/>
      <c r="FC2937" s="196"/>
      <c r="FD2937" s="196"/>
    </row>
    <row r="2938" spans="2:160">
      <c r="B2938" s="99">
        <f t="shared" si="271"/>
        <v>0</v>
      </c>
      <c r="C2938" s="99" t="str">
        <f t="shared" si="272"/>
        <v/>
      </c>
      <c r="D2938" s="99" t="str">
        <f t="shared" si="273"/>
        <v/>
      </c>
      <c r="E2938" s="99" t="str">
        <f t="shared" si="274"/>
        <v/>
      </c>
      <c r="F2938" s="99" t="str">
        <f t="shared" si="275"/>
        <v/>
      </c>
      <c r="G2938" s="99" t="str">
        <f t="shared" si="276"/>
        <v/>
      </c>
      <c r="H2938" s="200" t="str">
        <f ca="1">IF(AND(M2938&gt;0,M2938&lt;=STATS!$C$22),1,"")</f>
        <v/>
      </c>
      <c r="J2938" s="34">
        <v>2937</v>
      </c>
      <c r="R2938" s="17"/>
      <c r="S2938" s="17"/>
      <c r="EZ2938" s="196"/>
      <c r="FA2938" s="196"/>
      <c r="FB2938" s="196"/>
      <c r="FC2938" s="196"/>
      <c r="FD2938" s="196"/>
    </row>
    <row r="2939" spans="2:160">
      <c r="B2939" s="99">
        <f t="shared" si="271"/>
        <v>0</v>
      </c>
      <c r="C2939" s="99" t="str">
        <f t="shared" si="272"/>
        <v/>
      </c>
      <c r="D2939" s="99" t="str">
        <f t="shared" si="273"/>
        <v/>
      </c>
      <c r="E2939" s="99" t="str">
        <f t="shared" si="274"/>
        <v/>
      </c>
      <c r="F2939" s="99" t="str">
        <f t="shared" si="275"/>
        <v/>
      </c>
      <c r="G2939" s="99" t="str">
        <f t="shared" si="276"/>
        <v/>
      </c>
      <c r="H2939" s="200" t="str">
        <f ca="1">IF(AND(M2939&gt;0,M2939&lt;=STATS!$C$22),1,"")</f>
        <v/>
      </c>
      <c r="J2939" s="34">
        <v>2938</v>
      </c>
      <c r="R2939" s="17"/>
      <c r="S2939" s="17"/>
      <c r="EZ2939" s="196"/>
      <c r="FA2939" s="196"/>
      <c r="FB2939" s="196"/>
      <c r="FC2939" s="196"/>
      <c r="FD2939" s="196"/>
    </row>
    <row r="2940" spans="2:160">
      <c r="B2940" s="99">
        <f t="shared" si="271"/>
        <v>0</v>
      </c>
      <c r="C2940" s="99" t="str">
        <f t="shared" si="272"/>
        <v/>
      </c>
      <c r="D2940" s="99" t="str">
        <f t="shared" si="273"/>
        <v/>
      </c>
      <c r="E2940" s="99" t="str">
        <f t="shared" si="274"/>
        <v/>
      </c>
      <c r="F2940" s="99" t="str">
        <f t="shared" si="275"/>
        <v/>
      </c>
      <c r="G2940" s="99" t="str">
        <f t="shared" si="276"/>
        <v/>
      </c>
      <c r="H2940" s="200" t="str">
        <f ca="1">IF(AND(M2940&gt;0,M2940&lt;=STATS!$C$22),1,"")</f>
        <v/>
      </c>
      <c r="J2940" s="34">
        <v>2939</v>
      </c>
      <c r="R2940" s="17"/>
      <c r="S2940" s="17"/>
      <c r="EZ2940" s="196"/>
      <c r="FA2940" s="196"/>
      <c r="FB2940" s="196"/>
      <c r="FC2940" s="196"/>
      <c r="FD2940" s="196"/>
    </row>
    <row r="2941" spans="2:160">
      <c r="B2941" s="99">
        <f t="shared" si="271"/>
        <v>0</v>
      </c>
      <c r="C2941" s="99" t="str">
        <f t="shared" si="272"/>
        <v/>
      </c>
      <c r="D2941" s="99" t="str">
        <f t="shared" si="273"/>
        <v/>
      </c>
      <c r="E2941" s="99" t="str">
        <f t="shared" si="274"/>
        <v/>
      </c>
      <c r="F2941" s="99" t="str">
        <f t="shared" si="275"/>
        <v/>
      </c>
      <c r="G2941" s="99" t="str">
        <f t="shared" si="276"/>
        <v/>
      </c>
      <c r="H2941" s="200" t="str">
        <f ca="1">IF(AND(M2941&gt;0,M2941&lt;=STATS!$C$22),1,"")</f>
        <v/>
      </c>
      <c r="J2941" s="34">
        <v>2940</v>
      </c>
      <c r="R2941" s="17"/>
      <c r="S2941" s="17"/>
      <c r="EZ2941" s="196"/>
      <c r="FA2941" s="196"/>
      <c r="FB2941" s="196"/>
      <c r="FC2941" s="196"/>
      <c r="FD2941" s="196"/>
    </row>
    <row r="2942" spans="2:160">
      <c r="B2942" s="99">
        <f t="shared" si="271"/>
        <v>0</v>
      </c>
      <c r="C2942" s="99" t="str">
        <f t="shared" si="272"/>
        <v/>
      </c>
      <c r="D2942" s="99" t="str">
        <f t="shared" si="273"/>
        <v/>
      </c>
      <c r="E2942" s="99" t="str">
        <f t="shared" si="274"/>
        <v/>
      </c>
      <c r="F2942" s="99" t="str">
        <f t="shared" si="275"/>
        <v/>
      </c>
      <c r="G2942" s="99" t="str">
        <f t="shared" si="276"/>
        <v/>
      </c>
      <c r="H2942" s="200" t="str">
        <f ca="1">IF(AND(M2942&gt;0,M2942&lt;=STATS!$C$22),1,"")</f>
        <v/>
      </c>
      <c r="J2942" s="34">
        <v>2941</v>
      </c>
      <c r="R2942" s="17"/>
      <c r="S2942" s="17"/>
      <c r="EZ2942" s="196"/>
      <c r="FA2942" s="196"/>
      <c r="FB2942" s="196"/>
      <c r="FC2942" s="196"/>
      <c r="FD2942" s="196"/>
    </row>
    <row r="2943" spans="2:160">
      <c r="B2943" s="99">
        <f t="shared" si="271"/>
        <v>0</v>
      </c>
      <c r="C2943" s="99" t="str">
        <f t="shared" si="272"/>
        <v/>
      </c>
      <c r="D2943" s="99" t="str">
        <f t="shared" si="273"/>
        <v/>
      </c>
      <c r="E2943" s="99" t="str">
        <f t="shared" si="274"/>
        <v/>
      </c>
      <c r="F2943" s="99" t="str">
        <f t="shared" si="275"/>
        <v/>
      </c>
      <c r="G2943" s="99" t="str">
        <f t="shared" si="276"/>
        <v/>
      </c>
      <c r="H2943" s="200" t="str">
        <f ca="1">IF(AND(M2943&gt;0,M2943&lt;=STATS!$C$22),1,"")</f>
        <v/>
      </c>
      <c r="J2943" s="34">
        <v>2942</v>
      </c>
      <c r="R2943" s="17"/>
      <c r="S2943" s="17"/>
      <c r="EZ2943" s="196"/>
      <c r="FA2943" s="196"/>
      <c r="FB2943" s="196"/>
      <c r="FC2943" s="196"/>
      <c r="FD2943" s="196"/>
    </row>
    <row r="2944" spans="2:160">
      <c r="B2944" s="99">
        <f t="shared" si="271"/>
        <v>0</v>
      </c>
      <c r="C2944" s="99" t="str">
        <f t="shared" si="272"/>
        <v/>
      </c>
      <c r="D2944" s="99" t="str">
        <f t="shared" si="273"/>
        <v/>
      </c>
      <c r="E2944" s="99" t="str">
        <f t="shared" si="274"/>
        <v/>
      </c>
      <c r="F2944" s="99" t="str">
        <f t="shared" si="275"/>
        <v/>
      </c>
      <c r="G2944" s="99" t="str">
        <f t="shared" si="276"/>
        <v/>
      </c>
      <c r="H2944" s="200" t="str">
        <f ca="1">IF(AND(M2944&gt;0,M2944&lt;=STATS!$C$22),1,"")</f>
        <v/>
      </c>
      <c r="J2944" s="34">
        <v>2943</v>
      </c>
      <c r="R2944" s="17"/>
      <c r="S2944" s="17"/>
      <c r="EZ2944" s="196"/>
      <c r="FA2944" s="196"/>
      <c r="FB2944" s="196"/>
      <c r="FC2944" s="196"/>
      <c r="FD2944" s="196"/>
    </row>
    <row r="2945" spans="2:160">
      <c r="B2945" s="99">
        <f t="shared" si="271"/>
        <v>0</v>
      </c>
      <c r="C2945" s="99" t="str">
        <f t="shared" si="272"/>
        <v/>
      </c>
      <c r="D2945" s="99" t="str">
        <f t="shared" si="273"/>
        <v/>
      </c>
      <c r="E2945" s="99" t="str">
        <f t="shared" si="274"/>
        <v/>
      </c>
      <c r="F2945" s="99" t="str">
        <f t="shared" si="275"/>
        <v/>
      </c>
      <c r="G2945" s="99" t="str">
        <f t="shared" si="276"/>
        <v/>
      </c>
      <c r="H2945" s="200" t="str">
        <f ca="1">IF(AND(M2945&gt;0,M2945&lt;=STATS!$C$22),1,"")</f>
        <v/>
      </c>
      <c r="J2945" s="34">
        <v>2944</v>
      </c>
      <c r="R2945" s="17"/>
      <c r="S2945" s="17"/>
      <c r="EZ2945" s="196"/>
      <c r="FA2945" s="196"/>
      <c r="FB2945" s="196"/>
      <c r="FC2945" s="196"/>
      <c r="FD2945" s="196"/>
    </row>
    <row r="2946" spans="2:160">
      <c r="B2946" s="99">
        <f t="shared" ref="B2946:B3009" si="277">COUNT(R2946:EY2946,FE2946:FM2946)</f>
        <v>0</v>
      </c>
      <c r="C2946" s="99" t="str">
        <f t="shared" ref="C2946:C3009" si="278">IF(COUNT(R2946:EY2946,FE2946:FM2946)&gt;0,COUNT(R2946:EY2946,FE2946:FM2946),"")</f>
        <v/>
      </c>
      <c r="D2946" s="99" t="str">
        <f t="shared" ref="D2946:D3009" si="279">IF(COUNT(T2946:BJ2946,BL2946:BT2946,BV2946:CB2946,CD2946:EY2946,FE2946:FM2946)&gt;0,COUNT(T2946:BJ2946,BL2946:BT2946,BV2946:CB2946,CD2946:EY2946,FE2946:FM2946),"")</f>
        <v/>
      </c>
      <c r="E2946" s="99" t="str">
        <f t="shared" ref="E2946:E3009" si="280">IF(H2946=1,COUNT(R2946:EY2946,FE2946:FM2946),"")</f>
        <v/>
      </c>
      <c r="F2946" s="99" t="str">
        <f t="shared" ref="F2946:F3009" si="281">IF(H2946=1,COUNT(T2946:BJ2946,BL2946:BT2946,BV2946:CB2946,CD2946:EY2946,FE2946:FM2946),"")</f>
        <v/>
      </c>
      <c r="G2946" s="99" t="str">
        <f t="shared" si="276"/>
        <v/>
      </c>
      <c r="H2946" s="200" t="str">
        <f ca="1">IF(AND(M2946&gt;0,M2946&lt;=STATS!$C$22),1,"")</f>
        <v/>
      </c>
      <c r="J2946" s="34">
        <v>2945</v>
      </c>
      <c r="R2946" s="17"/>
      <c r="S2946" s="17"/>
      <c r="EZ2946" s="196"/>
      <c r="FA2946" s="196"/>
      <c r="FB2946" s="196"/>
      <c r="FC2946" s="196"/>
      <c r="FD2946" s="196"/>
    </row>
    <row r="2947" spans="2:160">
      <c r="B2947" s="99">
        <f t="shared" si="277"/>
        <v>0</v>
      </c>
      <c r="C2947" s="99" t="str">
        <f t="shared" si="278"/>
        <v/>
      </c>
      <c r="D2947" s="99" t="str">
        <f t="shared" si="279"/>
        <v/>
      </c>
      <c r="E2947" s="99" t="str">
        <f t="shared" si="280"/>
        <v/>
      </c>
      <c r="F2947" s="99" t="str">
        <f t="shared" si="281"/>
        <v/>
      </c>
      <c r="G2947" s="99" t="str">
        <f t="shared" si="276"/>
        <v/>
      </c>
      <c r="H2947" s="200" t="str">
        <f ca="1">IF(AND(M2947&gt;0,M2947&lt;=STATS!$C$22),1,"")</f>
        <v/>
      </c>
      <c r="J2947" s="34">
        <v>2946</v>
      </c>
      <c r="R2947" s="17"/>
      <c r="S2947" s="17"/>
      <c r="EZ2947" s="196"/>
      <c r="FA2947" s="196"/>
      <c r="FB2947" s="196"/>
      <c r="FC2947" s="196"/>
      <c r="FD2947" s="196"/>
    </row>
    <row r="2948" spans="2:160">
      <c r="B2948" s="99">
        <f t="shared" si="277"/>
        <v>0</v>
      </c>
      <c r="C2948" s="99" t="str">
        <f t="shared" si="278"/>
        <v/>
      </c>
      <c r="D2948" s="99" t="str">
        <f t="shared" si="279"/>
        <v/>
      </c>
      <c r="E2948" s="99" t="str">
        <f t="shared" si="280"/>
        <v/>
      </c>
      <c r="F2948" s="99" t="str">
        <f t="shared" si="281"/>
        <v/>
      </c>
      <c r="G2948" s="99" t="str">
        <f t="shared" si="276"/>
        <v/>
      </c>
      <c r="H2948" s="200" t="str">
        <f ca="1">IF(AND(M2948&gt;0,M2948&lt;=STATS!$C$22),1,"")</f>
        <v/>
      </c>
      <c r="J2948" s="34">
        <v>2947</v>
      </c>
      <c r="R2948" s="17"/>
      <c r="S2948" s="17"/>
      <c r="EZ2948" s="196"/>
      <c r="FA2948" s="196"/>
      <c r="FB2948" s="196"/>
      <c r="FC2948" s="196"/>
      <c r="FD2948" s="196"/>
    </row>
    <row r="2949" spans="2:160">
      <c r="B2949" s="99">
        <f t="shared" si="277"/>
        <v>0</v>
      </c>
      <c r="C2949" s="99" t="str">
        <f t="shared" si="278"/>
        <v/>
      </c>
      <c r="D2949" s="99" t="str">
        <f t="shared" si="279"/>
        <v/>
      </c>
      <c r="E2949" s="99" t="str">
        <f t="shared" si="280"/>
        <v/>
      </c>
      <c r="F2949" s="99" t="str">
        <f t="shared" si="281"/>
        <v/>
      </c>
      <c r="G2949" s="99" t="str">
        <f t="shared" si="276"/>
        <v/>
      </c>
      <c r="H2949" s="200" t="str">
        <f ca="1">IF(AND(M2949&gt;0,M2949&lt;=STATS!$C$22),1,"")</f>
        <v/>
      </c>
      <c r="J2949" s="34">
        <v>2948</v>
      </c>
      <c r="R2949" s="17"/>
      <c r="S2949" s="17"/>
      <c r="EZ2949" s="196"/>
      <c r="FA2949" s="196"/>
      <c r="FB2949" s="196"/>
      <c r="FC2949" s="196"/>
      <c r="FD2949" s="196"/>
    </row>
    <row r="2950" spans="2:160">
      <c r="B2950" s="99">
        <f t="shared" si="277"/>
        <v>0</v>
      </c>
      <c r="C2950" s="99" t="str">
        <f t="shared" si="278"/>
        <v/>
      </c>
      <c r="D2950" s="99" t="str">
        <f t="shared" si="279"/>
        <v/>
      </c>
      <c r="E2950" s="99" t="str">
        <f t="shared" si="280"/>
        <v/>
      </c>
      <c r="F2950" s="99" t="str">
        <f t="shared" si="281"/>
        <v/>
      </c>
      <c r="G2950" s="99" t="str">
        <f t="shared" si="276"/>
        <v/>
      </c>
      <c r="H2950" s="200" t="str">
        <f ca="1">IF(AND(M2950&gt;0,M2950&lt;=STATS!$C$22),1,"")</f>
        <v/>
      </c>
      <c r="J2950" s="34">
        <v>2949</v>
      </c>
      <c r="R2950" s="17"/>
      <c r="S2950" s="17"/>
      <c r="EZ2950" s="196"/>
      <c r="FA2950" s="196"/>
      <c r="FB2950" s="196"/>
      <c r="FC2950" s="196"/>
      <c r="FD2950" s="196"/>
    </row>
    <row r="2951" spans="2:160">
      <c r="B2951" s="99">
        <f t="shared" si="277"/>
        <v>0</v>
      </c>
      <c r="C2951" s="99" t="str">
        <f t="shared" si="278"/>
        <v/>
      </c>
      <c r="D2951" s="99" t="str">
        <f t="shared" si="279"/>
        <v/>
      </c>
      <c r="E2951" s="99" t="str">
        <f t="shared" si="280"/>
        <v/>
      </c>
      <c r="F2951" s="99" t="str">
        <f t="shared" si="281"/>
        <v/>
      </c>
      <c r="G2951" s="99" t="str">
        <f t="shared" si="276"/>
        <v/>
      </c>
      <c r="H2951" s="200" t="str">
        <f ca="1">IF(AND(M2951&gt;0,M2951&lt;=STATS!$C$22),1,"")</f>
        <v/>
      </c>
      <c r="J2951" s="34">
        <v>2950</v>
      </c>
      <c r="R2951" s="17"/>
      <c r="S2951" s="17"/>
      <c r="EZ2951" s="196"/>
      <c r="FA2951" s="196"/>
      <c r="FB2951" s="196"/>
      <c r="FC2951" s="196"/>
      <c r="FD2951" s="196"/>
    </row>
    <row r="2952" spans="2:160">
      <c r="B2952" s="99">
        <f t="shared" si="277"/>
        <v>0</v>
      </c>
      <c r="C2952" s="99" t="str">
        <f t="shared" si="278"/>
        <v/>
      </c>
      <c r="D2952" s="99" t="str">
        <f t="shared" si="279"/>
        <v/>
      </c>
      <c r="E2952" s="99" t="str">
        <f t="shared" si="280"/>
        <v/>
      </c>
      <c r="F2952" s="99" t="str">
        <f t="shared" si="281"/>
        <v/>
      </c>
      <c r="G2952" s="99" t="str">
        <f t="shared" si="276"/>
        <v/>
      </c>
      <c r="H2952" s="200" t="str">
        <f ca="1">IF(AND(M2952&gt;0,M2952&lt;=STATS!$C$22),1,"")</f>
        <v/>
      </c>
      <c r="J2952" s="34">
        <v>2951</v>
      </c>
      <c r="R2952" s="17"/>
      <c r="S2952" s="17"/>
      <c r="EZ2952" s="196"/>
      <c r="FA2952" s="196"/>
      <c r="FB2952" s="196"/>
      <c r="FC2952" s="196"/>
      <c r="FD2952" s="196"/>
    </row>
    <row r="2953" spans="2:160">
      <c r="B2953" s="99">
        <f t="shared" si="277"/>
        <v>0</v>
      </c>
      <c r="C2953" s="99" t="str">
        <f t="shared" si="278"/>
        <v/>
      </c>
      <c r="D2953" s="99" t="str">
        <f t="shared" si="279"/>
        <v/>
      </c>
      <c r="E2953" s="99" t="str">
        <f t="shared" si="280"/>
        <v/>
      </c>
      <c r="F2953" s="99" t="str">
        <f t="shared" si="281"/>
        <v/>
      </c>
      <c r="G2953" s="99" t="str">
        <f t="shared" si="276"/>
        <v/>
      </c>
      <c r="H2953" s="200" t="str">
        <f ca="1">IF(AND(M2953&gt;0,M2953&lt;=STATS!$C$22),1,"")</f>
        <v/>
      </c>
      <c r="J2953" s="34">
        <v>2952</v>
      </c>
      <c r="R2953" s="17"/>
      <c r="S2953" s="17"/>
      <c r="EZ2953" s="196"/>
      <c r="FA2953" s="196"/>
      <c r="FB2953" s="196"/>
      <c r="FC2953" s="196"/>
      <c r="FD2953" s="196"/>
    </row>
    <row r="2954" spans="2:160">
      <c r="B2954" s="99">
        <f t="shared" si="277"/>
        <v>0</v>
      </c>
      <c r="C2954" s="99" t="str">
        <f t="shared" si="278"/>
        <v/>
      </c>
      <c r="D2954" s="99" t="str">
        <f t="shared" si="279"/>
        <v/>
      </c>
      <c r="E2954" s="99" t="str">
        <f t="shared" si="280"/>
        <v/>
      </c>
      <c r="F2954" s="99" t="str">
        <f t="shared" si="281"/>
        <v/>
      </c>
      <c r="G2954" s="99" t="str">
        <f t="shared" si="276"/>
        <v/>
      </c>
      <c r="H2954" s="200" t="str">
        <f ca="1">IF(AND(M2954&gt;0,M2954&lt;=STATS!$C$22),1,"")</f>
        <v/>
      </c>
      <c r="J2954" s="34">
        <v>2953</v>
      </c>
      <c r="R2954" s="17"/>
      <c r="S2954" s="17"/>
      <c r="EZ2954" s="196"/>
      <c r="FA2954" s="196"/>
      <c r="FB2954" s="196"/>
      <c r="FC2954" s="196"/>
      <c r="FD2954" s="196"/>
    </row>
    <row r="2955" spans="2:160">
      <c r="B2955" s="99">
        <f t="shared" si="277"/>
        <v>0</v>
      </c>
      <c r="C2955" s="99" t="str">
        <f t="shared" si="278"/>
        <v/>
      </c>
      <c r="D2955" s="99" t="str">
        <f t="shared" si="279"/>
        <v/>
      </c>
      <c r="E2955" s="99" t="str">
        <f t="shared" si="280"/>
        <v/>
      </c>
      <c r="F2955" s="99" t="str">
        <f t="shared" si="281"/>
        <v/>
      </c>
      <c r="G2955" s="99" t="str">
        <f t="shared" si="276"/>
        <v/>
      </c>
      <c r="H2955" s="200" t="str">
        <f ca="1">IF(AND(M2955&gt;0,M2955&lt;=STATS!$C$22),1,"")</f>
        <v/>
      </c>
      <c r="J2955" s="34">
        <v>2954</v>
      </c>
      <c r="R2955" s="17"/>
      <c r="S2955" s="17"/>
      <c r="EZ2955" s="196"/>
      <c r="FA2955" s="196"/>
      <c r="FB2955" s="196"/>
      <c r="FC2955" s="196"/>
      <c r="FD2955" s="196"/>
    </row>
    <row r="2956" spans="2:160">
      <c r="B2956" s="99">
        <f t="shared" si="277"/>
        <v>0</v>
      </c>
      <c r="C2956" s="99" t="str">
        <f t="shared" si="278"/>
        <v/>
      </c>
      <c r="D2956" s="99" t="str">
        <f t="shared" si="279"/>
        <v/>
      </c>
      <c r="E2956" s="99" t="str">
        <f t="shared" si="280"/>
        <v/>
      </c>
      <c r="F2956" s="99" t="str">
        <f t="shared" si="281"/>
        <v/>
      </c>
      <c r="G2956" s="99" t="str">
        <f t="shared" si="276"/>
        <v/>
      </c>
      <c r="H2956" s="200" t="str">
        <f ca="1">IF(AND(M2956&gt;0,M2956&lt;=STATS!$C$22),1,"")</f>
        <v/>
      </c>
      <c r="J2956" s="34">
        <v>2955</v>
      </c>
      <c r="R2956" s="17"/>
      <c r="S2956" s="17"/>
      <c r="EZ2956" s="196"/>
      <c r="FA2956" s="196"/>
      <c r="FB2956" s="196"/>
      <c r="FC2956" s="196"/>
      <c r="FD2956" s="196"/>
    </row>
    <row r="2957" spans="2:160">
      <c r="B2957" s="99">
        <f t="shared" si="277"/>
        <v>0</v>
      </c>
      <c r="C2957" s="99" t="str">
        <f t="shared" si="278"/>
        <v/>
      </c>
      <c r="D2957" s="99" t="str">
        <f t="shared" si="279"/>
        <v/>
      </c>
      <c r="E2957" s="99" t="str">
        <f t="shared" si="280"/>
        <v/>
      </c>
      <c r="F2957" s="99" t="str">
        <f t="shared" si="281"/>
        <v/>
      </c>
      <c r="G2957" s="99" t="str">
        <f t="shared" si="276"/>
        <v/>
      </c>
      <c r="H2957" s="200" t="str">
        <f ca="1">IF(AND(M2957&gt;0,M2957&lt;=STATS!$C$22),1,"")</f>
        <v/>
      </c>
      <c r="J2957" s="34">
        <v>2956</v>
      </c>
      <c r="R2957" s="17"/>
      <c r="S2957" s="17"/>
      <c r="EZ2957" s="196"/>
      <c r="FA2957" s="196"/>
      <c r="FB2957" s="196"/>
      <c r="FC2957" s="196"/>
      <c r="FD2957" s="196"/>
    </row>
    <row r="2958" spans="2:160">
      <c r="B2958" s="99">
        <f t="shared" si="277"/>
        <v>0</v>
      </c>
      <c r="C2958" s="99" t="str">
        <f t="shared" si="278"/>
        <v/>
      </c>
      <c r="D2958" s="99" t="str">
        <f t="shared" si="279"/>
        <v/>
      </c>
      <c r="E2958" s="99" t="str">
        <f t="shared" si="280"/>
        <v/>
      </c>
      <c r="F2958" s="99" t="str">
        <f t="shared" si="281"/>
        <v/>
      </c>
      <c r="G2958" s="99" t="str">
        <f t="shared" si="276"/>
        <v/>
      </c>
      <c r="H2958" s="200" t="str">
        <f ca="1">IF(AND(M2958&gt;0,M2958&lt;=STATS!$C$22),1,"")</f>
        <v/>
      </c>
      <c r="J2958" s="34">
        <v>2957</v>
      </c>
      <c r="R2958" s="17"/>
      <c r="S2958" s="17"/>
      <c r="EZ2958" s="196"/>
      <c r="FA2958" s="196"/>
      <c r="FB2958" s="196"/>
      <c r="FC2958" s="196"/>
      <c r="FD2958" s="196"/>
    </row>
    <row r="2959" spans="2:160">
      <c r="B2959" s="99">
        <f t="shared" si="277"/>
        <v>0</v>
      </c>
      <c r="C2959" s="99" t="str">
        <f t="shared" si="278"/>
        <v/>
      </c>
      <c r="D2959" s="99" t="str">
        <f t="shared" si="279"/>
        <v/>
      </c>
      <c r="E2959" s="99" t="str">
        <f t="shared" si="280"/>
        <v/>
      </c>
      <c r="F2959" s="99" t="str">
        <f t="shared" si="281"/>
        <v/>
      </c>
      <c r="G2959" s="99" t="str">
        <f t="shared" si="276"/>
        <v/>
      </c>
      <c r="H2959" s="200" t="str">
        <f ca="1">IF(AND(M2959&gt;0,M2959&lt;=STATS!$C$22),1,"")</f>
        <v/>
      </c>
      <c r="J2959" s="34">
        <v>2958</v>
      </c>
      <c r="R2959" s="17"/>
      <c r="S2959" s="17"/>
      <c r="EZ2959" s="196"/>
      <c r="FA2959" s="196"/>
      <c r="FB2959" s="196"/>
      <c r="FC2959" s="196"/>
      <c r="FD2959" s="196"/>
    </row>
    <row r="2960" spans="2:160">
      <c r="B2960" s="99">
        <f t="shared" si="277"/>
        <v>0</v>
      </c>
      <c r="C2960" s="99" t="str">
        <f t="shared" si="278"/>
        <v/>
      </c>
      <c r="D2960" s="99" t="str">
        <f t="shared" si="279"/>
        <v/>
      </c>
      <c r="E2960" s="99" t="str">
        <f t="shared" si="280"/>
        <v/>
      </c>
      <c r="F2960" s="99" t="str">
        <f t="shared" si="281"/>
        <v/>
      </c>
      <c r="G2960" s="99" t="str">
        <f t="shared" si="276"/>
        <v/>
      </c>
      <c r="H2960" s="200" t="str">
        <f ca="1">IF(AND(M2960&gt;0,M2960&lt;=STATS!$C$22),1,"")</f>
        <v/>
      </c>
      <c r="J2960" s="34">
        <v>2959</v>
      </c>
      <c r="R2960" s="17"/>
      <c r="S2960" s="17"/>
      <c r="EZ2960" s="196"/>
      <c r="FA2960" s="196"/>
      <c r="FB2960" s="196"/>
      <c r="FC2960" s="196"/>
      <c r="FD2960" s="196"/>
    </row>
    <row r="2961" spans="2:160">
      <c r="B2961" s="99">
        <f t="shared" si="277"/>
        <v>0</v>
      </c>
      <c r="C2961" s="99" t="str">
        <f t="shared" si="278"/>
        <v/>
      </c>
      <c r="D2961" s="99" t="str">
        <f t="shared" si="279"/>
        <v/>
      </c>
      <c r="E2961" s="99" t="str">
        <f t="shared" si="280"/>
        <v/>
      </c>
      <c r="F2961" s="99" t="str">
        <f t="shared" si="281"/>
        <v/>
      </c>
      <c r="G2961" s="99" t="str">
        <f t="shared" si="276"/>
        <v/>
      </c>
      <c r="H2961" s="200" t="str">
        <f ca="1">IF(AND(M2961&gt;0,M2961&lt;=STATS!$C$22),1,"")</f>
        <v/>
      </c>
      <c r="J2961" s="34">
        <v>2960</v>
      </c>
      <c r="R2961" s="17"/>
      <c r="S2961" s="17"/>
      <c r="EZ2961" s="196"/>
      <c r="FA2961" s="196"/>
      <c r="FB2961" s="196"/>
      <c r="FC2961" s="196"/>
      <c r="FD2961" s="196"/>
    </row>
    <row r="2962" spans="2:160">
      <c r="B2962" s="99">
        <f t="shared" si="277"/>
        <v>0</v>
      </c>
      <c r="C2962" s="99" t="str">
        <f t="shared" si="278"/>
        <v/>
      </c>
      <c r="D2962" s="99" t="str">
        <f t="shared" si="279"/>
        <v/>
      </c>
      <c r="E2962" s="99" t="str">
        <f t="shared" si="280"/>
        <v/>
      </c>
      <c r="F2962" s="99" t="str">
        <f t="shared" si="281"/>
        <v/>
      </c>
      <c r="G2962" s="99" t="str">
        <f t="shared" si="276"/>
        <v/>
      </c>
      <c r="H2962" s="200" t="str">
        <f ca="1">IF(AND(M2962&gt;0,M2962&lt;=STATS!$C$22),1,"")</f>
        <v/>
      </c>
      <c r="J2962" s="34">
        <v>2961</v>
      </c>
      <c r="R2962" s="17"/>
      <c r="S2962" s="17"/>
      <c r="EZ2962" s="196"/>
      <c r="FA2962" s="196"/>
      <c r="FB2962" s="196"/>
      <c r="FC2962" s="196"/>
      <c r="FD2962" s="196"/>
    </row>
    <row r="2963" spans="2:160">
      <c r="B2963" s="99">
        <f t="shared" si="277"/>
        <v>0</v>
      </c>
      <c r="C2963" s="99" t="str">
        <f t="shared" si="278"/>
        <v/>
      </c>
      <c r="D2963" s="99" t="str">
        <f t="shared" si="279"/>
        <v/>
      </c>
      <c r="E2963" s="99" t="str">
        <f t="shared" si="280"/>
        <v/>
      </c>
      <c r="F2963" s="99" t="str">
        <f t="shared" si="281"/>
        <v/>
      </c>
      <c r="G2963" s="99" t="str">
        <f t="shared" si="276"/>
        <v/>
      </c>
      <c r="H2963" s="200" t="str">
        <f ca="1">IF(AND(M2963&gt;0,M2963&lt;=STATS!$C$22),1,"")</f>
        <v/>
      </c>
      <c r="J2963" s="34">
        <v>2962</v>
      </c>
      <c r="R2963" s="17"/>
      <c r="S2963" s="17"/>
      <c r="EZ2963" s="196"/>
      <c r="FA2963" s="196"/>
      <c r="FB2963" s="196"/>
      <c r="FC2963" s="196"/>
      <c r="FD2963" s="196"/>
    </row>
    <row r="2964" spans="2:160">
      <c r="B2964" s="99">
        <f t="shared" si="277"/>
        <v>0</v>
      </c>
      <c r="C2964" s="99" t="str">
        <f t="shared" si="278"/>
        <v/>
      </c>
      <c r="D2964" s="99" t="str">
        <f t="shared" si="279"/>
        <v/>
      </c>
      <c r="E2964" s="99" t="str">
        <f t="shared" si="280"/>
        <v/>
      </c>
      <c r="F2964" s="99" t="str">
        <f t="shared" si="281"/>
        <v/>
      </c>
      <c r="G2964" s="99" t="str">
        <f t="shared" si="276"/>
        <v/>
      </c>
      <c r="H2964" s="200" t="str">
        <f ca="1">IF(AND(M2964&gt;0,M2964&lt;=STATS!$C$22),1,"")</f>
        <v/>
      </c>
      <c r="J2964" s="34">
        <v>2963</v>
      </c>
      <c r="R2964" s="17"/>
      <c r="S2964" s="17"/>
      <c r="EZ2964" s="196"/>
      <c r="FA2964" s="196"/>
      <c r="FB2964" s="196"/>
      <c r="FC2964" s="196"/>
      <c r="FD2964" s="196"/>
    </row>
    <row r="2965" spans="2:160">
      <c r="B2965" s="99">
        <f t="shared" si="277"/>
        <v>0</v>
      </c>
      <c r="C2965" s="99" t="str">
        <f t="shared" si="278"/>
        <v/>
      </c>
      <c r="D2965" s="99" t="str">
        <f t="shared" si="279"/>
        <v/>
      </c>
      <c r="E2965" s="99" t="str">
        <f t="shared" si="280"/>
        <v/>
      </c>
      <c r="F2965" s="99" t="str">
        <f t="shared" si="281"/>
        <v/>
      </c>
      <c r="G2965" s="99" t="str">
        <f t="shared" si="276"/>
        <v/>
      </c>
      <c r="H2965" s="200" t="str">
        <f ca="1">IF(AND(M2965&gt;0,M2965&lt;=STATS!$C$22),1,"")</f>
        <v/>
      </c>
      <c r="J2965" s="34">
        <v>2964</v>
      </c>
      <c r="R2965" s="17"/>
      <c r="S2965" s="17"/>
      <c r="EZ2965" s="196"/>
      <c r="FA2965" s="196"/>
      <c r="FB2965" s="196"/>
      <c r="FC2965" s="196"/>
      <c r="FD2965" s="196"/>
    </row>
    <row r="2966" spans="2:160">
      <c r="B2966" s="99">
        <f t="shared" si="277"/>
        <v>0</v>
      </c>
      <c r="C2966" s="99" t="str">
        <f t="shared" si="278"/>
        <v/>
      </c>
      <c r="D2966" s="99" t="str">
        <f t="shared" si="279"/>
        <v/>
      </c>
      <c r="E2966" s="99" t="str">
        <f t="shared" si="280"/>
        <v/>
      </c>
      <c r="F2966" s="99" t="str">
        <f t="shared" si="281"/>
        <v/>
      </c>
      <c r="G2966" s="99" t="str">
        <f t="shared" si="276"/>
        <v/>
      </c>
      <c r="H2966" s="200" t="str">
        <f ca="1">IF(AND(M2966&gt;0,M2966&lt;=STATS!$C$22),1,"")</f>
        <v/>
      </c>
      <c r="J2966" s="34">
        <v>2965</v>
      </c>
      <c r="R2966" s="17"/>
      <c r="S2966" s="17"/>
      <c r="EZ2966" s="196"/>
      <c r="FA2966" s="196"/>
      <c r="FB2966" s="196"/>
      <c r="FC2966" s="196"/>
      <c r="FD2966" s="196"/>
    </row>
    <row r="2967" spans="2:160">
      <c r="B2967" s="99">
        <f t="shared" si="277"/>
        <v>0</v>
      </c>
      <c r="C2967" s="99" t="str">
        <f t="shared" si="278"/>
        <v/>
      </c>
      <c r="D2967" s="99" t="str">
        <f t="shared" si="279"/>
        <v/>
      </c>
      <c r="E2967" s="99" t="str">
        <f t="shared" si="280"/>
        <v/>
      </c>
      <c r="F2967" s="99" t="str">
        <f t="shared" si="281"/>
        <v/>
      </c>
      <c r="G2967" s="99" t="str">
        <f t="shared" si="276"/>
        <v/>
      </c>
      <c r="H2967" s="200" t="str">
        <f ca="1">IF(AND(M2967&gt;0,M2967&lt;=STATS!$C$22),1,"")</f>
        <v/>
      </c>
      <c r="J2967" s="34">
        <v>2966</v>
      </c>
      <c r="R2967" s="17"/>
      <c r="S2967" s="17"/>
      <c r="EZ2967" s="196"/>
      <c r="FA2967" s="196"/>
      <c r="FB2967" s="196"/>
      <c r="FC2967" s="196"/>
      <c r="FD2967" s="196"/>
    </row>
    <row r="2968" spans="2:160">
      <c r="B2968" s="99">
        <f t="shared" si="277"/>
        <v>0</v>
      </c>
      <c r="C2968" s="99" t="str">
        <f t="shared" si="278"/>
        <v/>
      </c>
      <c r="D2968" s="99" t="str">
        <f t="shared" si="279"/>
        <v/>
      </c>
      <c r="E2968" s="99" t="str">
        <f t="shared" si="280"/>
        <v/>
      </c>
      <c r="F2968" s="99" t="str">
        <f t="shared" si="281"/>
        <v/>
      </c>
      <c r="G2968" s="99" t="str">
        <f t="shared" si="276"/>
        <v/>
      </c>
      <c r="H2968" s="200" t="str">
        <f ca="1">IF(AND(M2968&gt;0,M2968&lt;=STATS!$C$22),1,"")</f>
        <v/>
      </c>
      <c r="J2968" s="34">
        <v>2967</v>
      </c>
      <c r="R2968" s="17"/>
      <c r="S2968" s="17"/>
      <c r="EZ2968" s="196"/>
      <c r="FA2968" s="196"/>
      <c r="FB2968" s="196"/>
      <c r="FC2968" s="196"/>
      <c r="FD2968" s="196"/>
    </row>
    <row r="2969" spans="2:160">
      <c r="B2969" s="99">
        <f t="shared" si="277"/>
        <v>0</v>
      </c>
      <c r="C2969" s="99" t="str">
        <f t="shared" si="278"/>
        <v/>
      </c>
      <c r="D2969" s="99" t="str">
        <f t="shared" si="279"/>
        <v/>
      </c>
      <c r="E2969" s="99" t="str">
        <f t="shared" si="280"/>
        <v/>
      </c>
      <c r="F2969" s="99" t="str">
        <f t="shared" si="281"/>
        <v/>
      </c>
      <c r="G2969" s="99" t="str">
        <f t="shared" si="276"/>
        <v/>
      </c>
      <c r="H2969" s="200" t="str">
        <f ca="1">IF(AND(M2969&gt;0,M2969&lt;=STATS!$C$22),1,"")</f>
        <v/>
      </c>
      <c r="J2969" s="34">
        <v>2968</v>
      </c>
      <c r="R2969" s="17"/>
      <c r="S2969" s="17"/>
      <c r="EZ2969" s="196"/>
      <c r="FA2969" s="196"/>
      <c r="FB2969" s="196"/>
      <c r="FC2969" s="196"/>
      <c r="FD2969" s="196"/>
    </row>
    <row r="2970" spans="2:160">
      <c r="B2970" s="99">
        <f t="shared" si="277"/>
        <v>0</v>
      </c>
      <c r="C2970" s="99" t="str">
        <f t="shared" si="278"/>
        <v/>
      </c>
      <c r="D2970" s="99" t="str">
        <f t="shared" si="279"/>
        <v/>
      </c>
      <c r="E2970" s="99" t="str">
        <f t="shared" si="280"/>
        <v/>
      </c>
      <c r="F2970" s="99" t="str">
        <f t="shared" si="281"/>
        <v/>
      </c>
      <c r="G2970" s="99" t="str">
        <f t="shared" ref="G2970:G3033" si="282">IF($B2970&gt;=1,$M2970,"")</f>
        <v/>
      </c>
      <c r="H2970" s="200" t="str">
        <f ca="1">IF(AND(M2970&gt;0,M2970&lt;=STATS!$C$22),1,"")</f>
        <v/>
      </c>
      <c r="J2970" s="34">
        <v>2969</v>
      </c>
      <c r="R2970" s="17"/>
      <c r="S2970" s="17"/>
      <c r="EZ2970" s="196"/>
      <c r="FA2970" s="196"/>
      <c r="FB2970" s="196"/>
      <c r="FC2970" s="196"/>
      <c r="FD2970" s="196"/>
    </row>
    <row r="2971" spans="2:160">
      <c r="B2971" s="99">
        <f t="shared" si="277"/>
        <v>0</v>
      </c>
      <c r="C2971" s="99" t="str">
        <f t="shared" si="278"/>
        <v/>
      </c>
      <c r="D2971" s="99" t="str">
        <f t="shared" si="279"/>
        <v/>
      </c>
      <c r="E2971" s="99" t="str">
        <f t="shared" si="280"/>
        <v/>
      </c>
      <c r="F2971" s="99" t="str">
        <f t="shared" si="281"/>
        <v/>
      </c>
      <c r="G2971" s="99" t="str">
        <f t="shared" si="282"/>
        <v/>
      </c>
      <c r="H2971" s="200" t="str">
        <f ca="1">IF(AND(M2971&gt;0,M2971&lt;=STATS!$C$22),1,"")</f>
        <v/>
      </c>
      <c r="J2971" s="34">
        <v>2970</v>
      </c>
      <c r="R2971" s="17"/>
      <c r="S2971" s="17"/>
      <c r="EZ2971" s="196"/>
      <c r="FA2971" s="196"/>
      <c r="FB2971" s="196"/>
      <c r="FC2971" s="196"/>
      <c r="FD2971" s="196"/>
    </row>
    <row r="2972" spans="2:160">
      <c r="B2972" s="99">
        <f t="shared" si="277"/>
        <v>0</v>
      </c>
      <c r="C2972" s="99" t="str">
        <f t="shared" si="278"/>
        <v/>
      </c>
      <c r="D2972" s="99" t="str">
        <f t="shared" si="279"/>
        <v/>
      </c>
      <c r="E2972" s="99" t="str">
        <f t="shared" si="280"/>
        <v/>
      </c>
      <c r="F2972" s="99" t="str">
        <f t="shared" si="281"/>
        <v/>
      </c>
      <c r="G2972" s="99" t="str">
        <f t="shared" si="282"/>
        <v/>
      </c>
      <c r="H2972" s="200" t="str">
        <f ca="1">IF(AND(M2972&gt;0,M2972&lt;=STATS!$C$22),1,"")</f>
        <v/>
      </c>
      <c r="J2972" s="34">
        <v>2971</v>
      </c>
      <c r="R2972" s="17"/>
      <c r="S2972" s="17"/>
      <c r="EZ2972" s="196"/>
      <c r="FA2972" s="196"/>
      <c r="FB2972" s="196"/>
      <c r="FC2972" s="196"/>
      <c r="FD2972" s="196"/>
    </row>
    <row r="2973" spans="2:160">
      <c r="B2973" s="99">
        <f t="shared" si="277"/>
        <v>0</v>
      </c>
      <c r="C2973" s="99" t="str">
        <f t="shared" si="278"/>
        <v/>
      </c>
      <c r="D2973" s="99" t="str">
        <f t="shared" si="279"/>
        <v/>
      </c>
      <c r="E2973" s="99" t="str">
        <f t="shared" si="280"/>
        <v/>
      </c>
      <c r="F2973" s="99" t="str">
        <f t="shared" si="281"/>
        <v/>
      </c>
      <c r="G2973" s="99" t="str">
        <f t="shared" si="282"/>
        <v/>
      </c>
      <c r="H2973" s="200" t="str">
        <f ca="1">IF(AND(M2973&gt;0,M2973&lt;=STATS!$C$22),1,"")</f>
        <v/>
      </c>
      <c r="J2973" s="34">
        <v>2972</v>
      </c>
      <c r="R2973" s="17"/>
      <c r="S2973" s="17"/>
      <c r="EZ2973" s="196"/>
      <c r="FA2973" s="196"/>
      <c r="FB2973" s="196"/>
      <c r="FC2973" s="196"/>
      <c r="FD2973" s="196"/>
    </row>
    <row r="2974" spans="2:160">
      <c r="B2974" s="99">
        <f t="shared" si="277"/>
        <v>0</v>
      </c>
      <c r="C2974" s="99" t="str">
        <f t="shared" si="278"/>
        <v/>
      </c>
      <c r="D2974" s="99" t="str">
        <f t="shared" si="279"/>
        <v/>
      </c>
      <c r="E2974" s="99" t="str">
        <f t="shared" si="280"/>
        <v/>
      </c>
      <c r="F2974" s="99" t="str">
        <f t="shared" si="281"/>
        <v/>
      </c>
      <c r="G2974" s="99" t="str">
        <f t="shared" si="282"/>
        <v/>
      </c>
      <c r="H2974" s="200" t="str">
        <f ca="1">IF(AND(M2974&gt;0,M2974&lt;=STATS!$C$22),1,"")</f>
        <v/>
      </c>
      <c r="J2974" s="34">
        <v>2973</v>
      </c>
      <c r="R2974" s="17"/>
      <c r="S2974" s="17"/>
      <c r="EZ2974" s="196"/>
      <c r="FA2974" s="196"/>
      <c r="FB2974" s="196"/>
      <c r="FC2974" s="196"/>
      <c r="FD2974" s="196"/>
    </row>
    <row r="2975" spans="2:160">
      <c r="B2975" s="99">
        <f t="shared" si="277"/>
        <v>0</v>
      </c>
      <c r="C2975" s="99" t="str">
        <f t="shared" si="278"/>
        <v/>
      </c>
      <c r="D2975" s="99" t="str">
        <f t="shared" si="279"/>
        <v/>
      </c>
      <c r="E2975" s="99" t="str">
        <f t="shared" si="280"/>
        <v/>
      </c>
      <c r="F2975" s="99" t="str">
        <f t="shared" si="281"/>
        <v/>
      </c>
      <c r="G2975" s="99" t="str">
        <f t="shared" si="282"/>
        <v/>
      </c>
      <c r="H2975" s="200" t="str">
        <f ca="1">IF(AND(M2975&gt;0,M2975&lt;=STATS!$C$22),1,"")</f>
        <v/>
      </c>
      <c r="J2975" s="34">
        <v>2974</v>
      </c>
      <c r="R2975" s="17"/>
      <c r="S2975" s="17"/>
      <c r="EZ2975" s="196"/>
      <c r="FA2975" s="196"/>
      <c r="FB2975" s="196"/>
      <c r="FC2975" s="196"/>
      <c r="FD2975" s="196"/>
    </row>
    <row r="2976" spans="2:160">
      <c r="B2976" s="99">
        <f t="shared" si="277"/>
        <v>0</v>
      </c>
      <c r="C2976" s="99" t="str">
        <f t="shared" si="278"/>
        <v/>
      </c>
      <c r="D2976" s="99" t="str">
        <f t="shared" si="279"/>
        <v/>
      </c>
      <c r="E2976" s="99" t="str">
        <f t="shared" si="280"/>
        <v/>
      </c>
      <c r="F2976" s="99" t="str">
        <f t="shared" si="281"/>
        <v/>
      </c>
      <c r="G2976" s="99" t="str">
        <f t="shared" si="282"/>
        <v/>
      </c>
      <c r="H2976" s="200" t="str">
        <f ca="1">IF(AND(M2976&gt;0,M2976&lt;=STATS!$C$22),1,"")</f>
        <v/>
      </c>
      <c r="J2976" s="34">
        <v>2975</v>
      </c>
      <c r="R2976" s="17"/>
      <c r="S2976" s="17"/>
      <c r="EZ2976" s="196"/>
      <c r="FA2976" s="196"/>
      <c r="FB2976" s="196"/>
      <c r="FC2976" s="196"/>
      <c r="FD2976" s="196"/>
    </row>
    <row r="2977" spans="2:160">
      <c r="B2977" s="99">
        <f t="shared" si="277"/>
        <v>0</v>
      </c>
      <c r="C2977" s="99" t="str">
        <f t="shared" si="278"/>
        <v/>
      </c>
      <c r="D2977" s="99" t="str">
        <f t="shared" si="279"/>
        <v/>
      </c>
      <c r="E2977" s="99" t="str">
        <f t="shared" si="280"/>
        <v/>
      </c>
      <c r="F2977" s="99" t="str">
        <f t="shared" si="281"/>
        <v/>
      </c>
      <c r="G2977" s="99" t="str">
        <f t="shared" si="282"/>
        <v/>
      </c>
      <c r="H2977" s="200" t="str">
        <f ca="1">IF(AND(M2977&gt;0,M2977&lt;=STATS!$C$22),1,"")</f>
        <v/>
      </c>
      <c r="J2977" s="34">
        <v>2976</v>
      </c>
      <c r="R2977" s="17"/>
      <c r="S2977" s="17"/>
      <c r="EZ2977" s="196"/>
      <c r="FA2977" s="196"/>
      <c r="FB2977" s="196"/>
      <c r="FC2977" s="196"/>
      <c r="FD2977" s="196"/>
    </row>
    <row r="2978" spans="2:160">
      <c r="B2978" s="99">
        <f t="shared" si="277"/>
        <v>0</v>
      </c>
      <c r="C2978" s="99" t="str">
        <f t="shared" si="278"/>
        <v/>
      </c>
      <c r="D2978" s="99" t="str">
        <f t="shared" si="279"/>
        <v/>
      </c>
      <c r="E2978" s="99" t="str">
        <f t="shared" si="280"/>
        <v/>
      </c>
      <c r="F2978" s="99" t="str">
        <f t="shared" si="281"/>
        <v/>
      </c>
      <c r="G2978" s="99" t="str">
        <f t="shared" si="282"/>
        <v/>
      </c>
      <c r="H2978" s="200" t="str">
        <f ca="1">IF(AND(M2978&gt;0,M2978&lt;=STATS!$C$22),1,"")</f>
        <v/>
      </c>
      <c r="J2978" s="34">
        <v>2977</v>
      </c>
      <c r="R2978" s="17"/>
      <c r="S2978" s="17"/>
      <c r="EZ2978" s="196"/>
      <c r="FA2978" s="196"/>
      <c r="FB2978" s="196"/>
      <c r="FC2978" s="196"/>
      <c r="FD2978" s="196"/>
    </row>
    <row r="2979" spans="2:160">
      <c r="B2979" s="99">
        <f t="shared" si="277"/>
        <v>0</v>
      </c>
      <c r="C2979" s="99" t="str">
        <f t="shared" si="278"/>
        <v/>
      </c>
      <c r="D2979" s="99" t="str">
        <f t="shared" si="279"/>
        <v/>
      </c>
      <c r="E2979" s="99" t="str">
        <f t="shared" si="280"/>
        <v/>
      </c>
      <c r="F2979" s="99" t="str">
        <f t="shared" si="281"/>
        <v/>
      </c>
      <c r="G2979" s="99" t="str">
        <f t="shared" si="282"/>
        <v/>
      </c>
      <c r="H2979" s="200" t="str">
        <f ca="1">IF(AND(M2979&gt;0,M2979&lt;=STATS!$C$22),1,"")</f>
        <v/>
      </c>
      <c r="J2979" s="34">
        <v>2978</v>
      </c>
      <c r="R2979" s="17"/>
      <c r="S2979" s="17"/>
      <c r="EZ2979" s="196"/>
      <c r="FA2979" s="196"/>
      <c r="FB2979" s="196"/>
      <c r="FC2979" s="196"/>
      <c r="FD2979" s="196"/>
    </row>
    <row r="2980" spans="2:160">
      <c r="B2980" s="99">
        <f t="shared" si="277"/>
        <v>0</v>
      </c>
      <c r="C2980" s="99" t="str">
        <f t="shared" si="278"/>
        <v/>
      </c>
      <c r="D2980" s="99" t="str">
        <f t="shared" si="279"/>
        <v/>
      </c>
      <c r="E2980" s="99" t="str">
        <f t="shared" si="280"/>
        <v/>
      </c>
      <c r="F2980" s="99" t="str">
        <f t="shared" si="281"/>
        <v/>
      </c>
      <c r="G2980" s="99" t="str">
        <f t="shared" si="282"/>
        <v/>
      </c>
      <c r="H2980" s="200" t="str">
        <f ca="1">IF(AND(M2980&gt;0,M2980&lt;=STATS!$C$22),1,"")</f>
        <v/>
      </c>
      <c r="J2980" s="34">
        <v>2979</v>
      </c>
      <c r="R2980" s="17"/>
      <c r="S2980" s="17"/>
      <c r="EZ2980" s="196"/>
      <c r="FA2980" s="196"/>
      <c r="FB2980" s="196"/>
      <c r="FC2980" s="196"/>
      <c r="FD2980" s="196"/>
    </row>
    <row r="2981" spans="2:160">
      <c r="B2981" s="99">
        <f t="shared" si="277"/>
        <v>0</v>
      </c>
      <c r="C2981" s="99" t="str">
        <f t="shared" si="278"/>
        <v/>
      </c>
      <c r="D2981" s="99" t="str">
        <f t="shared" si="279"/>
        <v/>
      </c>
      <c r="E2981" s="99" t="str">
        <f t="shared" si="280"/>
        <v/>
      </c>
      <c r="F2981" s="99" t="str">
        <f t="shared" si="281"/>
        <v/>
      </c>
      <c r="G2981" s="99" t="str">
        <f t="shared" si="282"/>
        <v/>
      </c>
      <c r="H2981" s="200" t="str">
        <f ca="1">IF(AND(M2981&gt;0,M2981&lt;=STATS!$C$22),1,"")</f>
        <v/>
      </c>
      <c r="J2981" s="34">
        <v>2980</v>
      </c>
      <c r="R2981" s="17"/>
      <c r="S2981" s="17"/>
      <c r="EZ2981" s="196"/>
      <c r="FA2981" s="196"/>
      <c r="FB2981" s="196"/>
      <c r="FC2981" s="196"/>
      <c r="FD2981" s="196"/>
    </row>
    <row r="2982" spans="2:160">
      <c r="B2982" s="99">
        <f t="shared" si="277"/>
        <v>0</v>
      </c>
      <c r="C2982" s="99" t="str">
        <f t="shared" si="278"/>
        <v/>
      </c>
      <c r="D2982" s="99" t="str">
        <f t="shared" si="279"/>
        <v/>
      </c>
      <c r="E2982" s="99" t="str">
        <f t="shared" si="280"/>
        <v/>
      </c>
      <c r="F2982" s="99" t="str">
        <f t="shared" si="281"/>
        <v/>
      </c>
      <c r="G2982" s="99" t="str">
        <f t="shared" si="282"/>
        <v/>
      </c>
      <c r="H2982" s="200" t="str">
        <f ca="1">IF(AND(M2982&gt;0,M2982&lt;=STATS!$C$22),1,"")</f>
        <v/>
      </c>
      <c r="J2982" s="34">
        <v>2981</v>
      </c>
      <c r="R2982" s="17"/>
      <c r="S2982" s="17"/>
      <c r="EZ2982" s="196"/>
      <c r="FA2982" s="196"/>
      <c r="FB2982" s="196"/>
      <c r="FC2982" s="196"/>
      <c r="FD2982" s="196"/>
    </row>
    <row r="2983" spans="2:160">
      <c r="B2983" s="99">
        <f t="shared" si="277"/>
        <v>0</v>
      </c>
      <c r="C2983" s="99" t="str">
        <f t="shared" si="278"/>
        <v/>
      </c>
      <c r="D2983" s="99" t="str">
        <f t="shared" si="279"/>
        <v/>
      </c>
      <c r="E2983" s="99" t="str">
        <f t="shared" si="280"/>
        <v/>
      </c>
      <c r="F2983" s="99" t="str">
        <f t="shared" si="281"/>
        <v/>
      </c>
      <c r="G2983" s="99" t="str">
        <f t="shared" si="282"/>
        <v/>
      </c>
      <c r="H2983" s="200" t="str">
        <f ca="1">IF(AND(M2983&gt;0,M2983&lt;=STATS!$C$22),1,"")</f>
        <v/>
      </c>
      <c r="J2983" s="34">
        <v>2982</v>
      </c>
      <c r="R2983" s="17"/>
      <c r="S2983" s="17"/>
      <c r="EZ2983" s="196"/>
      <c r="FA2983" s="196"/>
      <c r="FB2983" s="196"/>
      <c r="FC2983" s="196"/>
      <c r="FD2983" s="196"/>
    </row>
    <row r="2984" spans="2:160">
      <c r="B2984" s="99">
        <f t="shared" si="277"/>
        <v>0</v>
      </c>
      <c r="C2984" s="99" t="str">
        <f t="shared" si="278"/>
        <v/>
      </c>
      <c r="D2984" s="99" t="str">
        <f t="shared" si="279"/>
        <v/>
      </c>
      <c r="E2984" s="99" t="str">
        <f t="shared" si="280"/>
        <v/>
      </c>
      <c r="F2984" s="99" t="str">
        <f t="shared" si="281"/>
        <v/>
      </c>
      <c r="G2984" s="99" t="str">
        <f t="shared" si="282"/>
        <v/>
      </c>
      <c r="H2984" s="200" t="str">
        <f ca="1">IF(AND(M2984&gt;0,M2984&lt;=STATS!$C$22),1,"")</f>
        <v/>
      </c>
      <c r="J2984" s="34">
        <v>2983</v>
      </c>
      <c r="R2984" s="17"/>
      <c r="S2984" s="17"/>
      <c r="EZ2984" s="196"/>
      <c r="FA2984" s="196"/>
      <c r="FB2984" s="196"/>
      <c r="FC2984" s="196"/>
      <c r="FD2984" s="196"/>
    </row>
    <row r="2985" spans="2:160">
      <c r="B2985" s="99">
        <f t="shared" si="277"/>
        <v>0</v>
      </c>
      <c r="C2985" s="99" t="str">
        <f t="shared" si="278"/>
        <v/>
      </c>
      <c r="D2985" s="99" t="str">
        <f t="shared" si="279"/>
        <v/>
      </c>
      <c r="E2985" s="99" t="str">
        <f t="shared" si="280"/>
        <v/>
      </c>
      <c r="F2985" s="99" t="str">
        <f t="shared" si="281"/>
        <v/>
      </c>
      <c r="G2985" s="99" t="str">
        <f t="shared" si="282"/>
        <v/>
      </c>
      <c r="H2985" s="200" t="str">
        <f ca="1">IF(AND(M2985&gt;0,M2985&lt;=STATS!$C$22),1,"")</f>
        <v/>
      </c>
      <c r="J2985" s="34">
        <v>2984</v>
      </c>
      <c r="R2985" s="17"/>
      <c r="S2985" s="17"/>
      <c r="EZ2985" s="196"/>
      <c r="FA2985" s="196"/>
      <c r="FB2985" s="196"/>
      <c r="FC2985" s="196"/>
      <c r="FD2985" s="196"/>
    </row>
    <row r="2986" spans="2:160">
      <c r="B2986" s="99">
        <f t="shared" si="277"/>
        <v>0</v>
      </c>
      <c r="C2986" s="99" t="str">
        <f t="shared" si="278"/>
        <v/>
      </c>
      <c r="D2986" s="99" t="str">
        <f t="shared" si="279"/>
        <v/>
      </c>
      <c r="E2986" s="99" t="str">
        <f t="shared" si="280"/>
        <v/>
      </c>
      <c r="F2986" s="99" t="str">
        <f t="shared" si="281"/>
        <v/>
      </c>
      <c r="G2986" s="99" t="str">
        <f t="shared" si="282"/>
        <v/>
      </c>
      <c r="H2986" s="200" t="str">
        <f ca="1">IF(AND(M2986&gt;0,M2986&lt;=STATS!$C$22),1,"")</f>
        <v/>
      </c>
      <c r="J2986" s="34">
        <v>2985</v>
      </c>
      <c r="R2986" s="17"/>
      <c r="S2986" s="17"/>
      <c r="EZ2986" s="196"/>
      <c r="FA2986" s="196"/>
      <c r="FB2986" s="196"/>
      <c r="FC2986" s="196"/>
      <c r="FD2986" s="196"/>
    </row>
    <row r="2987" spans="2:160">
      <c r="B2987" s="99">
        <f t="shared" si="277"/>
        <v>0</v>
      </c>
      <c r="C2987" s="99" t="str">
        <f t="shared" si="278"/>
        <v/>
      </c>
      <c r="D2987" s="99" t="str">
        <f t="shared" si="279"/>
        <v/>
      </c>
      <c r="E2987" s="99" t="str">
        <f t="shared" si="280"/>
        <v/>
      </c>
      <c r="F2987" s="99" t="str">
        <f t="shared" si="281"/>
        <v/>
      </c>
      <c r="G2987" s="99" t="str">
        <f t="shared" si="282"/>
        <v/>
      </c>
      <c r="H2987" s="200" t="str">
        <f ca="1">IF(AND(M2987&gt;0,M2987&lt;=STATS!$C$22),1,"")</f>
        <v/>
      </c>
      <c r="J2987" s="34">
        <v>2986</v>
      </c>
      <c r="R2987" s="17"/>
      <c r="S2987" s="17"/>
      <c r="EZ2987" s="196"/>
      <c r="FA2987" s="196"/>
      <c r="FB2987" s="196"/>
      <c r="FC2987" s="196"/>
      <c r="FD2987" s="196"/>
    </row>
    <row r="2988" spans="2:160">
      <c r="B2988" s="99">
        <f t="shared" si="277"/>
        <v>0</v>
      </c>
      <c r="C2988" s="99" t="str">
        <f t="shared" si="278"/>
        <v/>
      </c>
      <c r="D2988" s="99" t="str">
        <f t="shared" si="279"/>
        <v/>
      </c>
      <c r="E2988" s="99" t="str">
        <f t="shared" si="280"/>
        <v/>
      </c>
      <c r="F2988" s="99" t="str">
        <f t="shared" si="281"/>
        <v/>
      </c>
      <c r="G2988" s="99" t="str">
        <f t="shared" si="282"/>
        <v/>
      </c>
      <c r="H2988" s="200" t="str">
        <f ca="1">IF(AND(M2988&gt;0,M2988&lt;=STATS!$C$22),1,"")</f>
        <v/>
      </c>
      <c r="J2988" s="34">
        <v>2987</v>
      </c>
      <c r="R2988" s="17"/>
      <c r="S2988" s="17"/>
      <c r="EZ2988" s="196"/>
      <c r="FA2988" s="196"/>
      <c r="FB2988" s="196"/>
      <c r="FC2988" s="196"/>
      <c r="FD2988" s="196"/>
    </row>
    <row r="2989" spans="2:160">
      <c r="B2989" s="99">
        <f t="shared" si="277"/>
        <v>0</v>
      </c>
      <c r="C2989" s="99" t="str">
        <f t="shared" si="278"/>
        <v/>
      </c>
      <c r="D2989" s="99" t="str">
        <f t="shared" si="279"/>
        <v/>
      </c>
      <c r="E2989" s="99" t="str">
        <f t="shared" si="280"/>
        <v/>
      </c>
      <c r="F2989" s="99" t="str">
        <f t="shared" si="281"/>
        <v/>
      </c>
      <c r="G2989" s="99" t="str">
        <f t="shared" si="282"/>
        <v/>
      </c>
      <c r="H2989" s="200" t="str">
        <f ca="1">IF(AND(M2989&gt;0,M2989&lt;=STATS!$C$22),1,"")</f>
        <v/>
      </c>
      <c r="J2989" s="34">
        <v>2988</v>
      </c>
      <c r="R2989" s="17"/>
      <c r="S2989" s="17"/>
      <c r="EZ2989" s="196"/>
      <c r="FA2989" s="196"/>
      <c r="FB2989" s="196"/>
      <c r="FC2989" s="196"/>
      <c r="FD2989" s="196"/>
    </row>
    <row r="2990" spans="2:160">
      <c r="B2990" s="99">
        <f t="shared" si="277"/>
        <v>0</v>
      </c>
      <c r="C2990" s="99" t="str">
        <f t="shared" si="278"/>
        <v/>
      </c>
      <c r="D2990" s="99" t="str">
        <f t="shared" si="279"/>
        <v/>
      </c>
      <c r="E2990" s="99" t="str">
        <f t="shared" si="280"/>
        <v/>
      </c>
      <c r="F2990" s="99" t="str">
        <f t="shared" si="281"/>
        <v/>
      </c>
      <c r="G2990" s="99" t="str">
        <f t="shared" si="282"/>
        <v/>
      </c>
      <c r="H2990" s="200" t="str">
        <f ca="1">IF(AND(M2990&gt;0,M2990&lt;=STATS!$C$22),1,"")</f>
        <v/>
      </c>
      <c r="J2990" s="34">
        <v>2989</v>
      </c>
      <c r="R2990" s="17"/>
      <c r="S2990" s="17"/>
      <c r="EZ2990" s="196"/>
      <c r="FA2990" s="196"/>
      <c r="FB2990" s="196"/>
      <c r="FC2990" s="196"/>
      <c r="FD2990" s="196"/>
    </row>
    <row r="2991" spans="2:160">
      <c r="B2991" s="99">
        <f t="shared" si="277"/>
        <v>0</v>
      </c>
      <c r="C2991" s="99" t="str">
        <f t="shared" si="278"/>
        <v/>
      </c>
      <c r="D2991" s="99" t="str">
        <f t="shared" si="279"/>
        <v/>
      </c>
      <c r="E2991" s="99" t="str">
        <f t="shared" si="280"/>
        <v/>
      </c>
      <c r="F2991" s="99" t="str">
        <f t="shared" si="281"/>
        <v/>
      </c>
      <c r="G2991" s="99" t="str">
        <f t="shared" si="282"/>
        <v/>
      </c>
      <c r="H2991" s="200" t="str">
        <f ca="1">IF(AND(M2991&gt;0,M2991&lt;=STATS!$C$22),1,"")</f>
        <v/>
      </c>
      <c r="J2991" s="34">
        <v>2990</v>
      </c>
      <c r="R2991" s="17"/>
      <c r="S2991" s="17"/>
      <c r="EZ2991" s="196"/>
      <c r="FA2991" s="196"/>
      <c r="FB2991" s="196"/>
      <c r="FC2991" s="196"/>
      <c r="FD2991" s="196"/>
    </row>
    <row r="2992" spans="2:160">
      <c r="B2992" s="99">
        <f t="shared" si="277"/>
        <v>0</v>
      </c>
      <c r="C2992" s="99" t="str">
        <f t="shared" si="278"/>
        <v/>
      </c>
      <c r="D2992" s="99" t="str">
        <f t="shared" si="279"/>
        <v/>
      </c>
      <c r="E2992" s="99" t="str">
        <f t="shared" si="280"/>
        <v/>
      </c>
      <c r="F2992" s="99" t="str">
        <f t="shared" si="281"/>
        <v/>
      </c>
      <c r="G2992" s="99" t="str">
        <f t="shared" si="282"/>
        <v/>
      </c>
      <c r="H2992" s="200" t="str">
        <f ca="1">IF(AND(M2992&gt;0,M2992&lt;=STATS!$C$22),1,"")</f>
        <v/>
      </c>
      <c r="J2992" s="34">
        <v>2991</v>
      </c>
      <c r="R2992" s="17"/>
      <c r="S2992" s="17"/>
      <c r="EZ2992" s="196"/>
      <c r="FA2992" s="196"/>
      <c r="FB2992" s="196"/>
      <c r="FC2992" s="196"/>
      <c r="FD2992" s="196"/>
    </row>
    <row r="2993" spans="2:160">
      <c r="B2993" s="99">
        <f t="shared" si="277"/>
        <v>0</v>
      </c>
      <c r="C2993" s="99" t="str">
        <f t="shared" si="278"/>
        <v/>
      </c>
      <c r="D2993" s="99" t="str">
        <f t="shared" si="279"/>
        <v/>
      </c>
      <c r="E2993" s="99" t="str">
        <f t="shared" si="280"/>
        <v/>
      </c>
      <c r="F2993" s="99" t="str">
        <f t="shared" si="281"/>
        <v/>
      </c>
      <c r="G2993" s="99" t="str">
        <f t="shared" si="282"/>
        <v/>
      </c>
      <c r="H2993" s="200" t="str">
        <f ca="1">IF(AND(M2993&gt;0,M2993&lt;=STATS!$C$22),1,"")</f>
        <v/>
      </c>
      <c r="J2993" s="34">
        <v>2992</v>
      </c>
      <c r="R2993" s="17"/>
      <c r="S2993" s="17"/>
      <c r="EZ2993" s="196"/>
      <c r="FA2993" s="196"/>
      <c r="FB2993" s="196"/>
      <c r="FC2993" s="196"/>
      <c r="FD2993" s="196"/>
    </row>
    <row r="2994" spans="2:160">
      <c r="B2994" s="99">
        <f t="shared" si="277"/>
        <v>0</v>
      </c>
      <c r="C2994" s="99" t="str">
        <f t="shared" si="278"/>
        <v/>
      </c>
      <c r="D2994" s="99" t="str">
        <f t="shared" si="279"/>
        <v/>
      </c>
      <c r="E2994" s="99" t="str">
        <f t="shared" si="280"/>
        <v/>
      </c>
      <c r="F2994" s="99" t="str">
        <f t="shared" si="281"/>
        <v/>
      </c>
      <c r="G2994" s="99" t="str">
        <f t="shared" si="282"/>
        <v/>
      </c>
      <c r="H2994" s="200" t="str">
        <f ca="1">IF(AND(M2994&gt;0,M2994&lt;=STATS!$C$22),1,"")</f>
        <v/>
      </c>
      <c r="J2994" s="34">
        <v>2993</v>
      </c>
      <c r="R2994" s="17"/>
      <c r="S2994" s="17"/>
      <c r="EZ2994" s="196"/>
      <c r="FA2994" s="196"/>
      <c r="FB2994" s="196"/>
      <c r="FC2994" s="196"/>
      <c r="FD2994" s="196"/>
    </row>
    <row r="2995" spans="2:160">
      <c r="B2995" s="99">
        <f t="shared" si="277"/>
        <v>0</v>
      </c>
      <c r="C2995" s="99" t="str">
        <f t="shared" si="278"/>
        <v/>
      </c>
      <c r="D2995" s="99" t="str">
        <f t="shared" si="279"/>
        <v/>
      </c>
      <c r="E2995" s="99" t="str">
        <f t="shared" si="280"/>
        <v/>
      </c>
      <c r="F2995" s="99" t="str">
        <f t="shared" si="281"/>
        <v/>
      </c>
      <c r="G2995" s="99" t="str">
        <f t="shared" si="282"/>
        <v/>
      </c>
      <c r="H2995" s="200" t="str">
        <f ca="1">IF(AND(M2995&gt;0,M2995&lt;=STATS!$C$22),1,"")</f>
        <v/>
      </c>
      <c r="J2995" s="34">
        <v>2994</v>
      </c>
      <c r="R2995" s="17"/>
      <c r="S2995" s="17"/>
      <c r="EZ2995" s="196"/>
      <c r="FA2995" s="196"/>
      <c r="FB2995" s="196"/>
      <c r="FC2995" s="196"/>
      <c r="FD2995" s="196"/>
    </row>
    <row r="2996" spans="2:160">
      <c r="B2996" s="99">
        <f t="shared" si="277"/>
        <v>0</v>
      </c>
      <c r="C2996" s="99" t="str">
        <f t="shared" si="278"/>
        <v/>
      </c>
      <c r="D2996" s="99" t="str">
        <f t="shared" si="279"/>
        <v/>
      </c>
      <c r="E2996" s="99" t="str">
        <f t="shared" si="280"/>
        <v/>
      </c>
      <c r="F2996" s="99" t="str">
        <f t="shared" si="281"/>
        <v/>
      </c>
      <c r="G2996" s="99" t="str">
        <f t="shared" si="282"/>
        <v/>
      </c>
      <c r="H2996" s="200" t="str">
        <f ca="1">IF(AND(M2996&gt;0,M2996&lt;=STATS!$C$22),1,"")</f>
        <v/>
      </c>
      <c r="J2996" s="34">
        <v>2995</v>
      </c>
      <c r="R2996" s="17"/>
      <c r="S2996" s="17"/>
      <c r="EZ2996" s="196"/>
      <c r="FA2996" s="196"/>
      <c r="FB2996" s="196"/>
      <c r="FC2996" s="196"/>
      <c r="FD2996" s="196"/>
    </row>
    <row r="2997" spans="2:160">
      <c r="B2997" s="99">
        <f t="shared" si="277"/>
        <v>0</v>
      </c>
      <c r="C2997" s="99" t="str">
        <f t="shared" si="278"/>
        <v/>
      </c>
      <c r="D2997" s="99" t="str">
        <f t="shared" si="279"/>
        <v/>
      </c>
      <c r="E2997" s="99" t="str">
        <f t="shared" si="280"/>
        <v/>
      </c>
      <c r="F2997" s="99" t="str">
        <f t="shared" si="281"/>
        <v/>
      </c>
      <c r="G2997" s="99" t="str">
        <f t="shared" si="282"/>
        <v/>
      </c>
      <c r="H2997" s="200" t="str">
        <f ca="1">IF(AND(M2997&gt;0,M2997&lt;=STATS!$C$22),1,"")</f>
        <v/>
      </c>
      <c r="J2997" s="34">
        <v>2996</v>
      </c>
      <c r="R2997" s="17"/>
      <c r="S2997" s="17"/>
      <c r="EZ2997" s="196"/>
      <c r="FA2997" s="196"/>
      <c r="FB2997" s="196"/>
      <c r="FC2997" s="196"/>
      <c r="FD2997" s="196"/>
    </row>
    <row r="2998" spans="2:160">
      <c r="B2998" s="99">
        <f t="shared" si="277"/>
        <v>0</v>
      </c>
      <c r="C2998" s="99" t="str">
        <f t="shared" si="278"/>
        <v/>
      </c>
      <c r="D2998" s="99" t="str">
        <f t="shared" si="279"/>
        <v/>
      </c>
      <c r="E2998" s="99" t="str">
        <f t="shared" si="280"/>
        <v/>
      </c>
      <c r="F2998" s="99" t="str">
        <f t="shared" si="281"/>
        <v/>
      </c>
      <c r="G2998" s="99" t="str">
        <f t="shared" si="282"/>
        <v/>
      </c>
      <c r="H2998" s="200" t="str">
        <f ca="1">IF(AND(M2998&gt;0,M2998&lt;=STATS!$C$22),1,"")</f>
        <v/>
      </c>
      <c r="J2998" s="34">
        <v>2997</v>
      </c>
      <c r="R2998" s="17"/>
      <c r="S2998" s="17"/>
      <c r="EZ2998" s="196"/>
      <c r="FA2998" s="196"/>
      <c r="FB2998" s="196"/>
      <c r="FC2998" s="196"/>
      <c r="FD2998" s="196"/>
    </row>
    <row r="2999" spans="2:160">
      <c r="B2999" s="99">
        <f t="shared" si="277"/>
        <v>0</v>
      </c>
      <c r="C2999" s="99" t="str">
        <f t="shared" si="278"/>
        <v/>
      </c>
      <c r="D2999" s="99" t="str">
        <f t="shared" si="279"/>
        <v/>
      </c>
      <c r="E2999" s="99" t="str">
        <f t="shared" si="280"/>
        <v/>
      </c>
      <c r="F2999" s="99" t="str">
        <f t="shared" si="281"/>
        <v/>
      </c>
      <c r="G2999" s="99" t="str">
        <f t="shared" si="282"/>
        <v/>
      </c>
      <c r="H2999" s="200" t="str">
        <f ca="1">IF(AND(M2999&gt;0,M2999&lt;=STATS!$C$22),1,"")</f>
        <v/>
      </c>
      <c r="J2999" s="34">
        <v>2998</v>
      </c>
      <c r="R2999" s="17"/>
      <c r="S2999" s="17"/>
      <c r="EZ2999" s="196"/>
      <c r="FA2999" s="196"/>
      <c r="FB2999" s="196"/>
      <c r="FC2999" s="196"/>
      <c r="FD2999" s="196"/>
    </row>
    <row r="3000" spans="2:160">
      <c r="B3000" s="99">
        <f t="shared" si="277"/>
        <v>0</v>
      </c>
      <c r="C3000" s="99" t="str">
        <f t="shared" si="278"/>
        <v/>
      </c>
      <c r="D3000" s="99" t="str">
        <f t="shared" si="279"/>
        <v/>
      </c>
      <c r="E3000" s="99" t="str">
        <f t="shared" si="280"/>
        <v/>
      </c>
      <c r="F3000" s="99" t="str">
        <f t="shared" si="281"/>
        <v/>
      </c>
      <c r="G3000" s="99" t="str">
        <f t="shared" si="282"/>
        <v/>
      </c>
      <c r="H3000" s="200" t="str">
        <f ca="1">IF(AND(M3000&gt;0,M3000&lt;=STATS!$C$22),1,"")</f>
        <v/>
      </c>
      <c r="J3000" s="34">
        <v>2999</v>
      </c>
      <c r="R3000" s="17"/>
      <c r="S3000" s="17"/>
      <c r="EZ3000" s="196"/>
      <c r="FA3000" s="196"/>
      <c r="FB3000" s="196"/>
      <c r="FC3000" s="196"/>
      <c r="FD3000" s="196"/>
    </row>
    <row r="3001" spans="2:160">
      <c r="B3001" s="99">
        <f t="shared" si="277"/>
        <v>0</v>
      </c>
      <c r="C3001" s="99" t="str">
        <f t="shared" si="278"/>
        <v/>
      </c>
      <c r="D3001" s="99" t="str">
        <f t="shared" si="279"/>
        <v/>
      </c>
      <c r="E3001" s="99" t="str">
        <f t="shared" si="280"/>
        <v/>
      </c>
      <c r="F3001" s="99" t="str">
        <f t="shared" si="281"/>
        <v/>
      </c>
      <c r="G3001" s="99" t="str">
        <f t="shared" si="282"/>
        <v/>
      </c>
      <c r="H3001" s="200" t="str">
        <f ca="1">IF(AND(M3001&gt;0,M3001&lt;=STATS!$C$22),1,"")</f>
        <v/>
      </c>
      <c r="J3001" s="34">
        <v>3000</v>
      </c>
      <c r="R3001" s="17"/>
      <c r="S3001" s="17"/>
      <c r="EZ3001" s="196"/>
      <c r="FA3001" s="196"/>
      <c r="FB3001" s="196"/>
      <c r="FC3001" s="196"/>
      <c r="FD3001" s="196"/>
    </row>
    <row r="3002" spans="2:160">
      <c r="B3002" s="99">
        <f t="shared" si="277"/>
        <v>0</v>
      </c>
      <c r="C3002" s="99" t="str">
        <f t="shared" si="278"/>
        <v/>
      </c>
      <c r="D3002" s="99" t="str">
        <f t="shared" si="279"/>
        <v/>
      </c>
      <c r="E3002" s="99" t="str">
        <f t="shared" si="280"/>
        <v/>
      </c>
      <c r="F3002" s="99" t="str">
        <f t="shared" si="281"/>
        <v/>
      </c>
      <c r="G3002" s="99" t="str">
        <f t="shared" si="282"/>
        <v/>
      </c>
      <c r="H3002" s="200" t="str">
        <f ca="1">IF(AND(M3002&gt;0,M3002&lt;=STATS!$C$22),1,"")</f>
        <v/>
      </c>
      <c r="J3002" s="34">
        <v>3001</v>
      </c>
      <c r="R3002" s="17"/>
      <c r="S3002" s="17"/>
      <c r="EZ3002" s="196"/>
      <c r="FA3002" s="196"/>
      <c r="FB3002" s="196"/>
      <c r="FC3002" s="196"/>
      <c r="FD3002" s="196"/>
    </row>
    <row r="3003" spans="2:160">
      <c r="B3003" s="99">
        <f t="shared" si="277"/>
        <v>0</v>
      </c>
      <c r="C3003" s="99" t="str">
        <f t="shared" si="278"/>
        <v/>
      </c>
      <c r="D3003" s="99" t="str">
        <f t="shared" si="279"/>
        <v/>
      </c>
      <c r="E3003" s="99" t="str">
        <f t="shared" si="280"/>
        <v/>
      </c>
      <c r="F3003" s="99" t="str">
        <f t="shared" si="281"/>
        <v/>
      </c>
      <c r="G3003" s="99" t="str">
        <f t="shared" si="282"/>
        <v/>
      </c>
      <c r="H3003" s="200" t="str">
        <f ca="1">IF(AND(M3003&gt;0,M3003&lt;=STATS!$C$22),1,"")</f>
        <v/>
      </c>
      <c r="J3003" s="34">
        <v>3002</v>
      </c>
      <c r="R3003" s="17"/>
      <c r="S3003" s="17"/>
      <c r="EZ3003" s="196"/>
      <c r="FA3003" s="196"/>
      <c r="FB3003" s="196"/>
      <c r="FC3003" s="196"/>
      <c r="FD3003" s="196"/>
    </row>
    <row r="3004" spans="2:160">
      <c r="B3004" s="99">
        <f t="shared" si="277"/>
        <v>0</v>
      </c>
      <c r="C3004" s="99" t="str">
        <f t="shared" si="278"/>
        <v/>
      </c>
      <c r="D3004" s="99" t="str">
        <f t="shared" si="279"/>
        <v/>
      </c>
      <c r="E3004" s="99" t="str">
        <f t="shared" si="280"/>
        <v/>
      </c>
      <c r="F3004" s="99" t="str">
        <f t="shared" si="281"/>
        <v/>
      </c>
      <c r="G3004" s="99" t="str">
        <f t="shared" si="282"/>
        <v/>
      </c>
      <c r="H3004" s="200" t="str">
        <f ca="1">IF(AND(M3004&gt;0,M3004&lt;=STATS!$C$22),1,"")</f>
        <v/>
      </c>
      <c r="J3004" s="34">
        <v>3003</v>
      </c>
      <c r="R3004" s="17"/>
      <c r="S3004" s="17"/>
      <c r="EZ3004" s="196"/>
      <c r="FA3004" s="196"/>
      <c r="FB3004" s="196"/>
      <c r="FC3004" s="196"/>
      <c r="FD3004" s="196"/>
    </row>
    <row r="3005" spans="2:160">
      <c r="B3005" s="99">
        <f t="shared" si="277"/>
        <v>0</v>
      </c>
      <c r="C3005" s="99" t="str">
        <f t="shared" si="278"/>
        <v/>
      </c>
      <c r="D3005" s="99" t="str">
        <f t="shared" si="279"/>
        <v/>
      </c>
      <c r="E3005" s="99" t="str">
        <f t="shared" si="280"/>
        <v/>
      </c>
      <c r="F3005" s="99" t="str">
        <f t="shared" si="281"/>
        <v/>
      </c>
      <c r="G3005" s="99" t="str">
        <f t="shared" si="282"/>
        <v/>
      </c>
      <c r="H3005" s="200" t="str">
        <f ca="1">IF(AND(M3005&gt;0,M3005&lt;=STATS!$C$22),1,"")</f>
        <v/>
      </c>
      <c r="J3005" s="34">
        <v>3004</v>
      </c>
      <c r="R3005" s="17"/>
      <c r="S3005" s="17"/>
      <c r="EZ3005" s="196"/>
      <c r="FA3005" s="196"/>
      <c r="FB3005" s="196"/>
      <c r="FC3005" s="196"/>
      <c r="FD3005" s="196"/>
    </row>
    <row r="3006" spans="2:160">
      <c r="B3006" s="99">
        <f t="shared" si="277"/>
        <v>0</v>
      </c>
      <c r="C3006" s="99" t="str">
        <f t="shared" si="278"/>
        <v/>
      </c>
      <c r="D3006" s="99" t="str">
        <f t="shared" si="279"/>
        <v/>
      </c>
      <c r="E3006" s="99" t="str">
        <f t="shared" si="280"/>
        <v/>
      </c>
      <c r="F3006" s="99" t="str">
        <f t="shared" si="281"/>
        <v/>
      </c>
      <c r="G3006" s="99" t="str">
        <f t="shared" si="282"/>
        <v/>
      </c>
      <c r="H3006" s="200" t="str">
        <f ca="1">IF(AND(M3006&gt;0,M3006&lt;=STATS!$C$22),1,"")</f>
        <v/>
      </c>
      <c r="J3006" s="34">
        <v>3005</v>
      </c>
      <c r="R3006" s="17"/>
      <c r="S3006" s="17"/>
      <c r="EZ3006" s="196"/>
      <c r="FA3006" s="196"/>
      <c r="FB3006" s="196"/>
      <c r="FC3006" s="196"/>
      <c r="FD3006" s="196"/>
    </row>
    <row r="3007" spans="2:160">
      <c r="B3007" s="99">
        <f t="shared" si="277"/>
        <v>0</v>
      </c>
      <c r="C3007" s="99" t="str">
        <f t="shared" si="278"/>
        <v/>
      </c>
      <c r="D3007" s="99" t="str">
        <f t="shared" si="279"/>
        <v/>
      </c>
      <c r="E3007" s="99" t="str">
        <f t="shared" si="280"/>
        <v/>
      </c>
      <c r="F3007" s="99" t="str">
        <f t="shared" si="281"/>
        <v/>
      </c>
      <c r="G3007" s="99" t="str">
        <f t="shared" si="282"/>
        <v/>
      </c>
      <c r="H3007" s="200" t="str">
        <f ca="1">IF(AND(M3007&gt;0,M3007&lt;=STATS!$C$22),1,"")</f>
        <v/>
      </c>
      <c r="J3007" s="34">
        <v>3006</v>
      </c>
      <c r="R3007" s="17"/>
      <c r="S3007" s="17"/>
      <c r="EZ3007" s="196"/>
      <c r="FA3007" s="196"/>
      <c r="FB3007" s="196"/>
      <c r="FC3007" s="196"/>
      <c r="FD3007" s="196"/>
    </row>
    <row r="3008" spans="2:160">
      <c r="B3008" s="99">
        <f t="shared" si="277"/>
        <v>0</v>
      </c>
      <c r="C3008" s="99" t="str">
        <f t="shared" si="278"/>
        <v/>
      </c>
      <c r="D3008" s="99" t="str">
        <f t="shared" si="279"/>
        <v/>
      </c>
      <c r="E3008" s="99" t="str">
        <f t="shared" si="280"/>
        <v/>
      </c>
      <c r="F3008" s="99" t="str">
        <f t="shared" si="281"/>
        <v/>
      </c>
      <c r="G3008" s="99" t="str">
        <f t="shared" si="282"/>
        <v/>
      </c>
      <c r="H3008" s="200" t="str">
        <f ca="1">IF(AND(M3008&gt;0,M3008&lt;=STATS!$C$22),1,"")</f>
        <v/>
      </c>
      <c r="J3008" s="34">
        <v>3007</v>
      </c>
      <c r="R3008" s="17"/>
      <c r="S3008" s="17"/>
      <c r="EZ3008" s="196"/>
      <c r="FA3008" s="196"/>
      <c r="FB3008" s="196"/>
      <c r="FC3008" s="196"/>
      <c r="FD3008" s="196"/>
    </row>
    <row r="3009" spans="2:160">
      <c r="B3009" s="99">
        <f t="shared" si="277"/>
        <v>0</v>
      </c>
      <c r="C3009" s="99" t="str">
        <f t="shared" si="278"/>
        <v/>
      </c>
      <c r="D3009" s="99" t="str">
        <f t="shared" si="279"/>
        <v/>
      </c>
      <c r="E3009" s="99" t="str">
        <f t="shared" si="280"/>
        <v/>
      </c>
      <c r="F3009" s="99" t="str">
        <f t="shared" si="281"/>
        <v/>
      </c>
      <c r="G3009" s="99" t="str">
        <f t="shared" si="282"/>
        <v/>
      </c>
      <c r="H3009" s="200" t="str">
        <f ca="1">IF(AND(M3009&gt;0,M3009&lt;=STATS!$C$22),1,"")</f>
        <v/>
      </c>
      <c r="J3009" s="34">
        <v>3008</v>
      </c>
      <c r="R3009" s="17"/>
      <c r="S3009" s="17"/>
      <c r="EZ3009" s="196"/>
      <c r="FA3009" s="196"/>
      <c r="FB3009" s="196"/>
      <c r="FC3009" s="196"/>
      <c r="FD3009" s="196"/>
    </row>
    <row r="3010" spans="2:160">
      <c r="B3010" s="99">
        <f t="shared" ref="B3010:B3073" si="283">COUNT(R3010:EY3010,FE3010:FM3010)</f>
        <v>0</v>
      </c>
      <c r="C3010" s="99" t="str">
        <f t="shared" ref="C3010:C3073" si="284">IF(COUNT(R3010:EY3010,FE3010:FM3010)&gt;0,COUNT(R3010:EY3010,FE3010:FM3010),"")</f>
        <v/>
      </c>
      <c r="D3010" s="99" t="str">
        <f t="shared" ref="D3010:D3073" si="285">IF(COUNT(T3010:BJ3010,BL3010:BT3010,BV3010:CB3010,CD3010:EY3010,FE3010:FM3010)&gt;0,COUNT(T3010:BJ3010,BL3010:BT3010,BV3010:CB3010,CD3010:EY3010,FE3010:FM3010),"")</f>
        <v/>
      </c>
      <c r="E3010" s="99" t="str">
        <f t="shared" ref="E3010:E3073" si="286">IF(H3010=1,COUNT(R3010:EY3010,FE3010:FM3010),"")</f>
        <v/>
      </c>
      <c r="F3010" s="99" t="str">
        <f t="shared" ref="F3010:F3073" si="287">IF(H3010=1,COUNT(T3010:BJ3010,BL3010:BT3010,BV3010:CB3010,CD3010:EY3010,FE3010:FM3010),"")</f>
        <v/>
      </c>
      <c r="G3010" s="99" t="str">
        <f t="shared" si="282"/>
        <v/>
      </c>
      <c r="H3010" s="200" t="str">
        <f ca="1">IF(AND(M3010&gt;0,M3010&lt;=STATS!$C$22),1,"")</f>
        <v/>
      </c>
      <c r="J3010" s="34">
        <v>3009</v>
      </c>
      <c r="R3010" s="17"/>
      <c r="S3010" s="17"/>
      <c r="EZ3010" s="196"/>
      <c r="FA3010" s="196"/>
      <c r="FB3010" s="196"/>
      <c r="FC3010" s="196"/>
      <c r="FD3010" s="196"/>
    </row>
    <row r="3011" spans="2:160">
      <c r="B3011" s="99">
        <f t="shared" si="283"/>
        <v>0</v>
      </c>
      <c r="C3011" s="99" t="str">
        <f t="shared" si="284"/>
        <v/>
      </c>
      <c r="D3011" s="99" t="str">
        <f t="shared" si="285"/>
        <v/>
      </c>
      <c r="E3011" s="99" t="str">
        <f t="shared" si="286"/>
        <v/>
      </c>
      <c r="F3011" s="99" t="str">
        <f t="shared" si="287"/>
        <v/>
      </c>
      <c r="G3011" s="99" t="str">
        <f t="shared" si="282"/>
        <v/>
      </c>
      <c r="H3011" s="200" t="str">
        <f ca="1">IF(AND(M3011&gt;0,M3011&lt;=STATS!$C$22),1,"")</f>
        <v/>
      </c>
      <c r="J3011" s="34">
        <v>3010</v>
      </c>
      <c r="R3011" s="17"/>
      <c r="S3011" s="17"/>
      <c r="EZ3011" s="196"/>
      <c r="FA3011" s="196"/>
      <c r="FB3011" s="196"/>
      <c r="FC3011" s="196"/>
      <c r="FD3011" s="196"/>
    </row>
    <row r="3012" spans="2:160">
      <c r="B3012" s="99">
        <f t="shared" si="283"/>
        <v>0</v>
      </c>
      <c r="C3012" s="99" t="str">
        <f t="shared" si="284"/>
        <v/>
      </c>
      <c r="D3012" s="99" t="str">
        <f t="shared" si="285"/>
        <v/>
      </c>
      <c r="E3012" s="99" t="str">
        <f t="shared" si="286"/>
        <v/>
      </c>
      <c r="F3012" s="99" t="str">
        <f t="shared" si="287"/>
        <v/>
      </c>
      <c r="G3012" s="99" t="str">
        <f t="shared" si="282"/>
        <v/>
      </c>
      <c r="H3012" s="200" t="str">
        <f ca="1">IF(AND(M3012&gt;0,M3012&lt;=STATS!$C$22),1,"")</f>
        <v/>
      </c>
      <c r="J3012" s="34">
        <v>3011</v>
      </c>
      <c r="R3012" s="17"/>
      <c r="S3012" s="17"/>
      <c r="EZ3012" s="196"/>
      <c r="FA3012" s="196"/>
      <c r="FB3012" s="196"/>
      <c r="FC3012" s="196"/>
      <c r="FD3012" s="196"/>
    </row>
    <row r="3013" spans="2:160">
      <c r="B3013" s="99">
        <f t="shared" si="283"/>
        <v>0</v>
      </c>
      <c r="C3013" s="99" t="str">
        <f t="shared" si="284"/>
        <v/>
      </c>
      <c r="D3013" s="99" t="str">
        <f t="shared" si="285"/>
        <v/>
      </c>
      <c r="E3013" s="99" t="str">
        <f t="shared" si="286"/>
        <v/>
      </c>
      <c r="F3013" s="99" t="str">
        <f t="shared" si="287"/>
        <v/>
      </c>
      <c r="G3013" s="99" t="str">
        <f t="shared" si="282"/>
        <v/>
      </c>
      <c r="H3013" s="200" t="str">
        <f ca="1">IF(AND(M3013&gt;0,M3013&lt;=STATS!$C$22),1,"")</f>
        <v/>
      </c>
      <c r="J3013" s="34">
        <v>3012</v>
      </c>
      <c r="R3013" s="17"/>
      <c r="S3013" s="17"/>
      <c r="EZ3013" s="196"/>
      <c r="FA3013" s="196"/>
      <c r="FB3013" s="196"/>
      <c r="FC3013" s="196"/>
      <c r="FD3013" s="196"/>
    </row>
    <row r="3014" spans="2:160">
      <c r="B3014" s="99">
        <f t="shared" si="283"/>
        <v>0</v>
      </c>
      <c r="C3014" s="99" t="str">
        <f t="shared" si="284"/>
        <v/>
      </c>
      <c r="D3014" s="99" t="str">
        <f t="shared" si="285"/>
        <v/>
      </c>
      <c r="E3014" s="99" t="str">
        <f t="shared" si="286"/>
        <v/>
      </c>
      <c r="F3014" s="99" t="str">
        <f t="shared" si="287"/>
        <v/>
      </c>
      <c r="G3014" s="99" t="str">
        <f t="shared" si="282"/>
        <v/>
      </c>
      <c r="H3014" s="200" t="str">
        <f ca="1">IF(AND(M3014&gt;0,M3014&lt;=STATS!$C$22),1,"")</f>
        <v/>
      </c>
      <c r="J3014" s="34">
        <v>3013</v>
      </c>
      <c r="R3014" s="17"/>
      <c r="S3014" s="17"/>
      <c r="EZ3014" s="196"/>
      <c r="FA3014" s="196"/>
      <c r="FB3014" s="196"/>
      <c r="FC3014" s="196"/>
      <c r="FD3014" s="196"/>
    </row>
    <row r="3015" spans="2:160">
      <c r="B3015" s="99">
        <f t="shared" si="283"/>
        <v>0</v>
      </c>
      <c r="C3015" s="99" t="str">
        <f t="shared" si="284"/>
        <v/>
      </c>
      <c r="D3015" s="99" t="str">
        <f t="shared" si="285"/>
        <v/>
      </c>
      <c r="E3015" s="99" t="str">
        <f t="shared" si="286"/>
        <v/>
      </c>
      <c r="F3015" s="99" t="str">
        <f t="shared" si="287"/>
        <v/>
      </c>
      <c r="G3015" s="99" t="str">
        <f t="shared" si="282"/>
        <v/>
      </c>
      <c r="H3015" s="200" t="str">
        <f ca="1">IF(AND(M3015&gt;0,M3015&lt;=STATS!$C$22),1,"")</f>
        <v/>
      </c>
      <c r="J3015" s="34">
        <v>3014</v>
      </c>
      <c r="R3015" s="17"/>
      <c r="S3015" s="17"/>
      <c r="EZ3015" s="196"/>
      <c r="FA3015" s="196"/>
      <c r="FB3015" s="196"/>
      <c r="FC3015" s="196"/>
      <c r="FD3015" s="196"/>
    </row>
    <row r="3016" spans="2:160">
      <c r="B3016" s="99">
        <f t="shared" si="283"/>
        <v>0</v>
      </c>
      <c r="C3016" s="99" t="str">
        <f t="shared" si="284"/>
        <v/>
      </c>
      <c r="D3016" s="99" t="str">
        <f t="shared" si="285"/>
        <v/>
      </c>
      <c r="E3016" s="99" t="str">
        <f t="shared" si="286"/>
        <v/>
      </c>
      <c r="F3016" s="99" t="str">
        <f t="shared" si="287"/>
        <v/>
      </c>
      <c r="G3016" s="99" t="str">
        <f t="shared" si="282"/>
        <v/>
      </c>
      <c r="H3016" s="200" t="str">
        <f ca="1">IF(AND(M3016&gt;0,M3016&lt;=STATS!$C$22),1,"")</f>
        <v/>
      </c>
      <c r="J3016" s="34">
        <v>3015</v>
      </c>
      <c r="R3016" s="17"/>
      <c r="S3016" s="17"/>
      <c r="EZ3016" s="196"/>
      <c r="FA3016" s="196"/>
      <c r="FB3016" s="196"/>
      <c r="FC3016" s="196"/>
      <c r="FD3016" s="196"/>
    </row>
    <row r="3017" spans="2:160">
      <c r="B3017" s="99">
        <f t="shared" si="283"/>
        <v>0</v>
      </c>
      <c r="C3017" s="99" t="str">
        <f t="shared" si="284"/>
        <v/>
      </c>
      <c r="D3017" s="99" t="str">
        <f t="shared" si="285"/>
        <v/>
      </c>
      <c r="E3017" s="99" t="str">
        <f t="shared" si="286"/>
        <v/>
      </c>
      <c r="F3017" s="99" t="str">
        <f t="shared" si="287"/>
        <v/>
      </c>
      <c r="G3017" s="99" t="str">
        <f t="shared" si="282"/>
        <v/>
      </c>
      <c r="H3017" s="200" t="str">
        <f ca="1">IF(AND(M3017&gt;0,M3017&lt;=STATS!$C$22),1,"")</f>
        <v/>
      </c>
      <c r="J3017" s="34">
        <v>3016</v>
      </c>
      <c r="R3017" s="17"/>
      <c r="S3017" s="17"/>
      <c r="EZ3017" s="196"/>
      <c r="FA3017" s="196"/>
      <c r="FB3017" s="196"/>
      <c r="FC3017" s="196"/>
      <c r="FD3017" s="196"/>
    </row>
    <row r="3018" spans="2:160">
      <c r="B3018" s="99">
        <f t="shared" si="283"/>
        <v>0</v>
      </c>
      <c r="C3018" s="99" t="str">
        <f t="shared" si="284"/>
        <v/>
      </c>
      <c r="D3018" s="99" t="str">
        <f t="shared" si="285"/>
        <v/>
      </c>
      <c r="E3018" s="99" t="str">
        <f t="shared" si="286"/>
        <v/>
      </c>
      <c r="F3018" s="99" t="str">
        <f t="shared" si="287"/>
        <v/>
      </c>
      <c r="G3018" s="99" t="str">
        <f t="shared" si="282"/>
        <v/>
      </c>
      <c r="H3018" s="200" t="str">
        <f ca="1">IF(AND(M3018&gt;0,M3018&lt;=STATS!$C$22),1,"")</f>
        <v/>
      </c>
      <c r="J3018" s="34">
        <v>3017</v>
      </c>
      <c r="R3018" s="17"/>
      <c r="S3018" s="17"/>
      <c r="EZ3018" s="196"/>
      <c r="FA3018" s="196"/>
      <c r="FB3018" s="196"/>
      <c r="FC3018" s="196"/>
      <c r="FD3018" s="196"/>
    </row>
    <row r="3019" spans="2:160">
      <c r="B3019" s="99">
        <f t="shared" si="283"/>
        <v>0</v>
      </c>
      <c r="C3019" s="99" t="str">
        <f t="shared" si="284"/>
        <v/>
      </c>
      <c r="D3019" s="99" t="str">
        <f t="shared" si="285"/>
        <v/>
      </c>
      <c r="E3019" s="99" t="str">
        <f t="shared" si="286"/>
        <v/>
      </c>
      <c r="F3019" s="99" t="str">
        <f t="shared" si="287"/>
        <v/>
      </c>
      <c r="G3019" s="99" t="str">
        <f t="shared" si="282"/>
        <v/>
      </c>
      <c r="H3019" s="200" t="str">
        <f ca="1">IF(AND(M3019&gt;0,M3019&lt;=STATS!$C$22),1,"")</f>
        <v/>
      </c>
      <c r="J3019" s="34">
        <v>3018</v>
      </c>
      <c r="R3019" s="17"/>
      <c r="S3019" s="17"/>
      <c r="EZ3019" s="196"/>
      <c r="FA3019" s="196"/>
      <c r="FB3019" s="196"/>
      <c r="FC3019" s="196"/>
      <c r="FD3019" s="196"/>
    </row>
    <row r="3020" spans="2:160">
      <c r="B3020" s="99">
        <f t="shared" si="283"/>
        <v>0</v>
      </c>
      <c r="C3020" s="99" t="str">
        <f t="shared" si="284"/>
        <v/>
      </c>
      <c r="D3020" s="99" t="str">
        <f t="shared" si="285"/>
        <v/>
      </c>
      <c r="E3020" s="99" t="str">
        <f t="shared" si="286"/>
        <v/>
      </c>
      <c r="F3020" s="99" t="str">
        <f t="shared" si="287"/>
        <v/>
      </c>
      <c r="G3020" s="99" t="str">
        <f t="shared" si="282"/>
        <v/>
      </c>
      <c r="H3020" s="200" t="str">
        <f ca="1">IF(AND(M3020&gt;0,M3020&lt;=STATS!$C$22),1,"")</f>
        <v/>
      </c>
      <c r="J3020" s="34">
        <v>3019</v>
      </c>
      <c r="R3020" s="17"/>
      <c r="S3020" s="17"/>
      <c r="EZ3020" s="196"/>
      <c r="FA3020" s="196"/>
      <c r="FB3020" s="196"/>
      <c r="FC3020" s="196"/>
      <c r="FD3020" s="196"/>
    </row>
    <row r="3021" spans="2:160">
      <c r="B3021" s="99">
        <f t="shared" si="283"/>
        <v>0</v>
      </c>
      <c r="C3021" s="99" t="str">
        <f t="shared" si="284"/>
        <v/>
      </c>
      <c r="D3021" s="99" t="str">
        <f t="shared" si="285"/>
        <v/>
      </c>
      <c r="E3021" s="99" t="str">
        <f t="shared" si="286"/>
        <v/>
      </c>
      <c r="F3021" s="99" t="str">
        <f t="shared" si="287"/>
        <v/>
      </c>
      <c r="G3021" s="99" t="str">
        <f t="shared" si="282"/>
        <v/>
      </c>
      <c r="H3021" s="200" t="str">
        <f ca="1">IF(AND(M3021&gt;0,M3021&lt;=STATS!$C$22),1,"")</f>
        <v/>
      </c>
      <c r="J3021" s="34">
        <v>3020</v>
      </c>
      <c r="R3021" s="17"/>
      <c r="S3021" s="17"/>
      <c r="EZ3021" s="196"/>
      <c r="FA3021" s="196"/>
      <c r="FB3021" s="196"/>
      <c r="FC3021" s="196"/>
      <c r="FD3021" s="196"/>
    </row>
    <row r="3022" spans="2:160">
      <c r="B3022" s="99">
        <f t="shared" si="283"/>
        <v>0</v>
      </c>
      <c r="C3022" s="99" t="str">
        <f t="shared" si="284"/>
        <v/>
      </c>
      <c r="D3022" s="99" t="str">
        <f t="shared" si="285"/>
        <v/>
      </c>
      <c r="E3022" s="99" t="str">
        <f t="shared" si="286"/>
        <v/>
      </c>
      <c r="F3022" s="99" t="str">
        <f t="shared" si="287"/>
        <v/>
      </c>
      <c r="G3022" s="99" t="str">
        <f t="shared" si="282"/>
        <v/>
      </c>
      <c r="H3022" s="200" t="str">
        <f ca="1">IF(AND(M3022&gt;0,M3022&lt;=STATS!$C$22),1,"")</f>
        <v/>
      </c>
      <c r="J3022" s="34">
        <v>3021</v>
      </c>
      <c r="R3022" s="17"/>
      <c r="S3022" s="17"/>
      <c r="EZ3022" s="196"/>
      <c r="FA3022" s="196"/>
      <c r="FB3022" s="196"/>
      <c r="FC3022" s="196"/>
      <c r="FD3022" s="196"/>
    </row>
    <row r="3023" spans="2:160">
      <c r="B3023" s="99">
        <f t="shared" si="283"/>
        <v>0</v>
      </c>
      <c r="C3023" s="99" t="str">
        <f t="shared" si="284"/>
        <v/>
      </c>
      <c r="D3023" s="99" t="str">
        <f t="shared" si="285"/>
        <v/>
      </c>
      <c r="E3023" s="99" t="str">
        <f t="shared" si="286"/>
        <v/>
      </c>
      <c r="F3023" s="99" t="str">
        <f t="shared" si="287"/>
        <v/>
      </c>
      <c r="G3023" s="99" t="str">
        <f t="shared" si="282"/>
        <v/>
      </c>
      <c r="H3023" s="200" t="str">
        <f ca="1">IF(AND(M3023&gt;0,M3023&lt;=STATS!$C$22),1,"")</f>
        <v/>
      </c>
      <c r="J3023" s="34">
        <v>3022</v>
      </c>
      <c r="R3023" s="17"/>
      <c r="S3023" s="17"/>
      <c r="EZ3023" s="196"/>
      <c r="FA3023" s="196"/>
      <c r="FB3023" s="196"/>
      <c r="FC3023" s="196"/>
      <c r="FD3023" s="196"/>
    </row>
    <row r="3024" spans="2:160">
      <c r="B3024" s="99">
        <f t="shared" si="283"/>
        <v>0</v>
      </c>
      <c r="C3024" s="99" t="str">
        <f t="shared" si="284"/>
        <v/>
      </c>
      <c r="D3024" s="99" t="str">
        <f t="shared" si="285"/>
        <v/>
      </c>
      <c r="E3024" s="99" t="str">
        <f t="shared" si="286"/>
        <v/>
      </c>
      <c r="F3024" s="99" t="str">
        <f t="shared" si="287"/>
        <v/>
      </c>
      <c r="G3024" s="99" t="str">
        <f t="shared" si="282"/>
        <v/>
      </c>
      <c r="H3024" s="200" t="str">
        <f ca="1">IF(AND(M3024&gt;0,M3024&lt;=STATS!$C$22),1,"")</f>
        <v/>
      </c>
      <c r="J3024" s="34">
        <v>3023</v>
      </c>
      <c r="R3024" s="17"/>
      <c r="S3024" s="17"/>
      <c r="EZ3024" s="196"/>
      <c r="FA3024" s="196"/>
      <c r="FB3024" s="196"/>
      <c r="FC3024" s="196"/>
      <c r="FD3024" s="196"/>
    </row>
    <row r="3025" spans="2:160">
      <c r="B3025" s="99">
        <f t="shared" si="283"/>
        <v>0</v>
      </c>
      <c r="C3025" s="99" t="str">
        <f t="shared" si="284"/>
        <v/>
      </c>
      <c r="D3025" s="99" t="str">
        <f t="shared" si="285"/>
        <v/>
      </c>
      <c r="E3025" s="99" t="str">
        <f t="shared" si="286"/>
        <v/>
      </c>
      <c r="F3025" s="99" t="str">
        <f t="shared" si="287"/>
        <v/>
      </c>
      <c r="G3025" s="99" t="str">
        <f t="shared" si="282"/>
        <v/>
      </c>
      <c r="H3025" s="200" t="str">
        <f ca="1">IF(AND(M3025&gt;0,M3025&lt;=STATS!$C$22),1,"")</f>
        <v/>
      </c>
      <c r="J3025" s="34">
        <v>3024</v>
      </c>
      <c r="R3025" s="17"/>
      <c r="S3025" s="17"/>
      <c r="EZ3025" s="196"/>
      <c r="FA3025" s="196"/>
      <c r="FB3025" s="196"/>
      <c r="FC3025" s="196"/>
      <c r="FD3025" s="196"/>
    </row>
    <row r="3026" spans="2:160">
      <c r="B3026" s="99">
        <f t="shared" si="283"/>
        <v>0</v>
      </c>
      <c r="C3026" s="99" t="str">
        <f t="shared" si="284"/>
        <v/>
      </c>
      <c r="D3026" s="99" t="str">
        <f t="shared" si="285"/>
        <v/>
      </c>
      <c r="E3026" s="99" t="str">
        <f t="shared" si="286"/>
        <v/>
      </c>
      <c r="F3026" s="99" t="str">
        <f t="shared" si="287"/>
        <v/>
      </c>
      <c r="G3026" s="99" t="str">
        <f t="shared" si="282"/>
        <v/>
      </c>
      <c r="H3026" s="200" t="str">
        <f ca="1">IF(AND(M3026&gt;0,M3026&lt;=STATS!$C$22),1,"")</f>
        <v/>
      </c>
      <c r="J3026" s="34">
        <v>3025</v>
      </c>
      <c r="R3026" s="17"/>
      <c r="S3026" s="17"/>
      <c r="EZ3026" s="196"/>
      <c r="FA3026" s="196"/>
      <c r="FB3026" s="196"/>
      <c r="FC3026" s="196"/>
      <c r="FD3026" s="196"/>
    </row>
    <row r="3027" spans="2:160">
      <c r="B3027" s="99">
        <f t="shared" si="283"/>
        <v>0</v>
      </c>
      <c r="C3027" s="99" t="str">
        <f t="shared" si="284"/>
        <v/>
      </c>
      <c r="D3027" s="99" t="str">
        <f t="shared" si="285"/>
        <v/>
      </c>
      <c r="E3027" s="99" t="str">
        <f t="shared" si="286"/>
        <v/>
      </c>
      <c r="F3027" s="99" t="str">
        <f t="shared" si="287"/>
        <v/>
      </c>
      <c r="G3027" s="99" t="str">
        <f t="shared" si="282"/>
        <v/>
      </c>
      <c r="H3027" s="200" t="str">
        <f ca="1">IF(AND(M3027&gt;0,M3027&lt;=STATS!$C$22),1,"")</f>
        <v/>
      </c>
      <c r="J3027" s="34">
        <v>3026</v>
      </c>
      <c r="R3027" s="17"/>
      <c r="S3027" s="17"/>
      <c r="EZ3027" s="196"/>
      <c r="FA3027" s="196"/>
      <c r="FB3027" s="196"/>
      <c r="FC3027" s="196"/>
      <c r="FD3027" s="196"/>
    </row>
    <row r="3028" spans="2:160">
      <c r="B3028" s="99">
        <f t="shared" si="283"/>
        <v>0</v>
      </c>
      <c r="C3028" s="99" t="str">
        <f t="shared" si="284"/>
        <v/>
      </c>
      <c r="D3028" s="99" t="str">
        <f t="shared" si="285"/>
        <v/>
      </c>
      <c r="E3028" s="99" t="str">
        <f t="shared" si="286"/>
        <v/>
      </c>
      <c r="F3028" s="99" t="str">
        <f t="shared" si="287"/>
        <v/>
      </c>
      <c r="G3028" s="99" t="str">
        <f t="shared" si="282"/>
        <v/>
      </c>
      <c r="H3028" s="200" t="str">
        <f ca="1">IF(AND(M3028&gt;0,M3028&lt;=STATS!$C$22),1,"")</f>
        <v/>
      </c>
      <c r="J3028" s="34">
        <v>3027</v>
      </c>
      <c r="R3028" s="17"/>
      <c r="S3028" s="17"/>
      <c r="EZ3028" s="196"/>
      <c r="FA3028" s="196"/>
      <c r="FB3028" s="196"/>
      <c r="FC3028" s="196"/>
      <c r="FD3028" s="196"/>
    </row>
    <row r="3029" spans="2:160">
      <c r="B3029" s="99">
        <f t="shared" si="283"/>
        <v>0</v>
      </c>
      <c r="C3029" s="99" t="str">
        <f t="shared" si="284"/>
        <v/>
      </c>
      <c r="D3029" s="99" t="str">
        <f t="shared" si="285"/>
        <v/>
      </c>
      <c r="E3029" s="99" t="str">
        <f t="shared" si="286"/>
        <v/>
      </c>
      <c r="F3029" s="99" t="str">
        <f t="shared" si="287"/>
        <v/>
      </c>
      <c r="G3029" s="99" t="str">
        <f t="shared" si="282"/>
        <v/>
      </c>
      <c r="H3029" s="200" t="str">
        <f ca="1">IF(AND(M3029&gt;0,M3029&lt;=STATS!$C$22),1,"")</f>
        <v/>
      </c>
      <c r="J3029" s="34">
        <v>3028</v>
      </c>
      <c r="R3029" s="17"/>
      <c r="S3029" s="17"/>
      <c r="EZ3029" s="196"/>
      <c r="FA3029" s="196"/>
      <c r="FB3029" s="196"/>
      <c r="FC3029" s="196"/>
      <c r="FD3029" s="196"/>
    </row>
    <row r="3030" spans="2:160">
      <c r="B3030" s="99">
        <f t="shared" si="283"/>
        <v>0</v>
      </c>
      <c r="C3030" s="99" t="str">
        <f t="shared" si="284"/>
        <v/>
      </c>
      <c r="D3030" s="99" t="str">
        <f t="shared" si="285"/>
        <v/>
      </c>
      <c r="E3030" s="99" t="str">
        <f t="shared" si="286"/>
        <v/>
      </c>
      <c r="F3030" s="99" t="str">
        <f t="shared" si="287"/>
        <v/>
      </c>
      <c r="G3030" s="99" t="str">
        <f t="shared" si="282"/>
        <v/>
      </c>
      <c r="H3030" s="200" t="str">
        <f ca="1">IF(AND(M3030&gt;0,M3030&lt;=STATS!$C$22),1,"")</f>
        <v/>
      </c>
      <c r="J3030" s="34">
        <v>3029</v>
      </c>
      <c r="R3030" s="17"/>
      <c r="S3030" s="17"/>
      <c r="EZ3030" s="196"/>
      <c r="FA3030" s="196"/>
      <c r="FB3030" s="196"/>
      <c r="FC3030" s="196"/>
      <c r="FD3030" s="196"/>
    </row>
    <row r="3031" spans="2:160">
      <c r="B3031" s="99">
        <f t="shared" si="283"/>
        <v>0</v>
      </c>
      <c r="C3031" s="99" t="str">
        <f t="shared" si="284"/>
        <v/>
      </c>
      <c r="D3031" s="99" t="str">
        <f t="shared" si="285"/>
        <v/>
      </c>
      <c r="E3031" s="99" t="str">
        <f t="shared" si="286"/>
        <v/>
      </c>
      <c r="F3031" s="99" t="str">
        <f t="shared" si="287"/>
        <v/>
      </c>
      <c r="G3031" s="99" t="str">
        <f t="shared" si="282"/>
        <v/>
      </c>
      <c r="H3031" s="200" t="str">
        <f ca="1">IF(AND(M3031&gt;0,M3031&lt;=STATS!$C$22),1,"")</f>
        <v/>
      </c>
      <c r="J3031" s="34">
        <v>3030</v>
      </c>
      <c r="R3031" s="17"/>
      <c r="S3031" s="17"/>
      <c r="EZ3031" s="196"/>
      <c r="FA3031" s="196"/>
      <c r="FB3031" s="196"/>
      <c r="FC3031" s="196"/>
      <c r="FD3031" s="196"/>
    </row>
    <row r="3032" spans="2:160">
      <c r="B3032" s="99">
        <f t="shared" si="283"/>
        <v>0</v>
      </c>
      <c r="C3032" s="99" t="str">
        <f t="shared" si="284"/>
        <v/>
      </c>
      <c r="D3032" s="99" t="str">
        <f t="shared" si="285"/>
        <v/>
      </c>
      <c r="E3032" s="99" t="str">
        <f t="shared" si="286"/>
        <v/>
      </c>
      <c r="F3032" s="99" t="str">
        <f t="shared" si="287"/>
        <v/>
      </c>
      <c r="G3032" s="99" t="str">
        <f t="shared" si="282"/>
        <v/>
      </c>
      <c r="H3032" s="200" t="str">
        <f ca="1">IF(AND(M3032&gt;0,M3032&lt;=STATS!$C$22),1,"")</f>
        <v/>
      </c>
      <c r="J3032" s="34">
        <v>3031</v>
      </c>
      <c r="R3032" s="17"/>
      <c r="S3032" s="17"/>
      <c r="EZ3032" s="196"/>
      <c r="FA3032" s="196"/>
      <c r="FB3032" s="196"/>
      <c r="FC3032" s="196"/>
      <c r="FD3032" s="196"/>
    </row>
    <row r="3033" spans="2:160">
      <c r="B3033" s="99">
        <f t="shared" si="283"/>
        <v>0</v>
      </c>
      <c r="C3033" s="99" t="str">
        <f t="shared" si="284"/>
        <v/>
      </c>
      <c r="D3033" s="99" t="str">
        <f t="shared" si="285"/>
        <v/>
      </c>
      <c r="E3033" s="99" t="str">
        <f t="shared" si="286"/>
        <v/>
      </c>
      <c r="F3033" s="99" t="str">
        <f t="shared" si="287"/>
        <v/>
      </c>
      <c r="G3033" s="99" t="str">
        <f t="shared" si="282"/>
        <v/>
      </c>
      <c r="H3033" s="200" t="str">
        <f ca="1">IF(AND(M3033&gt;0,M3033&lt;=STATS!$C$22),1,"")</f>
        <v/>
      </c>
      <c r="J3033" s="34">
        <v>3032</v>
      </c>
      <c r="R3033" s="17"/>
      <c r="S3033" s="17"/>
      <c r="EZ3033" s="196"/>
      <c r="FA3033" s="196"/>
      <c r="FB3033" s="196"/>
      <c r="FC3033" s="196"/>
      <c r="FD3033" s="196"/>
    </row>
    <row r="3034" spans="2:160">
      <c r="B3034" s="99">
        <f t="shared" si="283"/>
        <v>0</v>
      </c>
      <c r="C3034" s="99" t="str">
        <f t="shared" si="284"/>
        <v/>
      </c>
      <c r="D3034" s="99" t="str">
        <f t="shared" si="285"/>
        <v/>
      </c>
      <c r="E3034" s="99" t="str">
        <f t="shared" si="286"/>
        <v/>
      </c>
      <c r="F3034" s="99" t="str">
        <f t="shared" si="287"/>
        <v/>
      </c>
      <c r="G3034" s="99" t="str">
        <f t="shared" ref="G3034:G3097" si="288">IF($B3034&gt;=1,$M3034,"")</f>
        <v/>
      </c>
      <c r="H3034" s="200" t="str">
        <f ca="1">IF(AND(M3034&gt;0,M3034&lt;=STATS!$C$22),1,"")</f>
        <v/>
      </c>
      <c r="J3034" s="34">
        <v>3033</v>
      </c>
      <c r="R3034" s="17"/>
      <c r="S3034" s="17"/>
      <c r="EZ3034" s="196"/>
      <c r="FA3034" s="196"/>
      <c r="FB3034" s="196"/>
      <c r="FC3034" s="196"/>
      <c r="FD3034" s="196"/>
    </row>
    <row r="3035" spans="2:160">
      <c r="B3035" s="99">
        <f t="shared" si="283"/>
        <v>0</v>
      </c>
      <c r="C3035" s="99" t="str">
        <f t="shared" si="284"/>
        <v/>
      </c>
      <c r="D3035" s="99" t="str">
        <f t="shared" si="285"/>
        <v/>
      </c>
      <c r="E3035" s="99" t="str">
        <f t="shared" si="286"/>
        <v/>
      </c>
      <c r="F3035" s="99" t="str">
        <f t="shared" si="287"/>
        <v/>
      </c>
      <c r="G3035" s="99" t="str">
        <f t="shared" si="288"/>
        <v/>
      </c>
      <c r="H3035" s="200" t="str">
        <f ca="1">IF(AND(M3035&gt;0,M3035&lt;=STATS!$C$22),1,"")</f>
        <v/>
      </c>
      <c r="J3035" s="34">
        <v>3034</v>
      </c>
      <c r="R3035" s="17"/>
      <c r="S3035" s="17"/>
      <c r="EZ3035" s="196"/>
      <c r="FA3035" s="196"/>
      <c r="FB3035" s="196"/>
      <c r="FC3035" s="196"/>
      <c r="FD3035" s="196"/>
    </row>
    <row r="3036" spans="2:160">
      <c r="B3036" s="99">
        <f t="shared" si="283"/>
        <v>0</v>
      </c>
      <c r="C3036" s="99" t="str">
        <f t="shared" si="284"/>
        <v/>
      </c>
      <c r="D3036" s="99" t="str">
        <f t="shared" si="285"/>
        <v/>
      </c>
      <c r="E3036" s="99" t="str">
        <f t="shared" si="286"/>
        <v/>
      </c>
      <c r="F3036" s="99" t="str">
        <f t="shared" si="287"/>
        <v/>
      </c>
      <c r="G3036" s="99" t="str">
        <f t="shared" si="288"/>
        <v/>
      </c>
      <c r="H3036" s="200" t="str">
        <f ca="1">IF(AND(M3036&gt;0,M3036&lt;=STATS!$C$22),1,"")</f>
        <v/>
      </c>
      <c r="J3036" s="34">
        <v>3035</v>
      </c>
      <c r="R3036" s="17"/>
      <c r="S3036" s="17"/>
      <c r="EZ3036" s="196"/>
      <c r="FA3036" s="196"/>
      <c r="FB3036" s="196"/>
      <c r="FC3036" s="196"/>
      <c r="FD3036" s="196"/>
    </row>
    <row r="3037" spans="2:160">
      <c r="B3037" s="99">
        <f t="shared" si="283"/>
        <v>0</v>
      </c>
      <c r="C3037" s="99" t="str">
        <f t="shared" si="284"/>
        <v/>
      </c>
      <c r="D3037" s="99" t="str">
        <f t="shared" si="285"/>
        <v/>
      </c>
      <c r="E3037" s="99" t="str">
        <f t="shared" si="286"/>
        <v/>
      </c>
      <c r="F3037" s="99" t="str">
        <f t="shared" si="287"/>
        <v/>
      </c>
      <c r="G3037" s="99" t="str">
        <f t="shared" si="288"/>
        <v/>
      </c>
      <c r="H3037" s="200" t="str">
        <f ca="1">IF(AND(M3037&gt;0,M3037&lt;=STATS!$C$22),1,"")</f>
        <v/>
      </c>
      <c r="J3037" s="34">
        <v>3036</v>
      </c>
      <c r="R3037" s="17"/>
      <c r="S3037" s="17"/>
      <c r="EZ3037" s="196"/>
      <c r="FA3037" s="196"/>
      <c r="FB3037" s="196"/>
      <c r="FC3037" s="196"/>
      <c r="FD3037" s="196"/>
    </row>
    <row r="3038" spans="2:160">
      <c r="B3038" s="99">
        <f t="shared" si="283"/>
        <v>0</v>
      </c>
      <c r="C3038" s="99" t="str">
        <f t="shared" si="284"/>
        <v/>
      </c>
      <c r="D3038" s="99" t="str">
        <f t="shared" si="285"/>
        <v/>
      </c>
      <c r="E3038" s="99" t="str">
        <f t="shared" si="286"/>
        <v/>
      </c>
      <c r="F3038" s="99" t="str">
        <f t="shared" si="287"/>
        <v/>
      </c>
      <c r="G3038" s="99" t="str">
        <f t="shared" si="288"/>
        <v/>
      </c>
      <c r="H3038" s="200" t="str">
        <f ca="1">IF(AND(M3038&gt;0,M3038&lt;=STATS!$C$22),1,"")</f>
        <v/>
      </c>
      <c r="J3038" s="34">
        <v>3037</v>
      </c>
      <c r="R3038" s="17"/>
      <c r="S3038" s="17"/>
      <c r="EZ3038" s="196"/>
      <c r="FA3038" s="196"/>
      <c r="FB3038" s="196"/>
      <c r="FC3038" s="196"/>
      <c r="FD3038" s="196"/>
    </row>
    <row r="3039" spans="2:160">
      <c r="B3039" s="99">
        <f t="shared" si="283"/>
        <v>0</v>
      </c>
      <c r="C3039" s="99" t="str">
        <f t="shared" si="284"/>
        <v/>
      </c>
      <c r="D3039" s="99" t="str">
        <f t="shared" si="285"/>
        <v/>
      </c>
      <c r="E3039" s="99" t="str">
        <f t="shared" si="286"/>
        <v/>
      </c>
      <c r="F3039" s="99" t="str">
        <f t="shared" si="287"/>
        <v/>
      </c>
      <c r="G3039" s="99" t="str">
        <f t="shared" si="288"/>
        <v/>
      </c>
      <c r="H3039" s="200" t="str">
        <f ca="1">IF(AND(M3039&gt;0,M3039&lt;=STATS!$C$22),1,"")</f>
        <v/>
      </c>
      <c r="J3039" s="34">
        <v>3038</v>
      </c>
      <c r="R3039" s="17"/>
      <c r="S3039" s="17"/>
      <c r="EZ3039" s="196"/>
      <c r="FA3039" s="196"/>
      <c r="FB3039" s="196"/>
      <c r="FC3039" s="196"/>
      <c r="FD3039" s="196"/>
    </row>
    <row r="3040" spans="2:160">
      <c r="B3040" s="99">
        <f t="shared" si="283"/>
        <v>0</v>
      </c>
      <c r="C3040" s="99" t="str">
        <f t="shared" si="284"/>
        <v/>
      </c>
      <c r="D3040" s="99" t="str">
        <f t="shared" si="285"/>
        <v/>
      </c>
      <c r="E3040" s="99" t="str">
        <f t="shared" si="286"/>
        <v/>
      </c>
      <c r="F3040" s="99" t="str">
        <f t="shared" si="287"/>
        <v/>
      </c>
      <c r="G3040" s="99" t="str">
        <f t="shared" si="288"/>
        <v/>
      </c>
      <c r="H3040" s="200" t="str">
        <f ca="1">IF(AND(M3040&gt;0,M3040&lt;=STATS!$C$22),1,"")</f>
        <v/>
      </c>
      <c r="J3040" s="34">
        <v>3039</v>
      </c>
      <c r="R3040" s="17"/>
      <c r="S3040" s="17"/>
      <c r="EZ3040" s="196"/>
      <c r="FA3040" s="196"/>
      <c r="FB3040" s="196"/>
      <c r="FC3040" s="196"/>
      <c r="FD3040" s="196"/>
    </row>
    <row r="3041" spans="2:160">
      <c r="B3041" s="99">
        <f t="shared" si="283"/>
        <v>0</v>
      </c>
      <c r="C3041" s="99" t="str">
        <f t="shared" si="284"/>
        <v/>
      </c>
      <c r="D3041" s="99" t="str">
        <f t="shared" si="285"/>
        <v/>
      </c>
      <c r="E3041" s="99" t="str">
        <f t="shared" si="286"/>
        <v/>
      </c>
      <c r="F3041" s="99" t="str">
        <f t="shared" si="287"/>
        <v/>
      </c>
      <c r="G3041" s="99" t="str">
        <f t="shared" si="288"/>
        <v/>
      </c>
      <c r="H3041" s="200" t="str">
        <f ca="1">IF(AND(M3041&gt;0,M3041&lt;=STATS!$C$22),1,"")</f>
        <v/>
      </c>
      <c r="J3041" s="34">
        <v>3040</v>
      </c>
      <c r="R3041" s="17"/>
      <c r="S3041" s="17"/>
      <c r="EZ3041" s="196"/>
      <c r="FA3041" s="196"/>
      <c r="FB3041" s="196"/>
      <c r="FC3041" s="196"/>
      <c r="FD3041" s="196"/>
    </row>
    <row r="3042" spans="2:160">
      <c r="B3042" s="99">
        <f t="shared" si="283"/>
        <v>0</v>
      </c>
      <c r="C3042" s="99" t="str">
        <f t="shared" si="284"/>
        <v/>
      </c>
      <c r="D3042" s="99" t="str">
        <f t="shared" si="285"/>
        <v/>
      </c>
      <c r="E3042" s="99" t="str">
        <f t="shared" si="286"/>
        <v/>
      </c>
      <c r="F3042" s="99" t="str">
        <f t="shared" si="287"/>
        <v/>
      </c>
      <c r="G3042" s="99" t="str">
        <f t="shared" si="288"/>
        <v/>
      </c>
      <c r="H3042" s="200" t="str">
        <f ca="1">IF(AND(M3042&gt;0,M3042&lt;=STATS!$C$22),1,"")</f>
        <v/>
      </c>
      <c r="J3042" s="34">
        <v>3041</v>
      </c>
      <c r="R3042" s="17"/>
      <c r="S3042" s="17"/>
      <c r="EZ3042" s="196"/>
      <c r="FA3042" s="196"/>
      <c r="FB3042" s="196"/>
      <c r="FC3042" s="196"/>
      <c r="FD3042" s="196"/>
    </row>
    <row r="3043" spans="2:160">
      <c r="B3043" s="99">
        <f t="shared" si="283"/>
        <v>0</v>
      </c>
      <c r="C3043" s="99" t="str">
        <f t="shared" si="284"/>
        <v/>
      </c>
      <c r="D3043" s="99" t="str">
        <f t="shared" si="285"/>
        <v/>
      </c>
      <c r="E3043" s="99" t="str">
        <f t="shared" si="286"/>
        <v/>
      </c>
      <c r="F3043" s="99" t="str">
        <f t="shared" si="287"/>
        <v/>
      </c>
      <c r="G3043" s="99" t="str">
        <f t="shared" si="288"/>
        <v/>
      </c>
      <c r="H3043" s="200" t="str">
        <f ca="1">IF(AND(M3043&gt;0,M3043&lt;=STATS!$C$22),1,"")</f>
        <v/>
      </c>
      <c r="J3043" s="34">
        <v>3042</v>
      </c>
      <c r="R3043" s="17"/>
      <c r="S3043" s="17"/>
      <c r="EZ3043" s="196"/>
      <c r="FA3043" s="196"/>
      <c r="FB3043" s="196"/>
      <c r="FC3043" s="196"/>
      <c r="FD3043" s="196"/>
    </row>
    <row r="3044" spans="2:160">
      <c r="B3044" s="99">
        <f t="shared" si="283"/>
        <v>0</v>
      </c>
      <c r="C3044" s="99" t="str">
        <f t="shared" si="284"/>
        <v/>
      </c>
      <c r="D3044" s="99" t="str">
        <f t="shared" si="285"/>
        <v/>
      </c>
      <c r="E3044" s="99" t="str">
        <f t="shared" si="286"/>
        <v/>
      </c>
      <c r="F3044" s="99" t="str">
        <f t="shared" si="287"/>
        <v/>
      </c>
      <c r="G3044" s="99" t="str">
        <f t="shared" si="288"/>
        <v/>
      </c>
      <c r="H3044" s="200" t="str">
        <f ca="1">IF(AND(M3044&gt;0,M3044&lt;=STATS!$C$22),1,"")</f>
        <v/>
      </c>
      <c r="J3044" s="34">
        <v>3043</v>
      </c>
      <c r="R3044" s="17"/>
      <c r="S3044" s="17"/>
      <c r="EZ3044" s="196"/>
      <c r="FA3044" s="196"/>
      <c r="FB3044" s="196"/>
      <c r="FC3044" s="196"/>
      <c r="FD3044" s="196"/>
    </row>
    <row r="3045" spans="2:160">
      <c r="B3045" s="99">
        <f t="shared" si="283"/>
        <v>0</v>
      </c>
      <c r="C3045" s="99" t="str">
        <f t="shared" si="284"/>
        <v/>
      </c>
      <c r="D3045" s="99" t="str">
        <f t="shared" si="285"/>
        <v/>
      </c>
      <c r="E3045" s="99" t="str">
        <f t="shared" si="286"/>
        <v/>
      </c>
      <c r="F3045" s="99" t="str">
        <f t="shared" si="287"/>
        <v/>
      </c>
      <c r="G3045" s="99" t="str">
        <f t="shared" si="288"/>
        <v/>
      </c>
      <c r="H3045" s="200" t="str">
        <f ca="1">IF(AND(M3045&gt;0,M3045&lt;=STATS!$C$22),1,"")</f>
        <v/>
      </c>
      <c r="J3045" s="34">
        <v>3044</v>
      </c>
      <c r="R3045" s="17"/>
      <c r="S3045" s="17"/>
      <c r="EZ3045" s="196"/>
      <c r="FA3045" s="196"/>
      <c r="FB3045" s="196"/>
      <c r="FC3045" s="196"/>
      <c r="FD3045" s="196"/>
    </row>
    <row r="3046" spans="2:160">
      <c r="B3046" s="99">
        <f t="shared" si="283"/>
        <v>0</v>
      </c>
      <c r="C3046" s="99" t="str">
        <f t="shared" si="284"/>
        <v/>
      </c>
      <c r="D3046" s="99" t="str">
        <f t="shared" si="285"/>
        <v/>
      </c>
      <c r="E3046" s="99" t="str">
        <f t="shared" si="286"/>
        <v/>
      </c>
      <c r="F3046" s="99" t="str">
        <f t="shared" si="287"/>
        <v/>
      </c>
      <c r="G3046" s="99" t="str">
        <f t="shared" si="288"/>
        <v/>
      </c>
      <c r="H3046" s="200" t="str">
        <f ca="1">IF(AND(M3046&gt;0,M3046&lt;=STATS!$C$22),1,"")</f>
        <v/>
      </c>
      <c r="J3046" s="34">
        <v>3045</v>
      </c>
      <c r="R3046" s="17"/>
      <c r="S3046" s="17"/>
      <c r="EZ3046" s="196"/>
      <c r="FA3046" s="196"/>
      <c r="FB3046" s="196"/>
      <c r="FC3046" s="196"/>
      <c r="FD3046" s="196"/>
    </row>
    <row r="3047" spans="2:160">
      <c r="B3047" s="99">
        <f t="shared" si="283"/>
        <v>0</v>
      </c>
      <c r="C3047" s="99" t="str">
        <f t="shared" si="284"/>
        <v/>
      </c>
      <c r="D3047" s="99" t="str">
        <f t="shared" si="285"/>
        <v/>
      </c>
      <c r="E3047" s="99" t="str">
        <f t="shared" si="286"/>
        <v/>
      </c>
      <c r="F3047" s="99" t="str">
        <f t="shared" si="287"/>
        <v/>
      </c>
      <c r="G3047" s="99" t="str">
        <f t="shared" si="288"/>
        <v/>
      </c>
      <c r="H3047" s="200" t="str">
        <f ca="1">IF(AND(M3047&gt;0,M3047&lt;=STATS!$C$22),1,"")</f>
        <v/>
      </c>
      <c r="J3047" s="34">
        <v>3046</v>
      </c>
      <c r="R3047" s="17"/>
      <c r="S3047" s="17"/>
      <c r="EZ3047" s="196"/>
      <c r="FA3047" s="196"/>
      <c r="FB3047" s="196"/>
      <c r="FC3047" s="196"/>
      <c r="FD3047" s="196"/>
    </row>
    <row r="3048" spans="2:160">
      <c r="B3048" s="99">
        <f t="shared" si="283"/>
        <v>0</v>
      </c>
      <c r="C3048" s="99" t="str">
        <f t="shared" si="284"/>
        <v/>
      </c>
      <c r="D3048" s="99" t="str">
        <f t="shared" si="285"/>
        <v/>
      </c>
      <c r="E3048" s="99" t="str">
        <f t="shared" si="286"/>
        <v/>
      </c>
      <c r="F3048" s="99" t="str">
        <f t="shared" si="287"/>
        <v/>
      </c>
      <c r="G3048" s="99" t="str">
        <f t="shared" si="288"/>
        <v/>
      </c>
      <c r="H3048" s="200" t="str">
        <f ca="1">IF(AND(M3048&gt;0,M3048&lt;=STATS!$C$22),1,"")</f>
        <v/>
      </c>
      <c r="J3048" s="34">
        <v>3047</v>
      </c>
      <c r="R3048" s="17"/>
      <c r="S3048" s="17"/>
      <c r="EZ3048" s="196"/>
      <c r="FA3048" s="196"/>
      <c r="FB3048" s="196"/>
      <c r="FC3048" s="196"/>
      <c r="FD3048" s="196"/>
    </row>
    <row r="3049" spans="2:160">
      <c r="B3049" s="99">
        <f t="shared" si="283"/>
        <v>0</v>
      </c>
      <c r="C3049" s="99" t="str">
        <f t="shared" si="284"/>
        <v/>
      </c>
      <c r="D3049" s="99" t="str">
        <f t="shared" si="285"/>
        <v/>
      </c>
      <c r="E3049" s="99" t="str">
        <f t="shared" si="286"/>
        <v/>
      </c>
      <c r="F3049" s="99" t="str">
        <f t="shared" si="287"/>
        <v/>
      </c>
      <c r="G3049" s="99" t="str">
        <f t="shared" si="288"/>
        <v/>
      </c>
      <c r="H3049" s="200" t="str">
        <f ca="1">IF(AND(M3049&gt;0,M3049&lt;=STATS!$C$22),1,"")</f>
        <v/>
      </c>
      <c r="J3049" s="34">
        <v>3048</v>
      </c>
      <c r="R3049" s="17"/>
      <c r="S3049" s="17"/>
      <c r="EZ3049" s="196"/>
      <c r="FA3049" s="196"/>
      <c r="FB3049" s="196"/>
      <c r="FC3049" s="196"/>
      <c r="FD3049" s="196"/>
    </row>
    <row r="3050" spans="2:160">
      <c r="B3050" s="99">
        <f t="shared" si="283"/>
        <v>0</v>
      </c>
      <c r="C3050" s="99" t="str">
        <f t="shared" si="284"/>
        <v/>
      </c>
      <c r="D3050" s="99" t="str">
        <f t="shared" si="285"/>
        <v/>
      </c>
      <c r="E3050" s="99" t="str">
        <f t="shared" si="286"/>
        <v/>
      </c>
      <c r="F3050" s="99" t="str">
        <f t="shared" si="287"/>
        <v/>
      </c>
      <c r="G3050" s="99" t="str">
        <f t="shared" si="288"/>
        <v/>
      </c>
      <c r="H3050" s="200" t="str">
        <f ca="1">IF(AND(M3050&gt;0,M3050&lt;=STATS!$C$22),1,"")</f>
        <v/>
      </c>
      <c r="J3050" s="34">
        <v>3049</v>
      </c>
      <c r="R3050" s="17"/>
      <c r="S3050" s="17"/>
      <c r="EZ3050" s="196"/>
      <c r="FA3050" s="196"/>
      <c r="FB3050" s="196"/>
      <c r="FC3050" s="196"/>
      <c r="FD3050" s="196"/>
    </row>
    <row r="3051" spans="2:160">
      <c r="B3051" s="99">
        <f t="shared" si="283"/>
        <v>0</v>
      </c>
      <c r="C3051" s="99" t="str">
        <f t="shared" si="284"/>
        <v/>
      </c>
      <c r="D3051" s="99" t="str">
        <f t="shared" si="285"/>
        <v/>
      </c>
      <c r="E3051" s="99" t="str">
        <f t="shared" si="286"/>
        <v/>
      </c>
      <c r="F3051" s="99" t="str">
        <f t="shared" si="287"/>
        <v/>
      </c>
      <c r="G3051" s="99" t="str">
        <f t="shared" si="288"/>
        <v/>
      </c>
      <c r="H3051" s="200" t="str">
        <f ca="1">IF(AND(M3051&gt;0,M3051&lt;=STATS!$C$22),1,"")</f>
        <v/>
      </c>
      <c r="J3051" s="34">
        <v>3050</v>
      </c>
      <c r="R3051" s="17"/>
      <c r="S3051" s="17"/>
      <c r="EZ3051" s="196"/>
      <c r="FA3051" s="196"/>
      <c r="FB3051" s="196"/>
      <c r="FC3051" s="196"/>
      <c r="FD3051" s="196"/>
    </row>
    <row r="3052" spans="2:160">
      <c r="B3052" s="99">
        <f t="shared" si="283"/>
        <v>0</v>
      </c>
      <c r="C3052" s="99" t="str">
        <f t="shared" si="284"/>
        <v/>
      </c>
      <c r="D3052" s="99" t="str">
        <f t="shared" si="285"/>
        <v/>
      </c>
      <c r="E3052" s="99" t="str">
        <f t="shared" si="286"/>
        <v/>
      </c>
      <c r="F3052" s="99" t="str">
        <f t="shared" si="287"/>
        <v/>
      </c>
      <c r="G3052" s="99" t="str">
        <f t="shared" si="288"/>
        <v/>
      </c>
      <c r="H3052" s="200" t="str">
        <f ca="1">IF(AND(M3052&gt;0,M3052&lt;=STATS!$C$22),1,"")</f>
        <v/>
      </c>
      <c r="J3052" s="34">
        <v>3051</v>
      </c>
      <c r="R3052" s="17"/>
      <c r="S3052" s="17"/>
      <c r="EZ3052" s="196"/>
      <c r="FA3052" s="196"/>
      <c r="FB3052" s="196"/>
      <c r="FC3052" s="196"/>
      <c r="FD3052" s="196"/>
    </row>
    <row r="3053" spans="2:160">
      <c r="B3053" s="99">
        <f t="shared" si="283"/>
        <v>0</v>
      </c>
      <c r="C3053" s="99" t="str">
        <f t="shared" si="284"/>
        <v/>
      </c>
      <c r="D3053" s="99" t="str">
        <f t="shared" si="285"/>
        <v/>
      </c>
      <c r="E3053" s="99" t="str">
        <f t="shared" si="286"/>
        <v/>
      </c>
      <c r="F3053" s="99" t="str">
        <f t="shared" si="287"/>
        <v/>
      </c>
      <c r="G3053" s="99" t="str">
        <f t="shared" si="288"/>
        <v/>
      </c>
      <c r="H3053" s="200" t="str">
        <f ca="1">IF(AND(M3053&gt;0,M3053&lt;=STATS!$C$22),1,"")</f>
        <v/>
      </c>
      <c r="J3053" s="34">
        <v>3052</v>
      </c>
      <c r="R3053" s="17"/>
      <c r="S3053" s="17"/>
      <c r="EZ3053" s="196"/>
      <c r="FA3053" s="196"/>
      <c r="FB3053" s="196"/>
      <c r="FC3053" s="196"/>
      <c r="FD3053" s="196"/>
    </row>
    <row r="3054" spans="2:160">
      <c r="B3054" s="99">
        <f t="shared" si="283"/>
        <v>0</v>
      </c>
      <c r="C3054" s="99" t="str">
        <f t="shared" si="284"/>
        <v/>
      </c>
      <c r="D3054" s="99" t="str">
        <f t="shared" si="285"/>
        <v/>
      </c>
      <c r="E3054" s="99" t="str">
        <f t="shared" si="286"/>
        <v/>
      </c>
      <c r="F3054" s="99" t="str">
        <f t="shared" si="287"/>
        <v/>
      </c>
      <c r="G3054" s="99" t="str">
        <f t="shared" si="288"/>
        <v/>
      </c>
      <c r="H3054" s="200" t="str">
        <f ca="1">IF(AND(M3054&gt;0,M3054&lt;=STATS!$C$22),1,"")</f>
        <v/>
      </c>
      <c r="J3054" s="34">
        <v>3053</v>
      </c>
      <c r="R3054" s="17"/>
      <c r="S3054" s="17"/>
      <c r="EZ3054" s="196"/>
      <c r="FA3054" s="196"/>
      <c r="FB3054" s="196"/>
      <c r="FC3054" s="196"/>
      <c r="FD3054" s="196"/>
    </row>
    <row r="3055" spans="2:160">
      <c r="B3055" s="99">
        <f t="shared" si="283"/>
        <v>0</v>
      </c>
      <c r="C3055" s="99" t="str">
        <f t="shared" si="284"/>
        <v/>
      </c>
      <c r="D3055" s="99" t="str">
        <f t="shared" si="285"/>
        <v/>
      </c>
      <c r="E3055" s="99" t="str">
        <f t="shared" si="286"/>
        <v/>
      </c>
      <c r="F3055" s="99" t="str">
        <f t="shared" si="287"/>
        <v/>
      </c>
      <c r="G3055" s="99" t="str">
        <f t="shared" si="288"/>
        <v/>
      </c>
      <c r="H3055" s="200" t="str">
        <f ca="1">IF(AND(M3055&gt;0,M3055&lt;=STATS!$C$22),1,"")</f>
        <v/>
      </c>
      <c r="J3055" s="34">
        <v>3054</v>
      </c>
      <c r="R3055" s="17"/>
      <c r="S3055" s="17"/>
      <c r="EZ3055" s="196"/>
      <c r="FA3055" s="196"/>
      <c r="FB3055" s="196"/>
      <c r="FC3055" s="196"/>
      <c r="FD3055" s="196"/>
    </row>
    <row r="3056" spans="2:160">
      <c r="B3056" s="99">
        <f t="shared" si="283"/>
        <v>0</v>
      </c>
      <c r="C3056" s="99" t="str">
        <f t="shared" si="284"/>
        <v/>
      </c>
      <c r="D3056" s="99" t="str">
        <f t="shared" si="285"/>
        <v/>
      </c>
      <c r="E3056" s="99" t="str">
        <f t="shared" si="286"/>
        <v/>
      </c>
      <c r="F3056" s="99" t="str">
        <f t="shared" si="287"/>
        <v/>
      </c>
      <c r="G3056" s="99" t="str">
        <f t="shared" si="288"/>
        <v/>
      </c>
      <c r="H3056" s="200" t="str">
        <f ca="1">IF(AND(M3056&gt;0,M3056&lt;=STATS!$C$22),1,"")</f>
        <v/>
      </c>
      <c r="J3056" s="34">
        <v>3055</v>
      </c>
      <c r="R3056" s="17"/>
      <c r="S3056" s="17"/>
      <c r="EZ3056" s="196"/>
      <c r="FA3056" s="196"/>
      <c r="FB3056" s="196"/>
      <c r="FC3056" s="196"/>
      <c r="FD3056" s="196"/>
    </row>
    <row r="3057" spans="2:160">
      <c r="B3057" s="99">
        <f t="shared" si="283"/>
        <v>0</v>
      </c>
      <c r="C3057" s="99" t="str">
        <f t="shared" si="284"/>
        <v/>
      </c>
      <c r="D3057" s="99" t="str">
        <f t="shared" si="285"/>
        <v/>
      </c>
      <c r="E3057" s="99" t="str">
        <f t="shared" si="286"/>
        <v/>
      </c>
      <c r="F3057" s="99" t="str">
        <f t="shared" si="287"/>
        <v/>
      </c>
      <c r="G3057" s="99" t="str">
        <f t="shared" si="288"/>
        <v/>
      </c>
      <c r="H3057" s="200" t="str">
        <f ca="1">IF(AND(M3057&gt;0,M3057&lt;=STATS!$C$22),1,"")</f>
        <v/>
      </c>
      <c r="J3057" s="34">
        <v>3056</v>
      </c>
      <c r="R3057" s="17"/>
      <c r="S3057" s="17"/>
      <c r="EZ3057" s="196"/>
      <c r="FA3057" s="196"/>
      <c r="FB3057" s="196"/>
      <c r="FC3057" s="196"/>
      <c r="FD3057" s="196"/>
    </row>
    <row r="3058" spans="2:160">
      <c r="B3058" s="99">
        <f t="shared" si="283"/>
        <v>0</v>
      </c>
      <c r="C3058" s="99" t="str">
        <f t="shared" si="284"/>
        <v/>
      </c>
      <c r="D3058" s="99" t="str">
        <f t="shared" si="285"/>
        <v/>
      </c>
      <c r="E3058" s="99" t="str">
        <f t="shared" si="286"/>
        <v/>
      </c>
      <c r="F3058" s="99" t="str">
        <f t="shared" si="287"/>
        <v/>
      </c>
      <c r="G3058" s="99" t="str">
        <f t="shared" si="288"/>
        <v/>
      </c>
      <c r="H3058" s="200" t="str">
        <f ca="1">IF(AND(M3058&gt;0,M3058&lt;=STATS!$C$22),1,"")</f>
        <v/>
      </c>
      <c r="J3058" s="34">
        <v>3057</v>
      </c>
      <c r="R3058" s="17"/>
      <c r="S3058" s="17"/>
      <c r="EZ3058" s="196"/>
      <c r="FA3058" s="196"/>
      <c r="FB3058" s="196"/>
      <c r="FC3058" s="196"/>
      <c r="FD3058" s="196"/>
    </row>
    <row r="3059" spans="2:160">
      <c r="B3059" s="99">
        <f t="shared" si="283"/>
        <v>0</v>
      </c>
      <c r="C3059" s="99" t="str">
        <f t="shared" si="284"/>
        <v/>
      </c>
      <c r="D3059" s="99" t="str">
        <f t="shared" si="285"/>
        <v/>
      </c>
      <c r="E3059" s="99" t="str">
        <f t="shared" si="286"/>
        <v/>
      </c>
      <c r="F3059" s="99" t="str">
        <f t="shared" si="287"/>
        <v/>
      </c>
      <c r="G3059" s="99" t="str">
        <f t="shared" si="288"/>
        <v/>
      </c>
      <c r="H3059" s="200" t="str">
        <f ca="1">IF(AND(M3059&gt;0,M3059&lt;=STATS!$C$22),1,"")</f>
        <v/>
      </c>
      <c r="J3059" s="34">
        <v>3058</v>
      </c>
      <c r="R3059" s="17"/>
      <c r="S3059" s="17"/>
      <c r="EZ3059" s="196"/>
      <c r="FA3059" s="196"/>
      <c r="FB3059" s="196"/>
      <c r="FC3059" s="196"/>
      <c r="FD3059" s="196"/>
    </row>
    <row r="3060" spans="2:160">
      <c r="B3060" s="99">
        <f t="shared" si="283"/>
        <v>0</v>
      </c>
      <c r="C3060" s="99" t="str">
        <f t="shared" si="284"/>
        <v/>
      </c>
      <c r="D3060" s="99" t="str">
        <f t="shared" si="285"/>
        <v/>
      </c>
      <c r="E3060" s="99" t="str">
        <f t="shared" si="286"/>
        <v/>
      </c>
      <c r="F3060" s="99" t="str">
        <f t="shared" si="287"/>
        <v/>
      </c>
      <c r="G3060" s="99" t="str">
        <f t="shared" si="288"/>
        <v/>
      </c>
      <c r="H3060" s="200" t="str">
        <f ca="1">IF(AND(M3060&gt;0,M3060&lt;=STATS!$C$22),1,"")</f>
        <v/>
      </c>
      <c r="J3060" s="34">
        <v>3059</v>
      </c>
      <c r="R3060" s="17"/>
      <c r="S3060" s="17"/>
      <c r="EZ3060" s="196"/>
      <c r="FA3060" s="196"/>
      <c r="FB3060" s="196"/>
      <c r="FC3060" s="196"/>
      <c r="FD3060" s="196"/>
    </row>
    <row r="3061" spans="2:160">
      <c r="B3061" s="99">
        <f t="shared" si="283"/>
        <v>0</v>
      </c>
      <c r="C3061" s="99" t="str">
        <f t="shared" si="284"/>
        <v/>
      </c>
      <c r="D3061" s="99" t="str">
        <f t="shared" si="285"/>
        <v/>
      </c>
      <c r="E3061" s="99" t="str">
        <f t="shared" si="286"/>
        <v/>
      </c>
      <c r="F3061" s="99" t="str">
        <f t="shared" si="287"/>
        <v/>
      </c>
      <c r="G3061" s="99" t="str">
        <f t="shared" si="288"/>
        <v/>
      </c>
      <c r="H3061" s="200" t="str">
        <f ca="1">IF(AND(M3061&gt;0,M3061&lt;=STATS!$C$22),1,"")</f>
        <v/>
      </c>
      <c r="J3061" s="34">
        <v>3060</v>
      </c>
      <c r="R3061" s="17"/>
      <c r="S3061" s="17"/>
      <c r="EZ3061" s="196"/>
      <c r="FA3061" s="196"/>
      <c r="FB3061" s="196"/>
      <c r="FC3061" s="196"/>
      <c r="FD3061" s="196"/>
    </row>
    <row r="3062" spans="2:160">
      <c r="B3062" s="99">
        <f t="shared" si="283"/>
        <v>0</v>
      </c>
      <c r="C3062" s="99" t="str">
        <f t="shared" si="284"/>
        <v/>
      </c>
      <c r="D3062" s="99" t="str">
        <f t="shared" si="285"/>
        <v/>
      </c>
      <c r="E3062" s="99" t="str">
        <f t="shared" si="286"/>
        <v/>
      </c>
      <c r="F3062" s="99" t="str">
        <f t="shared" si="287"/>
        <v/>
      </c>
      <c r="G3062" s="99" t="str">
        <f t="shared" si="288"/>
        <v/>
      </c>
      <c r="H3062" s="200" t="str">
        <f ca="1">IF(AND(M3062&gt;0,M3062&lt;=STATS!$C$22),1,"")</f>
        <v/>
      </c>
      <c r="J3062" s="34">
        <v>3061</v>
      </c>
      <c r="R3062" s="17"/>
      <c r="S3062" s="17"/>
      <c r="EZ3062" s="196"/>
      <c r="FA3062" s="196"/>
      <c r="FB3062" s="196"/>
      <c r="FC3062" s="196"/>
      <c r="FD3062" s="196"/>
    </row>
    <row r="3063" spans="2:160">
      <c r="B3063" s="99">
        <f t="shared" si="283"/>
        <v>0</v>
      </c>
      <c r="C3063" s="99" t="str">
        <f t="shared" si="284"/>
        <v/>
      </c>
      <c r="D3063" s="99" t="str">
        <f t="shared" si="285"/>
        <v/>
      </c>
      <c r="E3063" s="99" t="str">
        <f t="shared" si="286"/>
        <v/>
      </c>
      <c r="F3063" s="99" t="str">
        <f t="shared" si="287"/>
        <v/>
      </c>
      <c r="G3063" s="99" t="str">
        <f t="shared" si="288"/>
        <v/>
      </c>
      <c r="H3063" s="200" t="str">
        <f ca="1">IF(AND(M3063&gt;0,M3063&lt;=STATS!$C$22),1,"")</f>
        <v/>
      </c>
      <c r="J3063" s="34">
        <v>3062</v>
      </c>
      <c r="R3063" s="17"/>
      <c r="S3063" s="17"/>
      <c r="EZ3063" s="196"/>
      <c r="FA3063" s="196"/>
      <c r="FB3063" s="196"/>
      <c r="FC3063" s="196"/>
      <c r="FD3063" s="196"/>
    </row>
    <row r="3064" spans="2:160">
      <c r="B3064" s="99">
        <f t="shared" si="283"/>
        <v>0</v>
      </c>
      <c r="C3064" s="99" t="str">
        <f t="shared" si="284"/>
        <v/>
      </c>
      <c r="D3064" s="99" t="str">
        <f t="shared" si="285"/>
        <v/>
      </c>
      <c r="E3064" s="99" t="str">
        <f t="shared" si="286"/>
        <v/>
      </c>
      <c r="F3064" s="99" t="str">
        <f t="shared" si="287"/>
        <v/>
      </c>
      <c r="G3064" s="99" t="str">
        <f t="shared" si="288"/>
        <v/>
      </c>
      <c r="H3064" s="200" t="str">
        <f ca="1">IF(AND(M3064&gt;0,M3064&lt;=STATS!$C$22),1,"")</f>
        <v/>
      </c>
      <c r="J3064" s="34">
        <v>3063</v>
      </c>
      <c r="R3064" s="17"/>
      <c r="S3064" s="17"/>
      <c r="EZ3064" s="196"/>
      <c r="FA3064" s="196"/>
      <c r="FB3064" s="196"/>
      <c r="FC3064" s="196"/>
      <c r="FD3064" s="196"/>
    </row>
    <row r="3065" spans="2:160">
      <c r="B3065" s="99">
        <f t="shared" si="283"/>
        <v>0</v>
      </c>
      <c r="C3065" s="99" t="str">
        <f t="shared" si="284"/>
        <v/>
      </c>
      <c r="D3065" s="99" t="str">
        <f t="shared" si="285"/>
        <v/>
      </c>
      <c r="E3065" s="99" t="str">
        <f t="shared" si="286"/>
        <v/>
      </c>
      <c r="F3065" s="99" t="str">
        <f t="shared" si="287"/>
        <v/>
      </c>
      <c r="G3065" s="99" t="str">
        <f t="shared" si="288"/>
        <v/>
      </c>
      <c r="H3065" s="200" t="str">
        <f ca="1">IF(AND(M3065&gt;0,M3065&lt;=STATS!$C$22),1,"")</f>
        <v/>
      </c>
      <c r="J3065" s="34">
        <v>3064</v>
      </c>
      <c r="R3065" s="17"/>
      <c r="S3065" s="17"/>
      <c r="EZ3065" s="196"/>
      <c r="FA3065" s="196"/>
      <c r="FB3065" s="196"/>
      <c r="FC3065" s="196"/>
      <c r="FD3065" s="196"/>
    </row>
    <row r="3066" spans="2:160">
      <c r="B3066" s="99">
        <f t="shared" si="283"/>
        <v>0</v>
      </c>
      <c r="C3066" s="99" t="str">
        <f t="shared" si="284"/>
        <v/>
      </c>
      <c r="D3066" s="99" t="str">
        <f t="shared" si="285"/>
        <v/>
      </c>
      <c r="E3066" s="99" t="str">
        <f t="shared" si="286"/>
        <v/>
      </c>
      <c r="F3066" s="99" t="str">
        <f t="shared" si="287"/>
        <v/>
      </c>
      <c r="G3066" s="99" t="str">
        <f t="shared" si="288"/>
        <v/>
      </c>
      <c r="H3066" s="200" t="str">
        <f ca="1">IF(AND(M3066&gt;0,M3066&lt;=STATS!$C$22),1,"")</f>
        <v/>
      </c>
      <c r="J3066" s="34">
        <v>3065</v>
      </c>
      <c r="R3066" s="17"/>
      <c r="S3066" s="17"/>
      <c r="EZ3066" s="196"/>
      <c r="FA3066" s="196"/>
      <c r="FB3066" s="196"/>
      <c r="FC3066" s="196"/>
      <c r="FD3066" s="196"/>
    </row>
    <row r="3067" spans="2:160">
      <c r="B3067" s="99">
        <f t="shared" si="283"/>
        <v>0</v>
      </c>
      <c r="C3067" s="99" t="str">
        <f t="shared" si="284"/>
        <v/>
      </c>
      <c r="D3067" s="99" t="str">
        <f t="shared" si="285"/>
        <v/>
      </c>
      <c r="E3067" s="99" t="str">
        <f t="shared" si="286"/>
        <v/>
      </c>
      <c r="F3067" s="99" t="str">
        <f t="shared" si="287"/>
        <v/>
      </c>
      <c r="G3067" s="99" t="str">
        <f t="shared" si="288"/>
        <v/>
      </c>
      <c r="H3067" s="200" t="str">
        <f ca="1">IF(AND(M3067&gt;0,M3067&lt;=STATS!$C$22),1,"")</f>
        <v/>
      </c>
      <c r="J3067" s="34">
        <v>3066</v>
      </c>
      <c r="R3067" s="17"/>
      <c r="S3067" s="17"/>
      <c r="EZ3067" s="196"/>
      <c r="FA3067" s="196"/>
      <c r="FB3067" s="196"/>
      <c r="FC3067" s="196"/>
      <c r="FD3067" s="196"/>
    </row>
    <row r="3068" spans="2:160">
      <c r="B3068" s="99">
        <f t="shared" si="283"/>
        <v>0</v>
      </c>
      <c r="C3068" s="99" t="str">
        <f t="shared" si="284"/>
        <v/>
      </c>
      <c r="D3068" s="99" t="str">
        <f t="shared" si="285"/>
        <v/>
      </c>
      <c r="E3068" s="99" t="str">
        <f t="shared" si="286"/>
        <v/>
      </c>
      <c r="F3068" s="99" t="str">
        <f t="shared" si="287"/>
        <v/>
      </c>
      <c r="G3068" s="99" t="str">
        <f t="shared" si="288"/>
        <v/>
      </c>
      <c r="H3068" s="200" t="str">
        <f ca="1">IF(AND(M3068&gt;0,M3068&lt;=STATS!$C$22),1,"")</f>
        <v/>
      </c>
      <c r="J3068" s="34">
        <v>3067</v>
      </c>
      <c r="R3068" s="17"/>
      <c r="S3068" s="17"/>
      <c r="EZ3068" s="196"/>
      <c r="FA3068" s="196"/>
      <c r="FB3068" s="196"/>
      <c r="FC3068" s="196"/>
      <c r="FD3068" s="196"/>
    </row>
    <row r="3069" spans="2:160">
      <c r="B3069" s="99">
        <f t="shared" si="283"/>
        <v>0</v>
      </c>
      <c r="C3069" s="99" t="str">
        <f t="shared" si="284"/>
        <v/>
      </c>
      <c r="D3069" s="99" t="str">
        <f t="shared" si="285"/>
        <v/>
      </c>
      <c r="E3069" s="99" t="str">
        <f t="shared" si="286"/>
        <v/>
      </c>
      <c r="F3069" s="99" t="str">
        <f t="shared" si="287"/>
        <v/>
      </c>
      <c r="G3069" s="99" t="str">
        <f t="shared" si="288"/>
        <v/>
      </c>
      <c r="H3069" s="200" t="str">
        <f ca="1">IF(AND(M3069&gt;0,M3069&lt;=STATS!$C$22),1,"")</f>
        <v/>
      </c>
      <c r="J3069" s="34">
        <v>3068</v>
      </c>
      <c r="R3069" s="17"/>
      <c r="S3069" s="17"/>
      <c r="EZ3069" s="196"/>
      <c r="FA3069" s="196"/>
      <c r="FB3069" s="196"/>
      <c r="FC3069" s="196"/>
      <c r="FD3069" s="196"/>
    </row>
    <row r="3070" spans="2:160">
      <c r="B3070" s="99">
        <f t="shared" si="283"/>
        <v>0</v>
      </c>
      <c r="C3070" s="99" t="str">
        <f t="shared" si="284"/>
        <v/>
      </c>
      <c r="D3070" s="99" t="str">
        <f t="shared" si="285"/>
        <v/>
      </c>
      <c r="E3070" s="99" t="str">
        <f t="shared" si="286"/>
        <v/>
      </c>
      <c r="F3070" s="99" t="str">
        <f t="shared" si="287"/>
        <v/>
      </c>
      <c r="G3070" s="99" t="str">
        <f t="shared" si="288"/>
        <v/>
      </c>
      <c r="H3070" s="200" t="str">
        <f ca="1">IF(AND(M3070&gt;0,M3070&lt;=STATS!$C$22),1,"")</f>
        <v/>
      </c>
      <c r="J3070" s="34">
        <v>3069</v>
      </c>
      <c r="R3070" s="17"/>
      <c r="S3070" s="17"/>
      <c r="EZ3070" s="196"/>
      <c r="FA3070" s="196"/>
      <c r="FB3070" s="196"/>
      <c r="FC3070" s="196"/>
      <c r="FD3070" s="196"/>
    </row>
    <row r="3071" spans="2:160">
      <c r="B3071" s="99">
        <f t="shared" si="283"/>
        <v>0</v>
      </c>
      <c r="C3071" s="99" t="str">
        <f t="shared" si="284"/>
        <v/>
      </c>
      <c r="D3071" s="99" t="str">
        <f t="shared" si="285"/>
        <v/>
      </c>
      <c r="E3071" s="99" t="str">
        <f t="shared" si="286"/>
        <v/>
      </c>
      <c r="F3071" s="99" t="str">
        <f t="shared" si="287"/>
        <v/>
      </c>
      <c r="G3071" s="99" t="str">
        <f t="shared" si="288"/>
        <v/>
      </c>
      <c r="H3071" s="200" t="str">
        <f ca="1">IF(AND(M3071&gt;0,M3071&lt;=STATS!$C$22),1,"")</f>
        <v/>
      </c>
      <c r="J3071" s="34">
        <v>3070</v>
      </c>
      <c r="R3071" s="17"/>
      <c r="S3071" s="17"/>
      <c r="EZ3071" s="196"/>
      <c r="FA3071" s="196"/>
      <c r="FB3071" s="196"/>
      <c r="FC3071" s="196"/>
      <c r="FD3071" s="196"/>
    </row>
    <row r="3072" spans="2:160">
      <c r="B3072" s="99">
        <f t="shared" si="283"/>
        <v>0</v>
      </c>
      <c r="C3072" s="99" t="str">
        <f t="shared" si="284"/>
        <v/>
      </c>
      <c r="D3072" s="99" t="str">
        <f t="shared" si="285"/>
        <v/>
      </c>
      <c r="E3072" s="99" t="str">
        <f t="shared" si="286"/>
        <v/>
      </c>
      <c r="F3072" s="99" t="str">
        <f t="shared" si="287"/>
        <v/>
      </c>
      <c r="G3072" s="99" t="str">
        <f t="shared" si="288"/>
        <v/>
      </c>
      <c r="H3072" s="200" t="str">
        <f ca="1">IF(AND(M3072&gt;0,M3072&lt;=STATS!$C$22),1,"")</f>
        <v/>
      </c>
      <c r="J3072" s="34">
        <v>3071</v>
      </c>
      <c r="R3072" s="17"/>
      <c r="S3072" s="17"/>
      <c r="EZ3072" s="196"/>
      <c r="FA3072" s="196"/>
      <c r="FB3072" s="196"/>
      <c r="FC3072" s="196"/>
      <c r="FD3072" s="196"/>
    </row>
    <row r="3073" spans="2:160">
      <c r="B3073" s="99">
        <f t="shared" si="283"/>
        <v>0</v>
      </c>
      <c r="C3073" s="99" t="str">
        <f t="shared" si="284"/>
        <v/>
      </c>
      <c r="D3073" s="99" t="str">
        <f t="shared" si="285"/>
        <v/>
      </c>
      <c r="E3073" s="99" t="str">
        <f t="shared" si="286"/>
        <v/>
      </c>
      <c r="F3073" s="99" t="str">
        <f t="shared" si="287"/>
        <v/>
      </c>
      <c r="G3073" s="99" t="str">
        <f t="shared" si="288"/>
        <v/>
      </c>
      <c r="H3073" s="200" t="str">
        <f ca="1">IF(AND(M3073&gt;0,M3073&lt;=STATS!$C$22),1,"")</f>
        <v/>
      </c>
      <c r="J3073" s="34">
        <v>3072</v>
      </c>
      <c r="R3073" s="17"/>
      <c r="S3073" s="17"/>
      <c r="EZ3073" s="196"/>
      <c r="FA3073" s="196"/>
      <c r="FB3073" s="196"/>
      <c r="FC3073" s="196"/>
      <c r="FD3073" s="196"/>
    </row>
    <row r="3074" spans="2:160">
      <c r="B3074" s="99">
        <f t="shared" ref="B3074:B3137" si="289">COUNT(R3074:EY3074,FE3074:FM3074)</f>
        <v>0</v>
      </c>
      <c r="C3074" s="99" t="str">
        <f t="shared" ref="C3074:C3137" si="290">IF(COUNT(R3074:EY3074,FE3074:FM3074)&gt;0,COUNT(R3074:EY3074,FE3074:FM3074),"")</f>
        <v/>
      </c>
      <c r="D3074" s="99" t="str">
        <f t="shared" ref="D3074:D3137" si="291">IF(COUNT(T3074:BJ3074,BL3074:BT3074,BV3074:CB3074,CD3074:EY3074,FE3074:FM3074)&gt;0,COUNT(T3074:BJ3074,BL3074:BT3074,BV3074:CB3074,CD3074:EY3074,FE3074:FM3074),"")</f>
        <v/>
      </c>
      <c r="E3074" s="99" t="str">
        <f t="shared" ref="E3074:E3137" si="292">IF(H3074=1,COUNT(R3074:EY3074,FE3074:FM3074),"")</f>
        <v/>
      </c>
      <c r="F3074" s="99" t="str">
        <f t="shared" ref="F3074:F3137" si="293">IF(H3074=1,COUNT(T3074:BJ3074,BL3074:BT3074,BV3074:CB3074,CD3074:EY3074,FE3074:FM3074),"")</f>
        <v/>
      </c>
      <c r="G3074" s="99" t="str">
        <f t="shared" si="288"/>
        <v/>
      </c>
      <c r="H3074" s="200" t="str">
        <f ca="1">IF(AND(M3074&gt;0,M3074&lt;=STATS!$C$22),1,"")</f>
        <v/>
      </c>
      <c r="J3074" s="34">
        <v>3073</v>
      </c>
      <c r="R3074" s="17"/>
      <c r="S3074" s="17"/>
      <c r="EZ3074" s="196"/>
      <c r="FA3074" s="196"/>
      <c r="FB3074" s="196"/>
      <c r="FC3074" s="196"/>
      <c r="FD3074" s="196"/>
    </row>
    <row r="3075" spans="2:160">
      <c r="B3075" s="99">
        <f t="shared" si="289"/>
        <v>0</v>
      </c>
      <c r="C3075" s="99" t="str">
        <f t="shared" si="290"/>
        <v/>
      </c>
      <c r="D3075" s="99" t="str">
        <f t="shared" si="291"/>
        <v/>
      </c>
      <c r="E3075" s="99" t="str">
        <f t="shared" si="292"/>
        <v/>
      </c>
      <c r="F3075" s="99" t="str">
        <f t="shared" si="293"/>
        <v/>
      </c>
      <c r="G3075" s="99" t="str">
        <f t="shared" si="288"/>
        <v/>
      </c>
      <c r="H3075" s="200" t="str">
        <f ca="1">IF(AND(M3075&gt;0,M3075&lt;=STATS!$C$22),1,"")</f>
        <v/>
      </c>
      <c r="J3075" s="34">
        <v>3074</v>
      </c>
      <c r="R3075" s="17"/>
      <c r="S3075" s="17"/>
      <c r="EZ3075" s="196"/>
      <c r="FA3075" s="196"/>
      <c r="FB3075" s="196"/>
      <c r="FC3075" s="196"/>
      <c r="FD3075" s="196"/>
    </row>
    <row r="3076" spans="2:160">
      <c r="B3076" s="99">
        <f t="shared" si="289"/>
        <v>0</v>
      </c>
      <c r="C3076" s="99" t="str">
        <f t="shared" si="290"/>
        <v/>
      </c>
      <c r="D3076" s="99" t="str">
        <f t="shared" si="291"/>
        <v/>
      </c>
      <c r="E3076" s="99" t="str">
        <f t="shared" si="292"/>
        <v/>
      </c>
      <c r="F3076" s="99" t="str">
        <f t="shared" si="293"/>
        <v/>
      </c>
      <c r="G3076" s="99" t="str">
        <f t="shared" si="288"/>
        <v/>
      </c>
      <c r="H3076" s="200" t="str">
        <f ca="1">IF(AND(M3076&gt;0,M3076&lt;=STATS!$C$22),1,"")</f>
        <v/>
      </c>
      <c r="J3076" s="34">
        <v>3075</v>
      </c>
      <c r="R3076" s="17"/>
      <c r="S3076" s="17"/>
      <c r="EZ3076" s="196"/>
      <c r="FA3076" s="196"/>
      <c r="FB3076" s="196"/>
      <c r="FC3076" s="196"/>
      <c r="FD3076" s="196"/>
    </row>
    <row r="3077" spans="2:160">
      <c r="B3077" s="99">
        <f t="shared" si="289"/>
        <v>0</v>
      </c>
      <c r="C3077" s="99" t="str">
        <f t="shared" si="290"/>
        <v/>
      </c>
      <c r="D3077" s="99" t="str">
        <f t="shared" si="291"/>
        <v/>
      </c>
      <c r="E3077" s="99" t="str">
        <f t="shared" si="292"/>
        <v/>
      </c>
      <c r="F3077" s="99" t="str">
        <f t="shared" si="293"/>
        <v/>
      </c>
      <c r="G3077" s="99" t="str">
        <f t="shared" si="288"/>
        <v/>
      </c>
      <c r="H3077" s="200" t="str">
        <f ca="1">IF(AND(M3077&gt;0,M3077&lt;=STATS!$C$22),1,"")</f>
        <v/>
      </c>
      <c r="J3077" s="34">
        <v>3076</v>
      </c>
      <c r="R3077" s="17"/>
      <c r="S3077" s="17"/>
      <c r="EZ3077" s="196"/>
      <c r="FA3077" s="196"/>
      <c r="FB3077" s="196"/>
      <c r="FC3077" s="196"/>
      <c r="FD3077" s="196"/>
    </row>
    <row r="3078" spans="2:160">
      <c r="B3078" s="99">
        <f t="shared" si="289"/>
        <v>0</v>
      </c>
      <c r="C3078" s="99" t="str">
        <f t="shared" si="290"/>
        <v/>
      </c>
      <c r="D3078" s="99" t="str">
        <f t="shared" si="291"/>
        <v/>
      </c>
      <c r="E3078" s="99" t="str">
        <f t="shared" si="292"/>
        <v/>
      </c>
      <c r="F3078" s="99" t="str">
        <f t="shared" si="293"/>
        <v/>
      </c>
      <c r="G3078" s="99" t="str">
        <f t="shared" si="288"/>
        <v/>
      </c>
      <c r="H3078" s="200" t="str">
        <f ca="1">IF(AND(M3078&gt;0,M3078&lt;=STATS!$C$22),1,"")</f>
        <v/>
      </c>
      <c r="J3078" s="34">
        <v>3077</v>
      </c>
      <c r="R3078" s="17"/>
      <c r="S3078" s="17"/>
      <c r="EZ3078" s="196"/>
      <c r="FA3078" s="196"/>
      <c r="FB3078" s="196"/>
      <c r="FC3078" s="196"/>
      <c r="FD3078" s="196"/>
    </row>
    <row r="3079" spans="2:160">
      <c r="B3079" s="99">
        <f t="shared" si="289"/>
        <v>0</v>
      </c>
      <c r="C3079" s="99" t="str">
        <f t="shared" si="290"/>
        <v/>
      </c>
      <c r="D3079" s="99" t="str">
        <f t="shared" si="291"/>
        <v/>
      </c>
      <c r="E3079" s="99" t="str">
        <f t="shared" si="292"/>
        <v/>
      </c>
      <c r="F3079" s="99" t="str">
        <f t="shared" si="293"/>
        <v/>
      </c>
      <c r="G3079" s="99" t="str">
        <f t="shared" si="288"/>
        <v/>
      </c>
      <c r="H3079" s="200" t="str">
        <f ca="1">IF(AND(M3079&gt;0,M3079&lt;=STATS!$C$22),1,"")</f>
        <v/>
      </c>
      <c r="J3079" s="34">
        <v>3078</v>
      </c>
      <c r="R3079" s="17"/>
      <c r="S3079" s="17"/>
      <c r="EZ3079" s="196"/>
      <c r="FA3079" s="196"/>
      <c r="FB3079" s="196"/>
      <c r="FC3079" s="196"/>
      <c r="FD3079" s="196"/>
    </row>
    <row r="3080" spans="2:160">
      <c r="B3080" s="99">
        <f t="shared" si="289"/>
        <v>0</v>
      </c>
      <c r="C3080" s="99" t="str">
        <f t="shared" si="290"/>
        <v/>
      </c>
      <c r="D3080" s="99" t="str">
        <f t="shared" si="291"/>
        <v/>
      </c>
      <c r="E3080" s="99" t="str">
        <f t="shared" si="292"/>
        <v/>
      </c>
      <c r="F3080" s="99" t="str">
        <f t="shared" si="293"/>
        <v/>
      </c>
      <c r="G3080" s="99" t="str">
        <f t="shared" si="288"/>
        <v/>
      </c>
      <c r="H3080" s="200" t="str">
        <f ca="1">IF(AND(M3080&gt;0,M3080&lt;=STATS!$C$22),1,"")</f>
        <v/>
      </c>
      <c r="J3080" s="34">
        <v>3079</v>
      </c>
      <c r="R3080" s="17"/>
      <c r="S3080" s="17"/>
      <c r="EZ3080" s="196"/>
      <c r="FA3080" s="196"/>
      <c r="FB3080" s="196"/>
      <c r="FC3080" s="196"/>
      <c r="FD3080" s="196"/>
    </row>
    <row r="3081" spans="2:160">
      <c r="B3081" s="99">
        <f t="shared" si="289"/>
        <v>0</v>
      </c>
      <c r="C3081" s="99" t="str">
        <f t="shared" si="290"/>
        <v/>
      </c>
      <c r="D3081" s="99" t="str">
        <f t="shared" si="291"/>
        <v/>
      </c>
      <c r="E3081" s="99" t="str">
        <f t="shared" si="292"/>
        <v/>
      </c>
      <c r="F3081" s="99" t="str">
        <f t="shared" si="293"/>
        <v/>
      </c>
      <c r="G3081" s="99" t="str">
        <f t="shared" si="288"/>
        <v/>
      </c>
      <c r="H3081" s="200" t="str">
        <f ca="1">IF(AND(M3081&gt;0,M3081&lt;=STATS!$C$22),1,"")</f>
        <v/>
      </c>
      <c r="J3081" s="34">
        <v>3080</v>
      </c>
      <c r="R3081" s="17"/>
      <c r="S3081" s="17"/>
      <c r="EZ3081" s="196"/>
      <c r="FA3081" s="196"/>
      <c r="FB3081" s="196"/>
      <c r="FC3081" s="196"/>
      <c r="FD3081" s="196"/>
    </row>
    <row r="3082" spans="2:160">
      <c r="B3082" s="99">
        <f t="shared" si="289"/>
        <v>0</v>
      </c>
      <c r="C3082" s="99" t="str">
        <f t="shared" si="290"/>
        <v/>
      </c>
      <c r="D3082" s="99" t="str">
        <f t="shared" si="291"/>
        <v/>
      </c>
      <c r="E3082" s="99" t="str">
        <f t="shared" si="292"/>
        <v/>
      </c>
      <c r="F3082" s="99" t="str">
        <f t="shared" si="293"/>
        <v/>
      </c>
      <c r="G3082" s="99" t="str">
        <f t="shared" si="288"/>
        <v/>
      </c>
      <c r="H3082" s="200" t="str">
        <f ca="1">IF(AND(M3082&gt;0,M3082&lt;=STATS!$C$22),1,"")</f>
        <v/>
      </c>
      <c r="J3082" s="34">
        <v>3081</v>
      </c>
      <c r="R3082" s="17"/>
      <c r="S3082" s="17"/>
      <c r="EZ3082" s="196"/>
      <c r="FA3082" s="196"/>
      <c r="FB3082" s="196"/>
      <c r="FC3082" s="196"/>
      <c r="FD3082" s="196"/>
    </row>
    <row r="3083" spans="2:160">
      <c r="B3083" s="99">
        <f t="shared" si="289"/>
        <v>0</v>
      </c>
      <c r="C3083" s="99" t="str">
        <f t="shared" si="290"/>
        <v/>
      </c>
      <c r="D3083" s="99" t="str">
        <f t="shared" si="291"/>
        <v/>
      </c>
      <c r="E3083" s="99" t="str">
        <f t="shared" si="292"/>
        <v/>
      </c>
      <c r="F3083" s="99" t="str">
        <f t="shared" si="293"/>
        <v/>
      </c>
      <c r="G3083" s="99" t="str">
        <f t="shared" si="288"/>
        <v/>
      </c>
      <c r="H3083" s="200" t="str">
        <f ca="1">IF(AND(M3083&gt;0,M3083&lt;=STATS!$C$22),1,"")</f>
        <v/>
      </c>
      <c r="J3083" s="34">
        <v>3082</v>
      </c>
      <c r="R3083" s="17"/>
      <c r="S3083" s="17"/>
      <c r="EZ3083" s="196"/>
      <c r="FA3083" s="196"/>
      <c r="FB3083" s="196"/>
      <c r="FC3083" s="196"/>
      <c r="FD3083" s="196"/>
    </row>
    <row r="3084" spans="2:160">
      <c r="B3084" s="99">
        <f t="shared" si="289"/>
        <v>0</v>
      </c>
      <c r="C3084" s="99" t="str">
        <f t="shared" si="290"/>
        <v/>
      </c>
      <c r="D3084" s="99" t="str">
        <f t="shared" si="291"/>
        <v/>
      </c>
      <c r="E3084" s="99" t="str">
        <f t="shared" si="292"/>
        <v/>
      </c>
      <c r="F3084" s="99" t="str">
        <f t="shared" si="293"/>
        <v/>
      </c>
      <c r="G3084" s="99" t="str">
        <f t="shared" si="288"/>
        <v/>
      </c>
      <c r="H3084" s="200" t="str">
        <f ca="1">IF(AND(M3084&gt;0,M3084&lt;=STATS!$C$22),1,"")</f>
        <v/>
      </c>
      <c r="J3084" s="34">
        <v>3083</v>
      </c>
      <c r="R3084" s="17"/>
      <c r="S3084" s="17"/>
      <c r="EZ3084" s="196"/>
      <c r="FA3084" s="196"/>
      <c r="FB3084" s="196"/>
      <c r="FC3084" s="196"/>
      <c r="FD3084" s="196"/>
    </row>
    <row r="3085" spans="2:160">
      <c r="B3085" s="99">
        <f t="shared" si="289"/>
        <v>0</v>
      </c>
      <c r="C3085" s="99" t="str">
        <f t="shared" si="290"/>
        <v/>
      </c>
      <c r="D3085" s="99" t="str">
        <f t="shared" si="291"/>
        <v/>
      </c>
      <c r="E3085" s="99" t="str">
        <f t="shared" si="292"/>
        <v/>
      </c>
      <c r="F3085" s="99" t="str">
        <f t="shared" si="293"/>
        <v/>
      </c>
      <c r="G3085" s="99" t="str">
        <f t="shared" si="288"/>
        <v/>
      </c>
      <c r="H3085" s="200" t="str">
        <f ca="1">IF(AND(M3085&gt;0,M3085&lt;=STATS!$C$22),1,"")</f>
        <v/>
      </c>
      <c r="J3085" s="34">
        <v>3084</v>
      </c>
      <c r="R3085" s="17"/>
      <c r="S3085" s="17"/>
      <c r="EZ3085" s="196"/>
      <c r="FA3085" s="196"/>
      <c r="FB3085" s="196"/>
      <c r="FC3085" s="196"/>
      <c r="FD3085" s="196"/>
    </row>
    <row r="3086" spans="2:160">
      <c r="B3086" s="99">
        <f t="shared" si="289"/>
        <v>0</v>
      </c>
      <c r="C3086" s="99" t="str">
        <f t="shared" si="290"/>
        <v/>
      </c>
      <c r="D3086" s="99" t="str">
        <f t="shared" si="291"/>
        <v/>
      </c>
      <c r="E3086" s="99" t="str">
        <f t="shared" si="292"/>
        <v/>
      </c>
      <c r="F3086" s="99" t="str">
        <f t="shared" si="293"/>
        <v/>
      </c>
      <c r="G3086" s="99" t="str">
        <f t="shared" si="288"/>
        <v/>
      </c>
      <c r="H3086" s="200" t="str">
        <f ca="1">IF(AND(M3086&gt;0,M3086&lt;=STATS!$C$22),1,"")</f>
        <v/>
      </c>
      <c r="J3086" s="34">
        <v>3085</v>
      </c>
      <c r="R3086" s="17"/>
      <c r="S3086" s="17"/>
      <c r="EZ3086" s="196"/>
      <c r="FA3086" s="196"/>
      <c r="FB3086" s="196"/>
      <c r="FC3086" s="196"/>
      <c r="FD3086" s="196"/>
    </row>
    <row r="3087" spans="2:160">
      <c r="B3087" s="99">
        <f t="shared" si="289"/>
        <v>0</v>
      </c>
      <c r="C3087" s="99" t="str">
        <f t="shared" si="290"/>
        <v/>
      </c>
      <c r="D3087" s="99" t="str">
        <f t="shared" si="291"/>
        <v/>
      </c>
      <c r="E3087" s="99" t="str">
        <f t="shared" si="292"/>
        <v/>
      </c>
      <c r="F3087" s="99" t="str">
        <f t="shared" si="293"/>
        <v/>
      </c>
      <c r="G3087" s="99" t="str">
        <f t="shared" si="288"/>
        <v/>
      </c>
      <c r="H3087" s="200" t="str">
        <f ca="1">IF(AND(M3087&gt;0,M3087&lt;=STATS!$C$22),1,"")</f>
        <v/>
      </c>
      <c r="J3087" s="34">
        <v>3086</v>
      </c>
      <c r="R3087" s="17"/>
      <c r="S3087" s="17"/>
      <c r="EZ3087" s="196"/>
      <c r="FA3087" s="196"/>
      <c r="FB3087" s="196"/>
      <c r="FC3087" s="196"/>
      <c r="FD3087" s="196"/>
    </row>
    <row r="3088" spans="2:160">
      <c r="B3088" s="99">
        <f t="shared" si="289"/>
        <v>0</v>
      </c>
      <c r="C3088" s="99" t="str">
        <f t="shared" si="290"/>
        <v/>
      </c>
      <c r="D3088" s="99" t="str">
        <f t="shared" si="291"/>
        <v/>
      </c>
      <c r="E3088" s="99" t="str">
        <f t="shared" si="292"/>
        <v/>
      </c>
      <c r="F3088" s="99" t="str">
        <f t="shared" si="293"/>
        <v/>
      </c>
      <c r="G3088" s="99" t="str">
        <f t="shared" si="288"/>
        <v/>
      </c>
      <c r="H3088" s="200" t="str">
        <f ca="1">IF(AND(M3088&gt;0,M3088&lt;=STATS!$C$22),1,"")</f>
        <v/>
      </c>
      <c r="J3088" s="34">
        <v>3087</v>
      </c>
      <c r="R3088" s="17"/>
      <c r="S3088" s="17"/>
      <c r="EZ3088" s="196"/>
      <c r="FA3088" s="196"/>
      <c r="FB3088" s="196"/>
      <c r="FC3088" s="196"/>
      <c r="FD3088" s="196"/>
    </row>
    <row r="3089" spans="2:160">
      <c r="B3089" s="99">
        <f t="shared" si="289"/>
        <v>0</v>
      </c>
      <c r="C3089" s="99" t="str">
        <f t="shared" si="290"/>
        <v/>
      </c>
      <c r="D3089" s="99" t="str">
        <f t="shared" si="291"/>
        <v/>
      </c>
      <c r="E3089" s="99" t="str">
        <f t="shared" si="292"/>
        <v/>
      </c>
      <c r="F3089" s="99" t="str">
        <f t="shared" si="293"/>
        <v/>
      </c>
      <c r="G3089" s="99" t="str">
        <f t="shared" si="288"/>
        <v/>
      </c>
      <c r="H3089" s="200" t="str">
        <f ca="1">IF(AND(M3089&gt;0,M3089&lt;=STATS!$C$22),1,"")</f>
        <v/>
      </c>
      <c r="J3089" s="34">
        <v>3088</v>
      </c>
      <c r="R3089" s="17"/>
      <c r="S3089" s="17"/>
      <c r="EZ3089" s="196"/>
      <c r="FA3089" s="196"/>
      <c r="FB3089" s="196"/>
      <c r="FC3089" s="196"/>
      <c r="FD3089" s="196"/>
    </row>
    <row r="3090" spans="2:160">
      <c r="B3090" s="99">
        <f t="shared" si="289"/>
        <v>0</v>
      </c>
      <c r="C3090" s="99" t="str">
        <f t="shared" si="290"/>
        <v/>
      </c>
      <c r="D3090" s="99" t="str">
        <f t="shared" si="291"/>
        <v/>
      </c>
      <c r="E3090" s="99" t="str">
        <f t="shared" si="292"/>
        <v/>
      </c>
      <c r="F3090" s="99" t="str">
        <f t="shared" si="293"/>
        <v/>
      </c>
      <c r="G3090" s="99" t="str">
        <f t="shared" si="288"/>
        <v/>
      </c>
      <c r="H3090" s="200" t="str">
        <f ca="1">IF(AND(M3090&gt;0,M3090&lt;=STATS!$C$22),1,"")</f>
        <v/>
      </c>
      <c r="J3090" s="34">
        <v>3089</v>
      </c>
      <c r="R3090" s="17"/>
      <c r="S3090" s="17"/>
      <c r="EZ3090" s="196"/>
      <c r="FA3090" s="196"/>
      <c r="FB3090" s="196"/>
      <c r="FC3090" s="196"/>
      <c r="FD3090" s="196"/>
    </row>
    <row r="3091" spans="2:160">
      <c r="B3091" s="99">
        <f t="shared" si="289"/>
        <v>0</v>
      </c>
      <c r="C3091" s="99" t="str">
        <f t="shared" si="290"/>
        <v/>
      </c>
      <c r="D3091" s="99" t="str">
        <f t="shared" si="291"/>
        <v/>
      </c>
      <c r="E3091" s="99" t="str">
        <f t="shared" si="292"/>
        <v/>
      </c>
      <c r="F3091" s="99" t="str">
        <f t="shared" si="293"/>
        <v/>
      </c>
      <c r="G3091" s="99" t="str">
        <f t="shared" si="288"/>
        <v/>
      </c>
      <c r="H3091" s="200" t="str">
        <f ca="1">IF(AND(M3091&gt;0,M3091&lt;=STATS!$C$22),1,"")</f>
        <v/>
      </c>
      <c r="J3091" s="34">
        <v>3090</v>
      </c>
      <c r="R3091" s="17"/>
      <c r="S3091" s="17"/>
      <c r="EZ3091" s="196"/>
      <c r="FA3091" s="196"/>
      <c r="FB3091" s="196"/>
      <c r="FC3091" s="196"/>
      <c r="FD3091" s="196"/>
    </row>
    <row r="3092" spans="2:160">
      <c r="B3092" s="99">
        <f t="shared" si="289"/>
        <v>0</v>
      </c>
      <c r="C3092" s="99" t="str">
        <f t="shared" si="290"/>
        <v/>
      </c>
      <c r="D3092" s="99" t="str">
        <f t="shared" si="291"/>
        <v/>
      </c>
      <c r="E3092" s="99" t="str">
        <f t="shared" si="292"/>
        <v/>
      </c>
      <c r="F3092" s="99" t="str">
        <f t="shared" si="293"/>
        <v/>
      </c>
      <c r="G3092" s="99" t="str">
        <f t="shared" si="288"/>
        <v/>
      </c>
      <c r="H3092" s="200" t="str">
        <f ca="1">IF(AND(M3092&gt;0,M3092&lt;=STATS!$C$22),1,"")</f>
        <v/>
      </c>
      <c r="J3092" s="34">
        <v>3091</v>
      </c>
      <c r="R3092" s="17"/>
      <c r="S3092" s="17"/>
      <c r="EZ3092" s="196"/>
      <c r="FA3092" s="196"/>
      <c r="FB3092" s="196"/>
      <c r="FC3092" s="196"/>
      <c r="FD3092" s="196"/>
    </row>
    <row r="3093" spans="2:160">
      <c r="B3093" s="99">
        <f t="shared" si="289"/>
        <v>0</v>
      </c>
      <c r="C3093" s="99" t="str">
        <f t="shared" si="290"/>
        <v/>
      </c>
      <c r="D3093" s="99" t="str">
        <f t="shared" si="291"/>
        <v/>
      </c>
      <c r="E3093" s="99" t="str">
        <f t="shared" si="292"/>
        <v/>
      </c>
      <c r="F3093" s="99" t="str">
        <f t="shared" si="293"/>
        <v/>
      </c>
      <c r="G3093" s="99" t="str">
        <f t="shared" si="288"/>
        <v/>
      </c>
      <c r="H3093" s="200" t="str">
        <f ca="1">IF(AND(M3093&gt;0,M3093&lt;=STATS!$C$22),1,"")</f>
        <v/>
      </c>
      <c r="J3093" s="34">
        <v>3092</v>
      </c>
      <c r="R3093" s="17"/>
      <c r="S3093" s="17"/>
      <c r="EZ3093" s="196"/>
      <c r="FA3093" s="196"/>
      <c r="FB3093" s="196"/>
      <c r="FC3093" s="196"/>
      <c r="FD3093" s="196"/>
    </row>
    <row r="3094" spans="2:160">
      <c r="B3094" s="99">
        <f t="shared" si="289"/>
        <v>0</v>
      </c>
      <c r="C3094" s="99" t="str">
        <f t="shared" si="290"/>
        <v/>
      </c>
      <c r="D3094" s="99" t="str">
        <f t="shared" si="291"/>
        <v/>
      </c>
      <c r="E3094" s="99" t="str">
        <f t="shared" si="292"/>
        <v/>
      </c>
      <c r="F3094" s="99" t="str">
        <f t="shared" si="293"/>
        <v/>
      </c>
      <c r="G3094" s="99" t="str">
        <f t="shared" si="288"/>
        <v/>
      </c>
      <c r="H3094" s="200" t="str">
        <f ca="1">IF(AND(M3094&gt;0,M3094&lt;=STATS!$C$22),1,"")</f>
        <v/>
      </c>
      <c r="J3094" s="34">
        <v>3093</v>
      </c>
      <c r="R3094" s="17"/>
      <c r="S3094" s="17"/>
      <c r="EZ3094" s="196"/>
      <c r="FA3094" s="196"/>
      <c r="FB3094" s="196"/>
      <c r="FC3094" s="196"/>
      <c r="FD3094" s="196"/>
    </row>
    <row r="3095" spans="2:160">
      <c r="B3095" s="99">
        <f t="shared" si="289"/>
        <v>0</v>
      </c>
      <c r="C3095" s="99" t="str">
        <f t="shared" si="290"/>
        <v/>
      </c>
      <c r="D3095" s="99" t="str">
        <f t="shared" si="291"/>
        <v/>
      </c>
      <c r="E3095" s="99" t="str">
        <f t="shared" si="292"/>
        <v/>
      </c>
      <c r="F3095" s="99" t="str">
        <f t="shared" si="293"/>
        <v/>
      </c>
      <c r="G3095" s="99" t="str">
        <f t="shared" si="288"/>
        <v/>
      </c>
      <c r="H3095" s="200" t="str">
        <f ca="1">IF(AND(M3095&gt;0,M3095&lt;=STATS!$C$22),1,"")</f>
        <v/>
      </c>
      <c r="J3095" s="34">
        <v>3094</v>
      </c>
      <c r="R3095" s="17"/>
      <c r="S3095" s="17"/>
      <c r="EZ3095" s="196"/>
      <c r="FA3095" s="196"/>
      <c r="FB3095" s="196"/>
      <c r="FC3095" s="196"/>
      <c r="FD3095" s="196"/>
    </row>
    <row r="3096" spans="2:160">
      <c r="B3096" s="99">
        <f t="shared" si="289"/>
        <v>0</v>
      </c>
      <c r="C3096" s="99" t="str">
        <f t="shared" si="290"/>
        <v/>
      </c>
      <c r="D3096" s="99" t="str">
        <f t="shared" si="291"/>
        <v/>
      </c>
      <c r="E3096" s="99" t="str">
        <f t="shared" si="292"/>
        <v/>
      </c>
      <c r="F3096" s="99" t="str">
        <f t="shared" si="293"/>
        <v/>
      </c>
      <c r="G3096" s="99" t="str">
        <f t="shared" si="288"/>
        <v/>
      </c>
      <c r="H3096" s="200" t="str">
        <f ca="1">IF(AND(M3096&gt;0,M3096&lt;=STATS!$C$22),1,"")</f>
        <v/>
      </c>
      <c r="J3096" s="34">
        <v>3095</v>
      </c>
      <c r="R3096" s="17"/>
      <c r="S3096" s="17"/>
      <c r="EZ3096" s="196"/>
      <c r="FA3096" s="196"/>
      <c r="FB3096" s="196"/>
      <c r="FC3096" s="196"/>
      <c r="FD3096" s="196"/>
    </row>
    <row r="3097" spans="2:160">
      <c r="B3097" s="99">
        <f t="shared" si="289"/>
        <v>0</v>
      </c>
      <c r="C3097" s="99" t="str">
        <f t="shared" si="290"/>
        <v/>
      </c>
      <c r="D3097" s="99" t="str">
        <f t="shared" si="291"/>
        <v/>
      </c>
      <c r="E3097" s="99" t="str">
        <f t="shared" si="292"/>
        <v/>
      </c>
      <c r="F3097" s="99" t="str">
        <f t="shared" si="293"/>
        <v/>
      </c>
      <c r="G3097" s="99" t="str">
        <f t="shared" si="288"/>
        <v/>
      </c>
      <c r="H3097" s="200" t="str">
        <f ca="1">IF(AND(M3097&gt;0,M3097&lt;=STATS!$C$22),1,"")</f>
        <v/>
      </c>
      <c r="J3097" s="34">
        <v>3096</v>
      </c>
      <c r="R3097" s="17"/>
      <c r="S3097" s="17"/>
      <c r="EZ3097" s="196"/>
      <c r="FA3097" s="196"/>
      <c r="FB3097" s="196"/>
      <c r="FC3097" s="196"/>
      <c r="FD3097" s="196"/>
    </row>
    <row r="3098" spans="2:160">
      <c r="B3098" s="99">
        <f t="shared" si="289"/>
        <v>0</v>
      </c>
      <c r="C3098" s="99" t="str">
        <f t="shared" si="290"/>
        <v/>
      </c>
      <c r="D3098" s="99" t="str">
        <f t="shared" si="291"/>
        <v/>
      </c>
      <c r="E3098" s="99" t="str">
        <f t="shared" si="292"/>
        <v/>
      </c>
      <c r="F3098" s="99" t="str">
        <f t="shared" si="293"/>
        <v/>
      </c>
      <c r="G3098" s="99" t="str">
        <f t="shared" ref="G3098:G3161" si="294">IF($B3098&gt;=1,$M3098,"")</f>
        <v/>
      </c>
      <c r="H3098" s="200" t="str">
        <f ca="1">IF(AND(M3098&gt;0,M3098&lt;=STATS!$C$22),1,"")</f>
        <v/>
      </c>
      <c r="J3098" s="34">
        <v>3097</v>
      </c>
      <c r="R3098" s="17"/>
      <c r="S3098" s="17"/>
      <c r="EZ3098" s="196"/>
      <c r="FA3098" s="196"/>
      <c r="FB3098" s="196"/>
      <c r="FC3098" s="196"/>
      <c r="FD3098" s="196"/>
    </row>
    <row r="3099" spans="2:160">
      <c r="B3099" s="99">
        <f t="shared" si="289"/>
        <v>0</v>
      </c>
      <c r="C3099" s="99" t="str">
        <f t="shared" si="290"/>
        <v/>
      </c>
      <c r="D3099" s="99" t="str">
        <f t="shared" si="291"/>
        <v/>
      </c>
      <c r="E3099" s="99" t="str">
        <f t="shared" si="292"/>
        <v/>
      </c>
      <c r="F3099" s="99" t="str">
        <f t="shared" si="293"/>
        <v/>
      </c>
      <c r="G3099" s="99" t="str">
        <f t="shared" si="294"/>
        <v/>
      </c>
      <c r="H3099" s="200" t="str">
        <f ca="1">IF(AND(M3099&gt;0,M3099&lt;=STATS!$C$22),1,"")</f>
        <v/>
      </c>
      <c r="J3099" s="34">
        <v>3098</v>
      </c>
      <c r="R3099" s="17"/>
      <c r="S3099" s="17"/>
      <c r="EZ3099" s="196"/>
      <c r="FA3099" s="196"/>
      <c r="FB3099" s="196"/>
      <c r="FC3099" s="196"/>
      <c r="FD3099" s="196"/>
    </row>
    <row r="3100" spans="2:160">
      <c r="B3100" s="99">
        <f t="shared" si="289"/>
        <v>0</v>
      </c>
      <c r="C3100" s="99" t="str">
        <f t="shared" si="290"/>
        <v/>
      </c>
      <c r="D3100" s="99" t="str">
        <f t="shared" si="291"/>
        <v/>
      </c>
      <c r="E3100" s="99" t="str">
        <f t="shared" si="292"/>
        <v/>
      </c>
      <c r="F3100" s="99" t="str">
        <f t="shared" si="293"/>
        <v/>
      </c>
      <c r="G3100" s="99" t="str">
        <f t="shared" si="294"/>
        <v/>
      </c>
      <c r="H3100" s="200" t="str">
        <f ca="1">IF(AND(M3100&gt;0,M3100&lt;=STATS!$C$22),1,"")</f>
        <v/>
      </c>
      <c r="J3100" s="34">
        <v>3099</v>
      </c>
      <c r="R3100" s="17"/>
      <c r="S3100" s="17"/>
      <c r="EZ3100" s="196"/>
      <c r="FA3100" s="196"/>
      <c r="FB3100" s="196"/>
      <c r="FC3100" s="196"/>
      <c r="FD3100" s="196"/>
    </row>
    <row r="3101" spans="2:160">
      <c r="B3101" s="99">
        <f t="shared" si="289"/>
        <v>0</v>
      </c>
      <c r="C3101" s="99" t="str">
        <f t="shared" si="290"/>
        <v/>
      </c>
      <c r="D3101" s="99" t="str">
        <f t="shared" si="291"/>
        <v/>
      </c>
      <c r="E3101" s="99" t="str">
        <f t="shared" si="292"/>
        <v/>
      </c>
      <c r="F3101" s="99" t="str">
        <f t="shared" si="293"/>
        <v/>
      </c>
      <c r="G3101" s="99" t="str">
        <f t="shared" si="294"/>
        <v/>
      </c>
      <c r="H3101" s="200" t="str">
        <f ca="1">IF(AND(M3101&gt;0,M3101&lt;=STATS!$C$22),1,"")</f>
        <v/>
      </c>
      <c r="J3101" s="34">
        <v>3100</v>
      </c>
      <c r="R3101" s="17"/>
      <c r="S3101" s="17"/>
      <c r="EZ3101" s="196"/>
      <c r="FA3101" s="196"/>
      <c r="FB3101" s="196"/>
      <c r="FC3101" s="196"/>
      <c r="FD3101" s="196"/>
    </row>
    <row r="3102" spans="2:160">
      <c r="B3102" s="99">
        <f t="shared" si="289"/>
        <v>0</v>
      </c>
      <c r="C3102" s="99" t="str">
        <f t="shared" si="290"/>
        <v/>
      </c>
      <c r="D3102" s="99" t="str">
        <f t="shared" si="291"/>
        <v/>
      </c>
      <c r="E3102" s="99" t="str">
        <f t="shared" si="292"/>
        <v/>
      </c>
      <c r="F3102" s="99" t="str">
        <f t="shared" si="293"/>
        <v/>
      </c>
      <c r="G3102" s="99" t="str">
        <f t="shared" si="294"/>
        <v/>
      </c>
      <c r="H3102" s="200" t="str">
        <f ca="1">IF(AND(M3102&gt;0,M3102&lt;=STATS!$C$22),1,"")</f>
        <v/>
      </c>
      <c r="J3102" s="34">
        <v>3101</v>
      </c>
      <c r="R3102" s="17"/>
      <c r="S3102" s="17"/>
      <c r="EZ3102" s="196"/>
      <c r="FA3102" s="196"/>
      <c r="FB3102" s="196"/>
      <c r="FC3102" s="196"/>
      <c r="FD3102" s="196"/>
    </row>
    <row r="3103" spans="2:160">
      <c r="B3103" s="99">
        <f t="shared" si="289"/>
        <v>0</v>
      </c>
      <c r="C3103" s="99" t="str">
        <f t="shared" si="290"/>
        <v/>
      </c>
      <c r="D3103" s="99" t="str">
        <f t="shared" si="291"/>
        <v/>
      </c>
      <c r="E3103" s="99" t="str">
        <f t="shared" si="292"/>
        <v/>
      </c>
      <c r="F3103" s="99" t="str">
        <f t="shared" si="293"/>
        <v/>
      </c>
      <c r="G3103" s="99" t="str">
        <f t="shared" si="294"/>
        <v/>
      </c>
      <c r="H3103" s="200" t="str">
        <f ca="1">IF(AND(M3103&gt;0,M3103&lt;=STATS!$C$22),1,"")</f>
        <v/>
      </c>
      <c r="J3103" s="34">
        <v>3102</v>
      </c>
      <c r="R3103" s="17"/>
      <c r="S3103" s="17"/>
      <c r="EZ3103" s="196"/>
      <c r="FA3103" s="196"/>
      <c r="FB3103" s="196"/>
      <c r="FC3103" s="196"/>
      <c r="FD3103" s="196"/>
    </row>
    <row r="3104" spans="2:160">
      <c r="B3104" s="99">
        <f t="shared" si="289"/>
        <v>0</v>
      </c>
      <c r="C3104" s="99" t="str">
        <f t="shared" si="290"/>
        <v/>
      </c>
      <c r="D3104" s="99" t="str">
        <f t="shared" si="291"/>
        <v/>
      </c>
      <c r="E3104" s="99" t="str">
        <f t="shared" si="292"/>
        <v/>
      </c>
      <c r="F3104" s="99" t="str">
        <f t="shared" si="293"/>
        <v/>
      </c>
      <c r="G3104" s="99" t="str">
        <f t="shared" si="294"/>
        <v/>
      </c>
      <c r="H3104" s="200" t="str">
        <f ca="1">IF(AND(M3104&gt;0,M3104&lt;=STATS!$C$22),1,"")</f>
        <v/>
      </c>
      <c r="J3104" s="34">
        <v>3103</v>
      </c>
      <c r="R3104" s="17"/>
      <c r="S3104" s="17"/>
      <c r="EZ3104" s="196"/>
      <c r="FA3104" s="196"/>
      <c r="FB3104" s="196"/>
      <c r="FC3104" s="196"/>
      <c r="FD3104" s="196"/>
    </row>
    <row r="3105" spans="2:160">
      <c r="B3105" s="99">
        <f t="shared" si="289"/>
        <v>0</v>
      </c>
      <c r="C3105" s="99" t="str">
        <f t="shared" si="290"/>
        <v/>
      </c>
      <c r="D3105" s="99" t="str">
        <f t="shared" si="291"/>
        <v/>
      </c>
      <c r="E3105" s="99" t="str">
        <f t="shared" si="292"/>
        <v/>
      </c>
      <c r="F3105" s="99" t="str">
        <f t="shared" si="293"/>
        <v/>
      </c>
      <c r="G3105" s="99" t="str">
        <f t="shared" si="294"/>
        <v/>
      </c>
      <c r="H3105" s="200" t="str">
        <f ca="1">IF(AND(M3105&gt;0,M3105&lt;=STATS!$C$22),1,"")</f>
        <v/>
      </c>
      <c r="J3105" s="34">
        <v>3104</v>
      </c>
      <c r="R3105" s="17"/>
      <c r="S3105" s="17"/>
      <c r="EZ3105" s="196"/>
      <c r="FA3105" s="196"/>
      <c r="FB3105" s="196"/>
      <c r="FC3105" s="196"/>
      <c r="FD3105" s="196"/>
    </row>
    <row r="3106" spans="2:160">
      <c r="B3106" s="99">
        <f t="shared" si="289"/>
        <v>0</v>
      </c>
      <c r="C3106" s="99" t="str">
        <f t="shared" si="290"/>
        <v/>
      </c>
      <c r="D3106" s="99" t="str">
        <f t="shared" si="291"/>
        <v/>
      </c>
      <c r="E3106" s="99" t="str">
        <f t="shared" si="292"/>
        <v/>
      </c>
      <c r="F3106" s="99" t="str">
        <f t="shared" si="293"/>
        <v/>
      </c>
      <c r="G3106" s="99" t="str">
        <f t="shared" si="294"/>
        <v/>
      </c>
      <c r="H3106" s="200" t="str">
        <f ca="1">IF(AND(M3106&gt;0,M3106&lt;=STATS!$C$22),1,"")</f>
        <v/>
      </c>
      <c r="J3106" s="34">
        <v>3105</v>
      </c>
      <c r="R3106" s="17"/>
      <c r="S3106" s="17"/>
      <c r="EZ3106" s="196"/>
      <c r="FA3106" s="196"/>
      <c r="FB3106" s="196"/>
      <c r="FC3106" s="196"/>
      <c r="FD3106" s="196"/>
    </row>
    <row r="3107" spans="2:160">
      <c r="B3107" s="99">
        <f t="shared" si="289"/>
        <v>0</v>
      </c>
      <c r="C3107" s="99" t="str">
        <f t="shared" si="290"/>
        <v/>
      </c>
      <c r="D3107" s="99" t="str">
        <f t="shared" si="291"/>
        <v/>
      </c>
      <c r="E3107" s="99" t="str">
        <f t="shared" si="292"/>
        <v/>
      </c>
      <c r="F3107" s="99" t="str">
        <f t="shared" si="293"/>
        <v/>
      </c>
      <c r="G3107" s="99" t="str">
        <f t="shared" si="294"/>
        <v/>
      </c>
      <c r="H3107" s="200" t="str">
        <f ca="1">IF(AND(M3107&gt;0,M3107&lt;=STATS!$C$22),1,"")</f>
        <v/>
      </c>
      <c r="J3107" s="34">
        <v>3106</v>
      </c>
      <c r="R3107" s="17"/>
      <c r="S3107" s="17"/>
      <c r="EZ3107" s="196"/>
      <c r="FA3107" s="196"/>
      <c r="FB3107" s="196"/>
      <c r="FC3107" s="196"/>
      <c r="FD3107" s="196"/>
    </row>
    <row r="3108" spans="2:160">
      <c r="B3108" s="99">
        <f t="shared" si="289"/>
        <v>0</v>
      </c>
      <c r="C3108" s="99" t="str">
        <f t="shared" si="290"/>
        <v/>
      </c>
      <c r="D3108" s="99" t="str">
        <f t="shared" si="291"/>
        <v/>
      </c>
      <c r="E3108" s="99" t="str">
        <f t="shared" si="292"/>
        <v/>
      </c>
      <c r="F3108" s="99" t="str">
        <f t="shared" si="293"/>
        <v/>
      </c>
      <c r="G3108" s="99" t="str">
        <f t="shared" si="294"/>
        <v/>
      </c>
      <c r="H3108" s="200" t="str">
        <f ca="1">IF(AND(M3108&gt;0,M3108&lt;=STATS!$C$22),1,"")</f>
        <v/>
      </c>
      <c r="J3108" s="34">
        <v>3107</v>
      </c>
      <c r="R3108" s="17"/>
      <c r="S3108" s="17"/>
      <c r="EZ3108" s="196"/>
      <c r="FA3108" s="196"/>
      <c r="FB3108" s="196"/>
      <c r="FC3108" s="196"/>
      <c r="FD3108" s="196"/>
    </row>
    <row r="3109" spans="2:160">
      <c r="B3109" s="99">
        <f t="shared" si="289"/>
        <v>0</v>
      </c>
      <c r="C3109" s="99" t="str">
        <f t="shared" si="290"/>
        <v/>
      </c>
      <c r="D3109" s="99" t="str">
        <f t="shared" si="291"/>
        <v/>
      </c>
      <c r="E3109" s="99" t="str">
        <f t="shared" si="292"/>
        <v/>
      </c>
      <c r="F3109" s="99" t="str">
        <f t="shared" si="293"/>
        <v/>
      </c>
      <c r="G3109" s="99" t="str">
        <f t="shared" si="294"/>
        <v/>
      </c>
      <c r="H3109" s="200" t="str">
        <f ca="1">IF(AND(M3109&gt;0,M3109&lt;=STATS!$C$22),1,"")</f>
        <v/>
      </c>
      <c r="J3109" s="34">
        <v>3108</v>
      </c>
      <c r="R3109" s="17"/>
      <c r="S3109" s="17"/>
      <c r="EZ3109" s="196"/>
      <c r="FA3109" s="196"/>
      <c r="FB3109" s="196"/>
      <c r="FC3109" s="196"/>
      <c r="FD3109" s="196"/>
    </row>
    <row r="3110" spans="2:160">
      <c r="B3110" s="99">
        <f t="shared" si="289"/>
        <v>0</v>
      </c>
      <c r="C3110" s="99" t="str">
        <f t="shared" si="290"/>
        <v/>
      </c>
      <c r="D3110" s="99" t="str">
        <f t="shared" si="291"/>
        <v/>
      </c>
      <c r="E3110" s="99" t="str">
        <f t="shared" si="292"/>
        <v/>
      </c>
      <c r="F3110" s="99" t="str">
        <f t="shared" si="293"/>
        <v/>
      </c>
      <c r="G3110" s="99" t="str">
        <f t="shared" si="294"/>
        <v/>
      </c>
      <c r="H3110" s="200" t="str">
        <f ca="1">IF(AND(M3110&gt;0,M3110&lt;=STATS!$C$22),1,"")</f>
        <v/>
      </c>
      <c r="J3110" s="34">
        <v>3109</v>
      </c>
      <c r="R3110" s="17"/>
      <c r="S3110" s="17"/>
      <c r="EZ3110" s="196"/>
      <c r="FA3110" s="196"/>
      <c r="FB3110" s="196"/>
      <c r="FC3110" s="196"/>
      <c r="FD3110" s="196"/>
    </row>
    <row r="3111" spans="2:160">
      <c r="B3111" s="99">
        <f t="shared" si="289"/>
        <v>0</v>
      </c>
      <c r="C3111" s="99" t="str">
        <f t="shared" si="290"/>
        <v/>
      </c>
      <c r="D3111" s="99" t="str">
        <f t="shared" si="291"/>
        <v/>
      </c>
      <c r="E3111" s="99" t="str">
        <f t="shared" si="292"/>
        <v/>
      </c>
      <c r="F3111" s="99" t="str">
        <f t="shared" si="293"/>
        <v/>
      </c>
      <c r="G3111" s="99" t="str">
        <f t="shared" si="294"/>
        <v/>
      </c>
      <c r="H3111" s="200" t="str">
        <f ca="1">IF(AND(M3111&gt;0,M3111&lt;=STATS!$C$22),1,"")</f>
        <v/>
      </c>
      <c r="J3111" s="34">
        <v>3110</v>
      </c>
      <c r="R3111" s="17"/>
      <c r="S3111" s="17"/>
      <c r="EZ3111" s="196"/>
      <c r="FA3111" s="196"/>
      <c r="FB3111" s="196"/>
      <c r="FC3111" s="196"/>
      <c r="FD3111" s="196"/>
    </row>
    <row r="3112" spans="2:160">
      <c r="B3112" s="99">
        <f t="shared" si="289"/>
        <v>0</v>
      </c>
      <c r="C3112" s="99" t="str">
        <f t="shared" si="290"/>
        <v/>
      </c>
      <c r="D3112" s="99" t="str">
        <f t="shared" si="291"/>
        <v/>
      </c>
      <c r="E3112" s="99" t="str">
        <f t="shared" si="292"/>
        <v/>
      </c>
      <c r="F3112" s="99" t="str">
        <f t="shared" si="293"/>
        <v/>
      </c>
      <c r="G3112" s="99" t="str">
        <f t="shared" si="294"/>
        <v/>
      </c>
      <c r="H3112" s="200" t="str">
        <f ca="1">IF(AND(M3112&gt;0,M3112&lt;=STATS!$C$22),1,"")</f>
        <v/>
      </c>
      <c r="J3112" s="34">
        <v>3111</v>
      </c>
      <c r="R3112" s="17"/>
      <c r="S3112" s="17"/>
      <c r="EZ3112" s="196"/>
      <c r="FA3112" s="196"/>
      <c r="FB3112" s="196"/>
      <c r="FC3112" s="196"/>
      <c r="FD3112" s="196"/>
    </row>
    <row r="3113" spans="2:160">
      <c r="B3113" s="99">
        <f t="shared" si="289"/>
        <v>0</v>
      </c>
      <c r="C3113" s="99" t="str">
        <f t="shared" si="290"/>
        <v/>
      </c>
      <c r="D3113" s="99" t="str">
        <f t="shared" si="291"/>
        <v/>
      </c>
      <c r="E3113" s="99" t="str">
        <f t="shared" si="292"/>
        <v/>
      </c>
      <c r="F3113" s="99" t="str">
        <f t="shared" si="293"/>
        <v/>
      </c>
      <c r="G3113" s="99" t="str">
        <f t="shared" si="294"/>
        <v/>
      </c>
      <c r="H3113" s="200" t="str">
        <f ca="1">IF(AND(M3113&gt;0,M3113&lt;=STATS!$C$22),1,"")</f>
        <v/>
      </c>
      <c r="J3113" s="34">
        <v>3112</v>
      </c>
      <c r="R3113" s="17"/>
      <c r="S3113" s="17"/>
      <c r="EZ3113" s="196"/>
      <c r="FA3113" s="196"/>
      <c r="FB3113" s="196"/>
      <c r="FC3113" s="196"/>
      <c r="FD3113" s="196"/>
    </row>
    <row r="3114" spans="2:160">
      <c r="B3114" s="99">
        <f t="shared" si="289"/>
        <v>0</v>
      </c>
      <c r="C3114" s="99" t="str">
        <f t="shared" si="290"/>
        <v/>
      </c>
      <c r="D3114" s="99" t="str">
        <f t="shared" si="291"/>
        <v/>
      </c>
      <c r="E3114" s="99" t="str">
        <f t="shared" si="292"/>
        <v/>
      </c>
      <c r="F3114" s="99" t="str">
        <f t="shared" si="293"/>
        <v/>
      </c>
      <c r="G3114" s="99" t="str">
        <f t="shared" si="294"/>
        <v/>
      </c>
      <c r="H3114" s="200" t="str">
        <f ca="1">IF(AND(M3114&gt;0,M3114&lt;=STATS!$C$22),1,"")</f>
        <v/>
      </c>
      <c r="J3114" s="34">
        <v>3113</v>
      </c>
      <c r="R3114" s="17"/>
      <c r="S3114" s="17"/>
      <c r="EZ3114" s="196"/>
      <c r="FA3114" s="196"/>
      <c r="FB3114" s="196"/>
      <c r="FC3114" s="196"/>
      <c r="FD3114" s="196"/>
    </row>
    <row r="3115" spans="2:160">
      <c r="B3115" s="99">
        <f t="shared" si="289"/>
        <v>0</v>
      </c>
      <c r="C3115" s="99" t="str">
        <f t="shared" si="290"/>
        <v/>
      </c>
      <c r="D3115" s="99" t="str">
        <f t="shared" si="291"/>
        <v/>
      </c>
      <c r="E3115" s="99" t="str">
        <f t="shared" si="292"/>
        <v/>
      </c>
      <c r="F3115" s="99" t="str">
        <f t="shared" si="293"/>
        <v/>
      </c>
      <c r="G3115" s="99" t="str">
        <f t="shared" si="294"/>
        <v/>
      </c>
      <c r="H3115" s="200" t="str">
        <f ca="1">IF(AND(M3115&gt;0,M3115&lt;=STATS!$C$22),1,"")</f>
        <v/>
      </c>
      <c r="J3115" s="34">
        <v>3114</v>
      </c>
      <c r="R3115" s="17"/>
      <c r="S3115" s="17"/>
      <c r="EZ3115" s="196"/>
      <c r="FA3115" s="196"/>
      <c r="FB3115" s="196"/>
      <c r="FC3115" s="196"/>
      <c r="FD3115" s="196"/>
    </row>
    <row r="3116" spans="2:160">
      <c r="B3116" s="99">
        <f t="shared" si="289"/>
        <v>0</v>
      </c>
      <c r="C3116" s="99" t="str">
        <f t="shared" si="290"/>
        <v/>
      </c>
      <c r="D3116" s="99" t="str">
        <f t="shared" si="291"/>
        <v/>
      </c>
      <c r="E3116" s="99" t="str">
        <f t="shared" si="292"/>
        <v/>
      </c>
      <c r="F3116" s="99" t="str">
        <f t="shared" si="293"/>
        <v/>
      </c>
      <c r="G3116" s="99" t="str">
        <f t="shared" si="294"/>
        <v/>
      </c>
      <c r="H3116" s="200" t="str">
        <f ca="1">IF(AND(M3116&gt;0,M3116&lt;=STATS!$C$22),1,"")</f>
        <v/>
      </c>
      <c r="J3116" s="34">
        <v>3115</v>
      </c>
      <c r="R3116" s="17"/>
      <c r="S3116" s="17"/>
      <c r="EZ3116" s="196"/>
      <c r="FA3116" s="196"/>
      <c r="FB3116" s="196"/>
      <c r="FC3116" s="196"/>
      <c r="FD3116" s="196"/>
    </row>
    <row r="3117" spans="2:160">
      <c r="B3117" s="99">
        <f t="shared" si="289"/>
        <v>0</v>
      </c>
      <c r="C3117" s="99" t="str">
        <f t="shared" si="290"/>
        <v/>
      </c>
      <c r="D3117" s="99" t="str">
        <f t="shared" si="291"/>
        <v/>
      </c>
      <c r="E3117" s="99" t="str">
        <f t="shared" si="292"/>
        <v/>
      </c>
      <c r="F3117" s="99" t="str">
        <f t="shared" si="293"/>
        <v/>
      </c>
      <c r="G3117" s="99" t="str">
        <f t="shared" si="294"/>
        <v/>
      </c>
      <c r="H3117" s="200" t="str">
        <f ca="1">IF(AND(M3117&gt;0,M3117&lt;=STATS!$C$22),1,"")</f>
        <v/>
      </c>
      <c r="J3117" s="34">
        <v>3116</v>
      </c>
      <c r="R3117" s="17"/>
      <c r="S3117" s="17"/>
      <c r="EZ3117" s="196"/>
      <c r="FA3117" s="196"/>
      <c r="FB3117" s="196"/>
      <c r="FC3117" s="196"/>
      <c r="FD3117" s="196"/>
    </row>
    <row r="3118" spans="2:160">
      <c r="B3118" s="99">
        <f t="shared" si="289"/>
        <v>0</v>
      </c>
      <c r="C3118" s="99" t="str">
        <f t="shared" si="290"/>
        <v/>
      </c>
      <c r="D3118" s="99" t="str">
        <f t="shared" si="291"/>
        <v/>
      </c>
      <c r="E3118" s="99" t="str">
        <f t="shared" si="292"/>
        <v/>
      </c>
      <c r="F3118" s="99" t="str">
        <f t="shared" si="293"/>
        <v/>
      </c>
      <c r="G3118" s="99" t="str">
        <f t="shared" si="294"/>
        <v/>
      </c>
      <c r="H3118" s="200" t="str">
        <f ca="1">IF(AND(M3118&gt;0,M3118&lt;=STATS!$C$22),1,"")</f>
        <v/>
      </c>
      <c r="J3118" s="34">
        <v>3117</v>
      </c>
      <c r="R3118" s="17"/>
      <c r="S3118" s="17"/>
      <c r="EZ3118" s="196"/>
      <c r="FA3118" s="196"/>
      <c r="FB3118" s="196"/>
      <c r="FC3118" s="196"/>
      <c r="FD3118" s="196"/>
    </row>
    <row r="3119" spans="2:160">
      <c r="B3119" s="99">
        <f t="shared" si="289"/>
        <v>0</v>
      </c>
      <c r="C3119" s="99" t="str">
        <f t="shared" si="290"/>
        <v/>
      </c>
      <c r="D3119" s="99" t="str">
        <f t="shared" si="291"/>
        <v/>
      </c>
      <c r="E3119" s="99" t="str">
        <f t="shared" si="292"/>
        <v/>
      </c>
      <c r="F3119" s="99" t="str">
        <f t="shared" si="293"/>
        <v/>
      </c>
      <c r="G3119" s="99" t="str">
        <f t="shared" si="294"/>
        <v/>
      </c>
      <c r="H3119" s="200" t="str">
        <f ca="1">IF(AND(M3119&gt;0,M3119&lt;=STATS!$C$22),1,"")</f>
        <v/>
      </c>
      <c r="J3119" s="34">
        <v>3118</v>
      </c>
      <c r="R3119" s="17"/>
      <c r="S3119" s="17"/>
      <c r="EZ3119" s="196"/>
      <c r="FA3119" s="196"/>
      <c r="FB3119" s="196"/>
      <c r="FC3119" s="196"/>
      <c r="FD3119" s="196"/>
    </row>
    <row r="3120" spans="2:160">
      <c r="B3120" s="99">
        <f t="shared" si="289"/>
        <v>0</v>
      </c>
      <c r="C3120" s="99" t="str">
        <f t="shared" si="290"/>
        <v/>
      </c>
      <c r="D3120" s="99" t="str">
        <f t="shared" si="291"/>
        <v/>
      </c>
      <c r="E3120" s="99" t="str">
        <f t="shared" si="292"/>
        <v/>
      </c>
      <c r="F3120" s="99" t="str">
        <f t="shared" si="293"/>
        <v/>
      </c>
      <c r="G3120" s="99" t="str">
        <f t="shared" si="294"/>
        <v/>
      </c>
      <c r="H3120" s="200" t="str">
        <f ca="1">IF(AND(M3120&gt;0,M3120&lt;=STATS!$C$22),1,"")</f>
        <v/>
      </c>
      <c r="J3120" s="34">
        <v>3119</v>
      </c>
      <c r="R3120" s="17"/>
      <c r="S3120" s="17"/>
      <c r="EZ3120" s="196"/>
      <c r="FA3120" s="196"/>
      <c r="FB3120" s="196"/>
      <c r="FC3120" s="196"/>
      <c r="FD3120" s="196"/>
    </row>
    <row r="3121" spans="2:160">
      <c r="B3121" s="99">
        <f t="shared" si="289"/>
        <v>0</v>
      </c>
      <c r="C3121" s="99" t="str">
        <f t="shared" si="290"/>
        <v/>
      </c>
      <c r="D3121" s="99" t="str">
        <f t="shared" si="291"/>
        <v/>
      </c>
      <c r="E3121" s="99" t="str">
        <f t="shared" si="292"/>
        <v/>
      </c>
      <c r="F3121" s="99" t="str">
        <f t="shared" si="293"/>
        <v/>
      </c>
      <c r="G3121" s="99" t="str">
        <f t="shared" si="294"/>
        <v/>
      </c>
      <c r="H3121" s="200" t="str">
        <f ca="1">IF(AND(M3121&gt;0,M3121&lt;=STATS!$C$22),1,"")</f>
        <v/>
      </c>
      <c r="J3121" s="34">
        <v>3120</v>
      </c>
      <c r="R3121" s="17"/>
      <c r="S3121" s="17"/>
      <c r="EZ3121" s="196"/>
      <c r="FA3121" s="196"/>
      <c r="FB3121" s="196"/>
      <c r="FC3121" s="196"/>
      <c r="FD3121" s="196"/>
    </row>
    <row r="3122" spans="2:160">
      <c r="B3122" s="99">
        <f t="shared" si="289"/>
        <v>0</v>
      </c>
      <c r="C3122" s="99" t="str">
        <f t="shared" si="290"/>
        <v/>
      </c>
      <c r="D3122" s="99" t="str">
        <f t="shared" si="291"/>
        <v/>
      </c>
      <c r="E3122" s="99" t="str">
        <f t="shared" si="292"/>
        <v/>
      </c>
      <c r="F3122" s="99" t="str">
        <f t="shared" si="293"/>
        <v/>
      </c>
      <c r="G3122" s="99" t="str">
        <f t="shared" si="294"/>
        <v/>
      </c>
      <c r="H3122" s="200" t="str">
        <f ca="1">IF(AND(M3122&gt;0,M3122&lt;=STATS!$C$22),1,"")</f>
        <v/>
      </c>
      <c r="J3122" s="34">
        <v>3121</v>
      </c>
      <c r="R3122" s="17"/>
      <c r="S3122" s="17"/>
      <c r="EZ3122" s="196"/>
      <c r="FA3122" s="196"/>
      <c r="FB3122" s="196"/>
      <c r="FC3122" s="196"/>
      <c r="FD3122" s="196"/>
    </row>
    <row r="3123" spans="2:160">
      <c r="B3123" s="99">
        <f t="shared" si="289"/>
        <v>0</v>
      </c>
      <c r="C3123" s="99" t="str">
        <f t="shared" si="290"/>
        <v/>
      </c>
      <c r="D3123" s="99" t="str">
        <f t="shared" si="291"/>
        <v/>
      </c>
      <c r="E3123" s="99" t="str">
        <f t="shared" si="292"/>
        <v/>
      </c>
      <c r="F3123" s="99" t="str">
        <f t="shared" si="293"/>
        <v/>
      </c>
      <c r="G3123" s="99" t="str">
        <f t="shared" si="294"/>
        <v/>
      </c>
      <c r="H3123" s="200" t="str">
        <f ca="1">IF(AND(M3123&gt;0,M3123&lt;=STATS!$C$22),1,"")</f>
        <v/>
      </c>
      <c r="J3123" s="34">
        <v>3122</v>
      </c>
      <c r="R3123" s="17"/>
      <c r="S3123" s="17"/>
      <c r="EZ3123" s="196"/>
      <c r="FA3123" s="196"/>
      <c r="FB3123" s="196"/>
      <c r="FC3123" s="196"/>
      <c r="FD3123" s="196"/>
    </row>
    <row r="3124" spans="2:160">
      <c r="B3124" s="99">
        <f t="shared" si="289"/>
        <v>0</v>
      </c>
      <c r="C3124" s="99" t="str">
        <f t="shared" si="290"/>
        <v/>
      </c>
      <c r="D3124" s="99" t="str">
        <f t="shared" si="291"/>
        <v/>
      </c>
      <c r="E3124" s="99" t="str">
        <f t="shared" si="292"/>
        <v/>
      </c>
      <c r="F3124" s="99" t="str">
        <f t="shared" si="293"/>
        <v/>
      </c>
      <c r="G3124" s="99" t="str">
        <f t="shared" si="294"/>
        <v/>
      </c>
      <c r="H3124" s="200" t="str">
        <f ca="1">IF(AND(M3124&gt;0,M3124&lt;=STATS!$C$22),1,"")</f>
        <v/>
      </c>
      <c r="J3124" s="34">
        <v>3123</v>
      </c>
      <c r="R3124" s="17"/>
      <c r="S3124" s="17"/>
      <c r="EZ3124" s="196"/>
      <c r="FA3124" s="196"/>
      <c r="FB3124" s="196"/>
      <c r="FC3124" s="196"/>
      <c r="FD3124" s="196"/>
    </row>
    <row r="3125" spans="2:160">
      <c r="B3125" s="99">
        <f t="shared" si="289"/>
        <v>0</v>
      </c>
      <c r="C3125" s="99" t="str">
        <f t="shared" si="290"/>
        <v/>
      </c>
      <c r="D3125" s="99" t="str">
        <f t="shared" si="291"/>
        <v/>
      </c>
      <c r="E3125" s="99" t="str">
        <f t="shared" si="292"/>
        <v/>
      </c>
      <c r="F3125" s="99" t="str">
        <f t="shared" si="293"/>
        <v/>
      </c>
      <c r="G3125" s="99" t="str">
        <f t="shared" si="294"/>
        <v/>
      </c>
      <c r="H3125" s="200" t="str">
        <f ca="1">IF(AND(M3125&gt;0,M3125&lt;=STATS!$C$22),1,"")</f>
        <v/>
      </c>
      <c r="J3125" s="34">
        <v>3124</v>
      </c>
      <c r="R3125" s="17"/>
      <c r="S3125" s="17"/>
      <c r="EZ3125" s="196"/>
      <c r="FA3125" s="196"/>
      <c r="FB3125" s="196"/>
      <c r="FC3125" s="196"/>
      <c r="FD3125" s="196"/>
    </row>
    <row r="3126" spans="2:160">
      <c r="B3126" s="99">
        <f t="shared" si="289"/>
        <v>0</v>
      </c>
      <c r="C3126" s="99" t="str">
        <f t="shared" si="290"/>
        <v/>
      </c>
      <c r="D3126" s="99" t="str">
        <f t="shared" si="291"/>
        <v/>
      </c>
      <c r="E3126" s="99" t="str">
        <f t="shared" si="292"/>
        <v/>
      </c>
      <c r="F3126" s="99" t="str">
        <f t="shared" si="293"/>
        <v/>
      </c>
      <c r="G3126" s="99" t="str">
        <f t="shared" si="294"/>
        <v/>
      </c>
      <c r="H3126" s="200" t="str">
        <f ca="1">IF(AND(M3126&gt;0,M3126&lt;=STATS!$C$22),1,"")</f>
        <v/>
      </c>
      <c r="J3126" s="34">
        <v>3125</v>
      </c>
      <c r="R3126" s="17"/>
      <c r="S3126" s="17"/>
      <c r="EZ3126" s="196"/>
      <c r="FA3126" s="196"/>
      <c r="FB3126" s="196"/>
      <c r="FC3126" s="196"/>
      <c r="FD3126" s="196"/>
    </row>
    <row r="3127" spans="2:160">
      <c r="B3127" s="99">
        <f t="shared" si="289"/>
        <v>0</v>
      </c>
      <c r="C3127" s="99" t="str">
        <f t="shared" si="290"/>
        <v/>
      </c>
      <c r="D3127" s="99" t="str">
        <f t="shared" si="291"/>
        <v/>
      </c>
      <c r="E3127" s="99" t="str">
        <f t="shared" si="292"/>
        <v/>
      </c>
      <c r="F3127" s="99" t="str">
        <f t="shared" si="293"/>
        <v/>
      </c>
      <c r="G3127" s="99" t="str">
        <f t="shared" si="294"/>
        <v/>
      </c>
      <c r="H3127" s="200" t="str">
        <f ca="1">IF(AND(M3127&gt;0,M3127&lt;=STATS!$C$22),1,"")</f>
        <v/>
      </c>
      <c r="J3127" s="34">
        <v>3126</v>
      </c>
      <c r="R3127" s="17"/>
      <c r="S3127" s="17"/>
      <c r="EZ3127" s="196"/>
      <c r="FA3127" s="196"/>
      <c r="FB3127" s="196"/>
      <c r="FC3127" s="196"/>
      <c r="FD3127" s="196"/>
    </row>
    <row r="3128" spans="2:160">
      <c r="B3128" s="99">
        <f t="shared" si="289"/>
        <v>0</v>
      </c>
      <c r="C3128" s="99" t="str">
        <f t="shared" si="290"/>
        <v/>
      </c>
      <c r="D3128" s="99" t="str">
        <f t="shared" si="291"/>
        <v/>
      </c>
      <c r="E3128" s="99" t="str">
        <f t="shared" si="292"/>
        <v/>
      </c>
      <c r="F3128" s="99" t="str">
        <f t="shared" si="293"/>
        <v/>
      </c>
      <c r="G3128" s="99" t="str">
        <f t="shared" si="294"/>
        <v/>
      </c>
      <c r="H3128" s="200" t="str">
        <f ca="1">IF(AND(M3128&gt;0,M3128&lt;=STATS!$C$22),1,"")</f>
        <v/>
      </c>
      <c r="J3128" s="34">
        <v>3127</v>
      </c>
      <c r="R3128" s="17"/>
      <c r="S3128" s="17"/>
      <c r="EZ3128" s="196"/>
      <c r="FA3128" s="196"/>
      <c r="FB3128" s="196"/>
      <c r="FC3128" s="196"/>
      <c r="FD3128" s="196"/>
    </row>
    <row r="3129" spans="2:160">
      <c r="B3129" s="99">
        <f t="shared" si="289"/>
        <v>0</v>
      </c>
      <c r="C3129" s="99" t="str">
        <f t="shared" si="290"/>
        <v/>
      </c>
      <c r="D3129" s="99" t="str">
        <f t="shared" si="291"/>
        <v/>
      </c>
      <c r="E3129" s="99" t="str">
        <f t="shared" si="292"/>
        <v/>
      </c>
      <c r="F3129" s="99" t="str">
        <f t="shared" si="293"/>
        <v/>
      </c>
      <c r="G3129" s="99" t="str">
        <f t="shared" si="294"/>
        <v/>
      </c>
      <c r="H3129" s="200" t="str">
        <f ca="1">IF(AND(M3129&gt;0,M3129&lt;=STATS!$C$22),1,"")</f>
        <v/>
      </c>
      <c r="J3129" s="34">
        <v>3128</v>
      </c>
      <c r="R3129" s="17"/>
      <c r="S3129" s="17"/>
      <c r="EZ3129" s="196"/>
      <c r="FA3129" s="196"/>
      <c r="FB3129" s="196"/>
      <c r="FC3129" s="196"/>
      <c r="FD3129" s="196"/>
    </row>
    <row r="3130" spans="2:160">
      <c r="B3130" s="99">
        <f t="shared" si="289"/>
        <v>0</v>
      </c>
      <c r="C3130" s="99" t="str">
        <f t="shared" si="290"/>
        <v/>
      </c>
      <c r="D3130" s="99" t="str">
        <f t="shared" si="291"/>
        <v/>
      </c>
      <c r="E3130" s="99" t="str">
        <f t="shared" si="292"/>
        <v/>
      </c>
      <c r="F3130" s="99" t="str">
        <f t="shared" si="293"/>
        <v/>
      </c>
      <c r="G3130" s="99" t="str">
        <f t="shared" si="294"/>
        <v/>
      </c>
      <c r="H3130" s="200" t="str">
        <f ca="1">IF(AND(M3130&gt;0,M3130&lt;=STATS!$C$22),1,"")</f>
        <v/>
      </c>
      <c r="J3130" s="34">
        <v>3129</v>
      </c>
      <c r="R3130" s="17"/>
      <c r="S3130" s="17"/>
      <c r="EZ3130" s="196"/>
      <c r="FA3130" s="196"/>
      <c r="FB3130" s="196"/>
      <c r="FC3130" s="196"/>
      <c r="FD3130" s="196"/>
    </row>
    <row r="3131" spans="2:160">
      <c r="B3131" s="99">
        <f t="shared" si="289"/>
        <v>0</v>
      </c>
      <c r="C3131" s="99" t="str">
        <f t="shared" si="290"/>
        <v/>
      </c>
      <c r="D3131" s="99" t="str">
        <f t="shared" si="291"/>
        <v/>
      </c>
      <c r="E3131" s="99" t="str">
        <f t="shared" si="292"/>
        <v/>
      </c>
      <c r="F3131" s="99" t="str">
        <f t="shared" si="293"/>
        <v/>
      </c>
      <c r="G3131" s="99" t="str">
        <f t="shared" si="294"/>
        <v/>
      </c>
      <c r="H3131" s="200" t="str">
        <f ca="1">IF(AND(M3131&gt;0,M3131&lt;=STATS!$C$22),1,"")</f>
        <v/>
      </c>
      <c r="J3131" s="34">
        <v>3130</v>
      </c>
      <c r="R3131" s="17"/>
      <c r="S3131" s="17"/>
      <c r="EZ3131" s="196"/>
      <c r="FA3131" s="196"/>
      <c r="FB3131" s="196"/>
      <c r="FC3131" s="196"/>
      <c r="FD3131" s="196"/>
    </row>
    <row r="3132" spans="2:160">
      <c r="B3132" s="99">
        <f t="shared" si="289"/>
        <v>0</v>
      </c>
      <c r="C3132" s="99" t="str">
        <f t="shared" si="290"/>
        <v/>
      </c>
      <c r="D3132" s="99" t="str">
        <f t="shared" si="291"/>
        <v/>
      </c>
      <c r="E3132" s="99" t="str">
        <f t="shared" si="292"/>
        <v/>
      </c>
      <c r="F3132" s="99" t="str">
        <f t="shared" si="293"/>
        <v/>
      </c>
      <c r="G3132" s="99" t="str">
        <f t="shared" si="294"/>
        <v/>
      </c>
      <c r="H3132" s="200" t="str">
        <f ca="1">IF(AND(M3132&gt;0,M3132&lt;=STATS!$C$22),1,"")</f>
        <v/>
      </c>
      <c r="J3132" s="34">
        <v>3131</v>
      </c>
      <c r="R3132" s="17"/>
      <c r="S3132" s="17"/>
      <c r="EZ3132" s="196"/>
      <c r="FA3132" s="196"/>
      <c r="FB3132" s="196"/>
      <c r="FC3132" s="196"/>
      <c r="FD3132" s="196"/>
    </row>
    <row r="3133" spans="2:160">
      <c r="B3133" s="99">
        <f t="shared" si="289"/>
        <v>0</v>
      </c>
      <c r="C3133" s="99" t="str">
        <f t="shared" si="290"/>
        <v/>
      </c>
      <c r="D3133" s="99" t="str">
        <f t="shared" si="291"/>
        <v/>
      </c>
      <c r="E3133" s="99" t="str">
        <f t="shared" si="292"/>
        <v/>
      </c>
      <c r="F3133" s="99" t="str">
        <f t="shared" si="293"/>
        <v/>
      </c>
      <c r="G3133" s="99" t="str">
        <f t="shared" si="294"/>
        <v/>
      </c>
      <c r="H3133" s="200" t="str">
        <f ca="1">IF(AND(M3133&gt;0,M3133&lt;=STATS!$C$22),1,"")</f>
        <v/>
      </c>
      <c r="J3133" s="34">
        <v>3132</v>
      </c>
      <c r="R3133" s="17"/>
      <c r="S3133" s="17"/>
      <c r="EZ3133" s="196"/>
      <c r="FA3133" s="196"/>
      <c r="FB3133" s="196"/>
      <c r="FC3133" s="196"/>
      <c r="FD3133" s="196"/>
    </row>
    <row r="3134" spans="2:160">
      <c r="B3134" s="99">
        <f t="shared" si="289"/>
        <v>0</v>
      </c>
      <c r="C3134" s="99" t="str">
        <f t="shared" si="290"/>
        <v/>
      </c>
      <c r="D3134" s="99" t="str">
        <f t="shared" si="291"/>
        <v/>
      </c>
      <c r="E3134" s="99" t="str">
        <f t="shared" si="292"/>
        <v/>
      </c>
      <c r="F3134" s="99" t="str">
        <f t="shared" si="293"/>
        <v/>
      </c>
      <c r="G3134" s="99" t="str">
        <f t="shared" si="294"/>
        <v/>
      </c>
      <c r="H3134" s="200" t="str">
        <f ca="1">IF(AND(M3134&gt;0,M3134&lt;=STATS!$C$22),1,"")</f>
        <v/>
      </c>
      <c r="J3134" s="34">
        <v>3133</v>
      </c>
      <c r="R3134" s="17"/>
      <c r="S3134" s="17"/>
      <c r="EZ3134" s="196"/>
      <c r="FA3134" s="196"/>
      <c r="FB3134" s="196"/>
      <c r="FC3134" s="196"/>
      <c r="FD3134" s="196"/>
    </row>
    <row r="3135" spans="2:160">
      <c r="B3135" s="99">
        <f t="shared" si="289"/>
        <v>0</v>
      </c>
      <c r="C3135" s="99" t="str">
        <f t="shared" si="290"/>
        <v/>
      </c>
      <c r="D3135" s="99" t="str">
        <f t="shared" si="291"/>
        <v/>
      </c>
      <c r="E3135" s="99" t="str">
        <f t="shared" si="292"/>
        <v/>
      </c>
      <c r="F3135" s="99" t="str">
        <f t="shared" si="293"/>
        <v/>
      </c>
      <c r="G3135" s="99" t="str">
        <f t="shared" si="294"/>
        <v/>
      </c>
      <c r="H3135" s="200" t="str">
        <f ca="1">IF(AND(M3135&gt;0,M3135&lt;=STATS!$C$22),1,"")</f>
        <v/>
      </c>
      <c r="J3135" s="34">
        <v>3134</v>
      </c>
      <c r="R3135" s="17"/>
      <c r="S3135" s="17"/>
      <c r="EZ3135" s="196"/>
      <c r="FA3135" s="196"/>
      <c r="FB3135" s="196"/>
      <c r="FC3135" s="196"/>
      <c r="FD3135" s="196"/>
    </row>
    <row r="3136" spans="2:160">
      <c r="B3136" s="99">
        <f t="shared" si="289"/>
        <v>0</v>
      </c>
      <c r="C3136" s="99" t="str">
        <f t="shared" si="290"/>
        <v/>
      </c>
      <c r="D3136" s="99" t="str">
        <f t="shared" si="291"/>
        <v/>
      </c>
      <c r="E3136" s="99" t="str">
        <f t="shared" si="292"/>
        <v/>
      </c>
      <c r="F3136" s="99" t="str">
        <f t="shared" si="293"/>
        <v/>
      </c>
      <c r="G3136" s="99" t="str">
        <f t="shared" si="294"/>
        <v/>
      </c>
      <c r="H3136" s="200" t="str">
        <f ca="1">IF(AND(M3136&gt;0,M3136&lt;=STATS!$C$22),1,"")</f>
        <v/>
      </c>
      <c r="J3136" s="34">
        <v>3135</v>
      </c>
      <c r="R3136" s="17"/>
      <c r="S3136" s="17"/>
      <c r="EZ3136" s="196"/>
      <c r="FA3136" s="196"/>
      <c r="FB3136" s="196"/>
      <c r="FC3136" s="196"/>
      <c r="FD3136" s="196"/>
    </row>
    <row r="3137" spans="2:160">
      <c r="B3137" s="99">
        <f t="shared" si="289"/>
        <v>0</v>
      </c>
      <c r="C3137" s="99" t="str">
        <f t="shared" si="290"/>
        <v/>
      </c>
      <c r="D3137" s="99" t="str">
        <f t="shared" si="291"/>
        <v/>
      </c>
      <c r="E3137" s="99" t="str">
        <f t="shared" si="292"/>
        <v/>
      </c>
      <c r="F3137" s="99" t="str">
        <f t="shared" si="293"/>
        <v/>
      </c>
      <c r="G3137" s="99" t="str">
        <f t="shared" si="294"/>
        <v/>
      </c>
      <c r="H3137" s="200" t="str">
        <f ca="1">IF(AND(M3137&gt;0,M3137&lt;=STATS!$C$22),1,"")</f>
        <v/>
      </c>
      <c r="J3137" s="34">
        <v>3136</v>
      </c>
      <c r="R3137" s="17"/>
      <c r="S3137" s="17"/>
      <c r="EZ3137" s="196"/>
      <c r="FA3137" s="196"/>
      <c r="FB3137" s="196"/>
      <c r="FC3137" s="196"/>
      <c r="FD3137" s="196"/>
    </row>
    <row r="3138" spans="2:160">
      <c r="B3138" s="99">
        <f t="shared" ref="B3138:B3201" si="295">COUNT(R3138:EY3138,FE3138:FM3138)</f>
        <v>0</v>
      </c>
      <c r="C3138" s="99" t="str">
        <f t="shared" ref="C3138:C3201" si="296">IF(COUNT(R3138:EY3138,FE3138:FM3138)&gt;0,COUNT(R3138:EY3138,FE3138:FM3138),"")</f>
        <v/>
      </c>
      <c r="D3138" s="99" t="str">
        <f t="shared" ref="D3138:D3201" si="297">IF(COUNT(T3138:BJ3138,BL3138:BT3138,BV3138:CB3138,CD3138:EY3138,FE3138:FM3138)&gt;0,COUNT(T3138:BJ3138,BL3138:BT3138,BV3138:CB3138,CD3138:EY3138,FE3138:FM3138),"")</f>
        <v/>
      </c>
      <c r="E3138" s="99" t="str">
        <f t="shared" ref="E3138:E3201" si="298">IF(H3138=1,COUNT(R3138:EY3138,FE3138:FM3138),"")</f>
        <v/>
      </c>
      <c r="F3138" s="99" t="str">
        <f t="shared" ref="F3138:F3201" si="299">IF(H3138=1,COUNT(T3138:BJ3138,BL3138:BT3138,BV3138:CB3138,CD3138:EY3138,FE3138:FM3138),"")</f>
        <v/>
      </c>
      <c r="G3138" s="99" t="str">
        <f t="shared" si="294"/>
        <v/>
      </c>
      <c r="H3138" s="200" t="str">
        <f ca="1">IF(AND(M3138&gt;0,M3138&lt;=STATS!$C$22),1,"")</f>
        <v/>
      </c>
      <c r="J3138" s="34">
        <v>3137</v>
      </c>
      <c r="R3138" s="17"/>
      <c r="S3138" s="17"/>
      <c r="EZ3138" s="196"/>
      <c r="FA3138" s="196"/>
      <c r="FB3138" s="196"/>
      <c r="FC3138" s="196"/>
      <c r="FD3138" s="196"/>
    </row>
    <row r="3139" spans="2:160">
      <c r="B3139" s="99">
        <f t="shared" si="295"/>
        <v>0</v>
      </c>
      <c r="C3139" s="99" t="str">
        <f t="shared" si="296"/>
        <v/>
      </c>
      <c r="D3139" s="99" t="str">
        <f t="shared" si="297"/>
        <v/>
      </c>
      <c r="E3139" s="99" t="str">
        <f t="shared" si="298"/>
        <v/>
      </c>
      <c r="F3139" s="99" t="str">
        <f t="shared" si="299"/>
        <v/>
      </c>
      <c r="G3139" s="99" t="str">
        <f t="shared" si="294"/>
        <v/>
      </c>
      <c r="H3139" s="200" t="str">
        <f ca="1">IF(AND(M3139&gt;0,M3139&lt;=STATS!$C$22),1,"")</f>
        <v/>
      </c>
      <c r="J3139" s="34">
        <v>3138</v>
      </c>
      <c r="R3139" s="17"/>
      <c r="S3139" s="17"/>
      <c r="EZ3139" s="196"/>
      <c r="FA3139" s="196"/>
      <c r="FB3139" s="196"/>
      <c r="FC3139" s="196"/>
      <c r="FD3139" s="196"/>
    </row>
    <row r="3140" spans="2:160">
      <c r="B3140" s="99">
        <f t="shared" si="295"/>
        <v>0</v>
      </c>
      <c r="C3140" s="99" t="str">
        <f t="shared" si="296"/>
        <v/>
      </c>
      <c r="D3140" s="99" t="str">
        <f t="shared" si="297"/>
        <v/>
      </c>
      <c r="E3140" s="99" t="str">
        <f t="shared" si="298"/>
        <v/>
      </c>
      <c r="F3140" s="99" t="str">
        <f t="shared" si="299"/>
        <v/>
      </c>
      <c r="G3140" s="99" t="str">
        <f t="shared" si="294"/>
        <v/>
      </c>
      <c r="H3140" s="200" t="str">
        <f ca="1">IF(AND(M3140&gt;0,M3140&lt;=STATS!$C$22),1,"")</f>
        <v/>
      </c>
      <c r="J3140" s="34">
        <v>3139</v>
      </c>
      <c r="R3140" s="17"/>
      <c r="S3140" s="17"/>
      <c r="EZ3140" s="196"/>
      <c r="FA3140" s="196"/>
      <c r="FB3140" s="196"/>
      <c r="FC3140" s="196"/>
      <c r="FD3140" s="196"/>
    </row>
    <row r="3141" spans="2:160">
      <c r="B3141" s="99">
        <f t="shared" si="295"/>
        <v>0</v>
      </c>
      <c r="C3141" s="99" t="str">
        <f t="shared" si="296"/>
        <v/>
      </c>
      <c r="D3141" s="99" t="str">
        <f t="shared" si="297"/>
        <v/>
      </c>
      <c r="E3141" s="99" t="str">
        <f t="shared" si="298"/>
        <v/>
      </c>
      <c r="F3141" s="99" t="str">
        <f t="shared" si="299"/>
        <v/>
      </c>
      <c r="G3141" s="99" t="str">
        <f t="shared" si="294"/>
        <v/>
      </c>
      <c r="H3141" s="200" t="str">
        <f ca="1">IF(AND(M3141&gt;0,M3141&lt;=STATS!$C$22),1,"")</f>
        <v/>
      </c>
      <c r="J3141" s="34">
        <v>3140</v>
      </c>
      <c r="R3141" s="17"/>
      <c r="S3141" s="17"/>
      <c r="EZ3141" s="196"/>
      <c r="FA3141" s="196"/>
      <c r="FB3141" s="196"/>
      <c r="FC3141" s="196"/>
      <c r="FD3141" s="196"/>
    </row>
    <row r="3142" spans="2:160">
      <c r="B3142" s="99">
        <f t="shared" si="295"/>
        <v>0</v>
      </c>
      <c r="C3142" s="99" t="str">
        <f t="shared" si="296"/>
        <v/>
      </c>
      <c r="D3142" s="99" t="str">
        <f t="shared" si="297"/>
        <v/>
      </c>
      <c r="E3142" s="99" t="str">
        <f t="shared" si="298"/>
        <v/>
      </c>
      <c r="F3142" s="99" t="str">
        <f t="shared" si="299"/>
        <v/>
      </c>
      <c r="G3142" s="99" t="str">
        <f t="shared" si="294"/>
        <v/>
      </c>
      <c r="H3142" s="200" t="str">
        <f ca="1">IF(AND(M3142&gt;0,M3142&lt;=STATS!$C$22),1,"")</f>
        <v/>
      </c>
      <c r="J3142" s="34">
        <v>3141</v>
      </c>
      <c r="R3142" s="17"/>
      <c r="S3142" s="17"/>
      <c r="EZ3142" s="196"/>
      <c r="FA3142" s="196"/>
      <c r="FB3142" s="196"/>
      <c r="FC3142" s="196"/>
      <c r="FD3142" s="196"/>
    </row>
    <row r="3143" spans="2:160">
      <c r="B3143" s="99">
        <f t="shared" si="295"/>
        <v>0</v>
      </c>
      <c r="C3143" s="99" t="str">
        <f t="shared" si="296"/>
        <v/>
      </c>
      <c r="D3143" s="99" t="str">
        <f t="shared" si="297"/>
        <v/>
      </c>
      <c r="E3143" s="99" t="str">
        <f t="shared" si="298"/>
        <v/>
      </c>
      <c r="F3143" s="99" t="str">
        <f t="shared" si="299"/>
        <v/>
      </c>
      <c r="G3143" s="99" t="str">
        <f t="shared" si="294"/>
        <v/>
      </c>
      <c r="H3143" s="200" t="str">
        <f ca="1">IF(AND(M3143&gt;0,M3143&lt;=STATS!$C$22),1,"")</f>
        <v/>
      </c>
      <c r="J3143" s="34">
        <v>3142</v>
      </c>
      <c r="R3143" s="17"/>
      <c r="S3143" s="17"/>
      <c r="EZ3143" s="196"/>
      <c r="FA3143" s="196"/>
      <c r="FB3143" s="196"/>
      <c r="FC3143" s="196"/>
      <c r="FD3143" s="196"/>
    </row>
    <row r="3144" spans="2:160">
      <c r="B3144" s="99">
        <f t="shared" si="295"/>
        <v>0</v>
      </c>
      <c r="C3144" s="99" t="str">
        <f t="shared" si="296"/>
        <v/>
      </c>
      <c r="D3144" s="99" t="str">
        <f t="shared" si="297"/>
        <v/>
      </c>
      <c r="E3144" s="99" t="str">
        <f t="shared" si="298"/>
        <v/>
      </c>
      <c r="F3144" s="99" t="str">
        <f t="shared" si="299"/>
        <v/>
      </c>
      <c r="G3144" s="99" t="str">
        <f t="shared" si="294"/>
        <v/>
      </c>
      <c r="H3144" s="200" t="str">
        <f ca="1">IF(AND(M3144&gt;0,M3144&lt;=STATS!$C$22),1,"")</f>
        <v/>
      </c>
      <c r="J3144" s="34">
        <v>3143</v>
      </c>
      <c r="R3144" s="17"/>
      <c r="S3144" s="17"/>
      <c r="EZ3144" s="196"/>
      <c r="FA3144" s="196"/>
      <c r="FB3144" s="196"/>
      <c r="FC3144" s="196"/>
      <c r="FD3144" s="196"/>
    </row>
    <row r="3145" spans="2:160">
      <c r="B3145" s="99">
        <f t="shared" si="295"/>
        <v>0</v>
      </c>
      <c r="C3145" s="99" t="str">
        <f t="shared" si="296"/>
        <v/>
      </c>
      <c r="D3145" s="99" t="str">
        <f t="shared" si="297"/>
        <v/>
      </c>
      <c r="E3145" s="99" t="str">
        <f t="shared" si="298"/>
        <v/>
      </c>
      <c r="F3145" s="99" t="str">
        <f t="shared" si="299"/>
        <v/>
      </c>
      <c r="G3145" s="99" t="str">
        <f t="shared" si="294"/>
        <v/>
      </c>
      <c r="H3145" s="200" t="str">
        <f ca="1">IF(AND(M3145&gt;0,M3145&lt;=STATS!$C$22),1,"")</f>
        <v/>
      </c>
      <c r="J3145" s="34">
        <v>3144</v>
      </c>
      <c r="R3145" s="17"/>
      <c r="S3145" s="17"/>
      <c r="EZ3145" s="196"/>
      <c r="FA3145" s="196"/>
      <c r="FB3145" s="196"/>
      <c r="FC3145" s="196"/>
      <c r="FD3145" s="196"/>
    </row>
    <row r="3146" spans="2:160">
      <c r="B3146" s="99">
        <f t="shared" si="295"/>
        <v>0</v>
      </c>
      <c r="C3146" s="99" t="str">
        <f t="shared" si="296"/>
        <v/>
      </c>
      <c r="D3146" s="99" t="str">
        <f t="shared" si="297"/>
        <v/>
      </c>
      <c r="E3146" s="99" t="str">
        <f t="shared" si="298"/>
        <v/>
      </c>
      <c r="F3146" s="99" t="str">
        <f t="shared" si="299"/>
        <v/>
      </c>
      <c r="G3146" s="99" t="str">
        <f t="shared" si="294"/>
        <v/>
      </c>
      <c r="H3146" s="200" t="str">
        <f ca="1">IF(AND(M3146&gt;0,M3146&lt;=STATS!$C$22),1,"")</f>
        <v/>
      </c>
      <c r="J3146" s="34">
        <v>3145</v>
      </c>
      <c r="R3146" s="17"/>
      <c r="S3146" s="17"/>
      <c r="EZ3146" s="196"/>
      <c r="FA3146" s="196"/>
      <c r="FB3146" s="196"/>
      <c r="FC3146" s="196"/>
      <c r="FD3146" s="196"/>
    </row>
    <row r="3147" spans="2:160">
      <c r="B3147" s="99">
        <f t="shared" si="295"/>
        <v>0</v>
      </c>
      <c r="C3147" s="99" t="str">
        <f t="shared" si="296"/>
        <v/>
      </c>
      <c r="D3147" s="99" t="str">
        <f t="shared" si="297"/>
        <v/>
      </c>
      <c r="E3147" s="99" t="str">
        <f t="shared" si="298"/>
        <v/>
      </c>
      <c r="F3147" s="99" t="str">
        <f t="shared" si="299"/>
        <v/>
      </c>
      <c r="G3147" s="99" t="str">
        <f t="shared" si="294"/>
        <v/>
      </c>
      <c r="H3147" s="200" t="str">
        <f ca="1">IF(AND(M3147&gt;0,M3147&lt;=STATS!$C$22),1,"")</f>
        <v/>
      </c>
      <c r="J3147" s="34">
        <v>3146</v>
      </c>
      <c r="R3147" s="17"/>
      <c r="S3147" s="17"/>
      <c r="EZ3147" s="196"/>
      <c r="FA3147" s="196"/>
      <c r="FB3147" s="196"/>
      <c r="FC3147" s="196"/>
      <c r="FD3147" s="196"/>
    </row>
    <row r="3148" spans="2:160">
      <c r="B3148" s="99">
        <f t="shared" si="295"/>
        <v>0</v>
      </c>
      <c r="C3148" s="99" t="str">
        <f t="shared" si="296"/>
        <v/>
      </c>
      <c r="D3148" s="99" t="str">
        <f t="shared" si="297"/>
        <v/>
      </c>
      <c r="E3148" s="99" t="str">
        <f t="shared" si="298"/>
        <v/>
      </c>
      <c r="F3148" s="99" t="str">
        <f t="shared" si="299"/>
        <v/>
      </c>
      <c r="G3148" s="99" t="str">
        <f t="shared" si="294"/>
        <v/>
      </c>
      <c r="H3148" s="200" t="str">
        <f ca="1">IF(AND(M3148&gt;0,M3148&lt;=STATS!$C$22),1,"")</f>
        <v/>
      </c>
      <c r="J3148" s="34">
        <v>3147</v>
      </c>
      <c r="R3148" s="17"/>
      <c r="S3148" s="17"/>
      <c r="EZ3148" s="196"/>
      <c r="FA3148" s="196"/>
      <c r="FB3148" s="196"/>
      <c r="FC3148" s="196"/>
      <c r="FD3148" s="196"/>
    </row>
    <row r="3149" spans="2:160">
      <c r="B3149" s="99">
        <f t="shared" si="295"/>
        <v>0</v>
      </c>
      <c r="C3149" s="99" t="str">
        <f t="shared" si="296"/>
        <v/>
      </c>
      <c r="D3149" s="99" t="str">
        <f t="shared" si="297"/>
        <v/>
      </c>
      <c r="E3149" s="99" t="str">
        <f t="shared" si="298"/>
        <v/>
      </c>
      <c r="F3149" s="99" t="str">
        <f t="shared" si="299"/>
        <v/>
      </c>
      <c r="G3149" s="99" t="str">
        <f t="shared" si="294"/>
        <v/>
      </c>
      <c r="H3149" s="200" t="str">
        <f ca="1">IF(AND(M3149&gt;0,M3149&lt;=STATS!$C$22),1,"")</f>
        <v/>
      </c>
      <c r="J3149" s="34">
        <v>3148</v>
      </c>
      <c r="R3149" s="17"/>
      <c r="S3149" s="17"/>
      <c r="EZ3149" s="196"/>
      <c r="FA3149" s="196"/>
      <c r="FB3149" s="196"/>
      <c r="FC3149" s="196"/>
      <c r="FD3149" s="196"/>
    </row>
    <row r="3150" spans="2:160">
      <c r="B3150" s="99">
        <f t="shared" si="295"/>
        <v>0</v>
      </c>
      <c r="C3150" s="99" t="str">
        <f t="shared" si="296"/>
        <v/>
      </c>
      <c r="D3150" s="99" t="str">
        <f t="shared" si="297"/>
        <v/>
      </c>
      <c r="E3150" s="99" t="str">
        <f t="shared" si="298"/>
        <v/>
      </c>
      <c r="F3150" s="99" t="str">
        <f t="shared" si="299"/>
        <v/>
      </c>
      <c r="G3150" s="99" t="str">
        <f t="shared" si="294"/>
        <v/>
      </c>
      <c r="H3150" s="200" t="str">
        <f ca="1">IF(AND(M3150&gt;0,M3150&lt;=STATS!$C$22),1,"")</f>
        <v/>
      </c>
      <c r="J3150" s="34">
        <v>3149</v>
      </c>
      <c r="R3150" s="17"/>
      <c r="S3150" s="17"/>
      <c r="EZ3150" s="196"/>
      <c r="FA3150" s="196"/>
      <c r="FB3150" s="196"/>
      <c r="FC3150" s="196"/>
      <c r="FD3150" s="196"/>
    </row>
    <row r="3151" spans="2:160">
      <c r="B3151" s="99">
        <f t="shared" si="295"/>
        <v>0</v>
      </c>
      <c r="C3151" s="99" t="str">
        <f t="shared" si="296"/>
        <v/>
      </c>
      <c r="D3151" s="99" t="str">
        <f t="shared" si="297"/>
        <v/>
      </c>
      <c r="E3151" s="99" t="str">
        <f t="shared" si="298"/>
        <v/>
      </c>
      <c r="F3151" s="99" t="str">
        <f t="shared" si="299"/>
        <v/>
      </c>
      <c r="G3151" s="99" t="str">
        <f t="shared" si="294"/>
        <v/>
      </c>
      <c r="H3151" s="200" t="str">
        <f ca="1">IF(AND(M3151&gt;0,M3151&lt;=STATS!$C$22),1,"")</f>
        <v/>
      </c>
      <c r="J3151" s="34">
        <v>3150</v>
      </c>
      <c r="R3151" s="17"/>
      <c r="S3151" s="17"/>
      <c r="EZ3151" s="196"/>
      <c r="FA3151" s="196"/>
      <c r="FB3151" s="196"/>
      <c r="FC3151" s="196"/>
      <c r="FD3151" s="196"/>
    </row>
    <row r="3152" spans="2:160">
      <c r="B3152" s="99">
        <f t="shared" si="295"/>
        <v>0</v>
      </c>
      <c r="C3152" s="99" t="str">
        <f t="shared" si="296"/>
        <v/>
      </c>
      <c r="D3152" s="99" t="str">
        <f t="shared" si="297"/>
        <v/>
      </c>
      <c r="E3152" s="99" t="str">
        <f t="shared" si="298"/>
        <v/>
      </c>
      <c r="F3152" s="99" t="str">
        <f t="shared" si="299"/>
        <v/>
      </c>
      <c r="G3152" s="99" t="str">
        <f t="shared" si="294"/>
        <v/>
      </c>
      <c r="H3152" s="200" t="str">
        <f ca="1">IF(AND(M3152&gt;0,M3152&lt;=STATS!$C$22),1,"")</f>
        <v/>
      </c>
      <c r="J3152" s="34">
        <v>3151</v>
      </c>
      <c r="R3152" s="17"/>
      <c r="S3152" s="17"/>
      <c r="EZ3152" s="196"/>
      <c r="FA3152" s="196"/>
      <c r="FB3152" s="196"/>
      <c r="FC3152" s="196"/>
      <c r="FD3152" s="196"/>
    </row>
    <row r="3153" spans="2:160">
      <c r="B3153" s="99">
        <f t="shared" si="295"/>
        <v>0</v>
      </c>
      <c r="C3153" s="99" t="str">
        <f t="shared" si="296"/>
        <v/>
      </c>
      <c r="D3153" s="99" t="str">
        <f t="shared" si="297"/>
        <v/>
      </c>
      <c r="E3153" s="99" t="str">
        <f t="shared" si="298"/>
        <v/>
      </c>
      <c r="F3153" s="99" t="str">
        <f t="shared" si="299"/>
        <v/>
      </c>
      <c r="G3153" s="99" t="str">
        <f t="shared" si="294"/>
        <v/>
      </c>
      <c r="H3153" s="200" t="str">
        <f ca="1">IF(AND(M3153&gt;0,M3153&lt;=STATS!$C$22),1,"")</f>
        <v/>
      </c>
      <c r="J3153" s="34">
        <v>3152</v>
      </c>
      <c r="R3153" s="17"/>
      <c r="S3153" s="17"/>
      <c r="EZ3153" s="196"/>
      <c r="FA3153" s="196"/>
      <c r="FB3153" s="196"/>
      <c r="FC3153" s="196"/>
      <c r="FD3153" s="196"/>
    </row>
    <row r="3154" spans="2:160">
      <c r="B3154" s="99">
        <f t="shared" si="295"/>
        <v>0</v>
      </c>
      <c r="C3154" s="99" t="str">
        <f t="shared" si="296"/>
        <v/>
      </c>
      <c r="D3154" s="99" t="str">
        <f t="shared" si="297"/>
        <v/>
      </c>
      <c r="E3154" s="99" t="str">
        <f t="shared" si="298"/>
        <v/>
      </c>
      <c r="F3154" s="99" t="str">
        <f t="shared" si="299"/>
        <v/>
      </c>
      <c r="G3154" s="99" t="str">
        <f t="shared" si="294"/>
        <v/>
      </c>
      <c r="H3154" s="200" t="str">
        <f ca="1">IF(AND(M3154&gt;0,M3154&lt;=STATS!$C$22),1,"")</f>
        <v/>
      </c>
      <c r="J3154" s="34">
        <v>3153</v>
      </c>
      <c r="R3154" s="17"/>
      <c r="S3154" s="17"/>
      <c r="EZ3154" s="196"/>
      <c r="FA3154" s="196"/>
      <c r="FB3154" s="196"/>
      <c r="FC3154" s="196"/>
      <c r="FD3154" s="196"/>
    </row>
    <row r="3155" spans="2:160">
      <c r="B3155" s="99">
        <f t="shared" si="295"/>
        <v>0</v>
      </c>
      <c r="C3155" s="99" t="str">
        <f t="shared" si="296"/>
        <v/>
      </c>
      <c r="D3155" s="99" t="str">
        <f t="shared" si="297"/>
        <v/>
      </c>
      <c r="E3155" s="99" t="str">
        <f t="shared" si="298"/>
        <v/>
      </c>
      <c r="F3155" s="99" t="str">
        <f t="shared" si="299"/>
        <v/>
      </c>
      <c r="G3155" s="99" t="str">
        <f t="shared" si="294"/>
        <v/>
      </c>
      <c r="H3155" s="200" t="str">
        <f ca="1">IF(AND(M3155&gt;0,M3155&lt;=STATS!$C$22),1,"")</f>
        <v/>
      </c>
      <c r="J3155" s="34">
        <v>3154</v>
      </c>
      <c r="R3155" s="17"/>
      <c r="S3155" s="17"/>
      <c r="EZ3155" s="196"/>
      <c r="FA3155" s="196"/>
      <c r="FB3155" s="196"/>
      <c r="FC3155" s="196"/>
      <c r="FD3155" s="196"/>
    </row>
    <row r="3156" spans="2:160">
      <c r="B3156" s="99">
        <f t="shared" si="295"/>
        <v>0</v>
      </c>
      <c r="C3156" s="99" t="str">
        <f t="shared" si="296"/>
        <v/>
      </c>
      <c r="D3156" s="99" t="str">
        <f t="shared" si="297"/>
        <v/>
      </c>
      <c r="E3156" s="99" t="str">
        <f t="shared" si="298"/>
        <v/>
      </c>
      <c r="F3156" s="99" t="str">
        <f t="shared" si="299"/>
        <v/>
      </c>
      <c r="G3156" s="99" t="str">
        <f t="shared" si="294"/>
        <v/>
      </c>
      <c r="H3156" s="200" t="str">
        <f ca="1">IF(AND(M3156&gt;0,M3156&lt;=STATS!$C$22),1,"")</f>
        <v/>
      </c>
      <c r="J3156" s="34">
        <v>3155</v>
      </c>
      <c r="R3156" s="17"/>
      <c r="S3156" s="17"/>
      <c r="EZ3156" s="196"/>
      <c r="FA3156" s="196"/>
      <c r="FB3156" s="196"/>
      <c r="FC3156" s="196"/>
      <c r="FD3156" s="196"/>
    </row>
    <row r="3157" spans="2:160">
      <c r="B3157" s="99">
        <f t="shared" si="295"/>
        <v>0</v>
      </c>
      <c r="C3157" s="99" t="str">
        <f t="shared" si="296"/>
        <v/>
      </c>
      <c r="D3157" s="99" t="str">
        <f t="shared" si="297"/>
        <v/>
      </c>
      <c r="E3157" s="99" t="str">
        <f t="shared" si="298"/>
        <v/>
      </c>
      <c r="F3157" s="99" t="str">
        <f t="shared" si="299"/>
        <v/>
      </c>
      <c r="G3157" s="99" t="str">
        <f t="shared" si="294"/>
        <v/>
      </c>
      <c r="H3157" s="200" t="str">
        <f ca="1">IF(AND(M3157&gt;0,M3157&lt;=STATS!$C$22),1,"")</f>
        <v/>
      </c>
      <c r="J3157" s="34">
        <v>3156</v>
      </c>
      <c r="R3157" s="17"/>
      <c r="S3157" s="17"/>
      <c r="EZ3157" s="196"/>
      <c r="FA3157" s="196"/>
      <c r="FB3157" s="196"/>
      <c r="FC3157" s="196"/>
      <c r="FD3157" s="196"/>
    </row>
    <row r="3158" spans="2:160">
      <c r="B3158" s="99">
        <f t="shared" si="295"/>
        <v>0</v>
      </c>
      <c r="C3158" s="99" t="str">
        <f t="shared" si="296"/>
        <v/>
      </c>
      <c r="D3158" s="99" t="str">
        <f t="shared" si="297"/>
        <v/>
      </c>
      <c r="E3158" s="99" t="str">
        <f t="shared" si="298"/>
        <v/>
      </c>
      <c r="F3158" s="99" t="str">
        <f t="shared" si="299"/>
        <v/>
      </c>
      <c r="G3158" s="99" t="str">
        <f t="shared" si="294"/>
        <v/>
      </c>
      <c r="H3158" s="200" t="str">
        <f ca="1">IF(AND(M3158&gt;0,M3158&lt;=STATS!$C$22),1,"")</f>
        <v/>
      </c>
      <c r="J3158" s="34">
        <v>3157</v>
      </c>
      <c r="R3158" s="17"/>
      <c r="S3158" s="17"/>
      <c r="EZ3158" s="196"/>
      <c r="FA3158" s="196"/>
      <c r="FB3158" s="196"/>
      <c r="FC3158" s="196"/>
      <c r="FD3158" s="196"/>
    </row>
    <row r="3159" spans="2:160">
      <c r="B3159" s="99">
        <f t="shared" si="295"/>
        <v>0</v>
      </c>
      <c r="C3159" s="99" t="str">
        <f t="shared" si="296"/>
        <v/>
      </c>
      <c r="D3159" s="99" t="str">
        <f t="shared" si="297"/>
        <v/>
      </c>
      <c r="E3159" s="99" t="str">
        <f t="shared" si="298"/>
        <v/>
      </c>
      <c r="F3159" s="99" t="str">
        <f t="shared" si="299"/>
        <v/>
      </c>
      <c r="G3159" s="99" t="str">
        <f t="shared" si="294"/>
        <v/>
      </c>
      <c r="H3159" s="200" t="str">
        <f ca="1">IF(AND(M3159&gt;0,M3159&lt;=STATS!$C$22),1,"")</f>
        <v/>
      </c>
      <c r="J3159" s="34">
        <v>3158</v>
      </c>
      <c r="R3159" s="17"/>
      <c r="S3159" s="17"/>
      <c r="EZ3159" s="196"/>
      <c r="FA3159" s="196"/>
      <c r="FB3159" s="196"/>
      <c r="FC3159" s="196"/>
      <c r="FD3159" s="196"/>
    </row>
    <row r="3160" spans="2:160">
      <c r="B3160" s="99">
        <f t="shared" si="295"/>
        <v>0</v>
      </c>
      <c r="C3160" s="99" t="str">
        <f t="shared" si="296"/>
        <v/>
      </c>
      <c r="D3160" s="99" t="str">
        <f t="shared" si="297"/>
        <v/>
      </c>
      <c r="E3160" s="99" t="str">
        <f t="shared" si="298"/>
        <v/>
      </c>
      <c r="F3160" s="99" t="str">
        <f t="shared" si="299"/>
        <v/>
      </c>
      <c r="G3160" s="99" t="str">
        <f t="shared" si="294"/>
        <v/>
      </c>
      <c r="H3160" s="200" t="str">
        <f ca="1">IF(AND(M3160&gt;0,M3160&lt;=STATS!$C$22),1,"")</f>
        <v/>
      </c>
      <c r="J3160" s="34">
        <v>3159</v>
      </c>
      <c r="R3160" s="17"/>
      <c r="S3160" s="17"/>
      <c r="EZ3160" s="196"/>
      <c r="FA3160" s="196"/>
      <c r="FB3160" s="196"/>
      <c r="FC3160" s="196"/>
      <c r="FD3160" s="196"/>
    </row>
    <row r="3161" spans="2:160">
      <c r="B3161" s="99">
        <f t="shared" si="295"/>
        <v>0</v>
      </c>
      <c r="C3161" s="99" t="str">
        <f t="shared" si="296"/>
        <v/>
      </c>
      <c r="D3161" s="99" t="str">
        <f t="shared" si="297"/>
        <v/>
      </c>
      <c r="E3161" s="99" t="str">
        <f t="shared" si="298"/>
        <v/>
      </c>
      <c r="F3161" s="99" t="str">
        <f t="shared" si="299"/>
        <v/>
      </c>
      <c r="G3161" s="99" t="str">
        <f t="shared" si="294"/>
        <v/>
      </c>
      <c r="H3161" s="200" t="str">
        <f ca="1">IF(AND(M3161&gt;0,M3161&lt;=STATS!$C$22),1,"")</f>
        <v/>
      </c>
      <c r="J3161" s="34">
        <v>3160</v>
      </c>
      <c r="R3161" s="17"/>
      <c r="S3161" s="17"/>
      <c r="EZ3161" s="196"/>
      <c r="FA3161" s="196"/>
      <c r="FB3161" s="196"/>
      <c r="FC3161" s="196"/>
      <c r="FD3161" s="196"/>
    </row>
    <row r="3162" spans="2:160">
      <c r="B3162" s="99">
        <f t="shared" si="295"/>
        <v>0</v>
      </c>
      <c r="C3162" s="99" t="str">
        <f t="shared" si="296"/>
        <v/>
      </c>
      <c r="D3162" s="99" t="str">
        <f t="shared" si="297"/>
        <v/>
      </c>
      <c r="E3162" s="99" t="str">
        <f t="shared" si="298"/>
        <v/>
      </c>
      <c r="F3162" s="99" t="str">
        <f t="shared" si="299"/>
        <v/>
      </c>
      <c r="G3162" s="99" t="str">
        <f t="shared" ref="G3162:G3225" si="300">IF($B3162&gt;=1,$M3162,"")</f>
        <v/>
      </c>
      <c r="H3162" s="200" t="str">
        <f ca="1">IF(AND(M3162&gt;0,M3162&lt;=STATS!$C$22),1,"")</f>
        <v/>
      </c>
      <c r="J3162" s="34">
        <v>3161</v>
      </c>
      <c r="R3162" s="17"/>
      <c r="S3162" s="17"/>
      <c r="EZ3162" s="196"/>
      <c r="FA3162" s="196"/>
      <c r="FB3162" s="196"/>
      <c r="FC3162" s="196"/>
      <c r="FD3162" s="196"/>
    </row>
    <row r="3163" spans="2:160">
      <c r="B3163" s="99">
        <f t="shared" si="295"/>
        <v>0</v>
      </c>
      <c r="C3163" s="99" t="str">
        <f t="shared" si="296"/>
        <v/>
      </c>
      <c r="D3163" s="99" t="str">
        <f t="shared" si="297"/>
        <v/>
      </c>
      <c r="E3163" s="99" t="str">
        <f t="shared" si="298"/>
        <v/>
      </c>
      <c r="F3163" s="99" t="str">
        <f t="shared" si="299"/>
        <v/>
      </c>
      <c r="G3163" s="99" t="str">
        <f t="shared" si="300"/>
        <v/>
      </c>
      <c r="H3163" s="200" t="str">
        <f ca="1">IF(AND(M3163&gt;0,M3163&lt;=STATS!$C$22),1,"")</f>
        <v/>
      </c>
      <c r="J3163" s="34">
        <v>3162</v>
      </c>
      <c r="R3163" s="17"/>
      <c r="S3163" s="17"/>
      <c r="EZ3163" s="196"/>
      <c r="FA3163" s="196"/>
      <c r="FB3163" s="196"/>
      <c r="FC3163" s="196"/>
      <c r="FD3163" s="196"/>
    </row>
    <row r="3164" spans="2:160">
      <c r="B3164" s="99">
        <f t="shared" si="295"/>
        <v>0</v>
      </c>
      <c r="C3164" s="99" t="str">
        <f t="shared" si="296"/>
        <v/>
      </c>
      <c r="D3164" s="99" t="str">
        <f t="shared" si="297"/>
        <v/>
      </c>
      <c r="E3164" s="99" t="str">
        <f t="shared" si="298"/>
        <v/>
      </c>
      <c r="F3164" s="99" t="str">
        <f t="shared" si="299"/>
        <v/>
      </c>
      <c r="G3164" s="99" t="str">
        <f t="shared" si="300"/>
        <v/>
      </c>
      <c r="H3164" s="200" t="str">
        <f ca="1">IF(AND(M3164&gt;0,M3164&lt;=STATS!$C$22),1,"")</f>
        <v/>
      </c>
      <c r="J3164" s="34">
        <v>3163</v>
      </c>
      <c r="R3164" s="17"/>
      <c r="S3164" s="17"/>
      <c r="EZ3164" s="196"/>
      <c r="FA3164" s="196"/>
      <c r="FB3164" s="196"/>
      <c r="FC3164" s="196"/>
      <c r="FD3164" s="196"/>
    </row>
    <row r="3165" spans="2:160">
      <c r="B3165" s="99">
        <f t="shared" si="295"/>
        <v>0</v>
      </c>
      <c r="C3165" s="99" t="str">
        <f t="shared" si="296"/>
        <v/>
      </c>
      <c r="D3165" s="99" t="str">
        <f t="shared" si="297"/>
        <v/>
      </c>
      <c r="E3165" s="99" t="str">
        <f t="shared" si="298"/>
        <v/>
      </c>
      <c r="F3165" s="99" t="str">
        <f t="shared" si="299"/>
        <v/>
      </c>
      <c r="G3165" s="99" t="str">
        <f t="shared" si="300"/>
        <v/>
      </c>
      <c r="H3165" s="200" t="str">
        <f ca="1">IF(AND(M3165&gt;0,M3165&lt;=STATS!$C$22),1,"")</f>
        <v/>
      </c>
      <c r="J3165" s="34">
        <v>3164</v>
      </c>
      <c r="R3165" s="17"/>
      <c r="S3165" s="17"/>
      <c r="EZ3165" s="196"/>
      <c r="FA3165" s="196"/>
      <c r="FB3165" s="196"/>
      <c r="FC3165" s="196"/>
      <c r="FD3165" s="196"/>
    </row>
    <row r="3166" spans="2:160">
      <c r="B3166" s="99">
        <f t="shared" si="295"/>
        <v>0</v>
      </c>
      <c r="C3166" s="99" t="str">
        <f t="shared" si="296"/>
        <v/>
      </c>
      <c r="D3166" s="99" t="str">
        <f t="shared" si="297"/>
        <v/>
      </c>
      <c r="E3166" s="99" t="str">
        <f t="shared" si="298"/>
        <v/>
      </c>
      <c r="F3166" s="99" t="str">
        <f t="shared" si="299"/>
        <v/>
      </c>
      <c r="G3166" s="99" t="str">
        <f t="shared" si="300"/>
        <v/>
      </c>
      <c r="H3166" s="200" t="str">
        <f ca="1">IF(AND(M3166&gt;0,M3166&lt;=STATS!$C$22),1,"")</f>
        <v/>
      </c>
      <c r="J3166" s="34">
        <v>3165</v>
      </c>
      <c r="R3166" s="17"/>
      <c r="S3166" s="17"/>
      <c r="EZ3166" s="196"/>
      <c r="FA3166" s="196"/>
      <c r="FB3166" s="196"/>
      <c r="FC3166" s="196"/>
      <c r="FD3166" s="196"/>
    </row>
    <row r="3167" spans="2:160">
      <c r="B3167" s="99">
        <f t="shared" si="295"/>
        <v>0</v>
      </c>
      <c r="C3167" s="99" t="str">
        <f t="shared" si="296"/>
        <v/>
      </c>
      <c r="D3167" s="99" t="str">
        <f t="shared" si="297"/>
        <v/>
      </c>
      <c r="E3167" s="99" t="str">
        <f t="shared" si="298"/>
        <v/>
      </c>
      <c r="F3167" s="99" t="str">
        <f t="shared" si="299"/>
        <v/>
      </c>
      <c r="G3167" s="99" t="str">
        <f t="shared" si="300"/>
        <v/>
      </c>
      <c r="H3167" s="200" t="str">
        <f ca="1">IF(AND(M3167&gt;0,M3167&lt;=STATS!$C$22),1,"")</f>
        <v/>
      </c>
      <c r="J3167" s="34">
        <v>3166</v>
      </c>
      <c r="R3167" s="17"/>
      <c r="S3167" s="17"/>
      <c r="EZ3167" s="196"/>
      <c r="FA3167" s="196"/>
      <c r="FB3167" s="196"/>
      <c r="FC3167" s="196"/>
      <c r="FD3167" s="196"/>
    </row>
    <row r="3168" spans="2:160">
      <c r="B3168" s="99">
        <f t="shared" si="295"/>
        <v>0</v>
      </c>
      <c r="C3168" s="99" t="str">
        <f t="shared" si="296"/>
        <v/>
      </c>
      <c r="D3168" s="99" t="str">
        <f t="shared" si="297"/>
        <v/>
      </c>
      <c r="E3168" s="99" t="str">
        <f t="shared" si="298"/>
        <v/>
      </c>
      <c r="F3168" s="99" t="str">
        <f t="shared" si="299"/>
        <v/>
      </c>
      <c r="G3168" s="99" t="str">
        <f t="shared" si="300"/>
        <v/>
      </c>
      <c r="H3168" s="200" t="str">
        <f ca="1">IF(AND(M3168&gt;0,M3168&lt;=STATS!$C$22),1,"")</f>
        <v/>
      </c>
      <c r="J3168" s="34">
        <v>3167</v>
      </c>
      <c r="R3168" s="17"/>
      <c r="S3168" s="17"/>
      <c r="EZ3168" s="196"/>
      <c r="FA3168" s="196"/>
      <c r="FB3168" s="196"/>
      <c r="FC3168" s="196"/>
      <c r="FD3168" s="196"/>
    </row>
    <row r="3169" spans="2:160">
      <c r="B3169" s="99">
        <f t="shared" si="295"/>
        <v>0</v>
      </c>
      <c r="C3169" s="99" t="str">
        <f t="shared" si="296"/>
        <v/>
      </c>
      <c r="D3169" s="99" t="str">
        <f t="shared" si="297"/>
        <v/>
      </c>
      <c r="E3169" s="99" t="str">
        <f t="shared" si="298"/>
        <v/>
      </c>
      <c r="F3169" s="99" t="str">
        <f t="shared" si="299"/>
        <v/>
      </c>
      <c r="G3169" s="99" t="str">
        <f t="shared" si="300"/>
        <v/>
      </c>
      <c r="H3169" s="200" t="str">
        <f ca="1">IF(AND(M3169&gt;0,M3169&lt;=STATS!$C$22),1,"")</f>
        <v/>
      </c>
      <c r="J3169" s="34">
        <v>3168</v>
      </c>
      <c r="R3169" s="17"/>
      <c r="S3169" s="17"/>
      <c r="EZ3169" s="196"/>
      <c r="FA3169" s="196"/>
      <c r="FB3169" s="196"/>
      <c r="FC3169" s="196"/>
      <c r="FD3169" s="196"/>
    </row>
    <row r="3170" spans="2:160">
      <c r="B3170" s="99">
        <f t="shared" si="295"/>
        <v>0</v>
      </c>
      <c r="C3170" s="99" t="str">
        <f t="shared" si="296"/>
        <v/>
      </c>
      <c r="D3170" s="99" t="str">
        <f t="shared" si="297"/>
        <v/>
      </c>
      <c r="E3170" s="99" t="str">
        <f t="shared" si="298"/>
        <v/>
      </c>
      <c r="F3170" s="99" t="str">
        <f t="shared" si="299"/>
        <v/>
      </c>
      <c r="G3170" s="99" t="str">
        <f t="shared" si="300"/>
        <v/>
      </c>
      <c r="H3170" s="200" t="str">
        <f ca="1">IF(AND(M3170&gt;0,M3170&lt;=STATS!$C$22),1,"")</f>
        <v/>
      </c>
      <c r="J3170" s="34">
        <v>3169</v>
      </c>
      <c r="R3170" s="17"/>
      <c r="S3170" s="17"/>
      <c r="EZ3170" s="196"/>
      <c r="FA3170" s="196"/>
      <c r="FB3170" s="196"/>
      <c r="FC3170" s="196"/>
      <c r="FD3170" s="196"/>
    </row>
    <row r="3171" spans="2:160">
      <c r="B3171" s="99">
        <f t="shared" si="295"/>
        <v>0</v>
      </c>
      <c r="C3171" s="99" t="str">
        <f t="shared" si="296"/>
        <v/>
      </c>
      <c r="D3171" s="99" t="str">
        <f t="shared" si="297"/>
        <v/>
      </c>
      <c r="E3171" s="99" t="str">
        <f t="shared" si="298"/>
        <v/>
      </c>
      <c r="F3171" s="99" t="str">
        <f t="shared" si="299"/>
        <v/>
      </c>
      <c r="G3171" s="99" t="str">
        <f t="shared" si="300"/>
        <v/>
      </c>
      <c r="H3171" s="200" t="str">
        <f ca="1">IF(AND(M3171&gt;0,M3171&lt;=STATS!$C$22),1,"")</f>
        <v/>
      </c>
      <c r="J3171" s="34">
        <v>3170</v>
      </c>
      <c r="R3171" s="17"/>
      <c r="S3171" s="17"/>
      <c r="EZ3171" s="196"/>
      <c r="FA3171" s="196"/>
      <c r="FB3171" s="196"/>
      <c r="FC3171" s="196"/>
      <c r="FD3171" s="196"/>
    </row>
    <row r="3172" spans="2:160">
      <c r="B3172" s="99">
        <f t="shared" si="295"/>
        <v>0</v>
      </c>
      <c r="C3172" s="99" t="str">
        <f t="shared" si="296"/>
        <v/>
      </c>
      <c r="D3172" s="99" t="str">
        <f t="shared" si="297"/>
        <v/>
      </c>
      <c r="E3172" s="99" t="str">
        <f t="shared" si="298"/>
        <v/>
      </c>
      <c r="F3172" s="99" t="str">
        <f t="shared" si="299"/>
        <v/>
      </c>
      <c r="G3172" s="99" t="str">
        <f t="shared" si="300"/>
        <v/>
      </c>
      <c r="H3172" s="200" t="str">
        <f ca="1">IF(AND(M3172&gt;0,M3172&lt;=STATS!$C$22),1,"")</f>
        <v/>
      </c>
      <c r="J3172" s="34">
        <v>3171</v>
      </c>
      <c r="R3172" s="17"/>
      <c r="S3172" s="17"/>
      <c r="EZ3172" s="196"/>
      <c r="FA3172" s="196"/>
      <c r="FB3172" s="196"/>
      <c r="FC3172" s="196"/>
      <c r="FD3172" s="196"/>
    </row>
    <row r="3173" spans="2:160">
      <c r="B3173" s="99">
        <f t="shared" si="295"/>
        <v>0</v>
      </c>
      <c r="C3173" s="99" t="str">
        <f t="shared" si="296"/>
        <v/>
      </c>
      <c r="D3173" s="99" t="str">
        <f t="shared" si="297"/>
        <v/>
      </c>
      <c r="E3173" s="99" t="str">
        <f t="shared" si="298"/>
        <v/>
      </c>
      <c r="F3173" s="99" t="str">
        <f t="shared" si="299"/>
        <v/>
      </c>
      <c r="G3173" s="99" t="str">
        <f t="shared" si="300"/>
        <v/>
      </c>
      <c r="H3173" s="200" t="str">
        <f ca="1">IF(AND(M3173&gt;0,M3173&lt;=STATS!$C$22),1,"")</f>
        <v/>
      </c>
      <c r="J3173" s="34">
        <v>3172</v>
      </c>
      <c r="R3173" s="17"/>
      <c r="S3173" s="17"/>
      <c r="EZ3173" s="196"/>
      <c r="FA3173" s="196"/>
      <c r="FB3173" s="196"/>
      <c r="FC3173" s="196"/>
      <c r="FD3173" s="196"/>
    </row>
    <row r="3174" spans="2:160">
      <c r="B3174" s="99">
        <f t="shared" si="295"/>
        <v>0</v>
      </c>
      <c r="C3174" s="99" t="str">
        <f t="shared" si="296"/>
        <v/>
      </c>
      <c r="D3174" s="99" t="str">
        <f t="shared" si="297"/>
        <v/>
      </c>
      <c r="E3174" s="99" t="str">
        <f t="shared" si="298"/>
        <v/>
      </c>
      <c r="F3174" s="99" t="str">
        <f t="shared" si="299"/>
        <v/>
      </c>
      <c r="G3174" s="99" t="str">
        <f t="shared" si="300"/>
        <v/>
      </c>
      <c r="H3174" s="200" t="str">
        <f ca="1">IF(AND(M3174&gt;0,M3174&lt;=STATS!$C$22),1,"")</f>
        <v/>
      </c>
      <c r="J3174" s="34">
        <v>3173</v>
      </c>
      <c r="R3174" s="17"/>
      <c r="S3174" s="17"/>
      <c r="EZ3174" s="196"/>
      <c r="FA3174" s="196"/>
      <c r="FB3174" s="196"/>
      <c r="FC3174" s="196"/>
      <c r="FD3174" s="196"/>
    </row>
    <row r="3175" spans="2:160">
      <c r="B3175" s="99">
        <f t="shared" si="295"/>
        <v>0</v>
      </c>
      <c r="C3175" s="99" t="str">
        <f t="shared" si="296"/>
        <v/>
      </c>
      <c r="D3175" s="99" t="str">
        <f t="shared" si="297"/>
        <v/>
      </c>
      <c r="E3175" s="99" t="str">
        <f t="shared" si="298"/>
        <v/>
      </c>
      <c r="F3175" s="99" t="str">
        <f t="shared" si="299"/>
        <v/>
      </c>
      <c r="G3175" s="99" t="str">
        <f t="shared" si="300"/>
        <v/>
      </c>
      <c r="H3175" s="200" t="str">
        <f ca="1">IF(AND(M3175&gt;0,M3175&lt;=STATS!$C$22),1,"")</f>
        <v/>
      </c>
      <c r="J3175" s="34">
        <v>3174</v>
      </c>
      <c r="R3175" s="17"/>
      <c r="S3175" s="17"/>
      <c r="EZ3175" s="196"/>
      <c r="FA3175" s="196"/>
      <c r="FB3175" s="196"/>
      <c r="FC3175" s="196"/>
      <c r="FD3175" s="196"/>
    </row>
    <row r="3176" spans="2:160">
      <c r="B3176" s="99">
        <f t="shared" si="295"/>
        <v>0</v>
      </c>
      <c r="C3176" s="99" t="str">
        <f t="shared" si="296"/>
        <v/>
      </c>
      <c r="D3176" s="99" t="str">
        <f t="shared" si="297"/>
        <v/>
      </c>
      <c r="E3176" s="99" t="str">
        <f t="shared" si="298"/>
        <v/>
      </c>
      <c r="F3176" s="99" t="str">
        <f t="shared" si="299"/>
        <v/>
      </c>
      <c r="G3176" s="99" t="str">
        <f t="shared" si="300"/>
        <v/>
      </c>
      <c r="H3176" s="200" t="str">
        <f ca="1">IF(AND(M3176&gt;0,M3176&lt;=STATS!$C$22),1,"")</f>
        <v/>
      </c>
      <c r="J3176" s="34">
        <v>3175</v>
      </c>
      <c r="R3176" s="17"/>
      <c r="S3176" s="17"/>
      <c r="EZ3176" s="196"/>
      <c r="FA3176" s="196"/>
      <c r="FB3176" s="196"/>
      <c r="FC3176" s="196"/>
      <c r="FD3176" s="196"/>
    </row>
    <row r="3177" spans="2:160">
      <c r="B3177" s="99">
        <f t="shared" si="295"/>
        <v>0</v>
      </c>
      <c r="C3177" s="99" t="str">
        <f t="shared" si="296"/>
        <v/>
      </c>
      <c r="D3177" s="99" t="str">
        <f t="shared" si="297"/>
        <v/>
      </c>
      <c r="E3177" s="99" t="str">
        <f t="shared" si="298"/>
        <v/>
      </c>
      <c r="F3177" s="99" t="str">
        <f t="shared" si="299"/>
        <v/>
      </c>
      <c r="G3177" s="99" t="str">
        <f t="shared" si="300"/>
        <v/>
      </c>
      <c r="H3177" s="200" t="str">
        <f ca="1">IF(AND(M3177&gt;0,M3177&lt;=STATS!$C$22),1,"")</f>
        <v/>
      </c>
      <c r="J3177" s="34">
        <v>3176</v>
      </c>
      <c r="R3177" s="17"/>
      <c r="S3177" s="17"/>
      <c r="EZ3177" s="196"/>
      <c r="FA3177" s="196"/>
      <c r="FB3177" s="196"/>
      <c r="FC3177" s="196"/>
      <c r="FD3177" s="196"/>
    </row>
    <row r="3178" spans="2:160">
      <c r="B3178" s="99">
        <f t="shared" si="295"/>
        <v>0</v>
      </c>
      <c r="C3178" s="99" t="str">
        <f t="shared" si="296"/>
        <v/>
      </c>
      <c r="D3178" s="99" t="str">
        <f t="shared" si="297"/>
        <v/>
      </c>
      <c r="E3178" s="99" t="str">
        <f t="shared" si="298"/>
        <v/>
      </c>
      <c r="F3178" s="99" t="str">
        <f t="shared" si="299"/>
        <v/>
      </c>
      <c r="G3178" s="99" t="str">
        <f t="shared" si="300"/>
        <v/>
      </c>
      <c r="H3178" s="200" t="str">
        <f ca="1">IF(AND(M3178&gt;0,M3178&lt;=STATS!$C$22),1,"")</f>
        <v/>
      </c>
      <c r="J3178" s="34">
        <v>3177</v>
      </c>
      <c r="R3178" s="17"/>
      <c r="S3178" s="17"/>
      <c r="EZ3178" s="196"/>
      <c r="FA3178" s="196"/>
      <c r="FB3178" s="196"/>
      <c r="FC3178" s="196"/>
      <c r="FD3178" s="196"/>
    </row>
    <row r="3179" spans="2:160">
      <c r="B3179" s="99">
        <f t="shared" si="295"/>
        <v>0</v>
      </c>
      <c r="C3179" s="99" t="str">
        <f t="shared" si="296"/>
        <v/>
      </c>
      <c r="D3179" s="99" t="str">
        <f t="shared" si="297"/>
        <v/>
      </c>
      <c r="E3179" s="99" t="str">
        <f t="shared" si="298"/>
        <v/>
      </c>
      <c r="F3179" s="99" t="str">
        <f t="shared" si="299"/>
        <v/>
      </c>
      <c r="G3179" s="99" t="str">
        <f t="shared" si="300"/>
        <v/>
      </c>
      <c r="H3179" s="200" t="str">
        <f ca="1">IF(AND(M3179&gt;0,M3179&lt;=STATS!$C$22),1,"")</f>
        <v/>
      </c>
      <c r="J3179" s="34">
        <v>3178</v>
      </c>
      <c r="R3179" s="17"/>
      <c r="S3179" s="17"/>
      <c r="EZ3179" s="196"/>
      <c r="FA3179" s="196"/>
      <c r="FB3179" s="196"/>
      <c r="FC3179" s="196"/>
      <c r="FD3179" s="196"/>
    </row>
    <row r="3180" spans="2:160">
      <c r="B3180" s="99">
        <f t="shared" si="295"/>
        <v>0</v>
      </c>
      <c r="C3180" s="99" t="str">
        <f t="shared" si="296"/>
        <v/>
      </c>
      <c r="D3180" s="99" t="str">
        <f t="shared" si="297"/>
        <v/>
      </c>
      <c r="E3180" s="99" t="str">
        <f t="shared" si="298"/>
        <v/>
      </c>
      <c r="F3180" s="99" t="str">
        <f t="shared" si="299"/>
        <v/>
      </c>
      <c r="G3180" s="99" t="str">
        <f t="shared" si="300"/>
        <v/>
      </c>
      <c r="H3180" s="200" t="str">
        <f ca="1">IF(AND(M3180&gt;0,M3180&lt;=STATS!$C$22),1,"")</f>
        <v/>
      </c>
      <c r="J3180" s="34">
        <v>3179</v>
      </c>
      <c r="R3180" s="17"/>
      <c r="S3180" s="17"/>
      <c r="EZ3180" s="196"/>
      <c r="FA3180" s="196"/>
      <c r="FB3180" s="196"/>
      <c r="FC3180" s="196"/>
      <c r="FD3180" s="196"/>
    </row>
    <row r="3181" spans="2:160">
      <c r="B3181" s="99">
        <f t="shared" si="295"/>
        <v>0</v>
      </c>
      <c r="C3181" s="99" t="str">
        <f t="shared" si="296"/>
        <v/>
      </c>
      <c r="D3181" s="99" t="str">
        <f t="shared" si="297"/>
        <v/>
      </c>
      <c r="E3181" s="99" t="str">
        <f t="shared" si="298"/>
        <v/>
      </c>
      <c r="F3181" s="99" t="str">
        <f t="shared" si="299"/>
        <v/>
      </c>
      <c r="G3181" s="99" t="str">
        <f t="shared" si="300"/>
        <v/>
      </c>
      <c r="H3181" s="200" t="str">
        <f ca="1">IF(AND(M3181&gt;0,M3181&lt;=STATS!$C$22),1,"")</f>
        <v/>
      </c>
      <c r="J3181" s="34">
        <v>3180</v>
      </c>
      <c r="R3181" s="17"/>
      <c r="S3181" s="17"/>
      <c r="EZ3181" s="196"/>
      <c r="FA3181" s="196"/>
      <c r="FB3181" s="196"/>
      <c r="FC3181" s="196"/>
      <c r="FD3181" s="196"/>
    </row>
    <row r="3182" spans="2:160">
      <c r="B3182" s="99">
        <f t="shared" si="295"/>
        <v>0</v>
      </c>
      <c r="C3182" s="99" t="str">
        <f t="shared" si="296"/>
        <v/>
      </c>
      <c r="D3182" s="99" t="str">
        <f t="shared" si="297"/>
        <v/>
      </c>
      <c r="E3182" s="99" t="str">
        <f t="shared" si="298"/>
        <v/>
      </c>
      <c r="F3182" s="99" t="str">
        <f t="shared" si="299"/>
        <v/>
      </c>
      <c r="G3182" s="99" t="str">
        <f t="shared" si="300"/>
        <v/>
      </c>
      <c r="H3182" s="200" t="str">
        <f ca="1">IF(AND(M3182&gt;0,M3182&lt;=STATS!$C$22),1,"")</f>
        <v/>
      </c>
      <c r="J3182" s="34">
        <v>3181</v>
      </c>
      <c r="R3182" s="17"/>
      <c r="S3182" s="17"/>
      <c r="EZ3182" s="196"/>
      <c r="FA3182" s="196"/>
      <c r="FB3182" s="196"/>
      <c r="FC3182" s="196"/>
      <c r="FD3182" s="196"/>
    </row>
    <row r="3183" spans="2:160">
      <c r="B3183" s="99">
        <f t="shared" si="295"/>
        <v>0</v>
      </c>
      <c r="C3183" s="99" t="str">
        <f t="shared" si="296"/>
        <v/>
      </c>
      <c r="D3183" s="99" t="str">
        <f t="shared" si="297"/>
        <v/>
      </c>
      <c r="E3183" s="99" t="str">
        <f t="shared" si="298"/>
        <v/>
      </c>
      <c r="F3183" s="99" t="str">
        <f t="shared" si="299"/>
        <v/>
      </c>
      <c r="G3183" s="99" t="str">
        <f t="shared" si="300"/>
        <v/>
      </c>
      <c r="H3183" s="200" t="str">
        <f ca="1">IF(AND(M3183&gt;0,M3183&lt;=STATS!$C$22),1,"")</f>
        <v/>
      </c>
      <c r="J3183" s="34">
        <v>3182</v>
      </c>
      <c r="R3183" s="17"/>
      <c r="S3183" s="17"/>
      <c r="EZ3183" s="196"/>
      <c r="FA3183" s="196"/>
      <c r="FB3183" s="196"/>
      <c r="FC3183" s="196"/>
      <c r="FD3183" s="196"/>
    </row>
    <row r="3184" spans="2:160">
      <c r="B3184" s="99">
        <f t="shared" si="295"/>
        <v>0</v>
      </c>
      <c r="C3184" s="99" t="str">
        <f t="shared" si="296"/>
        <v/>
      </c>
      <c r="D3184" s="99" t="str">
        <f t="shared" si="297"/>
        <v/>
      </c>
      <c r="E3184" s="99" t="str">
        <f t="shared" si="298"/>
        <v/>
      </c>
      <c r="F3184" s="99" t="str">
        <f t="shared" si="299"/>
        <v/>
      </c>
      <c r="G3184" s="99" t="str">
        <f t="shared" si="300"/>
        <v/>
      </c>
      <c r="H3184" s="200" t="str">
        <f ca="1">IF(AND(M3184&gt;0,M3184&lt;=STATS!$C$22),1,"")</f>
        <v/>
      </c>
      <c r="J3184" s="34">
        <v>3183</v>
      </c>
      <c r="R3184" s="17"/>
      <c r="S3184" s="17"/>
      <c r="EZ3184" s="196"/>
      <c r="FA3184" s="196"/>
      <c r="FB3184" s="196"/>
      <c r="FC3184" s="196"/>
      <c r="FD3184" s="196"/>
    </row>
    <row r="3185" spans="2:160">
      <c r="B3185" s="99">
        <f t="shared" si="295"/>
        <v>0</v>
      </c>
      <c r="C3185" s="99" t="str">
        <f t="shared" si="296"/>
        <v/>
      </c>
      <c r="D3185" s="99" t="str">
        <f t="shared" si="297"/>
        <v/>
      </c>
      <c r="E3185" s="99" t="str">
        <f t="shared" si="298"/>
        <v/>
      </c>
      <c r="F3185" s="99" t="str">
        <f t="shared" si="299"/>
        <v/>
      </c>
      <c r="G3185" s="99" t="str">
        <f t="shared" si="300"/>
        <v/>
      </c>
      <c r="H3185" s="200" t="str">
        <f ca="1">IF(AND(M3185&gt;0,M3185&lt;=STATS!$C$22),1,"")</f>
        <v/>
      </c>
      <c r="J3185" s="34">
        <v>3184</v>
      </c>
      <c r="R3185" s="17"/>
      <c r="S3185" s="17"/>
      <c r="EZ3185" s="196"/>
      <c r="FA3185" s="196"/>
      <c r="FB3185" s="196"/>
      <c r="FC3185" s="196"/>
      <c r="FD3185" s="196"/>
    </row>
    <row r="3186" spans="2:160">
      <c r="B3186" s="99">
        <f t="shared" si="295"/>
        <v>0</v>
      </c>
      <c r="C3186" s="99" t="str">
        <f t="shared" si="296"/>
        <v/>
      </c>
      <c r="D3186" s="99" t="str">
        <f t="shared" si="297"/>
        <v/>
      </c>
      <c r="E3186" s="99" t="str">
        <f t="shared" si="298"/>
        <v/>
      </c>
      <c r="F3186" s="99" t="str">
        <f t="shared" si="299"/>
        <v/>
      </c>
      <c r="G3186" s="99" t="str">
        <f t="shared" si="300"/>
        <v/>
      </c>
      <c r="H3186" s="200" t="str">
        <f ca="1">IF(AND(M3186&gt;0,M3186&lt;=STATS!$C$22),1,"")</f>
        <v/>
      </c>
      <c r="J3186" s="34">
        <v>3185</v>
      </c>
      <c r="R3186" s="17"/>
      <c r="S3186" s="17"/>
      <c r="EZ3186" s="196"/>
      <c r="FA3186" s="196"/>
      <c r="FB3186" s="196"/>
      <c r="FC3186" s="196"/>
      <c r="FD3186" s="196"/>
    </row>
    <row r="3187" spans="2:160">
      <c r="B3187" s="99">
        <f t="shared" si="295"/>
        <v>0</v>
      </c>
      <c r="C3187" s="99" t="str">
        <f t="shared" si="296"/>
        <v/>
      </c>
      <c r="D3187" s="99" t="str">
        <f t="shared" si="297"/>
        <v/>
      </c>
      <c r="E3187" s="99" t="str">
        <f t="shared" si="298"/>
        <v/>
      </c>
      <c r="F3187" s="99" t="str">
        <f t="shared" si="299"/>
        <v/>
      </c>
      <c r="G3187" s="99" t="str">
        <f t="shared" si="300"/>
        <v/>
      </c>
      <c r="H3187" s="200" t="str">
        <f ca="1">IF(AND(M3187&gt;0,M3187&lt;=STATS!$C$22),1,"")</f>
        <v/>
      </c>
      <c r="J3187" s="34">
        <v>3186</v>
      </c>
      <c r="R3187" s="17"/>
      <c r="S3187" s="17"/>
      <c r="EZ3187" s="196"/>
      <c r="FA3187" s="196"/>
      <c r="FB3187" s="196"/>
      <c r="FC3187" s="196"/>
      <c r="FD3187" s="196"/>
    </row>
    <row r="3188" spans="2:160">
      <c r="B3188" s="99">
        <f t="shared" si="295"/>
        <v>0</v>
      </c>
      <c r="C3188" s="99" t="str">
        <f t="shared" si="296"/>
        <v/>
      </c>
      <c r="D3188" s="99" t="str">
        <f t="shared" si="297"/>
        <v/>
      </c>
      <c r="E3188" s="99" t="str">
        <f t="shared" si="298"/>
        <v/>
      </c>
      <c r="F3188" s="99" t="str">
        <f t="shared" si="299"/>
        <v/>
      </c>
      <c r="G3188" s="99" t="str">
        <f t="shared" si="300"/>
        <v/>
      </c>
      <c r="H3188" s="200" t="str">
        <f ca="1">IF(AND(M3188&gt;0,M3188&lt;=STATS!$C$22),1,"")</f>
        <v/>
      </c>
      <c r="J3188" s="34">
        <v>3187</v>
      </c>
      <c r="R3188" s="17"/>
      <c r="S3188" s="17"/>
      <c r="EZ3188" s="196"/>
      <c r="FA3188" s="196"/>
      <c r="FB3188" s="196"/>
      <c r="FC3188" s="196"/>
      <c r="FD3188" s="196"/>
    </row>
    <row r="3189" spans="2:160">
      <c r="B3189" s="99">
        <f t="shared" si="295"/>
        <v>0</v>
      </c>
      <c r="C3189" s="99" t="str">
        <f t="shared" si="296"/>
        <v/>
      </c>
      <c r="D3189" s="99" t="str">
        <f t="shared" si="297"/>
        <v/>
      </c>
      <c r="E3189" s="99" t="str">
        <f t="shared" si="298"/>
        <v/>
      </c>
      <c r="F3189" s="99" t="str">
        <f t="shared" si="299"/>
        <v/>
      </c>
      <c r="G3189" s="99" t="str">
        <f t="shared" si="300"/>
        <v/>
      </c>
      <c r="H3189" s="200" t="str">
        <f ca="1">IF(AND(M3189&gt;0,M3189&lt;=STATS!$C$22),1,"")</f>
        <v/>
      </c>
      <c r="J3189" s="34">
        <v>3188</v>
      </c>
      <c r="R3189" s="17"/>
      <c r="S3189" s="17"/>
      <c r="EZ3189" s="196"/>
      <c r="FA3189" s="196"/>
      <c r="FB3189" s="196"/>
      <c r="FC3189" s="196"/>
      <c r="FD3189" s="196"/>
    </row>
    <row r="3190" spans="2:160">
      <c r="B3190" s="99">
        <f t="shared" si="295"/>
        <v>0</v>
      </c>
      <c r="C3190" s="99" t="str">
        <f t="shared" si="296"/>
        <v/>
      </c>
      <c r="D3190" s="99" t="str">
        <f t="shared" si="297"/>
        <v/>
      </c>
      <c r="E3190" s="99" t="str">
        <f t="shared" si="298"/>
        <v/>
      </c>
      <c r="F3190" s="99" t="str">
        <f t="shared" si="299"/>
        <v/>
      </c>
      <c r="G3190" s="99" t="str">
        <f t="shared" si="300"/>
        <v/>
      </c>
      <c r="H3190" s="200" t="str">
        <f ca="1">IF(AND(M3190&gt;0,M3190&lt;=STATS!$C$22),1,"")</f>
        <v/>
      </c>
      <c r="J3190" s="34">
        <v>3189</v>
      </c>
      <c r="R3190" s="17"/>
      <c r="S3190" s="17"/>
      <c r="EZ3190" s="196"/>
      <c r="FA3190" s="196"/>
      <c r="FB3190" s="196"/>
      <c r="FC3190" s="196"/>
      <c r="FD3190" s="196"/>
    </row>
    <row r="3191" spans="2:160">
      <c r="B3191" s="99">
        <f t="shared" si="295"/>
        <v>0</v>
      </c>
      <c r="C3191" s="99" t="str">
        <f t="shared" si="296"/>
        <v/>
      </c>
      <c r="D3191" s="99" t="str">
        <f t="shared" si="297"/>
        <v/>
      </c>
      <c r="E3191" s="99" t="str">
        <f t="shared" si="298"/>
        <v/>
      </c>
      <c r="F3191" s="99" t="str">
        <f t="shared" si="299"/>
        <v/>
      </c>
      <c r="G3191" s="99" t="str">
        <f t="shared" si="300"/>
        <v/>
      </c>
      <c r="H3191" s="200" t="str">
        <f ca="1">IF(AND(M3191&gt;0,M3191&lt;=STATS!$C$22),1,"")</f>
        <v/>
      </c>
      <c r="J3191" s="34">
        <v>3190</v>
      </c>
      <c r="R3191" s="17"/>
      <c r="S3191" s="17"/>
      <c r="EZ3191" s="196"/>
      <c r="FA3191" s="196"/>
      <c r="FB3191" s="196"/>
      <c r="FC3191" s="196"/>
      <c r="FD3191" s="196"/>
    </row>
    <row r="3192" spans="2:160">
      <c r="B3192" s="99">
        <f t="shared" si="295"/>
        <v>0</v>
      </c>
      <c r="C3192" s="99" t="str">
        <f t="shared" si="296"/>
        <v/>
      </c>
      <c r="D3192" s="99" t="str">
        <f t="shared" si="297"/>
        <v/>
      </c>
      <c r="E3192" s="99" t="str">
        <f t="shared" si="298"/>
        <v/>
      </c>
      <c r="F3192" s="99" t="str">
        <f t="shared" si="299"/>
        <v/>
      </c>
      <c r="G3192" s="99" t="str">
        <f t="shared" si="300"/>
        <v/>
      </c>
      <c r="H3192" s="200" t="str">
        <f ca="1">IF(AND(M3192&gt;0,M3192&lt;=STATS!$C$22),1,"")</f>
        <v/>
      </c>
      <c r="J3192" s="34">
        <v>3191</v>
      </c>
      <c r="R3192" s="17"/>
      <c r="S3192" s="17"/>
      <c r="EZ3192" s="196"/>
      <c r="FA3192" s="196"/>
      <c r="FB3192" s="196"/>
      <c r="FC3192" s="196"/>
      <c r="FD3192" s="196"/>
    </row>
    <row r="3193" spans="2:160">
      <c r="B3193" s="99">
        <f t="shared" si="295"/>
        <v>0</v>
      </c>
      <c r="C3193" s="99" t="str">
        <f t="shared" si="296"/>
        <v/>
      </c>
      <c r="D3193" s="99" t="str">
        <f t="shared" si="297"/>
        <v/>
      </c>
      <c r="E3193" s="99" t="str">
        <f t="shared" si="298"/>
        <v/>
      </c>
      <c r="F3193" s="99" t="str">
        <f t="shared" si="299"/>
        <v/>
      </c>
      <c r="G3193" s="99" t="str">
        <f t="shared" si="300"/>
        <v/>
      </c>
      <c r="H3193" s="200" t="str">
        <f ca="1">IF(AND(M3193&gt;0,M3193&lt;=STATS!$C$22),1,"")</f>
        <v/>
      </c>
      <c r="J3193" s="34">
        <v>3192</v>
      </c>
      <c r="R3193" s="17"/>
      <c r="S3193" s="17"/>
      <c r="EZ3193" s="196"/>
      <c r="FA3193" s="196"/>
      <c r="FB3193" s="196"/>
      <c r="FC3193" s="196"/>
      <c r="FD3193" s="196"/>
    </row>
    <row r="3194" spans="2:160">
      <c r="B3194" s="99">
        <f t="shared" si="295"/>
        <v>0</v>
      </c>
      <c r="C3194" s="99" t="str">
        <f t="shared" si="296"/>
        <v/>
      </c>
      <c r="D3194" s="99" t="str">
        <f t="shared" si="297"/>
        <v/>
      </c>
      <c r="E3194" s="99" t="str">
        <f t="shared" si="298"/>
        <v/>
      </c>
      <c r="F3194" s="99" t="str">
        <f t="shared" si="299"/>
        <v/>
      </c>
      <c r="G3194" s="99" t="str">
        <f t="shared" si="300"/>
        <v/>
      </c>
      <c r="H3194" s="200" t="str">
        <f ca="1">IF(AND(M3194&gt;0,M3194&lt;=STATS!$C$22),1,"")</f>
        <v/>
      </c>
      <c r="J3194" s="34">
        <v>3193</v>
      </c>
      <c r="R3194" s="17"/>
      <c r="S3194" s="17"/>
      <c r="EZ3194" s="196"/>
      <c r="FA3194" s="196"/>
      <c r="FB3194" s="196"/>
      <c r="FC3194" s="196"/>
      <c r="FD3194" s="196"/>
    </row>
    <row r="3195" spans="2:160">
      <c r="B3195" s="99">
        <f t="shared" si="295"/>
        <v>0</v>
      </c>
      <c r="C3195" s="99" t="str">
        <f t="shared" si="296"/>
        <v/>
      </c>
      <c r="D3195" s="99" t="str">
        <f t="shared" si="297"/>
        <v/>
      </c>
      <c r="E3195" s="99" t="str">
        <f t="shared" si="298"/>
        <v/>
      </c>
      <c r="F3195" s="99" t="str">
        <f t="shared" si="299"/>
        <v/>
      </c>
      <c r="G3195" s="99" t="str">
        <f t="shared" si="300"/>
        <v/>
      </c>
      <c r="H3195" s="200" t="str">
        <f ca="1">IF(AND(M3195&gt;0,M3195&lt;=STATS!$C$22),1,"")</f>
        <v/>
      </c>
      <c r="J3195" s="34">
        <v>3194</v>
      </c>
      <c r="R3195" s="17"/>
      <c r="S3195" s="17"/>
      <c r="EZ3195" s="196"/>
      <c r="FA3195" s="196"/>
      <c r="FB3195" s="196"/>
      <c r="FC3195" s="196"/>
      <c r="FD3195" s="196"/>
    </row>
    <row r="3196" spans="2:160">
      <c r="B3196" s="99">
        <f t="shared" si="295"/>
        <v>0</v>
      </c>
      <c r="C3196" s="99" t="str">
        <f t="shared" si="296"/>
        <v/>
      </c>
      <c r="D3196" s="99" t="str">
        <f t="shared" si="297"/>
        <v/>
      </c>
      <c r="E3196" s="99" t="str">
        <f t="shared" si="298"/>
        <v/>
      </c>
      <c r="F3196" s="99" t="str">
        <f t="shared" si="299"/>
        <v/>
      </c>
      <c r="G3196" s="99" t="str">
        <f t="shared" si="300"/>
        <v/>
      </c>
      <c r="H3196" s="200" t="str">
        <f ca="1">IF(AND(M3196&gt;0,M3196&lt;=STATS!$C$22),1,"")</f>
        <v/>
      </c>
      <c r="J3196" s="34">
        <v>3195</v>
      </c>
      <c r="R3196" s="17"/>
      <c r="S3196" s="17"/>
      <c r="EZ3196" s="196"/>
      <c r="FA3196" s="196"/>
      <c r="FB3196" s="196"/>
      <c r="FC3196" s="196"/>
      <c r="FD3196" s="196"/>
    </row>
    <row r="3197" spans="2:160">
      <c r="B3197" s="99">
        <f t="shared" si="295"/>
        <v>0</v>
      </c>
      <c r="C3197" s="99" t="str">
        <f t="shared" si="296"/>
        <v/>
      </c>
      <c r="D3197" s="99" t="str">
        <f t="shared" si="297"/>
        <v/>
      </c>
      <c r="E3197" s="99" t="str">
        <f t="shared" si="298"/>
        <v/>
      </c>
      <c r="F3197" s="99" t="str">
        <f t="shared" si="299"/>
        <v/>
      </c>
      <c r="G3197" s="99" t="str">
        <f t="shared" si="300"/>
        <v/>
      </c>
      <c r="H3197" s="200" t="str">
        <f ca="1">IF(AND(M3197&gt;0,M3197&lt;=STATS!$C$22),1,"")</f>
        <v/>
      </c>
      <c r="J3197" s="34">
        <v>3196</v>
      </c>
      <c r="R3197" s="17"/>
      <c r="S3197" s="17"/>
      <c r="EZ3197" s="196"/>
      <c r="FA3197" s="196"/>
      <c r="FB3197" s="196"/>
      <c r="FC3197" s="196"/>
      <c r="FD3197" s="196"/>
    </row>
    <row r="3198" spans="2:160">
      <c r="B3198" s="99">
        <f t="shared" si="295"/>
        <v>0</v>
      </c>
      <c r="C3198" s="99" t="str">
        <f t="shared" si="296"/>
        <v/>
      </c>
      <c r="D3198" s="99" t="str">
        <f t="shared" si="297"/>
        <v/>
      </c>
      <c r="E3198" s="99" t="str">
        <f t="shared" si="298"/>
        <v/>
      </c>
      <c r="F3198" s="99" t="str">
        <f t="shared" si="299"/>
        <v/>
      </c>
      <c r="G3198" s="99" t="str">
        <f t="shared" si="300"/>
        <v/>
      </c>
      <c r="H3198" s="200" t="str">
        <f ca="1">IF(AND(M3198&gt;0,M3198&lt;=STATS!$C$22),1,"")</f>
        <v/>
      </c>
      <c r="J3198" s="34">
        <v>3197</v>
      </c>
      <c r="R3198" s="17"/>
      <c r="S3198" s="17"/>
      <c r="EZ3198" s="196"/>
      <c r="FA3198" s="196"/>
      <c r="FB3198" s="196"/>
      <c r="FC3198" s="196"/>
      <c r="FD3198" s="196"/>
    </row>
    <row r="3199" spans="2:160">
      <c r="B3199" s="99">
        <f t="shared" si="295"/>
        <v>0</v>
      </c>
      <c r="C3199" s="99" t="str">
        <f t="shared" si="296"/>
        <v/>
      </c>
      <c r="D3199" s="99" t="str">
        <f t="shared" si="297"/>
        <v/>
      </c>
      <c r="E3199" s="99" t="str">
        <f t="shared" si="298"/>
        <v/>
      </c>
      <c r="F3199" s="99" t="str">
        <f t="shared" si="299"/>
        <v/>
      </c>
      <c r="G3199" s="99" t="str">
        <f t="shared" si="300"/>
        <v/>
      </c>
      <c r="H3199" s="200" t="str">
        <f ca="1">IF(AND(M3199&gt;0,M3199&lt;=STATS!$C$22),1,"")</f>
        <v/>
      </c>
      <c r="J3199" s="34">
        <v>3198</v>
      </c>
      <c r="R3199" s="17"/>
      <c r="S3199" s="17"/>
      <c r="EZ3199" s="196"/>
      <c r="FA3199" s="196"/>
      <c r="FB3199" s="196"/>
      <c r="FC3199" s="196"/>
      <c r="FD3199" s="196"/>
    </row>
    <row r="3200" spans="2:160">
      <c r="B3200" s="99">
        <f t="shared" si="295"/>
        <v>0</v>
      </c>
      <c r="C3200" s="99" t="str">
        <f t="shared" si="296"/>
        <v/>
      </c>
      <c r="D3200" s="99" t="str">
        <f t="shared" si="297"/>
        <v/>
      </c>
      <c r="E3200" s="99" t="str">
        <f t="shared" si="298"/>
        <v/>
      </c>
      <c r="F3200" s="99" t="str">
        <f t="shared" si="299"/>
        <v/>
      </c>
      <c r="G3200" s="99" t="str">
        <f t="shared" si="300"/>
        <v/>
      </c>
      <c r="H3200" s="200" t="str">
        <f ca="1">IF(AND(M3200&gt;0,M3200&lt;=STATS!$C$22),1,"")</f>
        <v/>
      </c>
      <c r="J3200" s="34">
        <v>3199</v>
      </c>
      <c r="R3200" s="17"/>
      <c r="S3200" s="17"/>
      <c r="EZ3200" s="196"/>
      <c r="FA3200" s="196"/>
      <c r="FB3200" s="196"/>
      <c r="FC3200" s="196"/>
      <c r="FD3200" s="196"/>
    </row>
    <row r="3201" spans="2:160">
      <c r="B3201" s="99">
        <f t="shared" si="295"/>
        <v>0</v>
      </c>
      <c r="C3201" s="99" t="str">
        <f t="shared" si="296"/>
        <v/>
      </c>
      <c r="D3201" s="99" t="str">
        <f t="shared" si="297"/>
        <v/>
      </c>
      <c r="E3201" s="99" t="str">
        <f t="shared" si="298"/>
        <v/>
      </c>
      <c r="F3201" s="99" t="str">
        <f t="shared" si="299"/>
        <v/>
      </c>
      <c r="G3201" s="99" t="str">
        <f t="shared" si="300"/>
        <v/>
      </c>
      <c r="H3201" s="200" t="str">
        <f ca="1">IF(AND(M3201&gt;0,M3201&lt;=STATS!$C$22),1,"")</f>
        <v/>
      </c>
      <c r="J3201" s="34">
        <v>3200</v>
      </c>
      <c r="R3201" s="17"/>
      <c r="S3201" s="17"/>
      <c r="EZ3201" s="196"/>
      <c r="FA3201" s="196"/>
      <c r="FB3201" s="196"/>
      <c r="FC3201" s="196"/>
      <c r="FD3201" s="196"/>
    </row>
    <row r="3202" spans="2:160">
      <c r="B3202" s="99">
        <f t="shared" ref="B3202:B3265" si="301">COUNT(R3202:EY3202,FE3202:FM3202)</f>
        <v>0</v>
      </c>
      <c r="C3202" s="99" t="str">
        <f t="shared" ref="C3202:C3265" si="302">IF(COUNT(R3202:EY3202,FE3202:FM3202)&gt;0,COUNT(R3202:EY3202,FE3202:FM3202),"")</f>
        <v/>
      </c>
      <c r="D3202" s="99" t="str">
        <f t="shared" ref="D3202:D3265" si="303">IF(COUNT(T3202:BJ3202,BL3202:BT3202,BV3202:CB3202,CD3202:EY3202,FE3202:FM3202)&gt;0,COUNT(T3202:BJ3202,BL3202:BT3202,BV3202:CB3202,CD3202:EY3202,FE3202:FM3202),"")</f>
        <v/>
      </c>
      <c r="E3202" s="99" t="str">
        <f t="shared" ref="E3202:E3265" si="304">IF(H3202=1,COUNT(R3202:EY3202,FE3202:FM3202),"")</f>
        <v/>
      </c>
      <c r="F3202" s="99" t="str">
        <f t="shared" ref="F3202:F3265" si="305">IF(H3202=1,COUNT(T3202:BJ3202,BL3202:BT3202,BV3202:CB3202,CD3202:EY3202,FE3202:FM3202),"")</f>
        <v/>
      </c>
      <c r="G3202" s="99" t="str">
        <f t="shared" si="300"/>
        <v/>
      </c>
      <c r="H3202" s="200" t="str">
        <f ca="1">IF(AND(M3202&gt;0,M3202&lt;=STATS!$C$22),1,"")</f>
        <v/>
      </c>
      <c r="J3202" s="34">
        <v>3201</v>
      </c>
      <c r="R3202" s="17"/>
      <c r="S3202" s="17"/>
      <c r="EZ3202" s="196"/>
      <c r="FA3202" s="196"/>
      <c r="FB3202" s="196"/>
      <c r="FC3202" s="196"/>
      <c r="FD3202" s="196"/>
    </row>
    <row r="3203" spans="2:160">
      <c r="B3203" s="99">
        <f t="shared" si="301"/>
        <v>0</v>
      </c>
      <c r="C3203" s="99" t="str">
        <f t="shared" si="302"/>
        <v/>
      </c>
      <c r="D3203" s="99" t="str">
        <f t="shared" si="303"/>
        <v/>
      </c>
      <c r="E3203" s="99" t="str">
        <f t="shared" si="304"/>
        <v/>
      </c>
      <c r="F3203" s="99" t="str">
        <f t="shared" si="305"/>
        <v/>
      </c>
      <c r="G3203" s="99" t="str">
        <f t="shared" si="300"/>
        <v/>
      </c>
      <c r="H3203" s="200" t="str">
        <f ca="1">IF(AND(M3203&gt;0,M3203&lt;=STATS!$C$22),1,"")</f>
        <v/>
      </c>
      <c r="J3203" s="34">
        <v>3202</v>
      </c>
      <c r="R3203" s="17"/>
      <c r="S3203" s="17"/>
      <c r="EZ3203" s="196"/>
      <c r="FA3203" s="196"/>
      <c r="FB3203" s="196"/>
      <c r="FC3203" s="196"/>
      <c r="FD3203" s="196"/>
    </row>
    <row r="3204" spans="2:160">
      <c r="B3204" s="99">
        <f t="shared" si="301"/>
        <v>0</v>
      </c>
      <c r="C3204" s="99" t="str">
        <f t="shared" si="302"/>
        <v/>
      </c>
      <c r="D3204" s="99" t="str">
        <f t="shared" si="303"/>
        <v/>
      </c>
      <c r="E3204" s="99" t="str">
        <f t="shared" si="304"/>
        <v/>
      </c>
      <c r="F3204" s="99" t="str">
        <f t="shared" si="305"/>
        <v/>
      </c>
      <c r="G3204" s="99" t="str">
        <f t="shared" si="300"/>
        <v/>
      </c>
      <c r="H3204" s="200" t="str">
        <f ca="1">IF(AND(M3204&gt;0,M3204&lt;=STATS!$C$22),1,"")</f>
        <v/>
      </c>
      <c r="J3204" s="34">
        <v>3203</v>
      </c>
      <c r="R3204" s="17"/>
      <c r="S3204" s="17"/>
      <c r="EZ3204" s="196"/>
      <c r="FA3204" s="196"/>
      <c r="FB3204" s="196"/>
      <c r="FC3204" s="196"/>
      <c r="FD3204" s="196"/>
    </row>
    <row r="3205" spans="2:160">
      <c r="B3205" s="99">
        <f t="shared" si="301"/>
        <v>0</v>
      </c>
      <c r="C3205" s="99" t="str">
        <f t="shared" si="302"/>
        <v/>
      </c>
      <c r="D3205" s="99" t="str">
        <f t="shared" si="303"/>
        <v/>
      </c>
      <c r="E3205" s="99" t="str">
        <f t="shared" si="304"/>
        <v/>
      </c>
      <c r="F3205" s="99" t="str">
        <f t="shared" si="305"/>
        <v/>
      </c>
      <c r="G3205" s="99" t="str">
        <f t="shared" si="300"/>
        <v/>
      </c>
      <c r="H3205" s="200" t="str">
        <f ca="1">IF(AND(M3205&gt;0,M3205&lt;=STATS!$C$22),1,"")</f>
        <v/>
      </c>
      <c r="J3205" s="34">
        <v>3204</v>
      </c>
      <c r="R3205" s="17"/>
      <c r="S3205" s="17"/>
      <c r="EZ3205" s="196"/>
      <c r="FA3205" s="196"/>
      <c r="FB3205" s="196"/>
      <c r="FC3205" s="196"/>
      <c r="FD3205" s="196"/>
    </row>
    <row r="3206" spans="2:160">
      <c r="B3206" s="99">
        <f t="shared" si="301"/>
        <v>0</v>
      </c>
      <c r="C3206" s="99" t="str">
        <f t="shared" si="302"/>
        <v/>
      </c>
      <c r="D3206" s="99" t="str">
        <f t="shared" si="303"/>
        <v/>
      </c>
      <c r="E3206" s="99" t="str">
        <f t="shared" si="304"/>
        <v/>
      </c>
      <c r="F3206" s="99" t="str">
        <f t="shared" si="305"/>
        <v/>
      </c>
      <c r="G3206" s="99" t="str">
        <f t="shared" si="300"/>
        <v/>
      </c>
      <c r="H3206" s="200" t="str">
        <f ca="1">IF(AND(M3206&gt;0,M3206&lt;=STATS!$C$22),1,"")</f>
        <v/>
      </c>
      <c r="J3206" s="34">
        <v>3205</v>
      </c>
      <c r="R3206" s="17"/>
      <c r="S3206" s="17"/>
      <c r="EZ3206" s="196"/>
      <c r="FA3206" s="196"/>
      <c r="FB3206" s="196"/>
      <c r="FC3206" s="196"/>
      <c r="FD3206" s="196"/>
    </row>
    <row r="3207" spans="2:160">
      <c r="B3207" s="99">
        <f t="shared" si="301"/>
        <v>0</v>
      </c>
      <c r="C3207" s="99" t="str">
        <f t="shared" si="302"/>
        <v/>
      </c>
      <c r="D3207" s="99" t="str">
        <f t="shared" si="303"/>
        <v/>
      </c>
      <c r="E3207" s="99" t="str">
        <f t="shared" si="304"/>
        <v/>
      </c>
      <c r="F3207" s="99" t="str">
        <f t="shared" si="305"/>
        <v/>
      </c>
      <c r="G3207" s="99" t="str">
        <f t="shared" si="300"/>
        <v/>
      </c>
      <c r="H3207" s="200" t="str">
        <f ca="1">IF(AND(M3207&gt;0,M3207&lt;=STATS!$C$22),1,"")</f>
        <v/>
      </c>
      <c r="J3207" s="34">
        <v>3206</v>
      </c>
      <c r="R3207" s="17"/>
      <c r="S3207" s="17"/>
      <c r="EZ3207" s="196"/>
      <c r="FA3207" s="196"/>
      <c r="FB3207" s="196"/>
      <c r="FC3207" s="196"/>
      <c r="FD3207" s="196"/>
    </row>
    <row r="3208" spans="2:160">
      <c r="B3208" s="99">
        <f t="shared" si="301"/>
        <v>0</v>
      </c>
      <c r="C3208" s="99" t="str">
        <f t="shared" si="302"/>
        <v/>
      </c>
      <c r="D3208" s="99" t="str">
        <f t="shared" si="303"/>
        <v/>
      </c>
      <c r="E3208" s="99" t="str">
        <f t="shared" si="304"/>
        <v/>
      </c>
      <c r="F3208" s="99" t="str">
        <f t="shared" si="305"/>
        <v/>
      </c>
      <c r="G3208" s="99" t="str">
        <f t="shared" si="300"/>
        <v/>
      </c>
      <c r="H3208" s="200" t="str">
        <f ca="1">IF(AND(M3208&gt;0,M3208&lt;=STATS!$C$22),1,"")</f>
        <v/>
      </c>
      <c r="J3208" s="34">
        <v>3207</v>
      </c>
      <c r="R3208" s="17"/>
      <c r="S3208" s="17"/>
      <c r="EZ3208" s="196"/>
      <c r="FA3208" s="196"/>
      <c r="FB3208" s="196"/>
      <c r="FC3208" s="196"/>
      <c r="FD3208" s="196"/>
    </row>
    <row r="3209" spans="2:160">
      <c r="B3209" s="99">
        <f t="shared" si="301"/>
        <v>0</v>
      </c>
      <c r="C3209" s="99" t="str">
        <f t="shared" si="302"/>
        <v/>
      </c>
      <c r="D3209" s="99" t="str">
        <f t="shared" si="303"/>
        <v/>
      </c>
      <c r="E3209" s="99" t="str">
        <f t="shared" si="304"/>
        <v/>
      </c>
      <c r="F3209" s="99" t="str">
        <f t="shared" si="305"/>
        <v/>
      </c>
      <c r="G3209" s="99" t="str">
        <f t="shared" si="300"/>
        <v/>
      </c>
      <c r="H3209" s="200" t="str">
        <f ca="1">IF(AND(M3209&gt;0,M3209&lt;=STATS!$C$22),1,"")</f>
        <v/>
      </c>
      <c r="J3209" s="34">
        <v>3208</v>
      </c>
      <c r="R3209" s="17"/>
      <c r="S3209" s="17"/>
      <c r="EZ3209" s="196"/>
      <c r="FA3209" s="196"/>
      <c r="FB3209" s="196"/>
      <c r="FC3209" s="196"/>
      <c r="FD3209" s="196"/>
    </row>
    <row r="3210" spans="2:160">
      <c r="B3210" s="99">
        <f t="shared" si="301"/>
        <v>0</v>
      </c>
      <c r="C3210" s="99" t="str">
        <f t="shared" si="302"/>
        <v/>
      </c>
      <c r="D3210" s="99" t="str">
        <f t="shared" si="303"/>
        <v/>
      </c>
      <c r="E3210" s="99" t="str">
        <f t="shared" si="304"/>
        <v/>
      </c>
      <c r="F3210" s="99" t="str">
        <f t="shared" si="305"/>
        <v/>
      </c>
      <c r="G3210" s="99" t="str">
        <f t="shared" si="300"/>
        <v/>
      </c>
      <c r="H3210" s="200" t="str">
        <f ca="1">IF(AND(M3210&gt;0,M3210&lt;=STATS!$C$22),1,"")</f>
        <v/>
      </c>
      <c r="J3210" s="34">
        <v>3209</v>
      </c>
      <c r="R3210" s="17"/>
      <c r="S3210" s="17"/>
      <c r="EZ3210" s="196"/>
      <c r="FA3210" s="196"/>
      <c r="FB3210" s="196"/>
      <c r="FC3210" s="196"/>
      <c r="FD3210" s="196"/>
    </row>
    <row r="3211" spans="2:160">
      <c r="B3211" s="99">
        <f t="shared" si="301"/>
        <v>0</v>
      </c>
      <c r="C3211" s="99" t="str">
        <f t="shared" si="302"/>
        <v/>
      </c>
      <c r="D3211" s="99" t="str">
        <f t="shared" si="303"/>
        <v/>
      </c>
      <c r="E3211" s="99" t="str">
        <f t="shared" si="304"/>
        <v/>
      </c>
      <c r="F3211" s="99" t="str">
        <f t="shared" si="305"/>
        <v/>
      </c>
      <c r="G3211" s="99" t="str">
        <f t="shared" si="300"/>
        <v/>
      </c>
      <c r="H3211" s="200" t="str">
        <f ca="1">IF(AND(M3211&gt;0,M3211&lt;=STATS!$C$22),1,"")</f>
        <v/>
      </c>
      <c r="J3211" s="34">
        <v>3210</v>
      </c>
      <c r="R3211" s="17"/>
      <c r="S3211" s="17"/>
      <c r="EZ3211" s="196"/>
      <c r="FA3211" s="196"/>
      <c r="FB3211" s="196"/>
      <c r="FC3211" s="196"/>
      <c r="FD3211" s="196"/>
    </row>
    <row r="3212" spans="2:160">
      <c r="B3212" s="99">
        <f t="shared" si="301"/>
        <v>0</v>
      </c>
      <c r="C3212" s="99" t="str">
        <f t="shared" si="302"/>
        <v/>
      </c>
      <c r="D3212" s="99" t="str">
        <f t="shared" si="303"/>
        <v/>
      </c>
      <c r="E3212" s="99" t="str">
        <f t="shared" si="304"/>
        <v/>
      </c>
      <c r="F3212" s="99" t="str">
        <f t="shared" si="305"/>
        <v/>
      </c>
      <c r="G3212" s="99" t="str">
        <f t="shared" si="300"/>
        <v/>
      </c>
      <c r="H3212" s="200" t="str">
        <f ca="1">IF(AND(M3212&gt;0,M3212&lt;=STATS!$C$22),1,"")</f>
        <v/>
      </c>
      <c r="J3212" s="34">
        <v>3211</v>
      </c>
      <c r="R3212" s="17"/>
      <c r="S3212" s="17"/>
      <c r="EZ3212" s="196"/>
      <c r="FA3212" s="196"/>
      <c r="FB3212" s="196"/>
      <c r="FC3212" s="196"/>
      <c r="FD3212" s="196"/>
    </row>
    <row r="3213" spans="2:160">
      <c r="B3213" s="99">
        <f t="shared" si="301"/>
        <v>0</v>
      </c>
      <c r="C3213" s="99" t="str">
        <f t="shared" si="302"/>
        <v/>
      </c>
      <c r="D3213" s="99" t="str">
        <f t="shared" si="303"/>
        <v/>
      </c>
      <c r="E3213" s="99" t="str">
        <f t="shared" si="304"/>
        <v/>
      </c>
      <c r="F3213" s="99" t="str">
        <f t="shared" si="305"/>
        <v/>
      </c>
      <c r="G3213" s="99" t="str">
        <f t="shared" si="300"/>
        <v/>
      </c>
      <c r="H3213" s="200" t="str">
        <f ca="1">IF(AND(M3213&gt;0,M3213&lt;=STATS!$C$22),1,"")</f>
        <v/>
      </c>
      <c r="J3213" s="34">
        <v>3212</v>
      </c>
      <c r="R3213" s="17"/>
      <c r="S3213" s="17"/>
      <c r="EZ3213" s="196"/>
      <c r="FA3213" s="196"/>
      <c r="FB3213" s="196"/>
      <c r="FC3213" s="196"/>
      <c r="FD3213" s="196"/>
    </row>
    <row r="3214" spans="2:160">
      <c r="B3214" s="99">
        <f t="shared" si="301"/>
        <v>0</v>
      </c>
      <c r="C3214" s="99" t="str">
        <f t="shared" si="302"/>
        <v/>
      </c>
      <c r="D3214" s="99" t="str">
        <f t="shared" si="303"/>
        <v/>
      </c>
      <c r="E3214" s="99" t="str">
        <f t="shared" si="304"/>
        <v/>
      </c>
      <c r="F3214" s="99" t="str">
        <f t="shared" si="305"/>
        <v/>
      </c>
      <c r="G3214" s="99" t="str">
        <f t="shared" si="300"/>
        <v/>
      </c>
      <c r="H3214" s="200" t="str">
        <f ca="1">IF(AND(M3214&gt;0,M3214&lt;=STATS!$C$22),1,"")</f>
        <v/>
      </c>
      <c r="J3214" s="34">
        <v>3213</v>
      </c>
      <c r="R3214" s="17"/>
      <c r="S3214" s="17"/>
      <c r="EZ3214" s="196"/>
      <c r="FA3214" s="196"/>
      <c r="FB3214" s="196"/>
      <c r="FC3214" s="196"/>
      <c r="FD3214" s="196"/>
    </row>
    <row r="3215" spans="2:160">
      <c r="B3215" s="99">
        <f t="shared" si="301"/>
        <v>0</v>
      </c>
      <c r="C3215" s="99" t="str">
        <f t="shared" si="302"/>
        <v/>
      </c>
      <c r="D3215" s="99" t="str">
        <f t="shared" si="303"/>
        <v/>
      </c>
      <c r="E3215" s="99" t="str">
        <f t="shared" si="304"/>
        <v/>
      </c>
      <c r="F3215" s="99" t="str">
        <f t="shared" si="305"/>
        <v/>
      </c>
      <c r="G3215" s="99" t="str">
        <f t="shared" si="300"/>
        <v/>
      </c>
      <c r="H3215" s="200" t="str">
        <f ca="1">IF(AND(M3215&gt;0,M3215&lt;=STATS!$C$22),1,"")</f>
        <v/>
      </c>
      <c r="J3215" s="34">
        <v>3214</v>
      </c>
      <c r="R3215" s="17"/>
      <c r="S3215" s="17"/>
      <c r="EZ3215" s="196"/>
      <c r="FA3215" s="196"/>
      <c r="FB3215" s="196"/>
      <c r="FC3215" s="196"/>
      <c r="FD3215" s="196"/>
    </row>
    <row r="3216" spans="2:160">
      <c r="B3216" s="99">
        <f t="shared" si="301"/>
        <v>0</v>
      </c>
      <c r="C3216" s="99" t="str">
        <f t="shared" si="302"/>
        <v/>
      </c>
      <c r="D3216" s="99" t="str">
        <f t="shared" si="303"/>
        <v/>
      </c>
      <c r="E3216" s="99" t="str">
        <f t="shared" si="304"/>
        <v/>
      </c>
      <c r="F3216" s="99" t="str">
        <f t="shared" si="305"/>
        <v/>
      </c>
      <c r="G3216" s="99" t="str">
        <f t="shared" si="300"/>
        <v/>
      </c>
      <c r="H3216" s="200" t="str">
        <f ca="1">IF(AND(M3216&gt;0,M3216&lt;=STATS!$C$22),1,"")</f>
        <v/>
      </c>
      <c r="J3216" s="34">
        <v>3215</v>
      </c>
      <c r="R3216" s="17"/>
      <c r="S3216" s="17"/>
      <c r="EZ3216" s="196"/>
      <c r="FA3216" s="196"/>
      <c r="FB3216" s="196"/>
      <c r="FC3216" s="196"/>
      <c r="FD3216" s="196"/>
    </row>
    <row r="3217" spans="2:160">
      <c r="B3217" s="99">
        <f t="shared" si="301"/>
        <v>0</v>
      </c>
      <c r="C3217" s="99" t="str">
        <f t="shared" si="302"/>
        <v/>
      </c>
      <c r="D3217" s="99" t="str">
        <f t="shared" si="303"/>
        <v/>
      </c>
      <c r="E3217" s="99" t="str">
        <f t="shared" si="304"/>
        <v/>
      </c>
      <c r="F3217" s="99" t="str">
        <f t="shared" si="305"/>
        <v/>
      </c>
      <c r="G3217" s="99" t="str">
        <f t="shared" si="300"/>
        <v/>
      </c>
      <c r="H3217" s="200" t="str">
        <f ca="1">IF(AND(M3217&gt;0,M3217&lt;=STATS!$C$22),1,"")</f>
        <v/>
      </c>
      <c r="J3217" s="34">
        <v>3216</v>
      </c>
      <c r="R3217" s="17"/>
      <c r="S3217" s="17"/>
      <c r="EZ3217" s="196"/>
      <c r="FA3217" s="196"/>
      <c r="FB3217" s="196"/>
      <c r="FC3217" s="196"/>
      <c r="FD3217" s="196"/>
    </row>
    <row r="3218" spans="2:160">
      <c r="B3218" s="99">
        <f t="shared" si="301"/>
        <v>0</v>
      </c>
      <c r="C3218" s="99" t="str">
        <f t="shared" si="302"/>
        <v/>
      </c>
      <c r="D3218" s="99" t="str">
        <f t="shared" si="303"/>
        <v/>
      </c>
      <c r="E3218" s="99" t="str">
        <f t="shared" si="304"/>
        <v/>
      </c>
      <c r="F3218" s="99" t="str">
        <f t="shared" si="305"/>
        <v/>
      </c>
      <c r="G3218" s="99" t="str">
        <f t="shared" si="300"/>
        <v/>
      </c>
      <c r="H3218" s="200" t="str">
        <f ca="1">IF(AND(M3218&gt;0,M3218&lt;=STATS!$C$22),1,"")</f>
        <v/>
      </c>
      <c r="J3218" s="34">
        <v>3217</v>
      </c>
      <c r="R3218" s="17"/>
      <c r="S3218" s="17"/>
      <c r="EZ3218" s="196"/>
      <c r="FA3218" s="196"/>
      <c r="FB3218" s="196"/>
      <c r="FC3218" s="196"/>
      <c r="FD3218" s="196"/>
    </row>
    <row r="3219" spans="2:160">
      <c r="B3219" s="99">
        <f t="shared" si="301"/>
        <v>0</v>
      </c>
      <c r="C3219" s="99" t="str">
        <f t="shared" si="302"/>
        <v/>
      </c>
      <c r="D3219" s="99" t="str">
        <f t="shared" si="303"/>
        <v/>
      </c>
      <c r="E3219" s="99" t="str">
        <f t="shared" si="304"/>
        <v/>
      </c>
      <c r="F3219" s="99" t="str">
        <f t="shared" si="305"/>
        <v/>
      </c>
      <c r="G3219" s="99" t="str">
        <f t="shared" si="300"/>
        <v/>
      </c>
      <c r="H3219" s="200" t="str">
        <f ca="1">IF(AND(M3219&gt;0,M3219&lt;=STATS!$C$22),1,"")</f>
        <v/>
      </c>
      <c r="J3219" s="34">
        <v>3218</v>
      </c>
      <c r="R3219" s="17"/>
      <c r="S3219" s="17"/>
      <c r="EZ3219" s="196"/>
      <c r="FA3219" s="196"/>
      <c r="FB3219" s="196"/>
      <c r="FC3219" s="196"/>
      <c r="FD3219" s="196"/>
    </row>
    <row r="3220" spans="2:160">
      <c r="B3220" s="99">
        <f t="shared" si="301"/>
        <v>0</v>
      </c>
      <c r="C3220" s="99" t="str">
        <f t="shared" si="302"/>
        <v/>
      </c>
      <c r="D3220" s="99" t="str">
        <f t="shared" si="303"/>
        <v/>
      </c>
      <c r="E3220" s="99" t="str">
        <f t="shared" si="304"/>
        <v/>
      </c>
      <c r="F3220" s="99" t="str">
        <f t="shared" si="305"/>
        <v/>
      </c>
      <c r="G3220" s="99" t="str">
        <f t="shared" si="300"/>
        <v/>
      </c>
      <c r="H3220" s="200" t="str">
        <f ca="1">IF(AND(M3220&gt;0,M3220&lt;=STATS!$C$22),1,"")</f>
        <v/>
      </c>
      <c r="J3220" s="34">
        <v>3219</v>
      </c>
      <c r="R3220" s="17"/>
      <c r="S3220" s="17"/>
      <c r="EZ3220" s="196"/>
      <c r="FA3220" s="196"/>
      <c r="FB3220" s="196"/>
      <c r="FC3220" s="196"/>
      <c r="FD3220" s="196"/>
    </row>
    <row r="3221" spans="2:160">
      <c r="B3221" s="99">
        <f t="shared" si="301"/>
        <v>0</v>
      </c>
      <c r="C3221" s="99" t="str">
        <f t="shared" si="302"/>
        <v/>
      </c>
      <c r="D3221" s="99" t="str">
        <f t="shared" si="303"/>
        <v/>
      </c>
      <c r="E3221" s="99" t="str">
        <f t="shared" si="304"/>
        <v/>
      </c>
      <c r="F3221" s="99" t="str">
        <f t="shared" si="305"/>
        <v/>
      </c>
      <c r="G3221" s="99" t="str">
        <f t="shared" si="300"/>
        <v/>
      </c>
      <c r="H3221" s="200" t="str">
        <f ca="1">IF(AND(M3221&gt;0,M3221&lt;=STATS!$C$22),1,"")</f>
        <v/>
      </c>
      <c r="J3221" s="34">
        <v>3220</v>
      </c>
      <c r="R3221" s="17"/>
      <c r="S3221" s="17"/>
      <c r="EZ3221" s="196"/>
      <c r="FA3221" s="196"/>
      <c r="FB3221" s="196"/>
      <c r="FC3221" s="196"/>
      <c r="FD3221" s="196"/>
    </row>
    <row r="3222" spans="2:160">
      <c r="B3222" s="99">
        <f t="shared" si="301"/>
        <v>0</v>
      </c>
      <c r="C3222" s="99" t="str">
        <f t="shared" si="302"/>
        <v/>
      </c>
      <c r="D3222" s="99" t="str">
        <f t="shared" si="303"/>
        <v/>
      </c>
      <c r="E3222" s="99" t="str">
        <f t="shared" si="304"/>
        <v/>
      </c>
      <c r="F3222" s="99" t="str">
        <f t="shared" si="305"/>
        <v/>
      </c>
      <c r="G3222" s="99" t="str">
        <f t="shared" si="300"/>
        <v/>
      </c>
      <c r="H3222" s="200" t="str">
        <f ca="1">IF(AND(M3222&gt;0,M3222&lt;=STATS!$C$22),1,"")</f>
        <v/>
      </c>
      <c r="J3222" s="34">
        <v>3221</v>
      </c>
      <c r="R3222" s="17"/>
      <c r="S3222" s="17"/>
      <c r="EZ3222" s="196"/>
      <c r="FA3222" s="196"/>
      <c r="FB3222" s="196"/>
      <c r="FC3222" s="196"/>
      <c r="FD3222" s="196"/>
    </row>
    <row r="3223" spans="2:160">
      <c r="B3223" s="99">
        <f t="shared" si="301"/>
        <v>0</v>
      </c>
      <c r="C3223" s="99" t="str">
        <f t="shared" si="302"/>
        <v/>
      </c>
      <c r="D3223" s="99" t="str">
        <f t="shared" si="303"/>
        <v/>
      </c>
      <c r="E3223" s="99" t="str">
        <f t="shared" si="304"/>
        <v/>
      </c>
      <c r="F3223" s="99" t="str">
        <f t="shared" si="305"/>
        <v/>
      </c>
      <c r="G3223" s="99" t="str">
        <f t="shared" si="300"/>
        <v/>
      </c>
      <c r="H3223" s="200" t="str">
        <f ca="1">IF(AND(M3223&gt;0,M3223&lt;=STATS!$C$22),1,"")</f>
        <v/>
      </c>
      <c r="J3223" s="34">
        <v>3222</v>
      </c>
      <c r="R3223" s="17"/>
      <c r="S3223" s="17"/>
      <c r="EZ3223" s="196"/>
      <c r="FA3223" s="196"/>
      <c r="FB3223" s="196"/>
      <c r="FC3223" s="196"/>
      <c r="FD3223" s="196"/>
    </row>
    <row r="3224" spans="2:160">
      <c r="B3224" s="99">
        <f t="shared" si="301"/>
        <v>0</v>
      </c>
      <c r="C3224" s="99" t="str">
        <f t="shared" si="302"/>
        <v/>
      </c>
      <c r="D3224" s="99" t="str">
        <f t="shared" si="303"/>
        <v/>
      </c>
      <c r="E3224" s="99" t="str">
        <f t="shared" si="304"/>
        <v/>
      </c>
      <c r="F3224" s="99" t="str">
        <f t="shared" si="305"/>
        <v/>
      </c>
      <c r="G3224" s="99" t="str">
        <f t="shared" si="300"/>
        <v/>
      </c>
      <c r="H3224" s="200" t="str">
        <f ca="1">IF(AND(M3224&gt;0,M3224&lt;=STATS!$C$22),1,"")</f>
        <v/>
      </c>
      <c r="J3224" s="34">
        <v>3223</v>
      </c>
      <c r="R3224" s="17"/>
      <c r="S3224" s="17"/>
      <c r="EZ3224" s="196"/>
      <c r="FA3224" s="196"/>
      <c r="FB3224" s="196"/>
      <c r="FC3224" s="196"/>
      <c r="FD3224" s="196"/>
    </row>
    <row r="3225" spans="2:160">
      <c r="B3225" s="99">
        <f t="shared" si="301"/>
        <v>0</v>
      </c>
      <c r="C3225" s="99" t="str">
        <f t="shared" si="302"/>
        <v/>
      </c>
      <c r="D3225" s="99" t="str">
        <f t="shared" si="303"/>
        <v/>
      </c>
      <c r="E3225" s="99" t="str">
        <f t="shared" si="304"/>
        <v/>
      </c>
      <c r="F3225" s="99" t="str">
        <f t="shared" si="305"/>
        <v/>
      </c>
      <c r="G3225" s="99" t="str">
        <f t="shared" si="300"/>
        <v/>
      </c>
      <c r="H3225" s="200" t="str">
        <f ca="1">IF(AND(M3225&gt;0,M3225&lt;=STATS!$C$22),1,"")</f>
        <v/>
      </c>
      <c r="J3225" s="34">
        <v>3224</v>
      </c>
      <c r="R3225" s="17"/>
      <c r="S3225" s="17"/>
      <c r="EZ3225" s="196"/>
      <c r="FA3225" s="196"/>
      <c r="FB3225" s="196"/>
      <c r="FC3225" s="196"/>
      <c r="FD3225" s="196"/>
    </row>
    <row r="3226" spans="2:160">
      <c r="B3226" s="99">
        <f t="shared" si="301"/>
        <v>0</v>
      </c>
      <c r="C3226" s="99" t="str">
        <f t="shared" si="302"/>
        <v/>
      </c>
      <c r="D3226" s="99" t="str">
        <f t="shared" si="303"/>
        <v/>
      </c>
      <c r="E3226" s="99" t="str">
        <f t="shared" si="304"/>
        <v/>
      </c>
      <c r="F3226" s="99" t="str">
        <f t="shared" si="305"/>
        <v/>
      </c>
      <c r="G3226" s="99" t="str">
        <f t="shared" ref="G3226:G3289" si="306">IF($B3226&gt;=1,$M3226,"")</f>
        <v/>
      </c>
      <c r="H3226" s="200" t="str">
        <f ca="1">IF(AND(M3226&gt;0,M3226&lt;=STATS!$C$22),1,"")</f>
        <v/>
      </c>
      <c r="J3226" s="34">
        <v>3225</v>
      </c>
      <c r="R3226" s="17"/>
      <c r="S3226" s="17"/>
      <c r="EZ3226" s="196"/>
      <c r="FA3226" s="196"/>
      <c r="FB3226" s="196"/>
      <c r="FC3226" s="196"/>
      <c r="FD3226" s="196"/>
    </row>
    <row r="3227" spans="2:160">
      <c r="B3227" s="99">
        <f t="shared" si="301"/>
        <v>0</v>
      </c>
      <c r="C3227" s="99" t="str">
        <f t="shared" si="302"/>
        <v/>
      </c>
      <c r="D3227" s="99" t="str">
        <f t="shared" si="303"/>
        <v/>
      </c>
      <c r="E3227" s="99" t="str">
        <f t="shared" si="304"/>
        <v/>
      </c>
      <c r="F3227" s="99" t="str">
        <f t="shared" si="305"/>
        <v/>
      </c>
      <c r="G3227" s="99" t="str">
        <f t="shared" si="306"/>
        <v/>
      </c>
      <c r="H3227" s="200" t="str">
        <f ca="1">IF(AND(M3227&gt;0,M3227&lt;=STATS!$C$22),1,"")</f>
        <v/>
      </c>
      <c r="J3227" s="34">
        <v>3226</v>
      </c>
      <c r="R3227" s="17"/>
      <c r="S3227" s="17"/>
      <c r="EZ3227" s="196"/>
      <c r="FA3227" s="196"/>
      <c r="FB3227" s="196"/>
      <c r="FC3227" s="196"/>
      <c r="FD3227" s="196"/>
    </row>
    <row r="3228" spans="2:160">
      <c r="B3228" s="99">
        <f t="shared" si="301"/>
        <v>0</v>
      </c>
      <c r="C3228" s="99" t="str">
        <f t="shared" si="302"/>
        <v/>
      </c>
      <c r="D3228" s="99" t="str">
        <f t="shared" si="303"/>
        <v/>
      </c>
      <c r="E3228" s="99" t="str">
        <f t="shared" si="304"/>
        <v/>
      </c>
      <c r="F3228" s="99" t="str">
        <f t="shared" si="305"/>
        <v/>
      </c>
      <c r="G3228" s="99" t="str">
        <f t="shared" si="306"/>
        <v/>
      </c>
      <c r="H3228" s="200" t="str">
        <f ca="1">IF(AND(M3228&gt;0,M3228&lt;=STATS!$C$22),1,"")</f>
        <v/>
      </c>
      <c r="J3228" s="34">
        <v>3227</v>
      </c>
      <c r="R3228" s="17"/>
      <c r="S3228" s="17"/>
      <c r="EZ3228" s="196"/>
      <c r="FA3228" s="196"/>
      <c r="FB3228" s="196"/>
      <c r="FC3228" s="196"/>
      <c r="FD3228" s="196"/>
    </row>
    <row r="3229" spans="2:160">
      <c r="B3229" s="99">
        <f t="shared" si="301"/>
        <v>0</v>
      </c>
      <c r="C3229" s="99" t="str">
        <f t="shared" si="302"/>
        <v/>
      </c>
      <c r="D3229" s="99" t="str">
        <f t="shared" si="303"/>
        <v/>
      </c>
      <c r="E3229" s="99" t="str">
        <f t="shared" si="304"/>
        <v/>
      </c>
      <c r="F3229" s="99" t="str">
        <f t="shared" si="305"/>
        <v/>
      </c>
      <c r="G3229" s="99" t="str">
        <f t="shared" si="306"/>
        <v/>
      </c>
      <c r="H3229" s="200" t="str">
        <f ca="1">IF(AND(M3229&gt;0,M3229&lt;=STATS!$C$22),1,"")</f>
        <v/>
      </c>
      <c r="J3229" s="34">
        <v>3228</v>
      </c>
      <c r="R3229" s="17"/>
      <c r="S3229" s="17"/>
      <c r="EZ3229" s="196"/>
      <c r="FA3229" s="196"/>
      <c r="FB3229" s="196"/>
      <c r="FC3229" s="196"/>
      <c r="FD3229" s="196"/>
    </row>
    <row r="3230" spans="2:160">
      <c r="B3230" s="99">
        <f t="shared" si="301"/>
        <v>0</v>
      </c>
      <c r="C3230" s="99" t="str">
        <f t="shared" si="302"/>
        <v/>
      </c>
      <c r="D3230" s="99" t="str">
        <f t="shared" si="303"/>
        <v/>
      </c>
      <c r="E3230" s="99" t="str">
        <f t="shared" si="304"/>
        <v/>
      </c>
      <c r="F3230" s="99" t="str">
        <f t="shared" si="305"/>
        <v/>
      </c>
      <c r="G3230" s="99" t="str">
        <f t="shared" si="306"/>
        <v/>
      </c>
      <c r="H3230" s="200" t="str">
        <f ca="1">IF(AND(M3230&gt;0,M3230&lt;=STATS!$C$22),1,"")</f>
        <v/>
      </c>
      <c r="J3230" s="34">
        <v>3229</v>
      </c>
      <c r="R3230" s="17"/>
      <c r="S3230" s="17"/>
      <c r="EZ3230" s="196"/>
      <c r="FA3230" s="196"/>
      <c r="FB3230" s="196"/>
      <c r="FC3230" s="196"/>
      <c r="FD3230" s="196"/>
    </row>
    <row r="3231" spans="2:160">
      <c r="B3231" s="99">
        <f t="shared" si="301"/>
        <v>0</v>
      </c>
      <c r="C3231" s="99" t="str">
        <f t="shared" si="302"/>
        <v/>
      </c>
      <c r="D3231" s="99" t="str">
        <f t="shared" si="303"/>
        <v/>
      </c>
      <c r="E3231" s="99" t="str">
        <f t="shared" si="304"/>
        <v/>
      </c>
      <c r="F3231" s="99" t="str">
        <f t="shared" si="305"/>
        <v/>
      </c>
      <c r="G3231" s="99" t="str">
        <f t="shared" si="306"/>
        <v/>
      </c>
      <c r="H3231" s="200" t="str">
        <f ca="1">IF(AND(M3231&gt;0,M3231&lt;=STATS!$C$22),1,"")</f>
        <v/>
      </c>
      <c r="J3231" s="34">
        <v>3230</v>
      </c>
      <c r="R3231" s="17"/>
      <c r="S3231" s="17"/>
      <c r="EZ3231" s="196"/>
      <c r="FA3231" s="196"/>
      <c r="FB3231" s="196"/>
      <c r="FC3231" s="196"/>
      <c r="FD3231" s="196"/>
    </row>
    <row r="3232" spans="2:160">
      <c r="B3232" s="99">
        <f t="shared" si="301"/>
        <v>0</v>
      </c>
      <c r="C3232" s="99" t="str">
        <f t="shared" si="302"/>
        <v/>
      </c>
      <c r="D3232" s="99" t="str">
        <f t="shared" si="303"/>
        <v/>
      </c>
      <c r="E3232" s="99" t="str">
        <f t="shared" si="304"/>
        <v/>
      </c>
      <c r="F3232" s="99" t="str">
        <f t="shared" si="305"/>
        <v/>
      </c>
      <c r="G3232" s="99" t="str">
        <f t="shared" si="306"/>
        <v/>
      </c>
      <c r="H3232" s="200" t="str">
        <f ca="1">IF(AND(M3232&gt;0,M3232&lt;=STATS!$C$22),1,"")</f>
        <v/>
      </c>
      <c r="J3232" s="34">
        <v>3231</v>
      </c>
      <c r="R3232" s="17"/>
      <c r="S3232" s="17"/>
      <c r="EZ3232" s="196"/>
      <c r="FA3232" s="196"/>
      <c r="FB3232" s="196"/>
      <c r="FC3232" s="196"/>
      <c r="FD3232" s="196"/>
    </row>
    <row r="3233" spans="2:160">
      <c r="B3233" s="99">
        <f t="shared" si="301"/>
        <v>0</v>
      </c>
      <c r="C3233" s="99" t="str">
        <f t="shared" si="302"/>
        <v/>
      </c>
      <c r="D3233" s="99" t="str">
        <f t="shared" si="303"/>
        <v/>
      </c>
      <c r="E3233" s="99" t="str">
        <f t="shared" si="304"/>
        <v/>
      </c>
      <c r="F3233" s="99" t="str">
        <f t="shared" si="305"/>
        <v/>
      </c>
      <c r="G3233" s="99" t="str">
        <f t="shared" si="306"/>
        <v/>
      </c>
      <c r="H3233" s="200" t="str">
        <f ca="1">IF(AND(M3233&gt;0,M3233&lt;=STATS!$C$22),1,"")</f>
        <v/>
      </c>
      <c r="J3233" s="34">
        <v>3232</v>
      </c>
      <c r="R3233" s="17"/>
      <c r="S3233" s="17"/>
      <c r="EZ3233" s="196"/>
      <c r="FA3233" s="196"/>
      <c r="FB3233" s="196"/>
      <c r="FC3233" s="196"/>
      <c r="FD3233" s="196"/>
    </row>
    <row r="3234" spans="2:160">
      <c r="B3234" s="99">
        <f t="shared" si="301"/>
        <v>0</v>
      </c>
      <c r="C3234" s="99" t="str">
        <f t="shared" si="302"/>
        <v/>
      </c>
      <c r="D3234" s="99" t="str">
        <f t="shared" si="303"/>
        <v/>
      </c>
      <c r="E3234" s="99" t="str">
        <f t="shared" si="304"/>
        <v/>
      </c>
      <c r="F3234" s="99" t="str">
        <f t="shared" si="305"/>
        <v/>
      </c>
      <c r="G3234" s="99" t="str">
        <f t="shared" si="306"/>
        <v/>
      </c>
      <c r="H3234" s="200" t="str">
        <f ca="1">IF(AND(M3234&gt;0,M3234&lt;=STATS!$C$22),1,"")</f>
        <v/>
      </c>
      <c r="J3234" s="34">
        <v>3233</v>
      </c>
      <c r="R3234" s="17"/>
      <c r="S3234" s="17"/>
      <c r="EZ3234" s="196"/>
      <c r="FA3234" s="196"/>
      <c r="FB3234" s="196"/>
      <c r="FC3234" s="196"/>
      <c r="FD3234" s="196"/>
    </row>
    <row r="3235" spans="2:160">
      <c r="B3235" s="99">
        <f t="shared" si="301"/>
        <v>0</v>
      </c>
      <c r="C3235" s="99" t="str">
        <f t="shared" si="302"/>
        <v/>
      </c>
      <c r="D3235" s="99" t="str">
        <f t="shared" si="303"/>
        <v/>
      </c>
      <c r="E3235" s="99" t="str">
        <f t="shared" si="304"/>
        <v/>
      </c>
      <c r="F3235" s="99" t="str">
        <f t="shared" si="305"/>
        <v/>
      </c>
      <c r="G3235" s="99" t="str">
        <f t="shared" si="306"/>
        <v/>
      </c>
      <c r="H3235" s="200" t="str">
        <f ca="1">IF(AND(M3235&gt;0,M3235&lt;=STATS!$C$22),1,"")</f>
        <v/>
      </c>
      <c r="J3235" s="34">
        <v>3234</v>
      </c>
      <c r="R3235" s="17"/>
      <c r="S3235" s="17"/>
      <c r="EZ3235" s="196"/>
      <c r="FA3235" s="196"/>
      <c r="FB3235" s="196"/>
      <c r="FC3235" s="196"/>
      <c r="FD3235" s="196"/>
    </row>
    <row r="3236" spans="2:160">
      <c r="B3236" s="99">
        <f t="shared" si="301"/>
        <v>0</v>
      </c>
      <c r="C3236" s="99" t="str">
        <f t="shared" si="302"/>
        <v/>
      </c>
      <c r="D3236" s="99" t="str">
        <f t="shared" si="303"/>
        <v/>
      </c>
      <c r="E3236" s="99" t="str">
        <f t="shared" si="304"/>
        <v/>
      </c>
      <c r="F3236" s="99" t="str">
        <f t="shared" si="305"/>
        <v/>
      </c>
      <c r="G3236" s="99" t="str">
        <f t="shared" si="306"/>
        <v/>
      </c>
      <c r="H3236" s="200" t="str">
        <f ca="1">IF(AND(M3236&gt;0,M3236&lt;=STATS!$C$22),1,"")</f>
        <v/>
      </c>
      <c r="J3236" s="34">
        <v>3235</v>
      </c>
      <c r="R3236" s="17"/>
      <c r="S3236" s="17"/>
      <c r="EZ3236" s="196"/>
      <c r="FA3236" s="196"/>
      <c r="FB3236" s="196"/>
      <c r="FC3236" s="196"/>
      <c r="FD3236" s="196"/>
    </row>
    <row r="3237" spans="2:160">
      <c r="B3237" s="99">
        <f t="shared" si="301"/>
        <v>0</v>
      </c>
      <c r="C3237" s="99" t="str">
        <f t="shared" si="302"/>
        <v/>
      </c>
      <c r="D3237" s="99" t="str">
        <f t="shared" si="303"/>
        <v/>
      </c>
      <c r="E3237" s="99" t="str">
        <f t="shared" si="304"/>
        <v/>
      </c>
      <c r="F3237" s="99" t="str">
        <f t="shared" si="305"/>
        <v/>
      </c>
      <c r="G3237" s="99" t="str">
        <f t="shared" si="306"/>
        <v/>
      </c>
      <c r="H3237" s="200" t="str">
        <f ca="1">IF(AND(M3237&gt;0,M3237&lt;=STATS!$C$22),1,"")</f>
        <v/>
      </c>
      <c r="J3237" s="34">
        <v>3236</v>
      </c>
      <c r="R3237" s="17"/>
      <c r="S3237" s="17"/>
      <c r="EZ3237" s="196"/>
      <c r="FA3237" s="196"/>
      <c r="FB3237" s="196"/>
      <c r="FC3237" s="196"/>
      <c r="FD3237" s="196"/>
    </row>
    <row r="3238" spans="2:160">
      <c r="B3238" s="99">
        <f t="shared" si="301"/>
        <v>0</v>
      </c>
      <c r="C3238" s="99" t="str">
        <f t="shared" si="302"/>
        <v/>
      </c>
      <c r="D3238" s="99" t="str">
        <f t="shared" si="303"/>
        <v/>
      </c>
      <c r="E3238" s="99" t="str">
        <f t="shared" si="304"/>
        <v/>
      </c>
      <c r="F3238" s="99" t="str">
        <f t="shared" si="305"/>
        <v/>
      </c>
      <c r="G3238" s="99" t="str">
        <f t="shared" si="306"/>
        <v/>
      </c>
      <c r="H3238" s="200" t="str">
        <f ca="1">IF(AND(M3238&gt;0,M3238&lt;=STATS!$C$22),1,"")</f>
        <v/>
      </c>
      <c r="J3238" s="34">
        <v>3237</v>
      </c>
      <c r="R3238" s="17"/>
      <c r="S3238" s="17"/>
      <c r="EZ3238" s="196"/>
      <c r="FA3238" s="196"/>
      <c r="FB3238" s="196"/>
      <c r="FC3238" s="196"/>
      <c r="FD3238" s="196"/>
    </row>
    <row r="3239" spans="2:160">
      <c r="B3239" s="99">
        <f t="shared" si="301"/>
        <v>0</v>
      </c>
      <c r="C3239" s="99" t="str">
        <f t="shared" si="302"/>
        <v/>
      </c>
      <c r="D3239" s="99" t="str">
        <f t="shared" si="303"/>
        <v/>
      </c>
      <c r="E3239" s="99" t="str">
        <f t="shared" si="304"/>
        <v/>
      </c>
      <c r="F3239" s="99" t="str">
        <f t="shared" si="305"/>
        <v/>
      </c>
      <c r="G3239" s="99" t="str">
        <f t="shared" si="306"/>
        <v/>
      </c>
      <c r="H3239" s="200" t="str">
        <f ca="1">IF(AND(M3239&gt;0,M3239&lt;=STATS!$C$22),1,"")</f>
        <v/>
      </c>
      <c r="J3239" s="34">
        <v>3238</v>
      </c>
      <c r="R3239" s="17"/>
      <c r="S3239" s="17"/>
      <c r="EZ3239" s="196"/>
      <c r="FA3239" s="196"/>
      <c r="FB3239" s="196"/>
      <c r="FC3239" s="196"/>
      <c r="FD3239" s="196"/>
    </row>
    <row r="3240" spans="2:160">
      <c r="B3240" s="99">
        <f t="shared" si="301"/>
        <v>0</v>
      </c>
      <c r="C3240" s="99" t="str">
        <f t="shared" si="302"/>
        <v/>
      </c>
      <c r="D3240" s="99" t="str">
        <f t="shared" si="303"/>
        <v/>
      </c>
      <c r="E3240" s="99" t="str">
        <f t="shared" si="304"/>
        <v/>
      </c>
      <c r="F3240" s="99" t="str">
        <f t="shared" si="305"/>
        <v/>
      </c>
      <c r="G3240" s="99" t="str">
        <f t="shared" si="306"/>
        <v/>
      </c>
      <c r="H3240" s="200" t="str">
        <f ca="1">IF(AND(M3240&gt;0,M3240&lt;=STATS!$C$22),1,"")</f>
        <v/>
      </c>
      <c r="J3240" s="34">
        <v>3239</v>
      </c>
      <c r="R3240" s="17"/>
      <c r="S3240" s="17"/>
      <c r="EZ3240" s="196"/>
      <c r="FA3240" s="196"/>
      <c r="FB3240" s="196"/>
      <c r="FC3240" s="196"/>
      <c r="FD3240" s="196"/>
    </row>
    <row r="3241" spans="2:160">
      <c r="B3241" s="99">
        <f t="shared" si="301"/>
        <v>0</v>
      </c>
      <c r="C3241" s="99" t="str">
        <f t="shared" si="302"/>
        <v/>
      </c>
      <c r="D3241" s="99" t="str">
        <f t="shared" si="303"/>
        <v/>
      </c>
      <c r="E3241" s="99" t="str">
        <f t="shared" si="304"/>
        <v/>
      </c>
      <c r="F3241" s="99" t="str">
        <f t="shared" si="305"/>
        <v/>
      </c>
      <c r="G3241" s="99" t="str">
        <f t="shared" si="306"/>
        <v/>
      </c>
      <c r="H3241" s="200" t="str">
        <f ca="1">IF(AND(M3241&gt;0,M3241&lt;=STATS!$C$22),1,"")</f>
        <v/>
      </c>
      <c r="J3241" s="34">
        <v>3240</v>
      </c>
      <c r="R3241" s="17"/>
      <c r="S3241" s="17"/>
      <c r="EZ3241" s="196"/>
      <c r="FA3241" s="196"/>
      <c r="FB3241" s="196"/>
      <c r="FC3241" s="196"/>
      <c r="FD3241" s="196"/>
    </row>
    <row r="3242" spans="2:160">
      <c r="B3242" s="99">
        <f t="shared" si="301"/>
        <v>0</v>
      </c>
      <c r="C3242" s="99" t="str">
        <f t="shared" si="302"/>
        <v/>
      </c>
      <c r="D3242" s="99" t="str">
        <f t="shared" si="303"/>
        <v/>
      </c>
      <c r="E3242" s="99" t="str">
        <f t="shared" si="304"/>
        <v/>
      </c>
      <c r="F3242" s="99" t="str">
        <f t="shared" si="305"/>
        <v/>
      </c>
      <c r="G3242" s="99" t="str">
        <f t="shared" si="306"/>
        <v/>
      </c>
      <c r="H3242" s="200" t="str">
        <f ca="1">IF(AND(M3242&gt;0,M3242&lt;=STATS!$C$22),1,"")</f>
        <v/>
      </c>
      <c r="J3242" s="34">
        <v>3241</v>
      </c>
      <c r="R3242" s="17"/>
      <c r="S3242" s="17"/>
      <c r="EZ3242" s="196"/>
      <c r="FA3242" s="196"/>
      <c r="FB3242" s="196"/>
      <c r="FC3242" s="196"/>
      <c r="FD3242" s="196"/>
    </row>
    <row r="3243" spans="2:160">
      <c r="B3243" s="99">
        <f t="shared" si="301"/>
        <v>0</v>
      </c>
      <c r="C3243" s="99" t="str">
        <f t="shared" si="302"/>
        <v/>
      </c>
      <c r="D3243" s="99" t="str">
        <f t="shared" si="303"/>
        <v/>
      </c>
      <c r="E3243" s="99" t="str">
        <f t="shared" si="304"/>
        <v/>
      </c>
      <c r="F3243" s="99" t="str">
        <f t="shared" si="305"/>
        <v/>
      </c>
      <c r="G3243" s="99" t="str">
        <f t="shared" si="306"/>
        <v/>
      </c>
      <c r="H3243" s="200" t="str">
        <f ca="1">IF(AND(M3243&gt;0,M3243&lt;=STATS!$C$22),1,"")</f>
        <v/>
      </c>
      <c r="J3243" s="34">
        <v>3242</v>
      </c>
      <c r="R3243" s="17"/>
      <c r="S3243" s="17"/>
      <c r="EZ3243" s="196"/>
      <c r="FA3243" s="196"/>
      <c r="FB3243" s="196"/>
      <c r="FC3243" s="196"/>
      <c r="FD3243" s="196"/>
    </row>
    <row r="3244" spans="2:160">
      <c r="B3244" s="99">
        <f t="shared" si="301"/>
        <v>0</v>
      </c>
      <c r="C3244" s="99" t="str">
        <f t="shared" si="302"/>
        <v/>
      </c>
      <c r="D3244" s="99" t="str">
        <f t="shared" si="303"/>
        <v/>
      </c>
      <c r="E3244" s="99" t="str">
        <f t="shared" si="304"/>
        <v/>
      </c>
      <c r="F3244" s="99" t="str">
        <f t="shared" si="305"/>
        <v/>
      </c>
      <c r="G3244" s="99" t="str">
        <f t="shared" si="306"/>
        <v/>
      </c>
      <c r="H3244" s="200" t="str">
        <f ca="1">IF(AND(M3244&gt;0,M3244&lt;=STATS!$C$22),1,"")</f>
        <v/>
      </c>
      <c r="J3244" s="34">
        <v>3243</v>
      </c>
      <c r="R3244" s="17"/>
      <c r="S3244" s="17"/>
      <c r="EZ3244" s="196"/>
      <c r="FA3244" s="196"/>
      <c r="FB3244" s="196"/>
      <c r="FC3244" s="196"/>
      <c r="FD3244" s="196"/>
    </row>
    <row r="3245" spans="2:160">
      <c r="B3245" s="99">
        <f t="shared" si="301"/>
        <v>0</v>
      </c>
      <c r="C3245" s="99" t="str">
        <f t="shared" si="302"/>
        <v/>
      </c>
      <c r="D3245" s="99" t="str">
        <f t="shared" si="303"/>
        <v/>
      </c>
      <c r="E3245" s="99" t="str">
        <f t="shared" si="304"/>
        <v/>
      </c>
      <c r="F3245" s="99" t="str">
        <f t="shared" si="305"/>
        <v/>
      </c>
      <c r="G3245" s="99" t="str">
        <f t="shared" si="306"/>
        <v/>
      </c>
      <c r="H3245" s="200" t="str">
        <f ca="1">IF(AND(M3245&gt;0,M3245&lt;=STATS!$C$22),1,"")</f>
        <v/>
      </c>
      <c r="J3245" s="34">
        <v>3244</v>
      </c>
      <c r="R3245" s="17"/>
      <c r="S3245" s="17"/>
      <c r="EZ3245" s="196"/>
      <c r="FA3245" s="196"/>
      <c r="FB3245" s="196"/>
      <c r="FC3245" s="196"/>
      <c r="FD3245" s="196"/>
    </row>
    <row r="3246" spans="2:160">
      <c r="B3246" s="99">
        <f t="shared" si="301"/>
        <v>0</v>
      </c>
      <c r="C3246" s="99" t="str">
        <f t="shared" si="302"/>
        <v/>
      </c>
      <c r="D3246" s="99" t="str">
        <f t="shared" si="303"/>
        <v/>
      </c>
      <c r="E3246" s="99" t="str">
        <f t="shared" si="304"/>
        <v/>
      </c>
      <c r="F3246" s="99" t="str">
        <f t="shared" si="305"/>
        <v/>
      </c>
      <c r="G3246" s="99" t="str">
        <f t="shared" si="306"/>
        <v/>
      </c>
      <c r="H3246" s="200" t="str">
        <f ca="1">IF(AND(M3246&gt;0,M3246&lt;=STATS!$C$22),1,"")</f>
        <v/>
      </c>
      <c r="J3246" s="34">
        <v>3245</v>
      </c>
      <c r="R3246" s="17"/>
      <c r="S3246" s="17"/>
      <c r="EZ3246" s="196"/>
      <c r="FA3246" s="196"/>
      <c r="FB3246" s="196"/>
      <c r="FC3246" s="196"/>
      <c r="FD3246" s="196"/>
    </row>
    <row r="3247" spans="2:160">
      <c r="B3247" s="99">
        <f t="shared" si="301"/>
        <v>0</v>
      </c>
      <c r="C3247" s="99" t="str">
        <f t="shared" si="302"/>
        <v/>
      </c>
      <c r="D3247" s="99" t="str">
        <f t="shared" si="303"/>
        <v/>
      </c>
      <c r="E3247" s="99" t="str">
        <f t="shared" si="304"/>
        <v/>
      </c>
      <c r="F3247" s="99" t="str">
        <f t="shared" si="305"/>
        <v/>
      </c>
      <c r="G3247" s="99" t="str">
        <f t="shared" si="306"/>
        <v/>
      </c>
      <c r="H3247" s="200" t="str">
        <f ca="1">IF(AND(M3247&gt;0,M3247&lt;=STATS!$C$22),1,"")</f>
        <v/>
      </c>
      <c r="J3247" s="34">
        <v>3246</v>
      </c>
      <c r="R3247" s="17"/>
      <c r="S3247" s="17"/>
      <c r="EZ3247" s="196"/>
      <c r="FA3247" s="196"/>
      <c r="FB3247" s="196"/>
      <c r="FC3247" s="196"/>
      <c r="FD3247" s="196"/>
    </row>
    <row r="3248" spans="2:160">
      <c r="B3248" s="99">
        <f t="shared" si="301"/>
        <v>0</v>
      </c>
      <c r="C3248" s="99" t="str">
        <f t="shared" si="302"/>
        <v/>
      </c>
      <c r="D3248" s="99" t="str">
        <f t="shared" si="303"/>
        <v/>
      </c>
      <c r="E3248" s="99" t="str">
        <f t="shared" si="304"/>
        <v/>
      </c>
      <c r="F3248" s="99" t="str">
        <f t="shared" si="305"/>
        <v/>
      </c>
      <c r="G3248" s="99" t="str">
        <f t="shared" si="306"/>
        <v/>
      </c>
      <c r="H3248" s="200" t="str">
        <f ca="1">IF(AND(M3248&gt;0,M3248&lt;=STATS!$C$22),1,"")</f>
        <v/>
      </c>
      <c r="J3248" s="34">
        <v>3247</v>
      </c>
      <c r="R3248" s="17"/>
      <c r="S3248" s="17"/>
      <c r="EZ3248" s="196"/>
      <c r="FA3248" s="196"/>
      <c r="FB3248" s="196"/>
      <c r="FC3248" s="196"/>
      <c r="FD3248" s="196"/>
    </row>
    <row r="3249" spans="2:160">
      <c r="B3249" s="99">
        <f t="shared" si="301"/>
        <v>0</v>
      </c>
      <c r="C3249" s="99" t="str">
        <f t="shared" si="302"/>
        <v/>
      </c>
      <c r="D3249" s="99" t="str">
        <f t="shared" si="303"/>
        <v/>
      </c>
      <c r="E3249" s="99" t="str">
        <f t="shared" si="304"/>
        <v/>
      </c>
      <c r="F3249" s="99" t="str">
        <f t="shared" si="305"/>
        <v/>
      </c>
      <c r="G3249" s="99" t="str">
        <f t="shared" si="306"/>
        <v/>
      </c>
      <c r="H3249" s="200" t="str">
        <f ca="1">IF(AND(M3249&gt;0,M3249&lt;=STATS!$C$22),1,"")</f>
        <v/>
      </c>
      <c r="J3249" s="34">
        <v>3248</v>
      </c>
      <c r="R3249" s="17"/>
      <c r="S3249" s="17"/>
      <c r="EZ3249" s="196"/>
      <c r="FA3249" s="196"/>
      <c r="FB3249" s="196"/>
      <c r="FC3249" s="196"/>
      <c r="FD3249" s="196"/>
    </row>
    <row r="3250" spans="2:160">
      <c r="B3250" s="99">
        <f t="shared" si="301"/>
        <v>0</v>
      </c>
      <c r="C3250" s="99" t="str">
        <f t="shared" si="302"/>
        <v/>
      </c>
      <c r="D3250" s="99" t="str">
        <f t="shared" si="303"/>
        <v/>
      </c>
      <c r="E3250" s="99" t="str">
        <f t="shared" si="304"/>
        <v/>
      </c>
      <c r="F3250" s="99" t="str">
        <f t="shared" si="305"/>
        <v/>
      </c>
      <c r="G3250" s="99" t="str">
        <f t="shared" si="306"/>
        <v/>
      </c>
      <c r="H3250" s="200" t="str">
        <f ca="1">IF(AND(M3250&gt;0,M3250&lt;=STATS!$C$22),1,"")</f>
        <v/>
      </c>
      <c r="J3250" s="34">
        <v>3249</v>
      </c>
      <c r="R3250" s="17"/>
      <c r="S3250" s="17"/>
      <c r="EZ3250" s="196"/>
      <c r="FA3250" s="196"/>
      <c r="FB3250" s="196"/>
      <c r="FC3250" s="196"/>
      <c r="FD3250" s="196"/>
    </row>
    <row r="3251" spans="2:160">
      <c r="B3251" s="99">
        <f t="shared" si="301"/>
        <v>0</v>
      </c>
      <c r="C3251" s="99" t="str">
        <f t="shared" si="302"/>
        <v/>
      </c>
      <c r="D3251" s="99" t="str">
        <f t="shared" si="303"/>
        <v/>
      </c>
      <c r="E3251" s="99" t="str">
        <f t="shared" si="304"/>
        <v/>
      </c>
      <c r="F3251" s="99" t="str">
        <f t="shared" si="305"/>
        <v/>
      </c>
      <c r="G3251" s="99" t="str">
        <f t="shared" si="306"/>
        <v/>
      </c>
      <c r="H3251" s="200" t="str">
        <f ca="1">IF(AND(M3251&gt;0,M3251&lt;=STATS!$C$22),1,"")</f>
        <v/>
      </c>
      <c r="J3251" s="34">
        <v>3250</v>
      </c>
      <c r="R3251" s="17"/>
      <c r="S3251" s="17"/>
      <c r="EZ3251" s="196"/>
      <c r="FA3251" s="196"/>
      <c r="FB3251" s="196"/>
      <c r="FC3251" s="196"/>
      <c r="FD3251" s="196"/>
    </row>
    <row r="3252" spans="2:160">
      <c r="B3252" s="99">
        <f t="shared" si="301"/>
        <v>0</v>
      </c>
      <c r="C3252" s="99" t="str">
        <f t="shared" si="302"/>
        <v/>
      </c>
      <c r="D3252" s="99" t="str">
        <f t="shared" si="303"/>
        <v/>
      </c>
      <c r="E3252" s="99" t="str">
        <f t="shared" si="304"/>
        <v/>
      </c>
      <c r="F3252" s="99" t="str">
        <f t="shared" si="305"/>
        <v/>
      </c>
      <c r="G3252" s="99" t="str">
        <f t="shared" si="306"/>
        <v/>
      </c>
      <c r="H3252" s="200" t="str">
        <f ca="1">IF(AND(M3252&gt;0,M3252&lt;=STATS!$C$22),1,"")</f>
        <v/>
      </c>
      <c r="J3252" s="34">
        <v>3251</v>
      </c>
      <c r="R3252" s="17"/>
      <c r="S3252" s="17"/>
      <c r="EZ3252" s="196"/>
      <c r="FA3252" s="196"/>
      <c r="FB3252" s="196"/>
      <c r="FC3252" s="196"/>
      <c r="FD3252" s="196"/>
    </row>
    <row r="3253" spans="2:160">
      <c r="B3253" s="99">
        <f t="shared" si="301"/>
        <v>0</v>
      </c>
      <c r="C3253" s="99" t="str">
        <f t="shared" si="302"/>
        <v/>
      </c>
      <c r="D3253" s="99" t="str">
        <f t="shared" si="303"/>
        <v/>
      </c>
      <c r="E3253" s="99" t="str">
        <f t="shared" si="304"/>
        <v/>
      </c>
      <c r="F3253" s="99" t="str">
        <f t="shared" si="305"/>
        <v/>
      </c>
      <c r="G3253" s="99" t="str">
        <f t="shared" si="306"/>
        <v/>
      </c>
      <c r="H3253" s="200" t="str">
        <f ca="1">IF(AND(M3253&gt;0,M3253&lt;=STATS!$C$22),1,"")</f>
        <v/>
      </c>
      <c r="J3253" s="34">
        <v>3252</v>
      </c>
      <c r="R3253" s="17"/>
      <c r="S3253" s="17"/>
      <c r="EZ3253" s="196"/>
      <c r="FA3253" s="196"/>
      <c r="FB3253" s="196"/>
      <c r="FC3253" s="196"/>
      <c r="FD3253" s="196"/>
    </row>
    <row r="3254" spans="2:160">
      <c r="B3254" s="99">
        <f t="shared" si="301"/>
        <v>0</v>
      </c>
      <c r="C3254" s="99" t="str">
        <f t="shared" si="302"/>
        <v/>
      </c>
      <c r="D3254" s="99" t="str">
        <f t="shared" si="303"/>
        <v/>
      </c>
      <c r="E3254" s="99" t="str">
        <f t="shared" si="304"/>
        <v/>
      </c>
      <c r="F3254" s="99" t="str">
        <f t="shared" si="305"/>
        <v/>
      </c>
      <c r="G3254" s="99" t="str">
        <f t="shared" si="306"/>
        <v/>
      </c>
      <c r="H3254" s="200" t="str">
        <f ca="1">IF(AND(M3254&gt;0,M3254&lt;=STATS!$C$22),1,"")</f>
        <v/>
      </c>
      <c r="J3254" s="34">
        <v>3253</v>
      </c>
      <c r="R3254" s="17"/>
      <c r="S3254" s="17"/>
      <c r="EZ3254" s="196"/>
      <c r="FA3254" s="196"/>
      <c r="FB3254" s="196"/>
      <c r="FC3254" s="196"/>
      <c r="FD3254" s="196"/>
    </row>
    <row r="3255" spans="2:160">
      <c r="B3255" s="99">
        <f t="shared" si="301"/>
        <v>0</v>
      </c>
      <c r="C3255" s="99" t="str">
        <f t="shared" si="302"/>
        <v/>
      </c>
      <c r="D3255" s="99" t="str">
        <f t="shared" si="303"/>
        <v/>
      </c>
      <c r="E3255" s="99" t="str">
        <f t="shared" si="304"/>
        <v/>
      </c>
      <c r="F3255" s="99" t="str">
        <f t="shared" si="305"/>
        <v/>
      </c>
      <c r="G3255" s="99" t="str">
        <f t="shared" si="306"/>
        <v/>
      </c>
      <c r="H3255" s="200" t="str">
        <f ca="1">IF(AND(M3255&gt;0,M3255&lt;=STATS!$C$22),1,"")</f>
        <v/>
      </c>
      <c r="J3255" s="34">
        <v>3254</v>
      </c>
      <c r="R3255" s="17"/>
      <c r="S3255" s="17"/>
      <c r="EZ3255" s="196"/>
      <c r="FA3255" s="196"/>
      <c r="FB3255" s="196"/>
      <c r="FC3255" s="196"/>
      <c r="FD3255" s="196"/>
    </row>
    <row r="3256" spans="2:160">
      <c r="B3256" s="99">
        <f t="shared" si="301"/>
        <v>0</v>
      </c>
      <c r="C3256" s="99" t="str">
        <f t="shared" si="302"/>
        <v/>
      </c>
      <c r="D3256" s="99" t="str">
        <f t="shared" si="303"/>
        <v/>
      </c>
      <c r="E3256" s="99" t="str">
        <f t="shared" si="304"/>
        <v/>
      </c>
      <c r="F3256" s="99" t="str">
        <f t="shared" si="305"/>
        <v/>
      </c>
      <c r="G3256" s="99" t="str">
        <f t="shared" si="306"/>
        <v/>
      </c>
      <c r="H3256" s="200" t="str">
        <f ca="1">IF(AND(M3256&gt;0,M3256&lt;=STATS!$C$22),1,"")</f>
        <v/>
      </c>
      <c r="J3256" s="34">
        <v>3255</v>
      </c>
      <c r="R3256" s="17"/>
      <c r="S3256" s="17"/>
      <c r="EZ3256" s="196"/>
      <c r="FA3256" s="196"/>
      <c r="FB3256" s="196"/>
      <c r="FC3256" s="196"/>
      <c r="FD3256" s="196"/>
    </row>
    <row r="3257" spans="2:160">
      <c r="B3257" s="99">
        <f t="shared" si="301"/>
        <v>0</v>
      </c>
      <c r="C3257" s="99" t="str">
        <f t="shared" si="302"/>
        <v/>
      </c>
      <c r="D3257" s="99" t="str">
        <f t="shared" si="303"/>
        <v/>
      </c>
      <c r="E3257" s="99" t="str">
        <f t="shared" si="304"/>
        <v/>
      </c>
      <c r="F3257" s="99" t="str">
        <f t="shared" si="305"/>
        <v/>
      </c>
      <c r="G3257" s="99" t="str">
        <f t="shared" si="306"/>
        <v/>
      </c>
      <c r="H3257" s="200" t="str">
        <f ca="1">IF(AND(M3257&gt;0,M3257&lt;=STATS!$C$22),1,"")</f>
        <v/>
      </c>
      <c r="J3257" s="34">
        <v>3256</v>
      </c>
      <c r="R3257" s="17"/>
      <c r="S3257" s="17"/>
      <c r="EZ3257" s="196"/>
      <c r="FA3257" s="196"/>
      <c r="FB3257" s="196"/>
      <c r="FC3257" s="196"/>
      <c r="FD3257" s="196"/>
    </row>
    <row r="3258" spans="2:160">
      <c r="B3258" s="99">
        <f t="shared" si="301"/>
        <v>0</v>
      </c>
      <c r="C3258" s="99" t="str">
        <f t="shared" si="302"/>
        <v/>
      </c>
      <c r="D3258" s="99" t="str">
        <f t="shared" si="303"/>
        <v/>
      </c>
      <c r="E3258" s="99" t="str">
        <f t="shared" si="304"/>
        <v/>
      </c>
      <c r="F3258" s="99" t="str">
        <f t="shared" si="305"/>
        <v/>
      </c>
      <c r="G3258" s="99" t="str">
        <f t="shared" si="306"/>
        <v/>
      </c>
      <c r="H3258" s="200" t="str">
        <f ca="1">IF(AND(M3258&gt;0,M3258&lt;=STATS!$C$22),1,"")</f>
        <v/>
      </c>
      <c r="J3258" s="34">
        <v>3257</v>
      </c>
      <c r="R3258" s="17"/>
      <c r="S3258" s="17"/>
      <c r="EZ3258" s="196"/>
      <c r="FA3258" s="196"/>
      <c r="FB3258" s="196"/>
      <c r="FC3258" s="196"/>
      <c r="FD3258" s="196"/>
    </row>
    <row r="3259" spans="2:160">
      <c r="B3259" s="99">
        <f t="shared" si="301"/>
        <v>0</v>
      </c>
      <c r="C3259" s="99" t="str">
        <f t="shared" si="302"/>
        <v/>
      </c>
      <c r="D3259" s="99" t="str">
        <f t="shared" si="303"/>
        <v/>
      </c>
      <c r="E3259" s="99" t="str">
        <f t="shared" si="304"/>
        <v/>
      </c>
      <c r="F3259" s="99" t="str">
        <f t="shared" si="305"/>
        <v/>
      </c>
      <c r="G3259" s="99" t="str">
        <f t="shared" si="306"/>
        <v/>
      </c>
      <c r="H3259" s="200" t="str">
        <f ca="1">IF(AND(M3259&gt;0,M3259&lt;=STATS!$C$22),1,"")</f>
        <v/>
      </c>
      <c r="J3259" s="34">
        <v>3258</v>
      </c>
      <c r="R3259" s="17"/>
      <c r="S3259" s="17"/>
      <c r="EZ3259" s="196"/>
      <c r="FA3259" s="196"/>
      <c r="FB3259" s="196"/>
      <c r="FC3259" s="196"/>
      <c r="FD3259" s="196"/>
    </row>
    <row r="3260" spans="2:160">
      <c r="B3260" s="99">
        <f t="shared" si="301"/>
        <v>0</v>
      </c>
      <c r="C3260" s="99" t="str">
        <f t="shared" si="302"/>
        <v/>
      </c>
      <c r="D3260" s="99" t="str">
        <f t="shared" si="303"/>
        <v/>
      </c>
      <c r="E3260" s="99" t="str">
        <f t="shared" si="304"/>
        <v/>
      </c>
      <c r="F3260" s="99" t="str">
        <f t="shared" si="305"/>
        <v/>
      </c>
      <c r="G3260" s="99" t="str">
        <f t="shared" si="306"/>
        <v/>
      </c>
      <c r="H3260" s="200" t="str">
        <f ca="1">IF(AND(M3260&gt;0,M3260&lt;=STATS!$C$22),1,"")</f>
        <v/>
      </c>
      <c r="J3260" s="34">
        <v>3259</v>
      </c>
      <c r="R3260" s="17"/>
      <c r="S3260" s="17"/>
      <c r="EZ3260" s="196"/>
      <c r="FA3260" s="196"/>
      <c r="FB3260" s="196"/>
      <c r="FC3260" s="196"/>
      <c r="FD3260" s="196"/>
    </row>
    <row r="3261" spans="2:160">
      <c r="B3261" s="99">
        <f t="shared" si="301"/>
        <v>0</v>
      </c>
      <c r="C3261" s="99" t="str">
        <f t="shared" si="302"/>
        <v/>
      </c>
      <c r="D3261" s="99" t="str">
        <f t="shared" si="303"/>
        <v/>
      </c>
      <c r="E3261" s="99" t="str">
        <f t="shared" si="304"/>
        <v/>
      </c>
      <c r="F3261" s="99" t="str">
        <f t="shared" si="305"/>
        <v/>
      </c>
      <c r="G3261" s="99" t="str">
        <f t="shared" si="306"/>
        <v/>
      </c>
      <c r="H3261" s="200" t="str">
        <f ca="1">IF(AND(M3261&gt;0,M3261&lt;=STATS!$C$22),1,"")</f>
        <v/>
      </c>
      <c r="J3261" s="34">
        <v>3260</v>
      </c>
      <c r="R3261" s="17"/>
      <c r="S3261" s="17"/>
      <c r="EZ3261" s="196"/>
      <c r="FA3261" s="196"/>
      <c r="FB3261" s="196"/>
      <c r="FC3261" s="196"/>
      <c r="FD3261" s="196"/>
    </row>
    <row r="3262" spans="2:160">
      <c r="B3262" s="99">
        <f t="shared" si="301"/>
        <v>0</v>
      </c>
      <c r="C3262" s="99" t="str">
        <f t="shared" si="302"/>
        <v/>
      </c>
      <c r="D3262" s="99" t="str">
        <f t="shared" si="303"/>
        <v/>
      </c>
      <c r="E3262" s="99" t="str">
        <f t="shared" si="304"/>
        <v/>
      </c>
      <c r="F3262" s="99" t="str">
        <f t="shared" si="305"/>
        <v/>
      </c>
      <c r="G3262" s="99" t="str">
        <f t="shared" si="306"/>
        <v/>
      </c>
      <c r="H3262" s="200" t="str">
        <f ca="1">IF(AND(M3262&gt;0,M3262&lt;=STATS!$C$22),1,"")</f>
        <v/>
      </c>
      <c r="J3262" s="34">
        <v>3261</v>
      </c>
      <c r="R3262" s="17"/>
      <c r="S3262" s="17"/>
      <c r="EZ3262" s="196"/>
      <c r="FA3262" s="196"/>
      <c r="FB3262" s="196"/>
      <c r="FC3262" s="196"/>
      <c r="FD3262" s="196"/>
    </row>
    <row r="3263" spans="2:160">
      <c r="B3263" s="99">
        <f t="shared" si="301"/>
        <v>0</v>
      </c>
      <c r="C3263" s="99" t="str">
        <f t="shared" si="302"/>
        <v/>
      </c>
      <c r="D3263" s="99" t="str">
        <f t="shared" si="303"/>
        <v/>
      </c>
      <c r="E3263" s="99" t="str">
        <f t="shared" si="304"/>
        <v/>
      </c>
      <c r="F3263" s="99" t="str">
        <f t="shared" si="305"/>
        <v/>
      </c>
      <c r="G3263" s="99" t="str">
        <f t="shared" si="306"/>
        <v/>
      </c>
      <c r="H3263" s="200" t="str">
        <f ca="1">IF(AND(M3263&gt;0,M3263&lt;=STATS!$C$22),1,"")</f>
        <v/>
      </c>
      <c r="J3263" s="34">
        <v>3262</v>
      </c>
      <c r="R3263" s="17"/>
      <c r="S3263" s="17"/>
      <c r="EZ3263" s="196"/>
      <c r="FA3263" s="196"/>
      <c r="FB3263" s="196"/>
      <c r="FC3263" s="196"/>
      <c r="FD3263" s="196"/>
    </row>
    <row r="3264" spans="2:160">
      <c r="B3264" s="99">
        <f t="shared" si="301"/>
        <v>0</v>
      </c>
      <c r="C3264" s="99" t="str">
        <f t="shared" si="302"/>
        <v/>
      </c>
      <c r="D3264" s="99" t="str">
        <f t="shared" si="303"/>
        <v/>
      </c>
      <c r="E3264" s="99" t="str">
        <f t="shared" si="304"/>
        <v/>
      </c>
      <c r="F3264" s="99" t="str">
        <f t="shared" si="305"/>
        <v/>
      </c>
      <c r="G3264" s="99" t="str">
        <f t="shared" si="306"/>
        <v/>
      </c>
      <c r="H3264" s="200" t="str">
        <f ca="1">IF(AND(M3264&gt;0,M3264&lt;=STATS!$C$22),1,"")</f>
        <v/>
      </c>
      <c r="J3264" s="34">
        <v>3263</v>
      </c>
      <c r="R3264" s="17"/>
      <c r="S3264" s="17"/>
      <c r="EZ3264" s="196"/>
      <c r="FA3264" s="196"/>
      <c r="FB3264" s="196"/>
      <c r="FC3264" s="196"/>
      <c r="FD3264" s="196"/>
    </row>
    <row r="3265" spans="2:160">
      <c r="B3265" s="99">
        <f t="shared" si="301"/>
        <v>0</v>
      </c>
      <c r="C3265" s="99" t="str">
        <f t="shared" si="302"/>
        <v/>
      </c>
      <c r="D3265" s="99" t="str">
        <f t="shared" si="303"/>
        <v/>
      </c>
      <c r="E3265" s="99" t="str">
        <f t="shared" si="304"/>
        <v/>
      </c>
      <c r="F3265" s="99" t="str">
        <f t="shared" si="305"/>
        <v/>
      </c>
      <c r="G3265" s="99" t="str">
        <f t="shared" si="306"/>
        <v/>
      </c>
      <c r="H3265" s="200" t="str">
        <f ca="1">IF(AND(M3265&gt;0,M3265&lt;=STATS!$C$22),1,"")</f>
        <v/>
      </c>
      <c r="J3265" s="34">
        <v>3264</v>
      </c>
      <c r="R3265" s="17"/>
      <c r="S3265" s="17"/>
      <c r="EZ3265" s="196"/>
      <c r="FA3265" s="196"/>
      <c r="FB3265" s="196"/>
      <c r="FC3265" s="196"/>
      <c r="FD3265" s="196"/>
    </row>
    <row r="3266" spans="2:160">
      <c r="B3266" s="99">
        <f t="shared" ref="B3266:B3329" si="307">COUNT(R3266:EY3266,FE3266:FM3266)</f>
        <v>0</v>
      </c>
      <c r="C3266" s="99" t="str">
        <f t="shared" ref="C3266:C3329" si="308">IF(COUNT(R3266:EY3266,FE3266:FM3266)&gt;0,COUNT(R3266:EY3266,FE3266:FM3266),"")</f>
        <v/>
      </c>
      <c r="D3266" s="99" t="str">
        <f t="shared" ref="D3266:D3329" si="309">IF(COUNT(T3266:BJ3266,BL3266:BT3266,BV3266:CB3266,CD3266:EY3266,FE3266:FM3266)&gt;0,COUNT(T3266:BJ3266,BL3266:BT3266,BV3266:CB3266,CD3266:EY3266,FE3266:FM3266),"")</f>
        <v/>
      </c>
      <c r="E3266" s="99" t="str">
        <f t="shared" ref="E3266:E3329" si="310">IF(H3266=1,COUNT(R3266:EY3266,FE3266:FM3266),"")</f>
        <v/>
      </c>
      <c r="F3266" s="99" t="str">
        <f t="shared" ref="F3266:F3329" si="311">IF(H3266=1,COUNT(T3266:BJ3266,BL3266:BT3266,BV3266:CB3266,CD3266:EY3266,FE3266:FM3266),"")</f>
        <v/>
      </c>
      <c r="G3266" s="99" t="str">
        <f t="shared" si="306"/>
        <v/>
      </c>
      <c r="H3266" s="200" t="str">
        <f ca="1">IF(AND(M3266&gt;0,M3266&lt;=STATS!$C$22),1,"")</f>
        <v/>
      </c>
      <c r="J3266" s="34">
        <v>3265</v>
      </c>
      <c r="R3266" s="17"/>
      <c r="S3266" s="17"/>
      <c r="EZ3266" s="196"/>
      <c r="FA3266" s="196"/>
      <c r="FB3266" s="196"/>
      <c r="FC3266" s="196"/>
      <c r="FD3266" s="196"/>
    </row>
    <row r="3267" spans="2:160">
      <c r="B3267" s="99">
        <f t="shared" si="307"/>
        <v>0</v>
      </c>
      <c r="C3267" s="99" t="str">
        <f t="shared" si="308"/>
        <v/>
      </c>
      <c r="D3267" s="99" t="str">
        <f t="shared" si="309"/>
        <v/>
      </c>
      <c r="E3267" s="99" t="str">
        <f t="shared" si="310"/>
        <v/>
      </c>
      <c r="F3267" s="99" t="str">
        <f t="shared" si="311"/>
        <v/>
      </c>
      <c r="G3267" s="99" t="str">
        <f t="shared" si="306"/>
        <v/>
      </c>
      <c r="H3267" s="200" t="str">
        <f ca="1">IF(AND(M3267&gt;0,M3267&lt;=STATS!$C$22),1,"")</f>
        <v/>
      </c>
      <c r="J3267" s="34">
        <v>3266</v>
      </c>
      <c r="R3267" s="17"/>
      <c r="S3267" s="17"/>
      <c r="EZ3267" s="196"/>
      <c r="FA3267" s="196"/>
      <c r="FB3267" s="196"/>
      <c r="FC3267" s="196"/>
      <c r="FD3267" s="196"/>
    </row>
    <row r="3268" spans="2:160">
      <c r="B3268" s="99">
        <f t="shared" si="307"/>
        <v>0</v>
      </c>
      <c r="C3268" s="99" t="str">
        <f t="shared" si="308"/>
        <v/>
      </c>
      <c r="D3268" s="99" t="str">
        <f t="shared" si="309"/>
        <v/>
      </c>
      <c r="E3268" s="99" t="str">
        <f t="shared" si="310"/>
        <v/>
      </c>
      <c r="F3268" s="99" t="str">
        <f t="shared" si="311"/>
        <v/>
      </c>
      <c r="G3268" s="99" t="str">
        <f t="shared" si="306"/>
        <v/>
      </c>
      <c r="H3268" s="200" t="str">
        <f ca="1">IF(AND(M3268&gt;0,M3268&lt;=STATS!$C$22),1,"")</f>
        <v/>
      </c>
      <c r="J3268" s="34">
        <v>3267</v>
      </c>
      <c r="R3268" s="17"/>
      <c r="S3268" s="17"/>
      <c r="EZ3268" s="196"/>
      <c r="FA3268" s="196"/>
      <c r="FB3268" s="196"/>
      <c r="FC3268" s="196"/>
      <c r="FD3268" s="196"/>
    </row>
    <row r="3269" spans="2:160">
      <c r="B3269" s="99">
        <f t="shared" si="307"/>
        <v>0</v>
      </c>
      <c r="C3269" s="99" t="str">
        <f t="shared" si="308"/>
        <v/>
      </c>
      <c r="D3269" s="99" t="str">
        <f t="shared" si="309"/>
        <v/>
      </c>
      <c r="E3269" s="99" t="str">
        <f t="shared" si="310"/>
        <v/>
      </c>
      <c r="F3269" s="99" t="str">
        <f t="shared" si="311"/>
        <v/>
      </c>
      <c r="G3269" s="99" t="str">
        <f t="shared" si="306"/>
        <v/>
      </c>
      <c r="H3269" s="200" t="str">
        <f ca="1">IF(AND(M3269&gt;0,M3269&lt;=STATS!$C$22),1,"")</f>
        <v/>
      </c>
      <c r="J3269" s="34">
        <v>3268</v>
      </c>
      <c r="R3269" s="17"/>
      <c r="S3269" s="17"/>
      <c r="EZ3269" s="196"/>
      <c r="FA3269" s="196"/>
      <c r="FB3269" s="196"/>
      <c r="FC3269" s="196"/>
      <c r="FD3269" s="196"/>
    </row>
    <row r="3270" spans="2:160">
      <c r="B3270" s="99">
        <f t="shared" si="307"/>
        <v>0</v>
      </c>
      <c r="C3270" s="99" t="str">
        <f t="shared" si="308"/>
        <v/>
      </c>
      <c r="D3270" s="99" t="str">
        <f t="shared" si="309"/>
        <v/>
      </c>
      <c r="E3270" s="99" t="str">
        <f t="shared" si="310"/>
        <v/>
      </c>
      <c r="F3270" s="99" t="str">
        <f t="shared" si="311"/>
        <v/>
      </c>
      <c r="G3270" s="99" t="str">
        <f t="shared" si="306"/>
        <v/>
      </c>
      <c r="H3270" s="200" t="str">
        <f ca="1">IF(AND(M3270&gt;0,M3270&lt;=STATS!$C$22),1,"")</f>
        <v/>
      </c>
      <c r="J3270" s="34">
        <v>3269</v>
      </c>
      <c r="R3270" s="17"/>
      <c r="S3270" s="17"/>
      <c r="EZ3270" s="196"/>
      <c r="FA3270" s="196"/>
      <c r="FB3270" s="196"/>
      <c r="FC3270" s="196"/>
      <c r="FD3270" s="196"/>
    </row>
    <row r="3271" spans="2:160">
      <c r="B3271" s="99">
        <f t="shared" si="307"/>
        <v>0</v>
      </c>
      <c r="C3271" s="99" t="str">
        <f t="shared" si="308"/>
        <v/>
      </c>
      <c r="D3271" s="99" t="str">
        <f t="shared" si="309"/>
        <v/>
      </c>
      <c r="E3271" s="99" t="str">
        <f t="shared" si="310"/>
        <v/>
      </c>
      <c r="F3271" s="99" t="str">
        <f t="shared" si="311"/>
        <v/>
      </c>
      <c r="G3271" s="99" t="str">
        <f t="shared" si="306"/>
        <v/>
      </c>
      <c r="H3271" s="200" t="str">
        <f ca="1">IF(AND(M3271&gt;0,M3271&lt;=STATS!$C$22),1,"")</f>
        <v/>
      </c>
      <c r="J3271" s="34">
        <v>3270</v>
      </c>
      <c r="R3271" s="17"/>
      <c r="S3271" s="17"/>
      <c r="EZ3271" s="196"/>
      <c r="FA3271" s="196"/>
      <c r="FB3271" s="196"/>
      <c r="FC3271" s="196"/>
      <c r="FD3271" s="196"/>
    </row>
    <row r="3272" spans="2:160">
      <c r="B3272" s="99">
        <f t="shared" si="307"/>
        <v>0</v>
      </c>
      <c r="C3272" s="99" t="str">
        <f t="shared" si="308"/>
        <v/>
      </c>
      <c r="D3272" s="99" t="str">
        <f t="shared" si="309"/>
        <v/>
      </c>
      <c r="E3272" s="99" t="str">
        <f t="shared" si="310"/>
        <v/>
      </c>
      <c r="F3272" s="99" t="str">
        <f t="shared" si="311"/>
        <v/>
      </c>
      <c r="G3272" s="99" t="str">
        <f t="shared" si="306"/>
        <v/>
      </c>
      <c r="H3272" s="200" t="str">
        <f ca="1">IF(AND(M3272&gt;0,M3272&lt;=STATS!$C$22),1,"")</f>
        <v/>
      </c>
      <c r="J3272" s="34">
        <v>3271</v>
      </c>
      <c r="R3272" s="17"/>
      <c r="S3272" s="17"/>
      <c r="EZ3272" s="196"/>
      <c r="FA3272" s="196"/>
      <c r="FB3272" s="196"/>
      <c r="FC3272" s="196"/>
      <c r="FD3272" s="196"/>
    </row>
    <row r="3273" spans="2:160">
      <c r="B3273" s="99">
        <f t="shared" si="307"/>
        <v>0</v>
      </c>
      <c r="C3273" s="99" t="str">
        <f t="shared" si="308"/>
        <v/>
      </c>
      <c r="D3273" s="99" t="str">
        <f t="shared" si="309"/>
        <v/>
      </c>
      <c r="E3273" s="99" t="str">
        <f t="shared" si="310"/>
        <v/>
      </c>
      <c r="F3273" s="99" t="str">
        <f t="shared" si="311"/>
        <v/>
      </c>
      <c r="G3273" s="99" t="str">
        <f t="shared" si="306"/>
        <v/>
      </c>
      <c r="H3273" s="200" t="str">
        <f ca="1">IF(AND(M3273&gt;0,M3273&lt;=STATS!$C$22),1,"")</f>
        <v/>
      </c>
      <c r="J3273" s="34">
        <v>3272</v>
      </c>
      <c r="R3273" s="17"/>
      <c r="S3273" s="17"/>
      <c r="EZ3273" s="196"/>
      <c r="FA3273" s="196"/>
      <c r="FB3273" s="196"/>
      <c r="FC3273" s="196"/>
      <c r="FD3273" s="196"/>
    </row>
    <row r="3274" spans="2:160">
      <c r="B3274" s="99">
        <f t="shared" si="307"/>
        <v>0</v>
      </c>
      <c r="C3274" s="99" t="str">
        <f t="shared" si="308"/>
        <v/>
      </c>
      <c r="D3274" s="99" t="str">
        <f t="shared" si="309"/>
        <v/>
      </c>
      <c r="E3274" s="99" t="str">
        <f t="shared" si="310"/>
        <v/>
      </c>
      <c r="F3274" s="99" t="str">
        <f t="shared" si="311"/>
        <v/>
      </c>
      <c r="G3274" s="99" t="str">
        <f t="shared" si="306"/>
        <v/>
      </c>
      <c r="H3274" s="200" t="str">
        <f ca="1">IF(AND(M3274&gt;0,M3274&lt;=STATS!$C$22),1,"")</f>
        <v/>
      </c>
      <c r="J3274" s="34">
        <v>3273</v>
      </c>
      <c r="R3274" s="17"/>
      <c r="S3274" s="17"/>
      <c r="EZ3274" s="196"/>
      <c r="FA3274" s="196"/>
      <c r="FB3274" s="196"/>
      <c r="FC3274" s="196"/>
      <c r="FD3274" s="196"/>
    </row>
    <row r="3275" spans="2:160">
      <c r="B3275" s="99">
        <f t="shared" si="307"/>
        <v>0</v>
      </c>
      <c r="C3275" s="99" t="str">
        <f t="shared" si="308"/>
        <v/>
      </c>
      <c r="D3275" s="99" t="str">
        <f t="shared" si="309"/>
        <v/>
      </c>
      <c r="E3275" s="99" t="str">
        <f t="shared" si="310"/>
        <v/>
      </c>
      <c r="F3275" s="99" t="str">
        <f t="shared" si="311"/>
        <v/>
      </c>
      <c r="G3275" s="99" t="str">
        <f t="shared" si="306"/>
        <v/>
      </c>
      <c r="H3275" s="200" t="str">
        <f ca="1">IF(AND(M3275&gt;0,M3275&lt;=STATS!$C$22),1,"")</f>
        <v/>
      </c>
      <c r="J3275" s="34">
        <v>3274</v>
      </c>
      <c r="R3275" s="17"/>
      <c r="S3275" s="17"/>
      <c r="EZ3275" s="196"/>
      <c r="FA3275" s="196"/>
      <c r="FB3275" s="196"/>
      <c r="FC3275" s="196"/>
      <c r="FD3275" s="196"/>
    </row>
    <row r="3276" spans="2:160">
      <c r="B3276" s="99">
        <f t="shared" si="307"/>
        <v>0</v>
      </c>
      <c r="C3276" s="99" t="str">
        <f t="shared" si="308"/>
        <v/>
      </c>
      <c r="D3276" s="99" t="str">
        <f t="shared" si="309"/>
        <v/>
      </c>
      <c r="E3276" s="99" t="str">
        <f t="shared" si="310"/>
        <v/>
      </c>
      <c r="F3276" s="99" t="str">
        <f t="shared" si="311"/>
        <v/>
      </c>
      <c r="G3276" s="99" t="str">
        <f t="shared" si="306"/>
        <v/>
      </c>
      <c r="H3276" s="200" t="str">
        <f ca="1">IF(AND(M3276&gt;0,M3276&lt;=STATS!$C$22),1,"")</f>
        <v/>
      </c>
      <c r="J3276" s="34">
        <v>3275</v>
      </c>
      <c r="R3276" s="17"/>
      <c r="S3276" s="17"/>
      <c r="EZ3276" s="196"/>
      <c r="FA3276" s="196"/>
      <c r="FB3276" s="196"/>
      <c r="FC3276" s="196"/>
      <c r="FD3276" s="196"/>
    </row>
    <row r="3277" spans="2:160">
      <c r="B3277" s="99">
        <f t="shared" si="307"/>
        <v>0</v>
      </c>
      <c r="C3277" s="99" t="str">
        <f t="shared" si="308"/>
        <v/>
      </c>
      <c r="D3277" s="99" t="str">
        <f t="shared" si="309"/>
        <v/>
      </c>
      <c r="E3277" s="99" t="str">
        <f t="shared" si="310"/>
        <v/>
      </c>
      <c r="F3277" s="99" t="str">
        <f t="shared" si="311"/>
        <v/>
      </c>
      <c r="G3277" s="99" t="str">
        <f t="shared" si="306"/>
        <v/>
      </c>
      <c r="H3277" s="200" t="str">
        <f ca="1">IF(AND(M3277&gt;0,M3277&lt;=STATS!$C$22),1,"")</f>
        <v/>
      </c>
      <c r="J3277" s="34">
        <v>3276</v>
      </c>
      <c r="R3277" s="17"/>
      <c r="S3277" s="17"/>
      <c r="EZ3277" s="196"/>
      <c r="FA3277" s="196"/>
      <c r="FB3277" s="196"/>
      <c r="FC3277" s="196"/>
      <c r="FD3277" s="196"/>
    </row>
    <row r="3278" spans="2:160">
      <c r="B3278" s="99">
        <f t="shared" si="307"/>
        <v>0</v>
      </c>
      <c r="C3278" s="99" t="str">
        <f t="shared" si="308"/>
        <v/>
      </c>
      <c r="D3278" s="99" t="str">
        <f t="shared" si="309"/>
        <v/>
      </c>
      <c r="E3278" s="99" t="str">
        <f t="shared" si="310"/>
        <v/>
      </c>
      <c r="F3278" s="99" t="str">
        <f t="shared" si="311"/>
        <v/>
      </c>
      <c r="G3278" s="99" t="str">
        <f t="shared" si="306"/>
        <v/>
      </c>
      <c r="H3278" s="200" t="str">
        <f ca="1">IF(AND(M3278&gt;0,M3278&lt;=STATS!$C$22),1,"")</f>
        <v/>
      </c>
      <c r="J3278" s="34">
        <v>3277</v>
      </c>
      <c r="R3278" s="17"/>
      <c r="S3278" s="17"/>
      <c r="EZ3278" s="196"/>
      <c r="FA3278" s="196"/>
      <c r="FB3278" s="196"/>
      <c r="FC3278" s="196"/>
      <c r="FD3278" s="196"/>
    </row>
    <row r="3279" spans="2:160">
      <c r="B3279" s="99">
        <f t="shared" si="307"/>
        <v>0</v>
      </c>
      <c r="C3279" s="99" t="str">
        <f t="shared" si="308"/>
        <v/>
      </c>
      <c r="D3279" s="99" t="str">
        <f t="shared" si="309"/>
        <v/>
      </c>
      <c r="E3279" s="99" t="str">
        <f t="shared" si="310"/>
        <v/>
      </c>
      <c r="F3279" s="99" t="str">
        <f t="shared" si="311"/>
        <v/>
      </c>
      <c r="G3279" s="99" t="str">
        <f t="shared" si="306"/>
        <v/>
      </c>
      <c r="H3279" s="200" t="str">
        <f ca="1">IF(AND(M3279&gt;0,M3279&lt;=STATS!$C$22),1,"")</f>
        <v/>
      </c>
      <c r="J3279" s="34">
        <v>3278</v>
      </c>
      <c r="R3279" s="17"/>
      <c r="S3279" s="17"/>
      <c r="EZ3279" s="196"/>
      <c r="FA3279" s="196"/>
      <c r="FB3279" s="196"/>
      <c r="FC3279" s="196"/>
      <c r="FD3279" s="196"/>
    </row>
    <row r="3280" spans="2:160">
      <c r="B3280" s="99">
        <f t="shared" si="307"/>
        <v>0</v>
      </c>
      <c r="C3280" s="99" t="str">
        <f t="shared" si="308"/>
        <v/>
      </c>
      <c r="D3280" s="99" t="str">
        <f t="shared" si="309"/>
        <v/>
      </c>
      <c r="E3280" s="99" t="str">
        <f t="shared" si="310"/>
        <v/>
      </c>
      <c r="F3280" s="99" t="str">
        <f t="shared" si="311"/>
        <v/>
      </c>
      <c r="G3280" s="99" t="str">
        <f t="shared" si="306"/>
        <v/>
      </c>
      <c r="H3280" s="200" t="str">
        <f ca="1">IF(AND(M3280&gt;0,M3280&lt;=STATS!$C$22),1,"")</f>
        <v/>
      </c>
      <c r="J3280" s="34">
        <v>3279</v>
      </c>
      <c r="R3280" s="17"/>
      <c r="S3280" s="17"/>
      <c r="EZ3280" s="196"/>
      <c r="FA3280" s="196"/>
      <c r="FB3280" s="196"/>
      <c r="FC3280" s="196"/>
      <c r="FD3280" s="196"/>
    </row>
    <row r="3281" spans="2:160">
      <c r="B3281" s="99">
        <f t="shared" si="307"/>
        <v>0</v>
      </c>
      <c r="C3281" s="99" t="str">
        <f t="shared" si="308"/>
        <v/>
      </c>
      <c r="D3281" s="99" t="str">
        <f t="shared" si="309"/>
        <v/>
      </c>
      <c r="E3281" s="99" t="str">
        <f t="shared" si="310"/>
        <v/>
      </c>
      <c r="F3281" s="99" t="str">
        <f t="shared" si="311"/>
        <v/>
      </c>
      <c r="G3281" s="99" t="str">
        <f t="shared" si="306"/>
        <v/>
      </c>
      <c r="H3281" s="200" t="str">
        <f ca="1">IF(AND(M3281&gt;0,M3281&lt;=STATS!$C$22),1,"")</f>
        <v/>
      </c>
      <c r="J3281" s="34">
        <v>3280</v>
      </c>
      <c r="R3281" s="17"/>
      <c r="S3281" s="17"/>
      <c r="EZ3281" s="196"/>
      <c r="FA3281" s="196"/>
      <c r="FB3281" s="196"/>
      <c r="FC3281" s="196"/>
      <c r="FD3281" s="196"/>
    </row>
    <row r="3282" spans="2:160">
      <c r="B3282" s="99">
        <f t="shared" si="307"/>
        <v>0</v>
      </c>
      <c r="C3282" s="99" t="str">
        <f t="shared" si="308"/>
        <v/>
      </c>
      <c r="D3282" s="99" t="str">
        <f t="shared" si="309"/>
        <v/>
      </c>
      <c r="E3282" s="99" t="str">
        <f t="shared" si="310"/>
        <v/>
      </c>
      <c r="F3282" s="99" t="str">
        <f t="shared" si="311"/>
        <v/>
      </c>
      <c r="G3282" s="99" t="str">
        <f t="shared" si="306"/>
        <v/>
      </c>
      <c r="H3282" s="200" t="str">
        <f ca="1">IF(AND(M3282&gt;0,M3282&lt;=STATS!$C$22),1,"")</f>
        <v/>
      </c>
      <c r="J3282" s="34">
        <v>3281</v>
      </c>
      <c r="R3282" s="17"/>
      <c r="S3282" s="17"/>
      <c r="EZ3282" s="196"/>
      <c r="FA3282" s="196"/>
      <c r="FB3282" s="196"/>
      <c r="FC3282" s="196"/>
      <c r="FD3282" s="196"/>
    </row>
    <row r="3283" spans="2:160">
      <c r="B3283" s="99">
        <f t="shared" si="307"/>
        <v>0</v>
      </c>
      <c r="C3283" s="99" t="str">
        <f t="shared" si="308"/>
        <v/>
      </c>
      <c r="D3283" s="99" t="str">
        <f t="shared" si="309"/>
        <v/>
      </c>
      <c r="E3283" s="99" t="str">
        <f t="shared" si="310"/>
        <v/>
      </c>
      <c r="F3283" s="99" t="str">
        <f t="shared" si="311"/>
        <v/>
      </c>
      <c r="G3283" s="99" t="str">
        <f t="shared" si="306"/>
        <v/>
      </c>
      <c r="H3283" s="200" t="str">
        <f ca="1">IF(AND(M3283&gt;0,M3283&lt;=STATS!$C$22),1,"")</f>
        <v/>
      </c>
      <c r="J3283" s="34">
        <v>3282</v>
      </c>
      <c r="R3283" s="17"/>
      <c r="S3283" s="17"/>
      <c r="EZ3283" s="196"/>
      <c r="FA3283" s="196"/>
      <c r="FB3283" s="196"/>
      <c r="FC3283" s="196"/>
      <c r="FD3283" s="196"/>
    </row>
    <row r="3284" spans="2:160">
      <c r="B3284" s="99">
        <f t="shared" si="307"/>
        <v>0</v>
      </c>
      <c r="C3284" s="99" t="str">
        <f t="shared" si="308"/>
        <v/>
      </c>
      <c r="D3284" s="99" t="str">
        <f t="shared" si="309"/>
        <v/>
      </c>
      <c r="E3284" s="99" t="str">
        <f t="shared" si="310"/>
        <v/>
      </c>
      <c r="F3284" s="99" t="str">
        <f t="shared" si="311"/>
        <v/>
      </c>
      <c r="G3284" s="99" t="str">
        <f t="shared" si="306"/>
        <v/>
      </c>
      <c r="H3284" s="200" t="str">
        <f ca="1">IF(AND(M3284&gt;0,M3284&lt;=STATS!$C$22),1,"")</f>
        <v/>
      </c>
      <c r="J3284" s="34">
        <v>3283</v>
      </c>
      <c r="R3284" s="17"/>
      <c r="S3284" s="17"/>
      <c r="EZ3284" s="196"/>
      <c r="FA3284" s="196"/>
      <c r="FB3284" s="196"/>
      <c r="FC3284" s="196"/>
      <c r="FD3284" s="196"/>
    </row>
    <row r="3285" spans="2:160">
      <c r="B3285" s="99">
        <f t="shared" si="307"/>
        <v>0</v>
      </c>
      <c r="C3285" s="99" t="str">
        <f t="shared" si="308"/>
        <v/>
      </c>
      <c r="D3285" s="99" t="str">
        <f t="shared" si="309"/>
        <v/>
      </c>
      <c r="E3285" s="99" t="str">
        <f t="shared" si="310"/>
        <v/>
      </c>
      <c r="F3285" s="99" t="str">
        <f t="shared" si="311"/>
        <v/>
      </c>
      <c r="G3285" s="99" t="str">
        <f t="shared" si="306"/>
        <v/>
      </c>
      <c r="H3285" s="200" t="str">
        <f ca="1">IF(AND(M3285&gt;0,M3285&lt;=STATS!$C$22),1,"")</f>
        <v/>
      </c>
      <c r="J3285" s="34">
        <v>3284</v>
      </c>
      <c r="R3285" s="17"/>
      <c r="S3285" s="17"/>
      <c r="EZ3285" s="196"/>
      <c r="FA3285" s="196"/>
      <c r="FB3285" s="196"/>
      <c r="FC3285" s="196"/>
      <c r="FD3285" s="196"/>
    </row>
    <row r="3286" spans="2:160">
      <c r="B3286" s="99">
        <f t="shared" si="307"/>
        <v>0</v>
      </c>
      <c r="C3286" s="99" t="str">
        <f t="shared" si="308"/>
        <v/>
      </c>
      <c r="D3286" s="99" t="str">
        <f t="shared" si="309"/>
        <v/>
      </c>
      <c r="E3286" s="99" t="str">
        <f t="shared" si="310"/>
        <v/>
      </c>
      <c r="F3286" s="99" t="str">
        <f t="shared" si="311"/>
        <v/>
      </c>
      <c r="G3286" s="99" t="str">
        <f t="shared" si="306"/>
        <v/>
      </c>
      <c r="H3286" s="200" t="str">
        <f ca="1">IF(AND(M3286&gt;0,M3286&lt;=STATS!$C$22),1,"")</f>
        <v/>
      </c>
      <c r="J3286" s="34">
        <v>3285</v>
      </c>
      <c r="R3286" s="17"/>
      <c r="S3286" s="17"/>
      <c r="EZ3286" s="196"/>
      <c r="FA3286" s="196"/>
      <c r="FB3286" s="196"/>
      <c r="FC3286" s="196"/>
      <c r="FD3286" s="196"/>
    </row>
    <row r="3287" spans="2:160">
      <c r="B3287" s="99">
        <f t="shared" si="307"/>
        <v>0</v>
      </c>
      <c r="C3287" s="99" t="str">
        <f t="shared" si="308"/>
        <v/>
      </c>
      <c r="D3287" s="99" t="str">
        <f t="shared" si="309"/>
        <v/>
      </c>
      <c r="E3287" s="99" t="str">
        <f t="shared" si="310"/>
        <v/>
      </c>
      <c r="F3287" s="99" t="str">
        <f t="shared" si="311"/>
        <v/>
      </c>
      <c r="G3287" s="99" t="str">
        <f t="shared" si="306"/>
        <v/>
      </c>
      <c r="H3287" s="200" t="str">
        <f ca="1">IF(AND(M3287&gt;0,M3287&lt;=STATS!$C$22),1,"")</f>
        <v/>
      </c>
      <c r="J3287" s="34">
        <v>3286</v>
      </c>
      <c r="R3287" s="17"/>
      <c r="S3287" s="17"/>
      <c r="EZ3287" s="196"/>
      <c r="FA3287" s="196"/>
      <c r="FB3287" s="196"/>
      <c r="FC3287" s="196"/>
      <c r="FD3287" s="196"/>
    </row>
    <row r="3288" spans="2:160">
      <c r="B3288" s="99">
        <f t="shared" si="307"/>
        <v>0</v>
      </c>
      <c r="C3288" s="99" t="str">
        <f t="shared" si="308"/>
        <v/>
      </c>
      <c r="D3288" s="99" t="str">
        <f t="shared" si="309"/>
        <v/>
      </c>
      <c r="E3288" s="99" t="str">
        <f t="shared" si="310"/>
        <v/>
      </c>
      <c r="F3288" s="99" t="str">
        <f t="shared" si="311"/>
        <v/>
      </c>
      <c r="G3288" s="99" t="str">
        <f t="shared" si="306"/>
        <v/>
      </c>
      <c r="H3288" s="200" t="str">
        <f ca="1">IF(AND(M3288&gt;0,M3288&lt;=STATS!$C$22),1,"")</f>
        <v/>
      </c>
      <c r="J3288" s="34">
        <v>3287</v>
      </c>
      <c r="R3288" s="17"/>
      <c r="S3288" s="17"/>
      <c r="EZ3288" s="196"/>
      <c r="FA3288" s="196"/>
      <c r="FB3288" s="196"/>
      <c r="FC3288" s="196"/>
      <c r="FD3288" s="196"/>
    </row>
    <row r="3289" spans="2:160">
      <c r="B3289" s="99">
        <f t="shared" si="307"/>
        <v>0</v>
      </c>
      <c r="C3289" s="99" t="str">
        <f t="shared" si="308"/>
        <v/>
      </c>
      <c r="D3289" s="99" t="str">
        <f t="shared" si="309"/>
        <v/>
      </c>
      <c r="E3289" s="99" t="str">
        <f t="shared" si="310"/>
        <v/>
      </c>
      <c r="F3289" s="99" t="str">
        <f t="shared" si="311"/>
        <v/>
      </c>
      <c r="G3289" s="99" t="str">
        <f t="shared" si="306"/>
        <v/>
      </c>
      <c r="H3289" s="200" t="str">
        <f ca="1">IF(AND(M3289&gt;0,M3289&lt;=STATS!$C$22),1,"")</f>
        <v/>
      </c>
      <c r="J3289" s="34">
        <v>3288</v>
      </c>
      <c r="R3289" s="17"/>
      <c r="S3289" s="17"/>
      <c r="EZ3289" s="196"/>
      <c r="FA3289" s="196"/>
      <c r="FB3289" s="196"/>
      <c r="FC3289" s="196"/>
      <c r="FD3289" s="196"/>
    </row>
    <row r="3290" spans="2:160">
      <c r="B3290" s="99">
        <f t="shared" si="307"/>
        <v>0</v>
      </c>
      <c r="C3290" s="99" t="str">
        <f t="shared" si="308"/>
        <v/>
      </c>
      <c r="D3290" s="99" t="str">
        <f t="shared" si="309"/>
        <v/>
      </c>
      <c r="E3290" s="99" t="str">
        <f t="shared" si="310"/>
        <v/>
      </c>
      <c r="F3290" s="99" t="str">
        <f t="shared" si="311"/>
        <v/>
      </c>
      <c r="G3290" s="99" t="str">
        <f t="shared" ref="G3290:G3353" si="312">IF($B3290&gt;=1,$M3290,"")</f>
        <v/>
      </c>
      <c r="H3290" s="200" t="str">
        <f ca="1">IF(AND(M3290&gt;0,M3290&lt;=STATS!$C$22),1,"")</f>
        <v/>
      </c>
      <c r="J3290" s="34">
        <v>3289</v>
      </c>
      <c r="R3290" s="17"/>
      <c r="S3290" s="17"/>
      <c r="EZ3290" s="196"/>
      <c r="FA3290" s="196"/>
      <c r="FB3290" s="196"/>
      <c r="FC3290" s="196"/>
      <c r="FD3290" s="196"/>
    </row>
    <row r="3291" spans="2:160">
      <c r="B3291" s="99">
        <f t="shared" si="307"/>
        <v>0</v>
      </c>
      <c r="C3291" s="99" t="str">
        <f t="shared" si="308"/>
        <v/>
      </c>
      <c r="D3291" s="99" t="str">
        <f t="shared" si="309"/>
        <v/>
      </c>
      <c r="E3291" s="99" t="str">
        <f t="shared" si="310"/>
        <v/>
      </c>
      <c r="F3291" s="99" t="str">
        <f t="shared" si="311"/>
        <v/>
      </c>
      <c r="G3291" s="99" t="str">
        <f t="shared" si="312"/>
        <v/>
      </c>
      <c r="H3291" s="200" t="str">
        <f ca="1">IF(AND(M3291&gt;0,M3291&lt;=STATS!$C$22),1,"")</f>
        <v/>
      </c>
      <c r="J3291" s="34">
        <v>3290</v>
      </c>
      <c r="R3291" s="17"/>
      <c r="S3291" s="17"/>
      <c r="EZ3291" s="196"/>
      <c r="FA3291" s="196"/>
      <c r="FB3291" s="196"/>
      <c r="FC3291" s="196"/>
      <c r="FD3291" s="196"/>
    </row>
    <row r="3292" spans="2:160">
      <c r="B3292" s="99">
        <f t="shared" si="307"/>
        <v>0</v>
      </c>
      <c r="C3292" s="99" t="str">
        <f t="shared" si="308"/>
        <v/>
      </c>
      <c r="D3292" s="99" t="str">
        <f t="shared" si="309"/>
        <v/>
      </c>
      <c r="E3292" s="99" t="str">
        <f t="shared" si="310"/>
        <v/>
      </c>
      <c r="F3292" s="99" t="str">
        <f t="shared" si="311"/>
        <v/>
      </c>
      <c r="G3292" s="99" t="str">
        <f t="shared" si="312"/>
        <v/>
      </c>
      <c r="H3292" s="200" t="str">
        <f ca="1">IF(AND(M3292&gt;0,M3292&lt;=STATS!$C$22),1,"")</f>
        <v/>
      </c>
      <c r="J3292" s="34">
        <v>3291</v>
      </c>
      <c r="R3292" s="17"/>
      <c r="S3292" s="17"/>
      <c r="EZ3292" s="196"/>
      <c r="FA3292" s="196"/>
      <c r="FB3292" s="196"/>
      <c r="FC3292" s="196"/>
      <c r="FD3292" s="196"/>
    </row>
    <row r="3293" spans="2:160">
      <c r="B3293" s="99">
        <f t="shared" si="307"/>
        <v>0</v>
      </c>
      <c r="C3293" s="99" t="str">
        <f t="shared" si="308"/>
        <v/>
      </c>
      <c r="D3293" s="99" t="str">
        <f t="shared" si="309"/>
        <v/>
      </c>
      <c r="E3293" s="99" t="str">
        <f t="shared" si="310"/>
        <v/>
      </c>
      <c r="F3293" s="99" t="str">
        <f t="shared" si="311"/>
        <v/>
      </c>
      <c r="G3293" s="99" t="str">
        <f t="shared" si="312"/>
        <v/>
      </c>
      <c r="H3293" s="200" t="str">
        <f ca="1">IF(AND(M3293&gt;0,M3293&lt;=STATS!$C$22),1,"")</f>
        <v/>
      </c>
      <c r="J3293" s="34">
        <v>3292</v>
      </c>
      <c r="R3293" s="17"/>
      <c r="S3293" s="17"/>
      <c r="EZ3293" s="196"/>
      <c r="FA3293" s="196"/>
      <c r="FB3293" s="196"/>
      <c r="FC3293" s="196"/>
      <c r="FD3293" s="196"/>
    </row>
    <row r="3294" spans="2:160">
      <c r="B3294" s="99">
        <f t="shared" si="307"/>
        <v>0</v>
      </c>
      <c r="C3294" s="99" t="str">
        <f t="shared" si="308"/>
        <v/>
      </c>
      <c r="D3294" s="99" t="str">
        <f t="shared" si="309"/>
        <v/>
      </c>
      <c r="E3294" s="99" t="str">
        <f t="shared" si="310"/>
        <v/>
      </c>
      <c r="F3294" s="99" t="str">
        <f t="shared" si="311"/>
        <v/>
      </c>
      <c r="G3294" s="99" t="str">
        <f t="shared" si="312"/>
        <v/>
      </c>
      <c r="H3294" s="200" t="str">
        <f ca="1">IF(AND(M3294&gt;0,M3294&lt;=STATS!$C$22),1,"")</f>
        <v/>
      </c>
      <c r="J3294" s="34">
        <v>3293</v>
      </c>
      <c r="R3294" s="17"/>
      <c r="S3294" s="17"/>
      <c r="EZ3294" s="196"/>
      <c r="FA3294" s="196"/>
      <c r="FB3294" s="196"/>
      <c r="FC3294" s="196"/>
      <c r="FD3294" s="196"/>
    </row>
    <row r="3295" spans="2:160">
      <c r="B3295" s="99">
        <f t="shared" si="307"/>
        <v>0</v>
      </c>
      <c r="C3295" s="99" t="str">
        <f t="shared" si="308"/>
        <v/>
      </c>
      <c r="D3295" s="99" t="str">
        <f t="shared" si="309"/>
        <v/>
      </c>
      <c r="E3295" s="99" t="str">
        <f t="shared" si="310"/>
        <v/>
      </c>
      <c r="F3295" s="99" t="str">
        <f t="shared" si="311"/>
        <v/>
      </c>
      <c r="G3295" s="99" t="str">
        <f t="shared" si="312"/>
        <v/>
      </c>
      <c r="H3295" s="200" t="str">
        <f ca="1">IF(AND(M3295&gt;0,M3295&lt;=STATS!$C$22),1,"")</f>
        <v/>
      </c>
      <c r="J3295" s="34">
        <v>3294</v>
      </c>
      <c r="R3295" s="17"/>
      <c r="S3295" s="17"/>
      <c r="EZ3295" s="196"/>
      <c r="FA3295" s="196"/>
      <c r="FB3295" s="196"/>
      <c r="FC3295" s="196"/>
      <c r="FD3295" s="196"/>
    </row>
    <row r="3296" spans="2:160">
      <c r="B3296" s="99">
        <f t="shared" si="307"/>
        <v>0</v>
      </c>
      <c r="C3296" s="99" t="str">
        <f t="shared" si="308"/>
        <v/>
      </c>
      <c r="D3296" s="99" t="str">
        <f t="shared" si="309"/>
        <v/>
      </c>
      <c r="E3296" s="99" t="str">
        <f t="shared" si="310"/>
        <v/>
      </c>
      <c r="F3296" s="99" t="str">
        <f t="shared" si="311"/>
        <v/>
      </c>
      <c r="G3296" s="99" t="str">
        <f t="shared" si="312"/>
        <v/>
      </c>
      <c r="H3296" s="200" t="str">
        <f ca="1">IF(AND(M3296&gt;0,M3296&lt;=STATS!$C$22),1,"")</f>
        <v/>
      </c>
      <c r="J3296" s="34">
        <v>3295</v>
      </c>
      <c r="R3296" s="17"/>
      <c r="S3296" s="17"/>
      <c r="EZ3296" s="196"/>
      <c r="FA3296" s="196"/>
      <c r="FB3296" s="196"/>
      <c r="FC3296" s="196"/>
      <c r="FD3296" s="196"/>
    </row>
    <row r="3297" spans="2:160">
      <c r="B3297" s="99">
        <f t="shared" si="307"/>
        <v>0</v>
      </c>
      <c r="C3297" s="99" t="str">
        <f t="shared" si="308"/>
        <v/>
      </c>
      <c r="D3297" s="99" t="str">
        <f t="shared" si="309"/>
        <v/>
      </c>
      <c r="E3297" s="99" t="str">
        <f t="shared" si="310"/>
        <v/>
      </c>
      <c r="F3297" s="99" t="str">
        <f t="shared" si="311"/>
        <v/>
      </c>
      <c r="G3297" s="99" t="str">
        <f t="shared" si="312"/>
        <v/>
      </c>
      <c r="H3297" s="200" t="str">
        <f ca="1">IF(AND(M3297&gt;0,M3297&lt;=STATS!$C$22),1,"")</f>
        <v/>
      </c>
      <c r="J3297" s="34">
        <v>3296</v>
      </c>
      <c r="R3297" s="17"/>
      <c r="S3297" s="17"/>
      <c r="EZ3297" s="196"/>
      <c r="FA3297" s="196"/>
      <c r="FB3297" s="196"/>
      <c r="FC3297" s="196"/>
      <c r="FD3297" s="196"/>
    </row>
    <row r="3298" spans="2:160">
      <c r="B3298" s="99">
        <f t="shared" si="307"/>
        <v>0</v>
      </c>
      <c r="C3298" s="99" t="str">
        <f t="shared" si="308"/>
        <v/>
      </c>
      <c r="D3298" s="99" t="str">
        <f t="shared" si="309"/>
        <v/>
      </c>
      <c r="E3298" s="99" t="str">
        <f t="shared" si="310"/>
        <v/>
      </c>
      <c r="F3298" s="99" t="str">
        <f t="shared" si="311"/>
        <v/>
      </c>
      <c r="G3298" s="99" t="str">
        <f t="shared" si="312"/>
        <v/>
      </c>
      <c r="H3298" s="200" t="str">
        <f ca="1">IF(AND(M3298&gt;0,M3298&lt;=STATS!$C$22),1,"")</f>
        <v/>
      </c>
      <c r="J3298" s="34">
        <v>3297</v>
      </c>
      <c r="R3298" s="17"/>
      <c r="S3298" s="17"/>
      <c r="EZ3298" s="196"/>
      <c r="FA3298" s="196"/>
      <c r="FB3298" s="196"/>
      <c r="FC3298" s="196"/>
      <c r="FD3298" s="196"/>
    </row>
    <row r="3299" spans="2:160">
      <c r="B3299" s="99">
        <f t="shared" si="307"/>
        <v>0</v>
      </c>
      <c r="C3299" s="99" t="str">
        <f t="shared" si="308"/>
        <v/>
      </c>
      <c r="D3299" s="99" t="str">
        <f t="shared" si="309"/>
        <v/>
      </c>
      <c r="E3299" s="99" t="str">
        <f t="shared" si="310"/>
        <v/>
      </c>
      <c r="F3299" s="99" t="str">
        <f t="shared" si="311"/>
        <v/>
      </c>
      <c r="G3299" s="99" t="str">
        <f t="shared" si="312"/>
        <v/>
      </c>
      <c r="H3299" s="200" t="str">
        <f ca="1">IF(AND(M3299&gt;0,M3299&lt;=STATS!$C$22),1,"")</f>
        <v/>
      </c>
      <c r="J3299" s="34">
        <v>3298</v>
      </c>
      <c r="R3299" s="17"/>
      <c r="S3299" s="17"/>
      <c r="EZ3299" s="196"/>
      <c r="FA3299" s="196"/>
      <c r="FB3299" s="196"/>
      <c r="FC3299" s="196"/>
      <c r="FD3299" s="196"/>
    </row>
    <row r="3300" spans="2:160">
      <c r="B3300" s="99">
        <f t="shared" si="307"/>
        <v>0</v>
      </c>
      <c r="C3300" s="99" t="str">
        <f t="shared" si="308"/>
        <v/>
      </c>
      <c r="D3300" s="99" t="str">
        <f t="shared" si="309"/>
        <v/>
      </c>
      <c r="E3300" s="99" t="str">
        <f t="shared" si="310"/>
        <v/>
      </c>
      <c r="F3300" s="99" t="str">
        <f t="shared" si="311"/>
        <v/>
      </c>
      <c r="G3300" s="99" t="str">
        <f t="shared" si="312"/>
        <v/>
      </c>
      <c r="H3300" s="200" t="str">
        <f ca="1">IF(AND(M3300&gt;0,M3300&lt;=STATS!$C$22),1,"")</f>
        <v/>
      </c>
      <c r="J3300" s="34">
        <v>3299</v>
      </c>
      <c r="R3300" s="17"/>
      <c r="S3300" s="17"/>
      <c r="EZ3300" s="196"/>
      <c r="FA3300" s="196"/>
      <c r="FB3300" s="196"/>
      <c r="FC3300" s="196"/>
      <c r="FD3300" s="196"/>
    </row>
    <row r="3301" spans="2:160">
      <c r="B3301" s="99">
        <f t="shared" si="307"/>
        <v>0</v>
      </c>
      <c r="C3301" s="99" t="str">
        <f t="shared" si="308"/>
        <v/>
      </c>
      <c r="D3301" s="99" t="str">
        <f t="shared" si="309"/>
        <v/>
      </c>
      <c r="E3301" s="99" t="str">
        <f t="shared" si="310"/>
        <v/>
      </c>
      <c r="F3301" s="99" t="str">
        <f t="shared" si="311"/>
        <v/>
      </c>
      <c r="G3301" s="99" t="str">
        <f t="shared" si="312"/>
        <v/>
      </c>
      <c r="H3301" s="200" t="str">
        <f ca="1">IF(AND(M3301&gt;0,M3301&lt;=STATS!$C$22),1,"")</f>
        <v/>
      </c>
      <c r="J3301" s="34">
        <v>3300</v>
      </c>
      <c r="R3301" s="17"/>
      <c r="S3301" s="17"/>
      <c r="EZ3301" s="196"/>
      <c r="FA3301" s="196"/>
      <c r="FB3301" s="196"/>
      <c r="FC3301" s="196"/>
      <c r="FD3301" s="196"/>
    </row>
    <row r="3302" spans="2:160">
      <c r="B3302" s="99">
        <f t="shared" si="307"/>
        <v>0</v>
      </c>
      <c r="C3302" s="99" t="str">
        <f t="shared" si="308"/>
        <v/>
      </c>
      <c r="D3302" s="99" t="str">
        <f t="shared" si="309"/>
        <v/>
      </c>
      <c r="E3302" s="99" t="str">
        <f t="shared" si="310"/>
        <v/>
      </c>
      <c r="F3302" s="99" t="str">
        <f t="shared" si="311"/>
        <v/>
      </c>
      <c r="G3302" s="99" t="str">
        <f t="shared" si="312"/>
        <v/>
      </c>
      <c r="H3302" s="200" t="str">
        <f ca="1">IF(AND(M3302&gt;0,M3302&lt;=STATS!$C$22),1,"")</f>
        <v/>
      </c>
      <c r="J3302" s="34">
        <v>3301</v>
      </c>
      <c r="R3302" s="17"/>
      <c r="S3302" s="17"/>
      <c r="EZ3302" s="196"/>
      <c r="FA3302" s="196"/>
      <c r="FB3302" s="196"/>
      <c r="FC3302" s="196"/>
      <c r="FD3302" s="196"/>
    </row>
    <row r="3303" spans="2:160">
      <c r="B3303" s="99">
        <f t="shared" si="307"/>
        <v>0</v>
      </c>
      <c r="C3303" s="99" t="str">
        <f t="shared" si="308"/>
        <v/>
      </c>
      <c r="D3303" s="99" t="str">
        <f t="shared" si="309"/>
        <v/>
      </c>
      <c r="E3303" s="99" t="str">
        <f t="shared" si="310"/>
        <v/>
      </c>
      <c r="F3303" s="99" t="str">
        <f t="shared" si="311"/>
        <v/>
      </c>
      <c r="G3303" s="99" t="str">
        <f t="shared" si="312"/>
        <v/>
      </c>
      <c r="H3303" s="200" t="str">
        <f ca="1">IF(AND(M3303&gt;0,M3303&lt;=STATS!$C$22),1,"")</f>
        <v/>
      </c>
      <c r="J3303" s="34">
        <v>3302</v>
      </c>
      <c r="R3303" s="17"/>
      <c r="S3303" s="17"/>
      <c r="EZ3303" s="196"/>
      <c r="FA3303" s="196"/>
      <c r="FB3303" s="196"/>
      <c r="FC3303" s="196"/>
      <c r="FD3303" s="196"/>
    </row>
    <row r="3304" spans="2:160">
      <c r="B3304" s="99">
        <f t="shared" si="307"/>
        <v>0</v>
      </c>
      <c r="C3304" s="99" t="str">
        <f t="shared" si="308"/>
        <v/>
      </c>
      <c r="D3304" s="99" t="str">
        <f t="shared" si="309"/>
        <v/>
      </c>
      <c r="E3304" s="99" t="str">
        <f t="shared" si="310"/>
        <v/>
      </c>
      <c r="F3304" s="99" t="str">
        <f t="shared" si="311"/>
        <v/>
      </c>
      <c r="G3304" s="99" t="str">
        <f t="shared" si="312"/>
        <v/>
      </c>
      <c r="H3304" s="200" t="str">
        <f ca="1">IF(AND(M3304&gt;0,M3304&lt;=STATS!$C$22),1,"")</f>
        <v/>
      </c>
      <c r="J3304" s="34">
        <v>3303</v>
      </c>
      <c r="R3304" s="17"/>
      <c r="S3304" s="17"/>
      <c r="EZ3304" s="196"/>
      <c r="FA3304" s="196"/>
      <c r="FB3304" s="196"/>
      <c r="FC3304" s="196"/>
      <c r="FD3304" s="196"/>
    </row>
    <row r="3305" spans="2:160">
      <c r="B3305" s="99">
        <f t="shared" si="307"/>
        <v>0</v>
      </c>
      <c r="C3305" s="99" t="str">
        <f t="shared" si="308"/>
        <v/>
      </c>
      <c r="D3305" s="99" t="str">
        <f t="shared" si="309"/>
        <v/>
      </c>
      <c r="E3305" s="99" t="str">
        <f t="shared" si="310"/>
        <v/>
      </c>
      <c r="F3305" s="99" t="str">
        <f t="shared" si="311"/>
        <v/>
      </c>
      <c r="G3305" s="99" t="str">
        <f t="shared" si="312"/>
        <v/>
      </c>
      <c r="H3305" s="200" t="str">
        <f ca="1">IF(AND(M3305&gt;0,M3305&lt;=STATS!$C$22),1,"")</f>
        <v/>
      </c>
      <c r="J3305" s="34">
        <v>3304</v>
      </c>
      <c r="R3305" s="17"/>
      <c r="S3305" s="17"/>
      <c r="EZ3305" s="196"/>
      <c r="FA3305" s="196"/>
      <c r="FB3305" s="196"/>
      <c r="FC3305" s="196"/>
      <c r="FD3305" s="196"/>
    </row>
    <row r="3306" spans="2:160">
      <c r="B3306" s="99">
        <f t="shared" si="307"/>
        <v>0</v>
      </c>
      <c r="C3306" s="99" t="str">
        <f t="shared" si="308"/>
        <v/>
      </c>
      <c r="D3306" s="99" t="str">
        <f t="shared" si="309"/>
        <v/>
      </c>
      <c r="E3306" s="99" t="str">
        <f t="shared" si="310"/>
        <v/>
      </c>
      <c r="F3306" s="99" t="str">
        <f t="shared" si="311"/>
        <v/>
      </c>
      <c r="G3306" s="99" t="str">
        <f t="shared" si="312"/>
        <v/>
      </c>
      <c r="H3306" s="200" t="str">
        <f ca="1">IF(AND(M3306&gt;0,M3306&lt;=STATS!$C$22),1,"")</f>
        <v/>
      </c>
      <c r="J3306" s="34">
        <v>3305</v>
      </c>
      <c r="R3306" s="17"/>
      <c r="S3306" s="17"/>
      <c r="EZ3306" s="196"/>
      <c r="FA3306" s="196"/>
      <c r="FB3306" s="196"/>
      <c r="FC3306" s="196"/>
      <c r="FD3306" s="196"/>
    </row>
    <row r="3307" spans="2:160">
      <c r="B3307" s="99">
        <f t="shared" si="307"/>
        <v>0</v>
      </c>
      <c r="C3307" s="99" t="str">
        <f t="shared" si="308"/>
        <v/>
      </c>
      <c r="D3307" s="99" t="str">
        <f t="shared" si="309"/>
        <v/>
      </c>
      <c r="E3307" s="99" t="str">
        <f t="shared" si="310"/>
        <v/>
      </c>
      <c r="F3307" s="99" t="str">
        <f t="shared" si="311"/>
        <v/>
      </c>
      <c r="G3307" s="99" t="str">
        <f t="shared" si="312"/>
        <v/>
      </c>
      <c r="H3307" s="200" t="str">
        <f ca="1">IF(AND(M3307&gt;0,M3307&lt;=STATS!$C$22),1,"")</f>
        <v/>
      </c>
      <c r="J3307" s="34">
        <v>3306</v>
      </c>
      <c r="R3307" s="17"/>
      <c r="S3307" s="17"/>
      <c r="EZ3307" s="196"/>
      <c r="FA3307" s="196"/>
      <c r="FB3307" s="196"/>
      <c r="FC3307" s="196"/>
      <c r="FD3307" s="196"/>
    </row>
    <row r="3308" spans="2:160">
      <c r="B3308" s="99">
        <f t="shared" si="307"/>
        <v>0</v>
      </c>
      <c r="C3308" s="99" t="str">
        <f t="shared" si="308"/>
        <v/>
      </c>
      <c r="D3308" s="99" t="str">
        <f t="shared" si="309"/>
        <v/>
      </c>
      <c r="E3308" s="99" t="str">
        <f t="shared" si="310"/>
        <v/>
      </c>
      <c r="F3308" s="99" t="str">
        <f t="shared" si="311"/>
        <v/>
      </c>
      <c r="G3308" s="99" t="str">
        <f t="shared" si="312"/>
        <v/>
      </c>
      <c r="H3308" s="200" t="str">
        <f ca="1">IF(AND(M3308&gt;0,M3308&lt;=STATS!$C$22),1,"")</f>
        <v/>
      </c>
      <c r="J3308" s="34">
        <v>3307</v>
      </c>
      <c r="R3308" s="17"/>
      <c r="S3308" s="17"/>
      <c r="EZ3308" s="196"/>
      <c r="FA3308" s="196"/>
      <c r="FB3308" s="196"/>
      <c r="FC3308" s="196"/>
      <c r="FD3308" s="196"/>
    </row>
    <row r="3309" spans="2:160">
      <c r="B3309" s="99">
        <f t="shared" si="307"/>
        <v>0</v>
      </c>
      <c r="C3309" s="99" t="str">
        <f t="shared" si="308"/>
        <v/>
      </c>
      <c r="D3309" s="99" t="str">
        <f t="shared" si="309"/>
        <v/>
      </c>
      <c r="E3309" s="99" t="str">
        <f t="shared" si="310"/>
        <v/>
      </c>
      <c r="F3309" s="99" t="str">
        <f t="shared" si="311"/>
        <v/>
      </c>
      <c r="G3309" s="99" t="str">
        <f t="shared" si="312"/>
        <v/>
      </c>
      <c r="H3309" s="200" t="str">
        <f ca="1">IF(AND(M3309&gt;0,M3309&lt;=STATS!$C$22),1,"")</f>
        <v/>
      </c>
      <c r="J3309" s="34">
        <v>3308</v>
      </c>
      <c r="R3309" s="17"/>
      <c r="S3309" s="17"/>
      <c r="EZ3309" s="196"/>
      <c r="FA3309" s="196"/>
      <c r="FB3309" s="196"/>
      <c r="FC3309" s="196"/>
      <c r="FD3309" s="196"/>
    </row>
    <row r="3310" spans="2:160">
      <c r="B3310" s="99">
        <f t="shared" si="307"/>
        <v>0</v>
      </c>
      <c r="C3310" s="99" t="str">
        <f t="shared" si="308"/>
        <v/>
      </c>
      <c r="D3310" s="99" t="str">
        <f t="shared" si="309"/>
        <v/>
      </c>
      <c r="E3310" s="99" t="str">
        <f t="shared" si="310"/>
        <v/>
      </c>
      <c r="F3310" s="99" t="str">
        <f t="shared" si="311"/>
        <v/>
      </c>
      <c r="G3310" s="99" t="str">
        <f t="shared" si="312"/>
        <v/>
      </c>
      <c r="H3310" s="200" t="str">
        <f ca="1">IF(AND(M3310&gt;0,M3310&lt;=STATS!$C$22),1,"")</f>
        <v/>
      </c>
      <c r="J3310" s="34">
        <v>3309</v>
      </c>
      <c r="R3310" s="17"/>
      <c r="S3310" s="17"/>
      <c r="EZ3310" s="196"/>
      <c r="FA3310" s="196"/>
      <c r="FB3310" s="196"/>
      <c r="FC3310" s="196"/>
      <c r="FD3310" s="196"/>
    </row>
    <row r="3311" spans="2:160">
      <c r="B3311" s="99">
        <f t="shared" si="307"/>
        <v>0</v>
      </c>
      <c r="C3311" s="99" t="str">
        <f t="shared" si="308"/>
        <v/>
      </c>
      <c r="D3311" s="99" t="str">
        <f t="shared" si="309"/>
        <v/>
      </c>
      <c r="E3311" s="99" t="str">
        <f t="shared" si="310"/>
        <v/>
      </c>
      <c r="F3311" s="99" t="str">
        <f t="shared" si="311"/>
        <v/>
      </c>
      <c r="G3311" s="99" t="str">
        <f t="shared" si="312"/>
        <v/>
      </c>
      <c r="H3311" s="200" t="str">
        <f ca="1">IF(AND(M3311&gt;0,M3311&lt;=STATS!$C$22),1,"")</f>
        <v/>
      </c>
      <c r="J3311" s="34">
        <v>3310</v>
      </c>
      <c r="R3311" s="17"/>
      <c r="S3311" s="17"/>
      <c r="EZ3311" s="196"/>
      <c r="FA3311" s="196"/>
      <c r="FB3311" s="196"/>
      <c r="FC3311" s="196"/>
      <c r="FD3311" s="196"/>
    </row>
    <row r="3312" spans="2:160">
      <c r="B3312" s="99">
        <f t="shared" si="307"/>
        <v>0</v>
      </c>
      <c r="C3312" s="99" t="str">
        <f t="shared" si="308"/>
        <v/>
      </c>
      <c r="D3312" s="99" t="str">
        <f t="shared" si="309"/>
        <v/>
      </c>
      <c r="E3312" s="99" t="str">
        <f t="shared" si="310"/>
        <v/>
      </c>
      <c r="F3312" s="99" t="str">
        <f t="shared" si="311"/>
        <v/>
      </c>
      <c r="G3312" s="99" t="str">
        <f t="shared" si="312"/>
        <v/>
      </c>
      <c r="H3312" s="200" t="str">
        <f ca="1">IF(AND(M3312&gt;0,M3312&lt;=STATS!$C$22),1,"")</f>
        <v/>
      </c>
      <c r="J3312" s="34">
        <v>3311</v>
      </c>
      <c r="R3312" s="17"/>
      <c r="S3312" s="17"/>
      <c r="EZ3312" s="196"/>
      <c r="FA3312" s="196"/>
      <c r="FB3312" s="196"/>
      <c r="FC3312" s="196"/>
      <c r="FD3312" s="196"/>
    </row>
    <row r="3313" spans="2:160">
      <c r="B3313" s="99">
        <f t="shared" si="307"/>
        <v>0</v>
      </c>
      <c r="C3313" s="99" t="str">
        <f t="shared" si="308"/>
        <v/>
      </c>
      <c r="D3313" s="99" t="str">
        <f t="shared" si="309"/>
        <v/>
      </c>
      <c r="E3313" s="99" t="str">
        <f t="shared" si="310"/>
        <v/>
      </c>
      <c r="F3313" s="99" t="str">
        <f t="shared" si="311"/>
        <v/>
      </c>
      <c r="G3313" s="99" t="str">
        <f t="shared" si="312"/>
        <v/>
      </c>
      <c r="H3313" s="200" t="str">
        <f ca="1">IF(AND(M3313&gt;0,M3313&lt;=STATS!$C$22),1,"")</f>
        <v/>
      </c>
      <c r="J3313" s="34">
        <v>3312</v>
      </c>
      <c r="R3313" s="17"/>
      <c r="S3313" s="17"/>
      <c r="EZ3313" s="196"/>
      <c r="FA3313" s="196"/>
      <c r="FB3313" s="196"/>
      <c r="FC3313" s="196"/>
      <c r="FD3313" s="196"/>
    </row>
    <row r="3314" spans="2:160">
      <c r="B3314" s="99">
        <f t="shared" si="307"/>
        <v>0</v>
      </c>
      <c r="C3314" s="99" t="str">
        <f t="shared" si="308"/>
        <v/>
      </c>
      <c r="D3314" s="99" t="str">
        <f t="shared" si="309"/>
        <v/>
      </c>
      <c r="E3314" s="99" t="str">
        <f t="shared" si="310"/>
        <v/>
      </c>
      <c r="F3314" s="99" t="str">
        <f t="shared" si="311"/>
        <v/>
      </c>
      <c r="G3314" s="99" t="str">
        <f t="shared" si="312"/>
        <v/>
      </c>
      <c r="H3314" s="200" t="str">
        <f ca="1">IF(AND(M3314&gt;0,M3314&lt;=STATS!$C$22),1,"")</f>
        <v/>
      </c>
      <c r="J3314" s="34">
        <v>3313</v>
      </c>
      <c r="R3314" s="17"/>
      <c r="S3314" s="17"/>
      <c r="EZ3314" s="196"/>
      <c r="FA3314" s="196"/>
      <c r="FB3314" s="196"/>
      <c r="FC3314" s="196"/>
      <c r="FD3314" s="196"/>
    </row>
    <row r="3315" spans="2:160">
      <c r="B3315" s="99">
        <f t="shared" si="307"/>
        <v>0</v>
      </c>
      <c r="C3315" s="99" t="str">
        <f t="shared" si="308"/>
        <v/>
      </c>
      <c r="D3315" s="99" t="str">
        <f t="shared" si="309"/>
        <v/>
      </c>
      <c r="E3315" s="99" t="str">
        <f t="shared" si="310"/>
        <v/>
      </c>
      <c r="F3315" s="99" t="str">
        <f t="shared" si="311"/>
        <v/>
      </c>
      <c r="G3315" s="99" t="str">
        <f t="shared" si="312"/>
        <v/>
      </c>
      <c r="H3315" s="200" t="str">
        <f ca="1">IF(AND(M3315&gt;0,M3315&lt;=STATS!$C$22),1,"")</f>
        <v/>
      </c>
      <c r="J3315" s="34">
        <v>3314</v>
      </c>
      <c r="R3315" s="17"/>
      <c r="S3315" s="17"/>
      <c r="EZ3315" s="196"/>
      <c r="FA3315" s="196"/>
      <c r="FB3315" s="196"/>
      <c r="FC3315" s="196"/>
      <c r="FD3315" s="196"/>
    </row>
    <row r="3316" spans="2:160">
      <c r="B3316" s="99">
        <f t="shared" si="307"/>
        <v>0</v>
      </c>
      <c r="C3316" s="99" t="str">
        <f t="shared" si="308"/>
        <v/>
      </c>
      <c r="D3316" s="99" t="str">
        <f t="shared" si="309"/>
        <v/>
      </c>
      <c r="E3316" s="99" t="str">
        <f t="shared" si="310"/>
        <v/>
      </c>
      <c r="F3316" s="99" t="str">
        <f t="shared" si="311"/>
        <v/>
      </c>
      <c r="G3316" s="99" t="str">
        <f t="shared" si="312"/>
        <v/>
      </c>
      <c r="H3316" s="200" t="str">
        <f ca="1">IF(AND(M3316&gt;0,M3316&lt;=STATS!$C$22),1,"")</f>
        <v/>
      </c>
      <c r="J3316" s="34">
        <v>3315</v>
      </c>
      <c r="R3316" s="17"/>
      <c r="S3316" s="17"/>
      <c r="EZ3316" s="196"/>
      <c r="FA3316" s="196"/>
      <c r="FB3316" s="196"/>
      <c r="FC3316" s="196"/>
      <c r="FD3316" s="196"/>
    </row>
    <row r="3317" spans="2:160">
      <c r="B3317" s="99">
        <f t="shared" si="307"/>
        <v>0</v>
      </c>
      <c r="C3317" s="99" t="str">
        <f t="shared" si="308"/>
        <v/>
      </c>
      <c r="D3317" s="99" t="str">
        <f t="shared" si="309"/>
        <v/>
      </c>
      <c r="E3317" s="99" t="str">
        <f t="shared" si="310"/>
        <v/>
      </c>
      <c r="F3317" s="99" t="str">
        <f t="shared" si="311"/>
        <v/>
      </c>
      <c r="G3317" s="99" t="str">
        <f t="shared" si="312"/>
        <v/>
      </c>
      <c r="H3317" s="200" t="str">
        <f ca="1">IF(AND(M3317&gt;0,M3317&lt;=STATS!$C$22),1,"")</f>
        <v/>
      </c>
      <c r="J3317" s="34">
        <v>3316</v>
      </c>
      <c r="R3317" s="17"/>
      <c r="S3317" s="17"/>
      <c r="EZ3317" s="196"/>
      <c r="FA3317" s="196"/>
      <c r="FB3317" s="196"/>
      <c r="FC3317" s="196"/>
      <c r="FD3317" s="196"/>
    </row>
    <row r="3318" spans="2:160">
      <c r="B3318" s="99">
        <f t="shared" si="307"/>
        <v>0</v>
      </c>
      <c r="C3318" s="99" t="str">
        <f t="shared" si="308"/>
        <v/>
      </c>
      <c r="D3318" s="99" t="str">
        <f t="shared" si="309"/>
        <v/>
      </c>
      <c r="E3318" s="99" t="str">
        <f t="shared" si="310"/>
        <v/>
      </c>
      <c r="F3318" s="99" t="str">
        <f t="shared" si="311"/>
        <v/>
      </c>
      <c r="G3318" s="99" t="str">
        <f t="shared" si="312"/>
        <v/>
      </c>
      <c r="H3318" s="200" t="str">
        <f ca="1">IF(AND(M3318&gt;0,M3318&lt;=STATS!$C$22),1,"")</f>
        <v/>
      </c>
      <c r="J3318" s="34">
        <v>3317</v>
      </c>
      <c r="R3318" s="17"/>
      <c r="S3318" s="17"/>
      <c r="EZ3318" s="196"/>
      <c r="FA3318" s="196"/>
      <c r="FB3318" s="196"/>
      <c r="FC3318" s="196"/>
      <c r="FD3318" s="196"/>
    </row>
    <row r="3319" spans="2:160">
      <c r="B3319" s="99">
        <f t="shared" si="307"/>
        <v>0</v>
      </c>
      <c r="C3319" s="99" t="str">
        <f t="shared" si="308"/>
        <v/>
      </c>
      <c r="D3319" s="99" t="str">
        <f t="shared" si="309"/>
        <v/>
      </c>
      <c r="E3319" s="99" t="str">
        <f t="shared" si="310"/>
        <v/>
      </c>
      <c r="F3319" s="99" t="str">
        <f t="shared" si="311"/>
        <v/>
      </c>
      <c r="G3319" s="99" t="str">
        <f t="shared" si="312"/>
        <v/>
      </c>
      <c r="H3319" s="200" t="str">
        <f ca="1">IF(AND(M3319&gt;0,M3319&lt;=STATS!$C$22),1,"")</f>
        <v/>
      </c>
      <c r="J3319" s="34">
        <v>3318</v>
      </c>
      <c r="R3319" s="17"/>
      <c r="S3319" s="17"/>
      <c r="EZ3319" s="196"/>
      <c r="FA3319" s="196"/>
      <c r="FB3319" s="196"/>
      <c r="FC3319" s="196"/>
      <c r="FD3319" s="196"/>
    </row>
    <row r="3320" spans="2:160">
      <c r="B3320" s="99">
        <f t="shared" si="307"/>
        <v>0</v>
      </c>
      <c r="C3320" s="99" t="str">
        <f t="shared" si="308"/>
        <v/>
      </c>
      <c r="D3320" s="99" t="str">
        <f t="shared" si="309"/>
        <v/>
      </c>
      <c r="E3320" s="99" t="str">
        <f t="shared" si="310"/>
        <v/>
      </c>
      <c r="F3320" s="99" t="str">
        <f t="shared" si="311"/>
        <v/>
      </c>
      <c r="G3320" s="99" t="str">
        <f t="shared" si="312"/>
        <v/>
      </c>
      <c r="H3320" s="200" t="str">
        <f ca="1">IF(AND(M3320&gt;0,M3320&lt;=STATS!$C$22),1,"")</f>
        <v/>
      </c>
      <c r="J3320" s="34">
        <v>3319</v>
      </c>
      <c r="R3320" s="17"/>
      <c r="S3320" s="17"/>
      <c r="EZ3320" s="196"/>
      <c r="FA3320" s="196"/>
      <c r="FB3320" s="196"/>
      <c r="FC3320" s="196"/>
      <c r="FD3320" s="196"/>
    </row>
    <row r="3321" spans="2:160">
      <c r="B3321" s="99">
        <f t="shared" si="307"/>
        <v>0</v>
      </c>
      <c r="C3321" s="99" t="str">
        <f t="shared" si="308"/>
        <v/>
      </c>
      <c r="D3321" s="99" t="str">
        <f t="shared" si="309"/>
        <v/>
      </c>
      <c r="E3321" s="99" t="str">
        <f t="shared" si="310"/>
        <v/>
      </c>
      <c r="F3321" s="99" t="str">
        <f t="shared" si="311"/>
        <v/>
      </c>
      <c r="G3321" s="99" t="str">
        <f t="shared" si="312"/>
        <v/>
      </c>
      <c r="H3321" s="200" t="str">
        <f ca="1">IF(AND(M3321&gt;0,M3321&lt;=STATS!$C$22),1,"")</f>
        <v/>
      </c>
      <c r="J3321" s="34">
        <v>3320</v>
      </c>
      <c r="R3321" s="17"/>
      <c r="S3321" s="17"/>
      <c r="EZ3321" s="196"/>
      <c r="FA3321" s="196"/>
      <c r="FB3321" s="196"/>
      <c r="FC3321" s="196"/>
      <c r="FD3321" s="196"/>
    </row>
    <row r="3322" spans="2:160">
      <c r="B3322" s="99">
        <f t="shared" si="307"/>
        <v>0</v>
      </c>
      <c r="C3322" s="99" t="str">
        <f t="shared" si="308"/>
        <v/>
      </c>
      <c r="D3322" s="99" t="str">
        <f t="shared" si="309"/>
        <v/>
      </c>
      <c r="E3322" s="99" t="str">
        <f t="shared" si="310"/>
        <v/>
      </c>
      <c r="F3322" s="99" t="str">
        <f t="shared" si="311"/>
        <v/>
      </c>
      <c r="G3322" s="99" t="str">
        <f t="shared" si="312"/>
        <v/>
      </c>
      <c r="H3322" s="200" t="str">
        <f ca="1">IF(AND(M3322&gt;0,M3322&lt;=STATS!$C$22),1,"")</f>
        <v/>
      </c>
      <c r="J3322" s="34">
        <v>3321</v>
      </c>
      <c r="R3322" s="17"/>
      <c r="S3322" s="17"/>
      <c r="EZ3322" s="196"/>
      <c r="FA3322" s="196"/>
      <c r="FB3322" s="196"/>
      <c r="FC3322" s="196"/>
      <c r="FD3322" s="196"/>
    </row>
    <row r="3323" spans="2:160">
      <c r="B3323" s="99">
        <f t="shared" si="307"/>
        <v>0</v>
      </c>
      <c r="C3323" s="99" t="str">
        <f t="shared" si="308"/>
        <v/>
      </c>
      <c r="D3323" s="99" t="str">
        <f t="shared" si="309"/>
        <v/>
      </c>
      <c r="E3323" s="99" t="str">
        <f t="shared" si="310"/>
        <v/>
      </c>
      <c r="F3323" s="99" t="str">
        <f t="shared" si="311"/>
        <v/>
      </c>
      <c r="G3323" s="99" t="str">
        <f t="shared" si="312"/>
        <v/>
      </c>
      <c r="H3323" s="200" t="str">
        <f ca="1">IF(AND(M3323&gt;0,M3323&lt;=STATS!$C$22),1,"")</f>
        <v/>
      </c>
      <c r="J3323" s="34">
        <v>3322</v>
      </c>
      <c r="R3323" s="17"/>
      <c r="S3323" s="17"/>
      <c r="EZ3323" s="196"/>
      <c r="FA3323" s="196"/>
      <c r="FB3323" s="196"/>
      <c r="FC3323" s="196"/>
      <c r="FD3323" s="196"/>
    </row>
    <row r="3324" spans="2:160">
      <c r="B3324" s="99">
        <f t="shared" si="307"/>
        <v>0</v>
      </c>
      <c r="C3324" s="99" t="str">
        <f t="shared" si="308"/>
        <v/>
      </c>
      <c r="D3324" s="99" t="str">
        <f t="shared" si="309"/>
        <v/>
      </c>
      <c r="E3324" s="99" t="str">
        <f t="shared" si="310"/>
        <v/>
      </c>
      <c r="F3324" s="99" t="str">
        <f t="shared" si="311"/>
        <v/>
      </c>
      <c r="G3324" s="99" t="str">
        <f t="shared" si="312"/>
        <v/>
      </c>
      <c r="H3324" s="200" t="str">
        <f ca="1">IF(AND(M3324&gt;0,M3324&lt;=STATS!$C$22),1,"")</f>
        <v/>
      </c>
      <c r="J3324" s="34">
        <v>3323</v>
      </c>
      <c r="R3324" s="17"/>
      <c r="S3324" s="17"/>
      <c r="EZ3324" s="196"/>
      <c r="FA3324" s="196"/>
      <c r="FB3324" s="196"/>
      <c r="FC3324" s="196"/>
      <c r="FD3324" s="196"/>
    </row>
    <row r="3325" spans="2:160">
      <c r="B3325" s="99">
        <f t="shared" si="307"/>
        <v>0</v>
      </c>
      <c r="C3325" s="99" t="str">
        <f t="shared" si="308"/>
        <v/>
      </c>
      <c r="D3325" s="99" t="str">
        <f t="shared" si="309"/>
        <v/>
      </c>
      <c r="E3325" s="99" t="str">
        <f t="shared" si="310"/>
        <v/>
      </c>
      <c r="F3325" s="99" t="str">
        <f t="shared" si="311"/>
        <v/>
      </c>
      <c r="G3325" s="99" t="str">
        <f t="shared" si="312"/>
        <v/>
      </c>
      <c r="H3325" s="200" t="str">
        <f ca="1">IF(AND(M3325&gt;0,M3325&lt;=STATS!$C$22),1,"")</f>
        <v/>
      </c>
      <c r="J3325" s="34">
        <v>3324</v>
      </c>
      <c r="R3325" s="17"/>
      <c r="S3325" s="17"/>
      <c r="EZ3325" s="196"/>
      <c r="FA3325" s="196"/>
      <c r="FB3325" s="196"/>
      <c r="FC3325" s="196"/>
      <c r="FD3325" s="196"/>
    </row>
    <row r="3326" spans="2:160">
      <c r="B3326" s="99">
        <f t="shared" si="307"/>
        <v>0</v>
      </c>
      <c r="C3326" s="99" t="str">
        <f t="shared" si="308"/>
        <v/>
      </c>
      <c r="D3326" s="99" t="str">
        <f t="shared" si="309"/>
        <v/>
      </c>
      <c r="E3326" s="99" t="str">
        <f t="shared" si="310"/>
        <v/>
      </c>
      <c r="F3326" s="99" t="str">
        <f t="shared" si="311"/>
        <v/>
      </c>
      <c r="G3326" s="99" t="str">
        <f t="shared" si="312"/>
        <v/>
      </c>
      <c r="H3326" s="200" t="str">
        <f ca="1">IF(AND(M3326&gt;0,M3326&lt;=STATS!$C$22),1,"")</f>
        <v/>
      </c>
      <c r="J3326" s="34">
        <v>3325</v>
      </c>
      <c r="R3326" s="17"/>
      <c r="S3326" s="17"/>
      <c r="EZ3326" s="196"/>
      <c r="FA3326" s="196"/>
      <c r="FB3326" s="196"/>
      <c r="FC3326" s="196"/>
      <c r="FD3326" s="196"/>
    </row>
    <row r="3327" spans="2:160">
      <c r="B3327" s="99">
        <f t="shared" si="307"/>
        <v>0</v>
      </c>
      <c r="C3327" s="99" t="str">
        <f t="shared" si="308"/>
        <v/>
      </c>
      <c r="D3327" s="99" t="str">
        <f t="shared" si="309"/>
        <v/>
      </c>
      <c r="E3327" s="99" t="str">
        <f t="shared" si="310"/>
        <v/>
      </c>
      <c r="F3327" s="99" t="str">
        <f t="shared" si="311"/>
        <v/>
      </c>
      <c r="G3327" s="99" t="str">
        <f t="shared" si="312"/>
        <v/>
      </c>
      <c r="H3327" s="200" t="str">
        <f ca="1">IF(AND(M3327&gt;0,M3327&lt;=STATS!$C$22),1,"")</f>
        <v/>
      </c>
      <c r="J3327" s="34">
        <v>3326</v>
      </c>
      <c r="R3327" s="17"/>
      <c r="S3327" s="17"/>
      <c r="EZ3327" s="196"/>
      <c r="FA3327" s="196"/>
      <c r="FB3327" s="196"/>
      <c r="FC3327" s="196"/>
      <c r="FD3327" s="196"/>
    </row>
    <row r="3328" spans="2:160">
      <c r="B3328" s="99">
        <f t="shared" si="307"/>
        <v>0</v>
      </c>
      <c r="C3328" s="99" t="str">
        <f t="shared" si="308"/>
        <v/>
      </c>
      <c r="D3328" s="99" t="str">
        <f t="shared" si="309"/>
        <v/>
      </c>
      <c r="E3328" s="99" t="str">
        <f t="shared" si="310"/>
        <v/>
      </c>
      <c r="F3328" s="99" t="str">
        <f t="shared" si="311"/>
        <v/>
      </c>
      <c r="G3328" s="99" t="str">
        <f t="shared" si="312"/>
        <v/>
      </c>
      <c r="H3328" s="200" t="str">
        <f ca="1">IF(AND(M3328&gt;0,M3328&lt;=STATS!$C$22),1,"")</f>
        <v/>
      </c>
      <c r="J3328" s="34">
        <v>3327</v>
      </c>
      <c r="R3328" s="17"/>
      <c r="S3328" s="17"/>
      <c r="EZ3328" s="196"/>
      <c r="FA3328" s="196"/>
      <c r="FB3328" s="196"/>
      <c r="FC3328" s="196"/>
      <c r="FD3328" s="196"/>
    </row>
    <row r="3329" spans="2:160">
      <c r="B3329" s="99">
        <f t="shared" si="307"/>
        <v>0</v>
      </c>
      <c r="C3329" s="99" t="str">
        <f t="shared" si="308"/>
        <v/>
      </c>
      <c r="D3329" s="99" t="str">
        <f t="shared" si="309"/>
        <v/>
      </c>
      <c r="E3329" s="99" t="str">
        <f t="shared" si="310"/>
        <v/>
      </c>
      <c r="F3329" s="99" t="str">
        <f t="shared" si="311"/>
        <v/>
      </c>
      <c r="G3329" s="99" t="str">
        <f t="shared" si="312"/>
        <v/>
      </c>
      <c r="H3329" s="200" t="str">
        <f ca="1">IF(AND(M3329&gt;0,M3329&lt;=STATS!$C$22),1,"")</f>
        <v/>
      </c>
      <c r="J3329" s="34">
        <v>3328</v>
      </c>
      <c r="R3329" s="17"/>
      <c r="S3329" s="17"/>
      <c r="EZ3329" s="196"/>
      <c r="FA3329" s="196"/>
      <c r="FB3329" s="196"/>
      <c r="FC3329" s="196"/>
      <c r="FD3329" s="196"/>
    </row>
    <row r="3330" spans="2:160">
      <c r="B3330" s="99">
        <f t="shared" ref="B3330:B3393" si="313">COUNT(R3330:EY3330,FE3330:FM3330)</f>
        <v>0</v>
      </c>
      <c r="C3330" s="99" t="str">
        <f t="shared" ref="C3330:C3393" si="314">IF(COUNT(R3330:EY3330,FE3330:FM3330)&gt;0,COUNT(R3330:EY3330,FE3330:FM3330),"")</f>
        <v/>
      </c>
      <c r="D3330" s="99" t="str">
        <f t="shared" ref="D3330:D3393" si="315">IF(COUNT(T3330:BJ3330,BL3330:BT3330,BV3330:CB3330,CD3330:EY3330,FE3330:FM3330)&gt;0,COUNT(T3330:BJ3330,BL3330:BT3330,BV3330:CB3330,CD3330:EY3330,FE3330:FM3330),"")</f>
        <v/>
      </c>
      <c r="E3330" s="99" t="str">
        <f t="shared" ref="E3330:E3393" si="316">IF(H3330=1,COUNT(R3330:EY3330,FE3330:FM3330),"")</f>
        <v/>
      </c>
      <c r="F3330" s="99" t="str">
        <f t="shared" ref="F3330:F3393" si="317">IF(H3330=1,COUNT(T3330:BJ3330,BL3330:BT3330,BV3330:CB3330,CD3330:EY3330,FE3330:FM3330),"")</f>
        <v/>
      </c>
      <c r="G3330" s="99" t="str">
        <f t="shared" si="312"/>
        <v/>
      </c>
      <c r="H3330" s="200" t="str">
        <f ca="1">IF(AND(M3330&gt;0,M3330&lt;=STATS!$C$22),1,"")</f>
        <v/>
      </c>
      <c r="J3330" s="34">
        <v>3329</v>
      </c>
      <c r="R3330" s="17"/>
      <c r="S3330" s="17"/>
      <c r="EZ3330" s="196"/>
      <c r="FA3330" s="196"/>
      <c r="FB3330" s="196"/>
      <c r="FC3330" s="196"/>
      <c r="FD3330" s="196"/>
    </row>
    <row r="3331" spans="2:160">
      <c r="B3331" s="99">
        <f t="shared" si="313"/>
        <v>0</v>
      </c>
      <c r="C3331" s="99" t="str">
        <f t="shared" si="314"/>
        <v/>
      </c>
      <c r="D3331" s="99" t="str">
        <f t="shared" si="315"/>
        <v/>
      </c>
      <c r="E3331" s="99" t="str">
        <f t="shared" si="316"/>
        <v/>
      </c>
      <c r="F3331" s="99" t="str">
        <f t="shared" si="317"/>
        <v/>
      </c>
      <c r="G3331" s="99" t="str">
        <f t="shared" si="312"/>
        <v/>
      </c>
      <c r="H3331" s="200" t="str">
        <f ca="1">IF(AND(M3331&gt;0,M3331&lt;=STATS!$C$22),1,"")</f>
        <v/>
      </c>
      <c r="J3331" s="34">
        <v>3330</v>
      </c>
      <c r="R3331" s="17"/>
      <c r="S3331" s="17"/>
      <c r="EZ3331" s="196"/>
      <c r="FA3331" s="196"/>
      <c r="FB3331" s="196"/>
      <c r="FC3331" s="196"/>
      <c r="FD3331" s="196"/>
    </row>
    <row r="3332" spans="2:160">
      <c r="B3332" s="99">
        <f t="shared" si="313"/>
        <v>0</v>
      </c>
      <c r="C3332" s="99" t="str">
        <f t="shared" si="314"/>
        <v/>
      </c>
      <c r="D3332" s="99" t="str">
        <f t="shared" si="315"/>
        <v/>
      </c>
      <c r="E3332" s="99" t="str">
        <f t="shared" si="316"/>
        <v/>
      </c>
      <c r="F3332" s="99" t="str">
        <f t="shared" si="317"/>
        <v/>
      </c>
      <c r="G3332" s="99" t="str">
        <f t="shared" si="312"/>
        <v/>
      </c>
      <c r="H3332" s="200" t="str">
        <f ca="1">IF(AND(M3332&gt;0,M3332&lt;=STATS!$C$22),1,"")</f>
        <v/>
      </c>
      <c r="J3332" s="34">
        <v>3331</v>
      </c>
      <c r="R3332" s="17"/>
      <c r="S3332" s="17"/>
      <c r="EZ3332" s="196"/>
      <c r="FA3332" s="196"/>
      <c r="FB3332" s="196"/>
      <c r="FC3332" s="196"/>
      <c r="FD3332" s="196"/>
    </row>
    <row r="3333" spans="2:160">
      <c r="B3333" s="99">
        <f t="shared" si="313"/>
        <v>0</v>
      </c>
      <c r="C3333" s="99" t="str">
        <f t="shared" si="314"/>
        <v/>
      </c>
      <c r="D3333" s="99" t="str">
        <f t="shared" si="315"/>
        <v/>
      </c>
      <c r="E3333" s="99" t="str">
        <f t="shared" si="316"/>
        <v/>
      </c>
      <c r="F3333" s="99" t="str">
        <f t="shared" si="317"/>
        <v/>
      </c>
      <c r="G3333" s="99" t="str">
        <f t="shared" si="312"/>
        <v/>
      </c>
      <c r="H3333" s="200" t="str">
        <f ca="1">IF(AND(M3333&gt;0,M3333&lt;=STATS!$C$22),1,"")</f>
        <v/>
      </c>
      <c r="J3333" s="34">
        <v>3332</v>
      </c>
      <c r="R3333" s="17"/>
      <c r="S3333" s="17"/>
      <c r="EZ3333" s="196"/>
      <c r="FA3333" s="196"/>
      <c r="FB3333" s="196"/>
      <c r="FC3333" s="196"/>
      <c r="FD3333" s="196"/>
    </row>
    <row r="3334" spans="2:160">
      <c r="B3334" s="99">
        <f t="shared" si="313"/>
        <v>0</v>
      </c>
      <c r="C3334" s="99" t="str">
        <f t="shared" si="314"/>
        <v/>
      </c>
      <c r="D3334" s="99" t="str">
        <f t="shared" si="315"/>
        <v/>
      </c>
      <c r="E3334" s="99" t="str">
        <f t="shared" si="316"/>
        <v/>
      </c>
      <c r="F3334" s="99" t="str">
        <f t="shared" si="317"/>
        <v/>
      </c>
      <c r="G3334" s="99" t="str">
        <f t="shared" si="312"/>
        <v/>
      </c>
      <c r="H3334" s="200" t="str">
        <f ca="1">IF(AND(M3334&gt;0,M3334&lt;=STATS!$C$22),1,"")</f>
        <v/>
      </c>
      <c r="J3334" s="34">
        <v>3333</v>
      </c>
      <c r="R3334" s="17"/>
      <c r="S3334" s="17"/>
      <c r="EZ3334" s="196"/>
      <c r="FA3334" s="196"/>
      <c r="FB3334" s="196"/>
      <c r="FC3334" s="196"/>
      <c r="FD3334" s="196"/>
    </row>
    <row r="3335" spans="2:160">
      <c r="B3335" s="99">
        <f t="shared" si="313"/>
        <v>0</v>
      </c>
      <c r="C3335" s="99" t="str">
        <f t="shared" si="314"/>
        <v/>
      </c>
      <c r="D3335" s="99" t="str">
        <f t="shared" si="315"/>
        <v/>
      </c>
      <c r="E3335" s="99" t="str">
        <f t="shared" si="316"/>
        <v/>
      </c>
      <c r="F3335" s="99" t="str">
        <f t="shared" si="317"/>
        <v/>
      </c>
      <c r="G3335" s="99" t="str">
        <f t="shared" si="312"/>
        <v/>
      </c>
      <c r="H3335" s="200" t="str">
        <f ca="1">IF(AND(M3335&gt;0,M3335&lt;=STATS!$C$22),1,"")</f>
        <v/>
      </c>
      <c r="J3335" s="34">
        <v>3334</v>
      </c>
      <c r="R3335" s="17"/>
      <c r="S3335" s="17"/>
      <c r="EZ3335" s="196"/>
      <c r="FA3335" s="196"/>
      <c r="FB3335" s="196"/>
      <c r="FC3335" s="196"/>
      <c r="FD3335" s="196"/>
    </row>
    <row r="3336" spans="2:160">
      <c r="B3336" s="99">
        <f t="shared" si="313"/>
        <v>0</v>
      </c>
      <c r="C3336" s="99" t="str">
        <f t="shared" si="314"/>
        <v/>
      </c>
      <c r="D3336" s="99" t="str">
        <f t="shared" si="315"/>
        <v/>
      </c>
      <c r="E3336" s="99" t="str">
        <f t="shared" si="316"/>
        <v/>
      </c>
      <c r="F3336" s="99" t="str">
        <f t="shared" si="317"/>
        <v/>
      </c>
      <c r="G3336" s="99" t="str">
        <f t="shared" si="312"/>
        <v/>
      </c>
      <c r="H3336" s="200" t="str">
        <f ca="1">IF(AND(M3336&gt;0,M3336&lt;=STATS!$C$22),1,"")</f>
        <v/>
      </c>
      <c r="J3336" s="34">
        <v>3335</v>
      </c>
      <c r="R3336" s="17"/>
      <c r="S3336" s="17"/>
      <c r="EZ3336" s="196"/>
      <c r="FA3336" s="196"/>
      <c r="FB3336" s="196"/>
      <c r="FC3336" s="196"/>
      <c r="FD3336" s="196"/>
    </row>
    <row r="3337" spans="2:160">
      <c r="B3337" s="99">
        <f t="shared" si="313"/>
        <v>0</v>
      </c>
      <c r="C3337" s="99" t="str">
        <f t="shared" si="314"/>
        <v/>
      </c>
      <c r="D3337" s="99" t="str">
        <f t="shared" si="315"/>
        <v/>
      </c>
      <c r="E3337" s="99" t="str">
        <f t="shared" si="316"/>
        <v/>
      </c>
      <c r="F3337" s="99" t="str">
        <f t="shared" si="317"/>
        <v/>
      </c>
      <c r="G3337" s="99" t="str">
        <f t="shared" si="312"/>
        <v/>
      </c>
      <c r="H3337" s="200" t="str">
        <f ca="1">IF(AND(M3337&gt;0,M3337&lt;=STATS!$C$22),1,"")</f>
        <v/>
      </c>
      <c r="J3337" s="34">
        <v>3336</v>
      </c>
      <c r="R3337" s="17"/>
      <c r="S3337" s="17"/>
      <c r="EZ3337" s="196"/>
      <c r="FA3337" s="196"/>
      <c r="FB3337" s="196"/>
      <c r="FC3337" s="196"/>
      <c r="FD3337" s="196"/>
    </row>
    <row r="3338" spans="2:160">
      <c r="B3338" s="99">
        <f t="shared" si="313"/>
        <v>0</v>
      </c>
      <c r="C3338" s="99" t="str">
        <f t="shared" si="314"/>
        <v/>
      </c>
      <c r="D3338" s="99" t="str">
        <f t="shared" si="315"/>
        <v/>
      </c>
      <c r="E3338" s="99" t="str">
        <f t="shared" si="316"/>
        <v/>
      </c>
      <c r="F3338" s="99" t="str">
        <f t="shared" si="317"/>
        <v/>
      </c>
      <c r="G3338" s="99" t="str">
        <f t="shared" si="312"/>
        <v/>
      </c>
      <c r="H3338" s="200" t="str">
        <f ca="1">IF(AND(M3338&gt;0,M3338&lt;=STATS!$C$22),1,"")</f>
        <v/>
      </c>
      <c r="J3338" s="34">
        <v>3337</v>
      </c>
      <c r="R3338" s="17"/>
      <c r="S3338" s="17"/>
      <c r="EZ3338" s="196"/>
      <c r="FA3338" s="196"/>
      <c r="FB3338" s="196"/>
      <c r="FC3338" s="196"/>
      <c r="FD3338" s="196"/>
    </row>
    <row r="3339" spans="2:160">
      <c r="B3339" s="99">
        <f t="shared" si="313"/>
        <v>0</v>
      </c>
      <c r="C3339" s="99" t="str">
        <f t="shared" si="314"/>
        <v/>
      </c>
      <c r="D3339" s="99" t="str">
        <f t="shared" si="315"/>
        <v/>
      </c>
      <c r="E3339" s="99" t="str">
        <f t="shared" si="316"/>
        <v/>
      </c>
      <c r="F3339" s="99" t="str">
        <f t="shared" si="317"/>
        <v/>
      </c>
      <c r="G3339" s="99" t="str">
        <f t="shared" si="312"/>
        <v/>
      </c>
      <c r="H3339" s="200" t="str">
        <f ca="1">IF(AND(M3339&gt;0,M3339&lt;=STATS!$C$22),1,"")</f>
        <v/>
      </c>
      <c r="J3339" s="34">
        <v>3338</v>
      </c>
      <c r="R3339" s="17"/>
      <c r="S3339" s="17"/>
      <c r="EZ3339" s="196"/>
      <c r="FA3339" s="196"/>
      <c r="FB3339" s="196"/>
      <c r="FC3339" s="196"/>
      <c r="FD3339" s="196"/>
    </row>
    <row r="3340" spans="2:160">
      <c r="B3340" s="99">
        <f t="shared" si="313"/>
        <v>0</v>
      </c>
      <c r="C3340" s="99" t="str">
        <f t="shared" si="314"/>
        <v/>
      </c>
      <c r="D3340" s="99" t="str">
        <f t="shared" si="315"/>
        <v/>
      </c>
      <c r="E3340" s="99" t="str">
        <f t="shared" si="316"/>
        <v/>
      </c>
      <c r="F3340" s="99" t="str">
        <f t="shared" si="317"/>
        <v/>
      </c>
      <c r="G3340" s="99" t="str">
        <f t="shared" si="312"/>
        <v/>
      </c>
      <c r="H3340" s="200" t="str">
        <f ca="1">IF(AND(M3340&gt;0,M3340&lt;=STATS!$C$22),1,"")</f>
        <v/>
      </c>
      <c r="J3340" s="34">
        <v>3339</v>
      </c>
      <c r="R3340" s="17"/>
      <c r="S3340" s="17"/>
      <c r="EZ3340" s="196"/>
      <c r="FA3340" s="196"/>
      <c r="FB3340" s="196"/>
      <c r="FC3340" s="196"/>
      <c r="FD3340" s="196"/>
    </row>
    <row r="3341" spans="2:160">
      <c r="B3341" s="99">
        <f t="shared" si="313"/>
        <v>0</v>
      </c>
      <c r="C3341" s="99" t="str">
        <f t="shared" si="314"/>
        <v/>
      </c>
      <c r="D3341" s="99" t="str">
        <f t="shared" si="315"/>
        <v/>
      </c>
      <c r="E3341" s="99" t="str">
        <f t="shared" si="316"/>
        <v/>
      </c>
      <c r="F3341" s="99" t="str">
        <f t="shared" si="317"/>
        <v/>
      </c>
      <c r="G3341" s="99" t="str">
        <f t="shared" si="312"/>
        <v/>
      </c>
      <c r="H3341" s="200" t="str">
        <f ca="1">IF(AND(M3341&gt;0,M3341&lt;=STATS!$C$22),1,"")</f>
        <v/>
      </c>
      <c r="J3341" s="34">
        <v>3340</v>
      </c>
      <c r="R3341" s="17"/>
      <c r="S3341" s="17"/>
      <c r="EZ3341" s="196"/>
      <c r="FA3341" s="196"/>
      <c r="FB3341" s="196"/>
      <c r="FC3341" s="196"/>
      <c r="FD3341" s="196"/>
    </row>
    <row r="3342" spans="2:160">
      <c r="B3342" s="99">
        <f t="shared" si="313"/>
        <v>0</v>
      </c>
      <c r="C3342" s="99" t="str">
        <f t="shared" si="314"/>
        <v/>
      </c>
      <c r="D3342" s="99" t="str">
        <f t="shared" si="315"/>
        <v/>
      </c>
      <c r="E3342" s="99" t="str">
        <f t="shared" si="316"/>
        <v/>
      </c>
      <c r="F3342" s="99" t="str">
        <f t="shared" si="317"/>
        <v/>
      </c>
      <c r="G3342" s="99" t="str">
        <f t="shared" si="312"/>
        <v/>
      </c>
      <c r="H3342" s="200" t="str">
        <f ca="1">IF(AND(M3342&gt;0,M3342&lt;=STATS!$C$22),1,"")</f>
        <v/>
      </c>
      <c r="J3342" s="34">
        <v>3341</v>
      </c>
      <c r="R3342" s="17"/>
      <c r="S3342" s="17"/>
      <c r="EZ3342" s="196"/>
      <c r="FA3342" s="196"/>
      <c r="FB3342" s="196"/>
      <c r="FC3342" s="196"/>
      <c r="FD3342" s="196"/>
    </row>
    <row r="3343" spans="2:160">
      <c r="B3343" s="99">
        <f t="shared" si="313"/>
        <v>0</v>
      </c>
      <c r="C3343" s="99" t="str">
        <f t="shared" si="314"/>
        <v/>
      </c>
      <c r="D3343" s="99" t="str">
        <f t="shared" si="315"/>
        <v/>
      </c>
      <c r="E3343" s="99" t="str">
        <f t="shared" si="316"/>
        <v/>
      </c>
      <c r="F3343" s="99" t="str">
        <f t="shared" si="317"/>
        <v/>
      </c>
      <c r="G3343" s="99" t="str">
        <f t="shared" si="312"/>
        <v/>
      </c>
      <c r="H3343" s="200" t="str">
        <f ca="1">IF(AND(M3343&gt;0,M3343&lt;=STATS!$C$22),1,"")</f>
        <v/>
      </c>
      <c r="J3343" s="34">
        <v>3342</v>
      </c>
      <c r="R3343" s="17"/>
      <c r="S3343" s="17"/>
      <c r="EZ3343" s="196"/>
      <c r="FA3343" s="196"/>
      <c r="FB3343" s="196"/>
      <c r="FC3343" s="196"/>
      <c r="FD3343" s="196"/>
    </row>
    <row r="3344" spans="2:160">
      <c r="B3344" s="99">
        <f t="shared" si="313"/>
        <v>0</v>
      </c>
      <c r="C3344" s="99" t="str">
        <f t="shared" si="314"/>
        <v/>
      </c>
      <c r="D3344" s="99" t="str">
        <f t="shared" si="315"/>
        <v/>
      </c>
      <c r="E3344" s="99" t="str">
        <f t="shared" si="316"/>
        <v/>
      </c>
      <c r="F3344" s="99" t="str">
        <f t="shared" si="317"/>
        <v/>
      </c>
      <c r="G3344" s="99" t="str">
        <f t="shared" si="312"/>
        <v/>
      </c>
      <c r="H3344" s="200" t="str">
        <f ca="1">IF(AND(M3344&gt;0,M3344&lt;=STATS!$C$22),1,"")</f>
        <v/>
      </c>
      <c r="J3344" s="34">
        <v>3343</v>
      </c>
      <c r="R3344" s="17"/>
      <c r="S3344" s="17"/>
      <c r="EZ3344" s="196"/>
      <c r="FA3344" s="196"/>
      <c r="FB3344" s="196"/>
      <c r="FC3344" s="196"/>
      <c r="FD3344" s="196"/>
    </row>
    <row r="3345" spans="2:160">
      <c r="B3345" s="99">
        <f t="shared" si="313"/>
        <v>0</v>
      </c>
      <c r="C3345" s="99" t="str">
        <f t="shared" si="314"/>
        <v/>
      </c>
      <c r="D3345" s="99" t="str">
        <f t="shared" si="315"/>
        <v/>
      </c>
      <c r="E3345" s="99" t="str">
        <f t="shared" si="316"/>
        <v/>
      </c>
      <c r="F3345" s="99" t="str">
        <f t="shared" si="317"/>
        <v/>
      </c>
      <c r="G3345" s="99" t="str">
        <f t="shared" si="312"/>
        <v/>
      </c>
      <c r="H3345" s="200" t="str">
        <f ca="1">IF(AND(M3345&gt;0,M3345&lt;=STATS!$C$22),1,"")</f>
        <v/>
      </c>
      <c r="J3345" s="34">
        <v>3344</v>
      </c>
      <c r="R3345" s="17"/>
      <c r="S3345" s="17"/>
      <c r="EZ3345" s="196"/>
      <c r="FA3345" s="196"/>
      <c r="FB3345" s="196"/>
      <c r="FC3345" s="196"/>
      <c r="FD3345" s="196"/>
    </row>
    <row r="3346" spans="2:160">
      <c r="B3346" s="99">
        <f t="shared" si="313"/>
        <v>0</v>
      </c>
      <c r="C3346" s="99" t="str">
        <f t="shared" si="314"/>
        <v/>
      </c>
      <c r="D3346" s="99" t="str">
        <f t="shared" si="315"/>
        <v/>
      </c>
      <c r="E3346" s="99" t="str">
        <f t="shared" si="316"/>
        <v/>
      </c>
      <c r="F3346" s="99" t="str">
        <f t="shared" si="317"/>
        <v/>
      </c>
      <c r="G3346" s="99" t="str">
        <f t="shared" si="312"/>
        <v/>
      </c>
      <c r="H3346" s="200" t="str">
        <f ca="1">IF(AND(M3346&gt;0,M3346&lt;=STATS!$C$22),1,"")</f>
        <v/>
      </c>
      <c r="J3346" s="34">
        <v>3345</v>
      </c>
      <c r="R3346" s="17"/>
      <c r="S3346" s="17"/>
      <c r="EZ3346" s="196"/>
      <c r="FA3346" s="196"/>
      <c r="FB3346" s="196"/>
      <c r="FC3346" s="196"/>
      <c r="FD3346" s="196"/>
    </row>
    <row r="3347" spans="2:160">
      <c r="B3347" s="99">
        <f t="shared" si="313"/>
        <v>0</v>
      </c>
      <c r="C3347" s="99" t="str">
        <f t="shared" si="314"/>
        <v/>
      </c>
      <c r="D3347" s="99" t="str">
        <f t="shared" si="315"/>
        <v/>
      </c>
      <c r="E3347" s="99" t="str">
        <f t="shared" si="316"/>
        <v/>
      </c>
      <c r="F3347" s="99" t="str">
        <f t="shared" si="317"/>
        <v/>
      </c>
      <c r="G3347" s="99" t="str">
        <f t="shared" si="312"/>
        <v/>
      </c>
      <c r="H3347" s="200" t="str">
        <f ca="1">IF(AND(M3347&gt;0,M3347&lt;=STATS!$C$22),1,"")</f>
        <v/>
      </c>
      <c r="J3347" s="34">
        <v>3346</v>
      </c>
      <c r="R3347" s="17"/>
      <c r="S3347" s="17"/>
      <c r="EZ3347" s="196"/>
      <c r="FA3347" s="196"/>
      <c r="FB3347" s="196"/>
      <c r="FC3347" s="196"/>
      <c r="FD3347" s="196"/>
    </row>
    <row r="3348" spans="2:160">
      <c r="B3348" s="99">
        <f t="shared" si="313"/>
        <v>0</v>
      </c>
      <c r="C3348" s="99" t="str">
        <f t="shared" si="314"/>
        <v/>
      </c>
      <c r="D3348" s="99" t="str">
        <f t="shared" si="315"/>
        <v/>
      </c>
      <c r="E3348" s="99" t="str">
        <f t="shared" si="316"/>
        <v/>
      </c>
      <c r="F3348" s="99" t="str">
        <f t="shared" si="317"/>
        <v/>
      </c>
      <c r="G3348" s="99" t="str">
        <f t="shared" si="312"/>
        <v/>
      </c>
      <c r="H3348" s="200" t="str">
        <f ca="1">IF(AND(M3348&gt;0,M3348&lt;=STATS!$C$22),1,"")</f>
        <v/>
      </c>
      <c r="J3348" s="34">
        <v>3347</v>
      </c>
      <c r="R3348" s="17"/>
      <c r="S3348" s="17"/>
      <c r="EZ3348" s="196"/>
      <c r="FA3348" s="196"/>
      <c r="FB3348" s="196"/>
      <c r="FC3348" s="196"/>
      <c r="FD3348" s="196"/>
    </row>
    <row r="3349" spans="2:160">
      <c r="B3349" s="99">
        <f t="shared" si="313"/>
        <v>0</v>
      </c>
      <c r="C3349" s="99" t="str">
        <f t="shared" si="314"/>
        <v/>
      </c>
      <c r="D3349" s="99" t="str">
        <f t="shared" si="315"/>
        <v/>
      </c>
      <c r="E3349" s="99" t="str">
        <f t="shared" si="316"/>
        <v/>
      </c>
      <c r="F3349" s="99" t="str">
        <f t="shared" si="317"/>
        <v/>
      </c>
      <c r="G3349" s="99" t="str">
        <f t="shared" si="312"/>
        <v/>
      </c>
      <c r="H3349" s="200" t="str">
        <f ca="1">IF(AND(M3349&gt;0,M3349&lt;=STATS!$C$22),1,"")</f>
        <v/>
      </c>
      <c r="J3349" s="34">
        <v>3348</v>
      </c>
      <c r="R3349" s="17"/>
      <c r="S3349" s="17"/>
      <c r="EZ3349" s="196"/>
      <c r="FA3349" s="196"/>
      <c r="FB3349" s="196"/>
      <c r="FC3349" s="196"/>
      <c r="FD3349" s="196"/>
    </row>
    <row r="3350" spans="2:160">
      <c r="B3350" s="99">
        <f t="shared" si="313"/>
        <v>0</v>
      </c>
      <c r="C3350" s="99" t="str">
        <f t="shared" si="314"/>
        <v/>
      </c>
      <c r="D3350" s="99" t="str">
        <f t="shared" si="315"/>
        <v/>
      </c>
      <c r="E3350" s="99" t="str">
        <f t="shared" si="316"/>
        <v/>
      </c>
      <c r="F3350" s="99" t="str">
        <f t="shared" si="317"/>
        <v/>
      </c>
      <c r="G3350" s="99" t="str">
        <f t="shared" si="312"/>
        <v/>
      </c>
      <c r="H3350" s="200" t="str">
        <f ca="1">IF(AND(M3350&gt;0,M3350&lt;=STATS!$C$22),1,"")</f>
        <v/>
      </c>
      <c r="J3350" s="34">
        <v>3349</v>
      </c>
      <c r="R3350" s="17"/>
      <c r="S3350" s="17"/>
      <c r="EZ3350" s="196"/>
      <c r="FA3350" s="196"/>
      <c r="FB3350" s="196"/>
      <c r="FC3350" s="196"/>
      <c r="FD3350" s="196"/>
    </row>
    <row r="3351" spans="2:160">
      <c r="B3351" s="99">
        <f t="shared" si="313"/>
        <v>0</v>
      </c>
      <c r="C3351" s="99" t="str">
        <f t="shared" si="314"/>
        <v/>
      </c>
      <c r="D3351" s="99" t="str">
        <f t="shared" si="315"/>
        <v/>
      </c>
      <c r="E3351" s="99" t="str">
        <f t="shared" si="316"/>
        <v/>
      </c>
      <c r="F3351" s="99" t="str">
        <f t="shared" si="317"/>
        <v/>
      </c>
      <c r="G3351" s="99" t="str">
        <f t="shared" si="312"/>
        <v/>
      </c>
      <c r="H3351" s="200" t="str">
        <f ca="1">IF(AND(M3351&gt;0,M3351&lt;=STATS!$C$22),1,"")</f>
        <v/>
      </c>
      <c r="J3351" s="34">
        <v>3350</v>
      </c>
      <c r="R3351" s="17"/>
      <c r="S3351" s="17"/>
      <c r="EZ3351" s="196"/>
      <c r="FA3351" s="196"/>
      <c r="FB3351" s="196"/>
      <c r="FC3351" s="196"/>
      <c r="FD3351" s="196"/>
    </row>
    <row r="3352" spans="2:160">
      <c r="B3352" s="99">
        <f t="shared" si="313"/>
        <v>0</v>
      </c>
      <c r="C3352" s="99" t="str">
        <f t="shared" si="314"/>
        <v/>
      </c>
      <c r="D3352" s="99" t="str">
        <f t="shared" si="315"/>
        <v/>
      </c>
      <c r="E3352" s="99" t="str">
        <f t="shared" si="316"/>
        <v/>
      </c>
      <c r="F3352" s="99" t="str">
        <f t="shared" si="317"/>
        <v/>
      </c>
      <c r="G3352" s="99" t="str">
        <f t="shared" si="312"/>
        <v/>
      </c>
      <c r="H3352" s="200" t="str">
        <f ca="1">IF(AND(M3352&gt;0,M3352&lt;=STATS!$C$22),1,"")</f>
        <v/>
      </c>
      <c r="J3352" s="34">
        <v>3351</v>
      </c>
      <c r="R3352" s="17"/>
      <c r="S3352" s="17"/>
      <c r="EZ3352" s="196"/>
      <c r="FA3352" s="196"/>
      <c r="FB3352" s="196"/>
      <c r="FC3352" s="196"/>
      <c r="FD3352" s="196"/>
    </row>
    <row r="3353" spans="2:160">
      <c r="B3353" s="99">
        <f t="shared" si="313"/>
        <v>0</v>
      </c>
      <c r="C3353" s="99" t="str">
        <f t="shared" si="314"/>
        <v/>
      </c>
      <c r="D3353" s="99" t="str">
        <f t="shared" si="315"/>
        <v/>
      </c>
      <c r="E3353" s="99" t="str">
        <f t="shared" si="316"/>
        <v/>
      </c>
      <c r="F3353" s="99" t="str">
        <f t="shared" si="317"/>
        <v/>
      </c>
      <c r="G3353" s="99" t="str">
        <f t="shared" si="312"/>
        <v/>
      </c>
      <c r="H3353" s="200" t="str">
        <f ca="1">IF(AND(M3353&gt;0,M3353&lt;=STATS!$C$22),1,"")</f>
        <v/>
      </c>
      <c r="J3353" s="34">
        <v>3352</v>
      </c>
      <c r="R3353" s="17"/>
      <c r="S3353" s="17"/>
      <c r="EZ3353" s="196"/>
      <c r="FA3353" s="196"/>
      <c r="FB3353" s="196"/>
      <c r="FC3353" s="196"/>
      <c r="FD3353" s="196"/>
    </row>
    <row r="3354" spans="2:160">
      <c r="B3354" s="99">
        <f t="shared" si="313"/>
        <v>0</v>
      </c>
      <c r="C3354" s="99" t="str">
        <f t="shared" si="314"/>
        <v/>
      </c>
      <c r="D3354" s="99" t="str">
        <f t="shared" si="315"/>
        <v/>
      </c>
      <c r="E3354" s="99" t="str">
        <f t="shared" si="316"/>
        <v/>
      </c>
      <c r="F3354" s="99" t="str">
        <f t="shared" si="317"/>
        <v/>
      </c>
      <c r="G3354" s="99" t="str">
        <f t="shared" ref="G3354:G3417" si="318">IF($B3354&gt;=1,$M3354,"")</f>
        <v/>
      </c>
      <c r="H3354" s="200" t="str">
        <f ca="1">IF(AND(M3354&gt;0,M3354&lt;=STATS!$C$22),1,"")</f>
        <v/>
      </c>
      <c r="J3354" s="34">
        <v>3353</v>
      </c>
      <c r="R3354" s="17"/>
      <c r="S3354" s="17"/>
      <c r="EZ3354" s="196"/>
      <c r="FA3354" s="196"/>
      <c r="FB3354" s="196"/>
      <c r="FC3354" s="196"/>
      <c r="FD3354" s="196"/>
    </row>
    <row r="3355" spans="2:160">
      <c r="B3355" s="99">
        <f t="shared" si="313"/>
        <v>0</v>
      </c>
      <c r="C3355" s="99" t="str">
        <f t="shared" si="314"/>
        <v/>
      </c>
      <c r="D3355" s="99" t="str">
        <f t="shared" si="315"/>
        <v/>
      </c>
      <c r="E3355" s="99" t="str">
        <f t="shared" si="316"/>
        <v/>
      </c>
      <c r="F3355" s="99" t="str">
        <f t="shared" si="317"/>
        <v/>
      </c>
      <c r="G3355" s="99" t="str">
        <f t="shared" si="318"/>
        <v/>
      </c>
      <c r="H3355" s="200" t="str">
        <f ca="1">IF(AND(M3355&gt;0,M3355&lt;=STATS!$C$22),1,"")</f>
        <v/>
      </c>
      <c r="J3355" s="34">
        <v>3354</v>
      </c>
      <c r="R3355" s="17"/>
      <c r="S3355" s="17"/>
      <c r="EZ3355" s="196"/>
      <c r="FA3355" s="196"/>
      <c r="FB3355" s="196"/>
      <c r="FC3355" s="196"/>
      <c r="FD3355" s="196"/>
    </row>
    <row r="3356" spans="2:160">
      <c r="B3356" s="99">
        <f t="shared" si="313"/>
        <v>0</v>
      </c>
      <c r="C3356" s="99" t="str">
        <f t="shared" si="314"/>
        <v/>
      </c>
      <c r="D3356" s="99" t="str">
        <f t="shared" si="315"/>
        <v/>
      </c>
      <c r="E3356" s="99" t="str">
        <f t="shared" si="316"/>
        <v/>
      </c>
      <c r="F3356" s="99" t="str">
        <f t="shared" si="317"/>
        <v/>
      </c>
      <c r="G3356" s="99" t="str">
        <f t="shared" si="318"/>
        <v/>
      </c>
      <c r="H3356" s="200" t="str">
        <f ca="1">IF(AND(M3356&gt;0,M3356&lt;=STATS!$C$22),1,"")</f>
        <v/>
      </c>
      <c r="J3356" s="34">
        <v>3355</v>
      </c>
      <c r="R3356" s="17"/>
      <c r="S3356" s="17"/>
      <c r="EZ3356" s="196"/>
      <c r="FA3356" s="196"/>
      <c r="FB3356" s="196"/>
      <c r="FC3356" s="196"/>
      <c r="FD3356" s="196"/>
    </row>
    <row r="3357" spans="2:160">
      <c r="B3357" s="99">
        <f t="shared" si="313"/>
        <v>0</v>
      </c>
      <c r="C3357" s="99" t="str">
        <f t="shared" si="314"/>
        <v/>
      </c>
      <c r="D3357" s="99" t="str">
        <f t="shared" si="315"/>
        <v/>
      </c>
      <c r="E3357" s="99" t="str">
        <f t="shared" si="316"/>
        <v/>
      </c>
      <c r="F3357" s="99" t="str">
        <f t="shared" si="317"/>
        <v/>
      </c>
      <c r="G3357" s="99" t="str">
        <f t="shared" si="318"/>
        <v/>
      </c>
      <c r="H3357" s="200" t="str">
        <f ca="1">IF(AND(M3357&gt;0,M3357&lt;=STATS!$C$22),1,"")</f>
        <v/>
      </c>
      <c r="J3357" s="34">
        <v>3356</v>
      </c>
      <c r="R3357" s="17"/>
      <c r="S3357" s="17"/>
      <c r="EZ3357" s="196"/>
      <c r="FA3357" s="196"/>
      <c r="FB3357" s="196"/>
      <c r="FC3357" s="196"/>
      <c r="FD3357" s="196"/>
    </row>
    <row r="3358" spans="2:160">
      <c r="B3358" s="99">
        <f t="shared" si="313"/>
        <v>0</v>
      </c>
      <c r="C3358" s="99" t="str">
        <f t="shared" si="314"/>
        <v/>
      </c>
      <c r="D3358" s="99" t="str">
        <f t="shared" si="315"/>
        <v/>
      </c>
      <c r="E3358" s="99" t="str">
        <f t="shared" si="316"/>
        <v/>
      </c>
      <c r="F3358" s="99" t="str">
        <f t="shared" si="317"/>
        <v/>
      </c>
      <c r="G3358" s="99" t="str">
        <f t="shared" si="318"/>
        <v/>
      </c>
      <c r="H3358" s="200" t="str">
        <f ca="1">IF(AND(M3358&gt;0,M3358&lt;=STATS!$C$22),1,"")</f>
        <v/>
      </c>
      <c r="J3358" s="34">
        <v>3357</v>
      </c>
      <c r="R3358" s="17"/>
      <c r="S3358" s="17"/>
      <c r="EZ3358" s="196"/>
      <c r="FA3358" s="196"/>
      <c r="FB3358" s="196"/>
      <c r="FC3358" s="196"/>
      <c r="FD3358" s="196"/>
    </row>
    <row r="3359" spans="2:160">
      <c r="B3359" s="99">
        <f t="shared" si="313"/>
        <v>0</v>
      </c>
      <c r="C3359" s="99" t="str">
        <f t="shared" si="314"/>
        <v/>
      </c>
      <c r="D3359" s="99" t="str">
        <f t="shared" si="315"/>
        <v/>
      </c>
      <c r="E3359" s="99" t="str">
        <f t="shared" si="316"/>
        <v/>
      </c>
      <c r="F3359" s="99" t="str">
        <f t="shared" si="317"/>
        <v/>
      </c>
      <c r="G3359" s="99" t="str">
        <f t="shared" si="318"/>
        <v/>
      </c>
      <c r="H3359" s="200" t="str">
        <f ca="1">IF(AND(M3359&gt;0,M3359&lt;=STATS!$C$22),1,"")</f>
        <v/>
      </c>
      <c r="J3359" s="34">
        <v>3358</v>
      </c>
      <c r="R3359" s="17"/>
      <c r="S3359" s="17"/>
      <c r="EZ3359" s="196"/>
      <c r="FA3359" s="196"/>
      <c r="FB3359" s="196"/>
      <c r="FC3359" s="196"/>
      <c r="FD3359" s="196"/>
    </row>
    <row r="3360" spans="2:160">
      <c r="B3360" s="99">
        <f t="shared" si="313"/>
        <v>0</v>
      </c>
      <c r="C3360" s="99" t="str">
        <f t="shared" si="314"/>
        <v/>
      </c>
      <c r="D3360" s="99" t="str">
        <f t="shared" si="315"/>
        <v/>
      </c>
      <c r="E3360" s="99" t="str">
        <f t="shared" si="316"/>
        <v/>
      </c>
      <c r="F3360" s="99" t="str">
        <f t="shared" si="317"/>
        <v/>
      </c>
      <c r="G3360" s="99" t="str">
        <f t="shared" si="318"/>
        <v/>
      </c>
      <c r="H3360" s="200" t="str">
        <f ca="1">IF(AND(M3360&gt;0,M3360&lt;=STATS!$C$22),1,"")</f>
        <v/>
      </c>
      <c r="J3360" s="34">
        <v>3359</v>
      </c>
      <c r="R3360" s="17"/>
      <c r="S3360" s="17"/>
      <c r="EZ3360" s="196"/>
      <c r="FA3360" s="196"/>
      <c r="FB3360" s="196"/>
      <c r="FC3360" s="196"/>
      <c r="FD3360" s="196"/>
    </row>
    <row r="3361" spans="2:160">
      <c r="B3361" s="99">
        <f t="shared" si="313"/>
        <v>0</v>
      </c>
      <c r="C3361" s="99" t="str">
        <f t="shared" si="314"/>
        <v/>
      </c>
      <c r="D3361" s="99" t="str">
        <f t="shared" si="315"/>
        <v/>
      </c>
      <c r="E3361" s="99" t="str">
        <f t="shared" si="316"/>
        <v/>
      </c>
      <c r="F3361" s="99" t="str">
        <f t="shared" si="317"/>
        <v/>
      </c>
      <c r="G3361" s="99" t="str">
        <f t="shared" si="318"/>
        <v/>
      </c>
      <c r="H3361" s="200" t="str">
        <f ca="1">IF(AND(M3361&gt;0,M3361&lt;=STATS!$C$22),1,"")</f>
        <v/>
      </c>
      <c r="J3361" s="34">
        <v>3360</v>
      </c>
      <c r="R3361" s="17"/>
      <c r="S3361" s="17"/>
      <c r="EZ3361" s="196"/>
      <c r="FA3361" s="196"/>
      <c r="FB3361" s="196"/>
      <c r="FC3361" s="196"/>
      <c r="FD3361" s="196"/>
    </row>
    <row r="3362" spans="2:160">
      <c r="B3362" s="99">
        <f t="shared" si="313"/>
        <v>0</v>
      </c>
      <c r="C3362" s="99" t="str">
        <f t="shared" si="314"/>
        <v/>
      </c>
      <c r="D3362" s="99" t="str">
        <f t="shared" si="315"/>
        <v/>
      </c>
      <c r="E3362" s="99" t="str">
        <f t="shared" si="316"/>
        <v/>
      </c>
      <c r="F3362" s="99" t="str">
        <f t="shared" si="317"/>
        <v/>
      </c>
      <c r="G3362" s="99" t="str">
        <f t="shared" si="318"/>
        <v/>
      </c>
      <c r="H3362" s="200" t="str">
        <f ca="1">IF(AND(M3362&gt;0,M3362&lt;=STATS!$C$22),1,"")</f>
        <v/>
      </c>
      <c r="J3362" s="34">
        <v>3361</v>
      </c>
      <c r="R3362" s="17"/>
      <c r="S3362" s="17"/>
      <c r="EZ3362" s="196"/>
      <c r="FA3362" s="196"/>
      <c r="FB3362" s="196"/>
      <c r="FC3362" s="196"/>
      <c r="FD3362" s="196"/>
    </row>
    <row r="3363" spans="2:160">
      <c r="B3363" s="99">
        <f t="shared" si="313"/>
        <v>0</v>
      </c>
      <c r="C3363" s="99" t="str">
        <f t="shared" si="314"/>
        <v/>
      </c>
      <c r="D3363" s="99" t="str">
        <f t="shared" si="315"/>
        <v/>
      </c>
      <c r="E3363" s="99" t="str">
        <f t="shared" si="316"/>
        <v/>
      </c>
      <c r="F3363" s="99" t="str">
        <f t="shared" si="317"/>
        <v/>
      </c>
      <c r="G3363" s="99" t="str">
        <f t="shared" si="318"/>
        <v/>
      </c>
      <c r="H3363" s="200" t="str">
        <f ca="1">IF(AND(M3363&gt;0,M3363&lt;=STATS!$C$22),1,"")</f>
        <v/>
      </c>
      <c r="J3363" s="34">
        <v>3362</v>
      </c>
      <c r="R3363" s="17"/>
      <c r="S3363" s="17"/>
      <c r="EZ3363" s="196"/>
      <c r="FA3363" s="196"/>
      <c r="FB3363" s="196"/>
      <c r="FC3363" s="196"/>
      <c r="FD3363" s="196"/>
    </row>
    <row r="3364" spans="2:160">
      <c r="B3364" s="99">
        <f t="shared" si="313"/>
        <v>0</v>
      </c>
      <c r="C3364" s="99" t="str">
        <f t="shared" si="314"/>
        <v/>
      </c>
      <c r="D3364" s="99" t="str">
        <f t="shared" si="315"/>
        <v/>
      </c>
      <c r="E3364" s="99" t="str">
        <f t="shared" si="316"/>
        <v/>
      </c>
      <c r="F3364" s="99" t="str">
        <f t="shared" si="317"/>
        <v/>
      </c>
      <c r="G3364" s="99" t="str">
        <f t="shared" si="318"/>
        <v/>
      </c>
      <c r="H3364" s="200" t="str">
        <f ca="1">IF(AND(M3364&gt;0,M3364&lt;=STATS!$C$22),1,"")</f>
        <v/>
      </c>
      <c r="J3364" s="34">
        <v>3363</v>
      </c>
      <c r="R3364" s="17"/>
      <c r="S3364" s="17"/>
      <c r="EZ3364" s="196"/>
      <c r="FA3364" s="196"/>
      <c r="FB3364" s="196"/>
      <c r="FC3364" s="196"/>
      <c r="FD3364" s="196"/>
    </row>
    <row r="3365" spans="2:160">
      <c r="B3365" s="99">
        <f t="shared" si="313"/>
        <v>0</v>
      </c>
      <c r="C3365" s="99" t="str">
        <f t="shared" si="314"/>
        <v/>
      </c>
      <c r="D3365" s="99" t="str">
        <f t="shared" si="315"/>
        <v/>
      </c>
      <c r="E3365" s="99" t="str">
        <f t="shared" si="316"/>
        <v/>
      </c>
      <c r="F3365" s="99" t="str">
        <f t="shared" si="317"/>
        <v/>
      </c>
      <c r="G3365" s="99" t="str">
        <f t="shared" si="318"/>
        <v/>
      </c>
      <c r="H3365" s="200" t="str">
        <f ca="1">IF(AND(M3365&gt;0,M3365&lt;=STATS!$C$22),1,"")</f>
        <v/>
      </c>
      <c r="J3365" s="34">
        <v>3364</v>
      </c>
      <c r="R3365" s="17"/>
      <c r="S3365" s="17"/>
      <c r="EZ3365" s="196"/>
      <c r="FA3365" s="196"/>
      <c r="FB3365" s="196"/>
      <c r="FC3365" s="196"/>
      <c r="FD3365" s="196"/>
    </row>
    <row r="3366" spans="2:160">
      <c r="B3366" s="99">
        <f t="shared" si="313"/>
        <v>0</v>
      </c>
      <c r="C3366" s="99" t="str">
        <f t="shared" si="314"/>
        <v/>
      </c>
      <c r="D3366" s="99" t="str">
        <f t="shared" si="315"/>
        <v/>
      </c>
      <c r="E3366" s="99" t="str">
        <f t="shared" si="316"/>
        <v/>
      </c>
      <c r="F3366" s="99" t="str">
        <f t="shared" si="317"/>
        <v/>
      </c>
      <c r="G3366" s="99" t="str">
        <f t="shared" si="318"/>
        <v/>
      </c>
      <c r="H3366" s="200" t="str">
        <f ca="1">IF(AND(M3366&gt;0,M3366&lt;=STATS!$C$22),1,"")</f>
        <v/>
      </c>
      <c r="J3366" s="34">
        <v>3365</v>
      </c>
      <c r="R3366" s="17"/>
      <c r="S3366" s="17"/>
      <c r="EZ3366" s="196"/>
      <c r="FA3366" s="196"/>
      <c r="FB3366" s="196"/>
      <c r="FC3366" s="196"/>
      <c r="FD3366" s="196"/>
    </row>
    <row r="3367" spans="2:160">
      <c r="B3367" s="99">
        <f t="shared" si="313"/>
        <v>0</v>
      </c>
      <c r="C3367" s="99" t="str">
        <f t="shared" si="314"/>
        <v/>
      </c>
      <c r="D3367" s="99" t="str">
        <f t="shared" si="315"/>
        <v/>
      </c>
      <c r="E3367" s="99" t="str">
        <f t="shared" si="316"/>
        <v/>
      </c>
      <c r="F3367" s="99" t="str">
        <f t="shared" si="317"/>
        <v/>
      </c>
      <c r="G3367" s="99" t="str">
        <f t="shared" si="318"/>
        <v/>
      </c>
      <c r="H3367" s="200" t="str">
        <f ca="1">IF(AND(M3367&gt;0,M3367&lt;=STATS!$C$22),1,"")</f>
        <v/>
      </c>
      <c r="J3367" s="34">
        <v>3366</v>
      </c>
      <c r="R3367" s="17"/>
      <c r="S3367" s="17"/>
      <c r="EZ3367" s="196"/>
      <c r="FA3367" s="196"/>
      <c r="FB3367" s="196"/>
      <c r="FC3367" s="196"/>
      <c r="FD3367" s="196"/>
    </row>
    <row r="3368" spans="2:160">
      <c r="B3368" s="99">
        <f t="shared" si="313"/>
        <v>0</v>
      </c>
      <c r="C3368" s="99" t="str">
        <f t="shared" si="314"/>
        <v/>
      </c>
      <c r="D3368" s="99" t="str">
        <f t="shared" si="315"/>
        <v/>
      </c>
      <c r="E3368" s="99" t="str">
        <f t="shared" si="316"/>
        <v/>
      </c>
      <c r="F3368" s="99" t="str">
        <f t="shared" si="317"/>
        <v/>
      </c>
      <c r="G3368" s="99" t="str">
        <f t="shared" si="318"/>
        <v/>
      </c>
      <c r="H3368" s="200" t="str">
        <f ca="1">IF(AND(M3368&gt;0,M3368&lt;=STATS!$C$22),1,"")</f>
        <v/>
      </c>
      <c r="J3368" s="34">
        <v>3367</v>
      </c>
      <c r="R3368" s="17"/>
      <c r="S3368" s="17"/>
      <c r="EZ3368" s="196"/>
      <c r="FA3368" s="196"/>
      <c r="FB3368" s="196"/>
      <c r="FC3368" s="196"/>
      <c r="FD3368" s="196"/>
    </row>
    <row r="3369" spans="2:160">
      <c r="B3369" s="99">
        <f t="shared" si="313"/>
        <v>0</v>
      </c>
      <c r="C3369" s="99" t="str">
        <f t="shared" si="314"/>
        <v/>
      </c>
      <c r="D3369" s="99" t="str">
        <f t="shared" si="315"/>
        <v/>
      </c>
      <c r="E3369" s="99" t="str">
        <f t="shared" si="316"/>
        <v/>
      </c>
      <c r="F3369" s="99" t="str">
        <f t="shared" si="317"/>
        <v/>
      </c>
      <c r="G3369" s="99" t="str">
        <f t="shared" si="318"/>
        <v/>
      </c>
      <c r="H3369" s="200" t="str">
        <f ca="1">IF(AND(M3369&gt;0,M3369&lt;=STATS!$C$22),1,"")</f>
        <v/>
      </c>
      <c r="J3369" s="34">
        <v>3368</v>
      </c>
      <c r="R3369" s="17"/>
      <c r="S3369" s="17"/>
      <c r="EZ3369" s="196"/>
      <c r="FA3369" s="196"/>
      <c r="FB3369" s="196"/>
      <c r="FC3369" s="196"/>
      <c r="FD3369" s="196"/>
    </row>
    <row r="3370" spans="2:160">
      <c r="B3370" s="99">
        <f t="shared" si="313"/>
        <v>0</v>
      </c>
      <c r="C3370" s="99" t="str">
        <f t="shared" si="314"/>
        <v/>
      </c>
      <c r="D3370" s="99" t="str">
        <f t="shared" si="315"/>
        <v/>
      </c>
      <c r="E3370" s="99" t="str">
        <f t="shared" si="316"/>
        <v/>
      </c>
      <c r="F3370" s="99" t="str">
        <f t="shared" si="317"/>
        <v/>
      </c>
      <c r="G3370" s="99" t="str">
        <f t="shared" si="318"/>
        <v/>
      </c>
      <c r="H3370" s="200" t="str">
        <f ca="1">IF(AND(M3370&gt;0,M3370&lt;=STATS!$C$22),1,"")</f>
        <v/>
      </c>
      <c r="J3370" s="34">
        <v>3369</v>
      </c>
      <c r="R3370" s="17"/>
      <c r="S3370" s="17"/>
      <c r="EZ3370" s="196"/>
      <c r="FA3370" s="196"/>
      <c r="FB3370" s="196"/>
      <c r="FC3370" s="196"/>
      <c r="FD3370" s="196"/>
    </row>
    <row r="3371" spans="2:160">
      <c r="B3371" s="99">
        <f t="shared" si="313"/>
        <v>0</v>
      </c>
      <c r="C3371" s="99" t="str">
        <f t="shared" si="314"/>
        <v/>
      </c>
      <c r="D3371" s="99" t="str">
        <f t="shared" si="315"/>
        <v/>
      </c>
      <c r="E3371" s="99" t="str">
        <f t="shared" si="316"/>
        <v/>
      </c>
      <c r="F3371" s="99" t="str">
        <f t="shared" si="317"/>
        <v/>
      </c>
      <c r="G3371" s="99" t="str">
        <f t="shared" si="318"/>
        <v/>
      </c>
      <c r="H3371" s="200" t="str">
        <f ca="1">IF(AND(M3371&gt;0,M3371&lt;=STATS!$C$22),1,"")</f>
        <v/>
      </c>
      <c r="J3371" s="34">
        <v>3370</v>
      </c>
      <c r="R3371" s="17"/>
      <c r="S3371" s="17"/>
      <c r="EZ3371" s="196"/>
      <c r="FA3371" s="196"/>
      <c r="FB3371" s="196"/>
      <c r="FC3371" s="196"/>
      <c r="FD3371" s="196"/>
    </row>
    <row r="3372" spans="2:160">
      <c r="B3372" s="99">
        <f t="shared" si="313"/>
        <v>0</v>
      </c>
      <c r="C3372" s="99" t="str">
        <f t="shared" si="314"/>
        <v/>
      </c>
      <c r="D3372" s="99" t="str">
        <f t="shared" si="315"/>
        <v/>
      </c>
      <c r="E3372" s="99" t="str">
        <f t="shared" si="316"/>
        <v/>
      </c>
      <c r="F3372" s="99" t="str">
        <f t="shared" si="317"/>
        <v/>
      </c>
      <c r="G3372" s="99" t="str">
        <f t="shared" si="318"/>
        <v/>
      </c>
      <c r="H3372" s="200" t="str">
        <f ca="1">IF(AND(M3372&gt;0,M3372&lt;=STATS!$C$22),1,"")</f>
        <v/>
      </c>
      <c r="J3372" s="34">
        <v>3371</v>
      </c>
      <c r="R3372" s="17"/>
      <c r="S3372" s="17"/>
      <c r="EZ3372" s="196"/>
      <c r="FA3372" s="196"/>
      <c r="FB3372" s="196"/>
      <c r="FC3372" s="196"/>
      <c r="FD3372" s="196"/>
    </row>
    <row r="3373" spans="2:160">
      <c r="B3373" s="99">
        <f t="shared" si="313"/>
        <v>0</v>
      </c>
      <c r="C3373" s="99" t="str">
        <f t="shared" si="314"/>
        <v/>
      </c>
      <c r="D3373" s="99" t="str">
        <f t="shared" si="315"/>
        <v/>
      </c>
      <c r="E3373" s="99" t="str">
        <f t="shared" si="316"/>
        <v/>
      </c>
      <c r="F3373" s="99" t="str">
        <f t="shared" si="317"/>
        <v/>
      </c>
      <c r="G3373" s="99" t="str">
        <f t="shared" si="318"/>
        <v/>
      </c>
      <c r="H3373" s="200" t="str">
        <f ca="1">IF(AND(M3373&gt;0,M3373&lt;=STATS!$C$22),1,"")</f>
        <v/>
      </c>
      <c r="J3373" s="34">
        <v>3372</v>
      </c>
      <c r="R3373" s="17"/>
      <c r="S3373" s="17"/>
      <c r="EZ3373" s="196"/>
      <c r="FA3373" s="196"/>
      <c r="FB3373" s="196"/>
      <c r="FC3373" s="196"/>
      <c r="FD3373" s="196"/>
    </row>
    <row r="3374" spans="2:160">
      <c r="B3374" s="99">
        <f t="shared" si="313"/>
        <v>0</v>
      </c>
      <c r="C3374" s="99" t="str">
        <f t="shared" si="314"/>
        <v/>
      </c>
      <c r="D3374" s="99" t="str">
        <f t="shared" si="315"/>
        <v/>
      </c>
      <c r="E3374" s="99" t="str">
        <f t="shared" si="316"/>
        <v/>
      </c>
      <c r="F3374" s="99" t="str">
        <f t="shared" si="317"/>
        <v/>
      </c>
      <c r="G3374" s="99" t="str">
        <f t="shared" si="318"/>
        <v/>
      </c>
      <c r="H3374" s="200" t="str">
        <f ca="1">IF(AND(M3374&gt;0,M3374&lt;=STATS!$C$22),1,"")</f>
        <v/>
      </c>
      <c r="J3374" s="34">
        <v>3373</v>
      </c>
      <c r="R3374" s="17"/>
      <c r="S3374" s="17"/>
      <c r="EZ3374" s="196"/>
      <c r="FA3374" s="196"/>
      <c r="FB3374" s="196"/>
      <c r="FC3374" s="196"/>
      <c r="FD3374" s="196"/>
    </row>
    <row r="3375" spans="2:160">
      <c r="B3375" s="99">
        <f t="shared" si="313"/>
        <v>0</v>
      </c>
      <c r="C3375" s="99" t="str">
        <f t="shared" si="314"/>
        <v/>
      </c>
      <c r="D3375" s="99" t="str">
        <f t="shared" si="315"/>
        <v/>
      </c>
      <c r="E3375" s="99" t="str">
        <f t="shared" si="316"/>
        <v/>
      </c>
      <c r="F3375" s="99" t="str">
        <f t="shared" si="317"/>
        <v/>
      </c>
      <c r="G3375" s="99" t="str">
        <f t="shared" si="318"/>
        <v/>
      </c>
      <c r="H3375" s="200" t="str">
        <f ca="1">IF(AND(M3375&gt;0,M3375&lt;=STATS!$C$22),1,"")</f>
        <v/>
      </c>
      <c r="J3375" s="34">
        <v>3374</v>
      </c>
      <c r="R3375" s="17"/>
      <c r="S3375" s="17"/>
      <c r="EZ3375" s="196"/>
      <c r="FA3375" s="196"/>
      <c r="FB3375" s="196"/>
      <c r="FC3375" s="196"/>
      <c r="FD3375" s="196"/>
    </row>
    <row r="3376" spans="2:160">
      <c r="B3376" s="99">
        <f t="shared" si="313"/>
        <v>0</v>
      </c>
      <c r="C3376" s="99" t="str">
        <f t="shared" si="314"/>
        <v/>
      </c>
      <c r="D3376" s="99" t="str">
        <f t="shared" si="315"/>
        <v/>
      </c>
      <c r="E3376" s="99" t="str">
        <f t="shared" si="316"/>
        <v/>
      </c>
      <c r="F3376" s="99" t="str">
        <f t="shared" si="317"/>
        <v/>
      </c>
      <c r="G3376" s="99" t="str">
        <f t="shared" si="318"/>
        <v/>
      </c>
      <c r="H3376" s="200" t="str">
        <f ca="1">IF(AND(M3376&gt;0,M3376&lt;=STATS!$C$22),1,"")</f>
        <v/>
      </c>
      <c r="J3376" s="34">
        <v>3375</v>
      </c>
      <c r="R3376" s="17"/>
      <c r="S3376" s="17"/>
      <c r="EZ3376" s="196"/>
      <c r="FA3376" s="196"/>
      <c r="FB3376" s="196"/>
      <c r="FC3376" s="196"/>
      <c r="FD3376" s="196"/>
    </row>
    <row r="3377" spans="2:160">
      <c r="B3377" s="99">
        <f t="shared" si="313"/>
        <v>0</v>
      </c>
      <c r="C3377" s="99" t="str">
        <f t="shared" si="314"/>
        <v/>
      </c>
      <c r="D3377" s="99" t="str">
        <f t="shared" si="315"/>
        <v/>
      </c>
      <c r="E3377" s="99" t="str">
        <f t="shared" si="316"/>
        <v/>
      </c>
      <c r="F3377" s="99" t="str">
        <f t="shared" si="317"/>
        <v/>
      </c>
      <c r="G3377" s="99" t="str">
        <f t="shared" si="318"/>
        <v/>
      </c>
      <c r="H3377" s="200" t="str">
        <f ca="1">IF(AND(M3377&gt;0,M3377&lt;=STATS!$C$22),1,"")</f>
        <v/>
      </c>
      <c r="J3377" s="34">
        <v>3376</v>
      </c>
      <c r="R3377" s="17"/>
      <c r="S3377" s="17"/>
      <c r="EZ3377" s="196"/>
      <c r="FA3377" s="196"/>
      <c r="FB3377" s="196"/>
      <c r="FC3377" s="196"/>
      <c r="FD3377" s="196"/>
    </row>
    <row r="3378" spans="2:160">
      <c r="B3378" s="99">
        <f t="shared" si="313"/>
        <v>0</v>
      </c>
      <c r="C3378" s="99" t="str">
        <f t="shared" si="314"/>
        <v/>
      </c>
      <c r="D3378" s="99" t="str">
        <f t="shared" si="315"/>
        <v/>
      </c>
      <c r="E3378" s="99" t="str">
        <f t="shared" si="316"/>
        <v/>
      </c>
      <c r="F3378" s="99" t="str">
        <f t="shared" si="317"/>
        <v/>
      </c>
      <c r="G3378" s="99" t="str">
        <f t="shared" si="318"/>
        <v/>
      </c>
      <c r="H3378" s="200" t="str">
        <f ca="1">IF(AND(M3378&gt;0,M3378&lt;=STATS!$C$22),1,"")</f>
        <v/>
      </c>
      <c r="J3378" s="34">
        <v>3377</v>
      </c>
      <c r="R3378" s="17"/>
      <c r="S3378" s="17"/>
      <c r="EZ3378" s="196"/>
      <c r="FA3378" s="196"/>
      <c r="FB3378" s="196"/>
      <c r="FC3378" s="196"/>
      <c r="FD3378" s="196"/>
    </row>
    <row r="3379" spans="2:160">
      <c r="B3379" s="99">
        <f t="shared" si="313"/>
        <v>0</v>
      </c>
      <c r="C3379" s="99" t="str">
        <f t="shared" si="314"/>
        <v/>
      </c>
      <c r="D3379" s="99" t="str">
        <f t="shared" si="315"/>
        <v/>
      </c>
      <c r="E3379" s="99" t="str">
        <f t="shared" si="316"/>
        <v/>
      </c>
      <c r="F3379" s="99" t="str">
        <f t="shared" si="317"/>
        <v/>
      </c>
      <c r="G3379" s="99" t="str">
        <f t="shared" si="318"/>
        <v/>
      </c>
      <c r="H3379" s="200" t="str">
        <f ca="1">IF(AND(M3379&gt;0,M3379&lt;=STATS!$C$22),1,"")</f>
        <v/>
      </c>
      <c r="J3379" s="34">
        <v>3378</v>
      </c>
      <c r="R3379" s="17"/>
      <c r="S3379" s="17"/>
      <c r="EZ3379" s="196"/>
      <c r="FA3379" s="196"/>
      <c r="FB3379" s="196"/>
      <c r="FC3379" s="196"/>
      <c r="FD3379" s="196"/>
    </row>
    <row r="3380" spans="2:160">
      <c r="B3380" s="99">
        <f t="shared" si="313"/>
        <v>0</v>
      </c>
      <c r="C3380" s="99" t="str">
        <f t="shared" si="314"/>
        <v/>
      </c>
      <c r="D3380" s="99" t="str">
        <f t="shared" si="315"/>
        <v/>
      </c>
      <c r="E3380" s="99" t="str">
        <f t="shared" si="316"/>
        <v/>
      </c>
      <c r="F3380" s="99" t="str">
        <f t="shared" si="317"/>
        <v/>
      </c>
      <c r="G3380" s="99" t="str">
        <f t="shared" si="318"/>
        <v/>
      </c>
      <c r="H3380" s="200" t="str">
        <f ca="1">IF(AND(M3380&gt;0,M3380&lt;=STATS!$C$22),1,"")</f>
        <v/>
      </c>
      <c r="J3380" s="34">
        <v>3379</v>
      </c>
      <c r="R3380" s="17"/>
      <c r="S3380" s="17"/>
      <c r="EZ3380" s="196"/>
      <c r="FA3380" s="196"/>
      <c r="FB3380" s="196"/>
      <c r="FC3380" s="196"/>
      <c r="FD3380" s="196"/>
    </row>
    <row r="3381" spans="2:160">
      <c r="B3381" s="99">
        <f t="shared" si="313"/>
        <v>0</v>
      </c>
      <c r="C3381" s="99" t="str">
        <f t="shared" si="314"/>
        <v/>
      </c>
      <c r="D3381" s="99" t="str">
        <f t="shared" si="315"/>
        <v/>
      </c>
      <c r="E3381" s="99" t="str">
        <f t="shared" si="316"/>
        <v/>
      </c>
      <c r="F3381" s="99" t="str">
        <f t="shared" si="317"/>
        <v/>
      </c>
      <c r="G3381" s="99" t="str">
        <f t="shared" si="318"/>
        <v/>
      </c>
      <c r="H3381" s="200" t="str">
        <f ca="1">IF(AND(M3381&gt;0,M3381&lt;=STATS!$C$22),1,"")</f>
        <v/>
      </c>
      <c r="J3381" s="34">
        <v>3380</v>
      </c>
      <c r="R3381" s="17"/>
      <c r="S3381" s="17"/>
      <c r="EZ3381" s="196"/>
      <c r="FA3381" s="196"/>
      <c r="FB3381" s="196"/>
      <c r="FC3381" s="196"/>
      <c r="FD3381" s="196"/>
    </row>
    <row r="3382" spans="2:160">
      <c r="B3382" s="99">
        <f t="shared" si="313"/>
        <v>0</v>
      </c>
      <c r="C3382" s="99" t="str">
        <f t="shared" si="314"/>
        <v/>
      </c>
      <c r="D3382" s="99" t="str">
        <f t="shared" si="315"/>
        <v/>
      </c>
      <c r="E3382" s="99" t="str">
        <f t="shared" si="316"/>
        <v/>
      </c>
      <c r="F3382" s="99" t="str">
        <f t="shared" si="317"/>
        <v/>
      </c>
      <c r="G3382" s="99" t="str">
        <f t="shared" si="318"/>
        <v/>
      </c>
      <c r="H3382" s="200" t="str">
        <f ca="1">IF(AND(M3382&gt;0,M3382&lt;=STATS!$C$22),1,"")</f>
        <v/>
      </c>
      <c r="J3382" s="34">
        <v>3381</v>
      </c>
      <c r="R3382" s="17"/>
      <c r="S3382" s="17"/>
      <c r="EZ3382" s="196"/>
      <c r="FA3382" s="196"/>
      <c r="FB3382" s="196"/>
      <c r="FC3382" s="196"/>
      <c r="FD3382" s="196"/>
    </row>
    <row r="3383" spans="2:160">
      <c r="B3383" s="99">
        <f t="shared" si="313"/>
        <v>0</v>
      </c>
      <c r="C3383" s="99" t="str">
        <f t="shared" si="314"/>
        <v/>
      </c>
      <c r="D3383" s="99" t="str">
        <f t="shared" si="315"/>
        <v/>
      </c>
      <c r="E3383" s="99" t="str">
        <f t="shared" si="316"/>
        <v/>
      </c>
      <c r="F3383" s="99" t="str">
        <f t="shared" si="317"/>
        <v/>
      </c>
      <c r="G3383" s="99" t="str">
        <f t="shared" si="318"/>
        <v/>
      </c>
      <c r="H3383" s="200" t="str">
        <f ca="1">IF(AND(M3383&gt;0,M3383&lt;=STATS!$C$22),1,"")</f>
        <v/>
      </c>
      <c r="J3383" s="34">
        <v>3382</v>
      </c>
      <c r="R3383" s="17"/>
      <c r="S3383" s="17"/>
      <c r="EZ3383" s="196"/>
      <c r="FA3383" s="196"/>
      <c r="FB3383" s="196"/>
      <c r="FC3383" s="196"/>
      <c r="FD3383" s="196"/>
    </row>
    <row r="3384" spans="2:160">
      <c r="B3384" s="99">
        <f t="shared" si="313"/>
        <v>0</v>
      </c>
      <c r="C3384" s="99" t="str">
        <f t="shared" si="314"/>
        <v/>
      </c>
      <c r="D3384" s="99" t="str">
        <f t="shared" si="315"/>
        <v/>
      </c>
      <c r="E3384" s="99" t="str">
        <f t="shared" si="316"/>
        <v/>
      </c>
      <c r="F3384" s="99" t="str">
        <f t="shared" si="317"/>
        <v/>
      </c>
      <c r="G3384" s="99" t="str">
        <f t="shared" si="318"/>
        <v/>
      </c>
      <c r="H3384" s="200" t="str">
        <f ca="1">IF(AND(M3384&gt;0,M3384&lt;=STATS!$C$22),1,"")</f>
        <v/>
      </c>
      <c r="J3384" s="34">
        <v>3383</v>
      </c>
      <c r="R3384" s="17"/>
      <c r="S3384" s="17"/>
      <c r="EZ3384" s="196"/>
      <c r="FA3384" s="196"/>
      <c r="FB3384" s="196"/>
      <c r="FC3384" s="196"/>
      <c r="FD3384" s="196"/>
    </row>
    <row r="3385" spans="2:160">
      <c r="B3385" s="99">
        <f t="shared" si="313"/>
        <v>0</v>
      </c>
      <c r="C3385" s="99" t="str">
        <f t="shared" si="314"/>
        <v/>
      </c>
      <c r="D3385" s="99" t="str">
        <f t="shared" si="315"/>
        <v/>
      </c>
      <c r="E3385" s="99" t="str">
        <f t="shared" si="316"/>
        <v/>
      </c>
      <c r="F3385" s="99" t="str">
        <f t="shared" si="317"/>
        <v/>
      </c>
      <c r="G3385" s="99" t="str">
        <f t="shared" si="318"/>
        <v/>
      </c>
      <c r="H3385" s="200" t="str">
        <f ca="1">IF(AND(M3385&gt;0,M3385&lt;=STATS!$C$22),1,"")</f>
        <v/>
      </c>
      <c r="J3385" s="34">
        <v>3384</v>
      </c>
      <c r="R3385" s="17"/>
      <c r="S3385" s="17"/>
      <c r="EZ3385" s="196"/>
      <c r="FA3385" s="196"/>
      <c r="FB3385" s="196"/>
      <c r="FC3385" s="196"/>
      <c r="FD3385" s="196"/>
    </row>
    <row r="3386" spans="2:160">
      <c r="B3386" s="99">
        <f t="shared" si="313"/>
        <v>0</v>
      </c>
      <c r="C3386" s="99" t="str">
        <f t="shared" si="314"/>
        <v/>
      </c>
      <c r="D3386" s="99" t="str">
        <f t="shared" si="315"/>
        <v/>
      </c>
      <c r="E3386" s="99" t="str">
        <f t="shared" si="316"/>
        <v/>
      </c>
      <c r="F3386" s="99" t="str">
        <f t="shared" si="317"/>
        <v/>
      </c>
      <c r="G3386" s="99" t="str">
        <f t="shared" si="318"/>
        <v/>
      </c>
      <c r="H3386" s="200" t="str">
        <f ca="1">IF(AND(M3386&gt;0,M3386&lt;=STATS!$C$22),1,"")</f>
        <v/>
      </c>
      <c r="J3386" s="34">
        <v>3385</v>
      </c>
      <c r="R3386" s="17"/>
      <c r="S3386" s="17"/>
      <c r="EZ3386" s="196"/>
      <c r="FA3386" s="196"/>
      <c r="FB3386" s="196"/>
      <c r="FC3386" s="196"/>
      <c r="FD3386" s="196"/>
    </row>
    <row r="3387" spans="2:160">
      <c r="B3387" s="99">
        <f t="shared" si="313"/>
        <v>0</v>
      </c>
      <c r="C3387" s="99" t="str">
        <f t="shared" si="314"/>
        <v/>
      </c>
      <c r="D3387" s="99" t="str">
        <f t="shared" si="315"/>
        <v/>
      </c>
      <c r="E3387" s="99" t="str">
        <f t="shared" si="316"/>
        <v/>
      </c>
      <c r="F3387" s="99" t="str">
        <f t="shared" si="317"/>
        <v/>
      </c>
      <c r="G3387" s="99" t="str">
        <f t="shared" si="318"/>
        <v/>
      </c>
      <c r="H3387" s="200" t="str">
        <f ca="1">IF(AND(M3387&gt;0,M3387&lt;=STATS!$C$22),1,"")</f>
        <v/>
      </c>
      <c r="J3387" s="34">
        <v>3386</v>
      </c>
      <c r="R3387" s="17"/>
      <c r="S3387" s="17"/>
      <c r="EZ3387" s="196"/>
      <c r="FA3387" s="196"/>
      <c r="FB3387" s="196"/>
      <c r="FC3387" s="196"/>
      <c r="FD3387" s="196"/>
    </row>
    <row r="3388" spans="2:160">
      <c r="B3388" s="99">
        <f t="shared" si="313"/>
        <v>0</v>
      </c>
      <c r="C3388" s="99" t="str">
        <f t="shared" si="314"/>
        <v/>
      </c>
      <c r="D3388" s="99" t="str">
        <f t="shared" si="315"/>
        <v/>
      </c>
      <c r="E3388" s="99" t="str">
        <f t="shared" si="316"/>
        <v/>
      </c>
      <c r="F3388" s="99" t="str">
        <f t="shared" si="317"/>
        <v/>
      </c>
      <c r="G3388" s="99" t="str">
        <f t="shared" si="318"/>
        <v/>
      </c>
      <c r="H3388" s="200" t="str">
        <f ca="1">IF(AND(M3388&gt;0,M3388&lt;=STATS!$C$22),1,"")</f>
        <v/>
      </c>
      <c r="J3388" s="34">
        <v>3387</v>
      </c>
      <c r="R3388" s="17"/>
      <c r="S3388" s="17"/>
      <c r="EZ3388" s="196"/>
      <c r="FA3388" s="196"/>
      <c r="FB3388" s="196"/>
      <c r="FC3388" s="196"/>
      <c r="FD3388" s="196"/>
    </row>
    <row r="3389" spans="2:160">
      <c r="B3389" s="99">
        <f t="shared" si="313"/>
        <v>0</v>
      </c>
      <c r="C3389" s="99" t="str">
        <f t="shared" si="314"/>
        <v/>
      </c>
      <c r="D3389" s="99" t="str">
        <f t="shared" si="315"/>
        <v/>
      </c>
      <c r="E3389" s="99" t="str">
        <f t="shared" si="316"/>
        <v/>
      </c>
      <c r="F3389" s="99" t="str">
        <f t="shared" si="317"/>
        <v/>
      </c>
      <c r="G3389" s="99" t="str">
        <f t="shared" si="318"/>
        <v/>
      </c>
      <c r="H3389" s="200" t="str">
        <f ca="1">IF(AND(M3389&gt;0,M3389&lt;=STATS!$C$22),1,"")</f>
        <v/>
      </c>
      <c r="J3389" s="34">
        <v>3388</v>
      </c>
      <c r="R3389" s="17"/>
      <c r="S3389" s="17"/>
      <c r="EZ3389" s="196"/>
      <c r="FA3389" s="196"/>
      <c r="FB3389" s="196"/>
      <c r="FC3389" s="196"/>
      <c r="FD3389" s="196"/>
    </row>
    <row r="3390" spans="2:160">
      <c r="B3390" s="99">
        <f t="shared" si="313"/>
        <v>0</v>
      </c>
      <c r="C3390" s="99" t="str">
        <f t="shared" si="314"/>
        <v/>
      </c>
      <c r="D3390" s="99" t="str">
        <f t="shared" si="315"/>
        <v/>
      </c>
      <c r="E3390" s="99" t="str">
        <f t="shared" si="316"/>
        <v/>
      </c>
      <c r="F3390" s="99" t="str">
        <f t="shared" si="317"/>
        <v/>
      </c>
      <c r="G3390" s="99" t="str">
        <f t="shared" si="318"/>
        <v/>
      </c>
      <c r="H3390" s="200" t="str">
        <f ca="1">IF(AND(M3390&gt;0,M3390&lt;=STATS!$C$22),1,"")</f>
        <v/>
      </c>
      <c r="J3390" s="34">
        <v>3389</v>
      </c>
      <c r="R3390" s="17"/>
      <c r="S3390" s="17"/>
      <c r="EZ3390" s="196"/>
      <c r="FA3390" s="196"/>
      <c r="FB3390" s="196"/>
      <c r="FC3390" s="196"/>
      <c r="FD3390" s="196"/>
    </row>
    <row r="3391" spans="2:160">
      <c r="B3391" s="99">
        <f t="shared" si="313"/>
        <v>0</v>
      </c>
      <c r="C3391" s="99" t="str">
        <f t="shared" si="314"/>
        <v/>
      </c>
      <c r="D3391" s="99" t="str">
        <f t="shared" si="315"/>
        <v/>
      </c>
      <c r="E3391" s="99" t="str">
        <f t="shared" si="316"/>
        <v/>
      </c>
      <c r="F3391" s="99" t="str">
        <f t="shared" si="317"/>
        <v/>
      </c>
      <c r="G3391" s="99" t="str">
        <f t="shared" si="318"/>
        <v/>
      </c>
      <c r="H3391" s="200" t="str">
        <f ca="1">IF(AND(M3391&gt;0,M3391&lt;=STATS!$C$22),1,"")</f>
        <v/>
      </c>
      <c r="J3391" s="34">
        <v>3390</v>
      </c>
      <c r="R3391" s="17"/>
      <c r="S3391" s="17"/>
      <c r="EZ3391" s="196"/>
      <c r="FA3391" s="196"/>
      <c r="FB3391" s="196"/>
      <c r="FC3391" s="196"/>
      <c r="FD3391" s="196"/>
    </row>
    <row r="3392" spans="2:160">
      <c r="B3392" s="99">
        <f t="shared" si="313"/>
        <v>0</v>
      </c>
      <c r="C3392" s="99" t="str">
        <f t="shared" si="314"/>
        <v/>
      </c>
      <c r="D3392" s="99" t="str">
        <f t="shared" si="315"/>
        <v/>
      </c>
      <c r="E3392" s="99" t="str">
        <f t="shared" si="316"/>
        <v/>
      </c>
      <c r="F3392" s="99" t="str">
        <f t="shared" si="317"/>
        <v/>
      </c>
      <c r="G3392" s="99" t="str">
        <f t="shared" si="318"/>
        <v/>
      </c>
      <c r="H3392" s="200" t="str">
        <f ca="1">IF(AND(M3392&gt;0,M3392&lt;=STATS!$C$22),1,"")</f>
        <v/>
      </c>
      <c r="J3392" s="34">
        <v>3391</v>
      </c>
      <c r="R3392" s="17"/>
      <c r="S3392" s="17"/>
      <c r="EZ3392" s="196"/>
      <c r="FA3392" s="196"/>
      <c r="FB3392" s="196"/>
      <c r="FC3392" s="196"/>
      <c r="FD3392" s="196"/>
    </row>
    <row r="3393" spans="2:160">
      <c r="B3393" s="99">
        <f t="shared" si="313"/>
        <v>0</v>
      </c>
      <c r="C3393" s="99" t="str">
        <f t="shared" si="314"/>
        <v/>
      </c>
      <c r="D3393" s="99" t="str">
        <f t="shared" si="315"/>
        <v/>
      </c>
      <c r="E3393" s="99" t="str">
        <f t="shared" si="316"/>
        <v/>
      </c>
      <c r="F3393" s="99" t="str">
        <f t="shared" si="317"/>
        <v/>
      </c>
      <c r="G3393" s="99" t="str">
        <f t="shared" si="318"/>
        <v/>
      </c>
      <c r="H3393" s="200" t="str">
        <f ca="1">IF(AND(M3393&gt;0,M3393&lt;=STATS!$C$22),1,"")</f>
        <v/>
      </c>
      <c r="J3393" s="34">
        <v>3392</v>
      </c>
      <c r="R3393" s="17"/>
      <c r="S3393" s="17"/>
      <c r="EZ3393" s="196"/>
      <c r="FA3393" s="196"/>
      <c r="FB3393" s="196"/>
      <c r="FC3393" s="196"/>
      <c r="FD3393" s="196"/>
    </row>
    <row r="3394" spans="2:160">
      <c r="B3394" s="99">
        <f t="shared" ref="B3394:B3457" si="319">COUNT(R3394:EY3394,FE3394:FM3394)</f>
        <v>0</v>
      </c>
      <c r="C3394" s="99" t="str">
        <f t="shared" ref="C3394:C3457" si="320">IF(COUNT(R3394:EY3394,FE3394:FM3394)&gt;0,COUNT(R3394:EY3394,FE3394:FM3394),"")</f>
        <v/>
      </c>
      <c r="D3394" s="99" t="str">
        <f t="shared" ref="D3394:D3457" si="321">IF(COUNT(T3394:BJ3394,BL3394:BT3394,BV3394:CB3394,CD3394:EY3394,FE3394:FM3394)&gt;0,COUNT(T3394:BJ3394,BL3394:BT3394,BV3394:CB3394,CD3394:EY3394,FE3394:FM3394),"")</f>
        <v/>
      </c>
      <c r="E3394" s="99" t="str">
        <f t="shared" ref="E3394:E3457" si="322">IF(H3394=1,COUNT(R3394:EY3394,FE3394:FM3394),"")</f>
        <v/>
      </c>
      <c r="F3394" s="99" t="str">
        <f t="shared" ref="F3394:F3457" si="323">IF(H3394=1,COUNT(T3394:BJ3394,BL3394:BT3394,BV3394:CB3394,CD3394:EY3394,FE3394:FM3394),"")</f>
        <v/>
      </c>
      <c r="G3394" s="99" t="str">
        <f t="shared" si="318"/>
        <v/>
      </c>
      <c r="H3394" s="200" t="str">
        <f ca="1">IF(AND(M3394&gt;0,M3394&lt;=STATS!$C$22),1,"")</f>
        <v/>
      </c>
      <c r="J3394" s="34">
        <v>3393</v>
      </c>
      <c r="R3394" s="17"/>
      <c r="S3394" s="17"/>
      <c r="EZ3394" s="196"/>
      <c r="FA3394" s="196"/>
      <c r="FB3394" s="196"/>
      <c r="FC3394" s="196"/>
      <c r="FD3394" s="196"/>
    </row>
    <row r="3395" spans="2:160">
      <c r="B3395" s="99">
        <f t="shared" si="319"/>
        <v>0</v>
      </c>
      <c r="C3395" s="99" t="str">
        <f t="shared" si="320"/>
        <v/>
      </c>
      <c r="D3395" s="99" t="str">
        <f t="shared" si="321"/>
        <v/>
      </c>
      <c r="E3395" s="99" t="str">
        <f t="shared" si="322"/>
        <v/>
      </c>
      <c r="F3395" s="99" t="str">
        <f t="shared" si="323"/>
        <v/>
      </c>
      <c r="G3395" s="99" t="str">
        <f t="shared" si="318"/>
        <v/>
      </c>
      <c r="H3395" s="200" t="str">
        <f ca="1">IF(AND(M3395&gt;0,M3395&lt;=STATS!$C$22),1,"")</f>
        <v/>
      </c>
      <c r="J3395" s="34">
        <v>3394</v>
      </c>
      <c r="R3395" s="17"/>
      <c r="S3395" s="17"/>
      <c r="EZ3395" s="196"/>
      <c r="FA3395" s="196"/>
      <c r="FB3395" s="196"/>
      <c r="FC3395" s="196"/>
      <c r="FD3395" s="196"/>
    </row>
    <row r="3396" spans="2:160">
      <c r="B3396" s="99">
        <f t="shared" si="319"/>
        <v>0</v>
      </c>
      <c r="C3396" s="99" t="str">
        <f t="shared" si="320"/>
        <v/>
      </c>
      <c r="D3396" s="99" t="str">
        <f t="shared" si="321"/>
        <v/>
      </c>
      <c r="E3396" s="99" t="str">
        <f t="shared" si="322"/>
        <v/>
      </c>
      <c r="F3396" s="99" t="str">
        <f t="shared" si="323"/>
        <v/>
      </c>
      <c r="G3396" s="99" t="str">
        <f t="shared" si="318"/>
        <v/>
      </c>
      <c r="H3396" s="200" t="str">
        <f ca="1">IF(AND(M3396&gt;0,M3396&lt;=STATS!$C$22),1,"")</f>
        <v/>
      </c>
      <c r="J3396" s="34">
        <v>3395</v>
      </c>
      <c r="R3396" s="17"/>
      <c r="S3396" s="17"/>
      <c r="EZ3396" s="196"/>
      <c r="FA3396" s="196"/>
      <c r="FB3396" s="196"/>
      <c r="FC3396" s="196"/>
      <c r="FD3396" s="196"/>
    </row>
    <row r="3397" spans="2:160">
      <c r="B3397" s="99">
        <f t="shared" si="319"/>
        <v>0</v>
      </c>
      <c r="C3397" s="99" t="str">
        <f t="shared" si="320"/>
        <v/>
      </c>
      <c r="D3397" s="99" t="str">
        <f t="shared" si="321"/>
        <v/>
      </c>
      <c r="E3397" s="99" t="str">
        <f t="shared" si="322"/>
        <v/>
      </c>
      <c r="F3397" s="99" t="str">
        <f t="shared" si="323"/>
        <v/>
      </c>
      <c r="G3397" s="99" t="str">
        <f t="shared" si="318"/>
        <v/>
      </c>
      <c r="H3397" s="200" t="str">
        <f ca="1">IF(AND(M3397&gt;0,M3397&lt;=STATS!$C$22),1,"")</f>
        <v/>
      </c>
      <c r="J3397" s="34">
        <v>3396</v>
      </c>
      <c r="R3397" s="17"/>
      <c r="S3397" s="17"/>
      <c r="EZ3397" s="196"/>
      <c r="FA3397" s="196"/>
      <c r="FB3397" s="196"/>
      <c r="FC3397" s="196"/>
      <c r="FD3397" s="196"/>
    </row>
    <row r="3398" spans="2:160">
      <c r="B3398" s="99">
        <f t="shared" si="319"/>
        <v>0</v>
      </c>
      <c r="C3398" s="99" t="str">
        <f t="shared" si="320"/>
        <v/>
      </c>
      <c r="D3398" s="99" t="str">
        <f t="shared" si="321"/>
        <v/>
      </c>
      <c r="E3398" s="99" t="str">
        <f t="shared" si="322"/>
        <v/>
      </c>
      <c r="F3398" s="99" t="str">
        <f t="shared" si="323"/>
        <v/>
      </c>
      <c r="G3398" s="99" t="str">
        <f t="shared" si="318"/>
        <v/>
      </c>
      <c r="H3398" s="200" t="str">
        <f ca="1">IF(AND(M3398&gt;0,M3398&lt;=STATS!$C$22),1,"")</f>
        <v/>
      </c>
      <c r="J3398" s="34">
        <v>3397</v>
      </c>
      <c r="R3398" s="17"/>
      <c r="S3398" s="17"/>
      <c r="EZ3398" s="196"/>
      <c r="FA3398" s="196"/>
      <c r="FB3398" s="196"/>
      <c r="FC3398" s="196"/>
      <c r="FD3398" s="196"/>
    </row>
    <row r="3399" spans="2:160">
      <c r="B3399" s="99">
        <f t="shared" si="319"/>
        <v>0</v>
      </c>
      <c r="C3399" s="99" t="str">
        <f t="shared" si="320"/>
        <v/>
      </c>
      <c r="D3399" s="99" t="str">
        <f t="shared" si="321"/>
        <v/>
      </c>
      <c r="E3399" s="99" t="str">
        <f t="shared" si="322"/>
        <v/>
      </c>
      <c r="F3399" s="99" t="str">
        <f t="shared" si="323"/>
        <v/>
      </c>
      <c r="G3399" s="99" t="str">
        <f t="shared" si="318"/>
        <v/>
      </c>
      <c r="H3399" s="200" t="str">
        <f ca="1">IF(AND(M3399&gt;0,M3399&lt;=STATS!$C$22),1,"")</f>
        <v/>
      </c>
      <c r="J3399" s="34">
        <v>3398</v>
      </c>
      <c r="R3399" s="17"/>
      <c r="S3399" s="17"/>
      <c r="EZ3399" s="196"/>
      <c r="FA3399" s="196"/>
      <c r="FB3399" s="196"/>
      <c r="FC3399" s="196"/>
      <c r="FD3399" s="196"/>
    </row>
    <row r="3400" spans="2:160">
      <c r="B3400" s="99">
        <f t="shared" si="319"/>
        <v>0</v>
      </c>
      <c r="C3400" s="99" t="str">
        <f t="shared" si="320"/>
        <v/>
      </c>
      <c r="D3400" s="99" t="str">
        <f t="shared" si="321"/>
        <v/>
      </c>
      <c r="E3400" s="99" t="str">
        <f t="shared" si="322"/>
        <v/>
      </c>
      <c r="F3400" s="99" t="str">
        <f t="shared" si="323"/>
        <v/>
      </c>
      <c r="G3400" s="99" t="str">
        <f t="shared" si="318"/>
        <v/>
      </c>
      <c r="H3400" s="200" t="str">
        <f ca="1">IF(AND(M3400&gt;0,M3400&lt;=STATS!$C$22),1,"")</f>
        <v/>
      </c>
      <c r="J3400" s="34">
        <v>3399</v>
      </c>
      <c r="R3400" s="17"/>
      <c r="S3400" s="17"/>
      <c r="EZ3400" s="196"/>
      <c r="FA3400" s="196"/>
      <c r="FB3400" s="196"/>
      <c r="FC3400" s="196"/>
      <c r="FD3400" s="196"/>
    </row>
    <row r="3401" spans="2:160">
      <c r="B3401" s="99">
        <f t="shared" si="319"/>
        <v>0</v>
      </c>
      <c r="C3401" s="99" t="str">
        <f t="shared" si="320"/>
        <v/>
      </c>
      <c r="D3401" s="99" t="str">
        <f t="shared" si="321"/>
        <v/>
      </c>
      <c r="E3401" s="99" t="str">
        <f t="shared" si="322"/>
        <v/>
      </c>
      <c r="F3401" s="99" t="str">
        <f t="shared" si="323"/>
        <v/>
      </c>
      <c r="G3401" s="99" t="str">
        <f t="shared" si="318"/>
        <v/>
      </c>
      <c r="H3401" s="200" t="str">
        <f ca="1">IF(AND(M3401&gt;0,M3401&lt;=STATS!$C$22),1,"")</f>
        <v/>
      </c>
      <c r="J3401" s="34">
        <v>3400</v>
      </c>
      <c r="R3401" s="17"/>
      <c r="S3401" s="17"/>
      <c r="EZ3401" s="196"/>
      <c r="FA3401" s="196"/>
      <c r="FB3401" s="196"/>
      <c r="FC3401" s="196"/>
      <c r="FD3401" s="196"/>
    </row>
    <row r="3402" spans="2:160">
      <c r="B3402" s="99">
        <f t="shared" si="319"/>
        <v>0</v>
      </c>
      <c r="C3402" s="99" t="str">
        <f t="shared" si="320"/>
        <v/>
      </c>
      <c r="D3402" s="99" t="str">
        <f t="shared" si="321"/>
        <v/>
      </c>
      <c r="E3402" s="99" t="str">
        <f t="shared" si="322"/>
        <v/>
      </c>
      <c r="F3402" s="99" t="str">
        <f t="shared" si="323"/>
        <v/>
      </c>
      <c r="G3402" s="99" t="str">
        <f t="shared" si="318"/>
        <v/>
      </c>
      <c r="H3402" s="200" t="str">
        <f ca="1">IF(AND(M3402&gt;0,M3402&lt;=STATS!$C$22),1,"")</f>
        <v/>
      </c>
      <c r="J3402" s="34">
        <v>3401</v>
      </c>
      <c r="R3402" s="17"/>
      <c r="S3402" s="17"/>
      <c r="EZ3402" s="196"/>
      <c r="FA3402" s="196"/>
      <c r="FB3402" s="196"/>
      <c r="FC3402" s="196"/>
      <c r="FD3402" s="196"/>
    </row>
    <row r="3403" spans="2:160">
      <c r="B3403" s="99">
        <f t="shared" si="319"/>
        <v>0</v>
      </c>
      <c r="C3403" s="99" t="str">
        <f t="shared" si="320"/>
        <v/>
      </c>
      <c r="D3403" s="99" t="str">
        <f t="shared" si="321"/>
        <v/>
      </c>
      <c r="E3403" s="99" t="str">
        <f t="shared" si="322"/>
        <v/>
      </c>
      <c r="F3403" s="99" t="str">
        <f t="shared" si="323"/>
        <v/>
      </c>
      <c r="G3403" s="99" t="str">
        <f t="shared" si="318"/>
        <v/>
      </c>
      <c r="H3403" s="200" t="str">
        <f ca="1">IF(AND(M3403&gt;0,M3403&lt;=STATS!$C$22),1,"")</f>
        <v/>
      </c>
      <c r="J3403" s="34">
        <v>3402</v>
      </c>
      <c r="R3403" s="17"/>
      <c r="S3403" s="17"/>
      <c r="EZ3403" s="196"/>
      <c r="FA3403" s="196"/>
      <c r="FB3403" s="196"/>
      <c r="FC3403" s="196"/>
      <c r="FD3403" s="196"/>
    </row>
    <row r="3404" spans="2:160">
      <c r="B3404" s="99">
        <f t="shared" si="319"/>
        <v>0</v>
      </c>
      <c r="C3404" s="99" t="str">
        <f t="shared" si="320"/>
        <v/>
      </c>
      <c r="D3404" s="99" t="str">
        <f t="shared" si="321"/>
        <v/>
      </c>
      <c r="E3404" s="99" t="str">
        <f t="shared" si="322"/>
        <v/>
      </c>
      <c r="F3404" s="99" t="str">
        <f t="shared" si="323"/>
        <v/>
      </c>
      <c r="G3404" s="99" t="str">
        <f t="shared" si="318"/>
        <v/>
      </c>
      <c r="H3404" s="200" t="str">
        <f ca="1">IF(AND(M3404&gt;0,M3404&lt;=STATS!$C$22),1,"")</f>
        <v/>
      </c>
      <c r="J3404" s="34">
        <v>3403</v>
      </c>
      <c r="R3404" s="17"/>
      <c r="S3404" s="17"/>
      <c r="EZ3404" s="196"/>
      <c r="FA3404" s="196"/>
      <c r="FB3404" s="196"/>
      <c r="FC3404" s="196"/>
      <c r="FD3404" s="196"/>
    </row>
    <row r="3405" spans="2:160">
      <c r="B3405" s="99">
        <f t="shared" si="319"/>
        <v>0</v>
      </c>
      <c r="C3405" s="99" t="str">
        <f t="shared" si="320"/>
        <v/>
      </c>
      <c r="D3405" s="99" t="str">
        <f t="shared" si="321"/>
        <v/>
      </c>
      <c r="E3405" s="99" t="str">
        <f t="shared" si="322"/>
        <v/>
      </c>
      <c r="F3405" s="99" t="str">
        <f t="shared" si="323"/>
        <v/>
      </c>
      <c r="G3405" s="99" t="str">
        <f t="shared" si="318"/>
        <v/>
      </c>
      <c r="H3405" s="200" t="str">
        <f ca="1">IF(AND(M3405&gt;0,M3405&lt;=STATS!$C$22),1,"")</f>
        <v/>
      </c>
      <c r="J3405" s="34">
        <v>3404</v>
      </c>
      <c r="R3405" s="17"/>
      <c r="S3405" s="17"/>
      <c r="EZ3405" s="196"/>
      <c r="FA3405" s="196"/>
      <c r="FB3405" s="196"/>
      <c r="FC3405" s="196"/>
      <c r="FD3405" s="196"/>
    </row>
    <row r="3406" spans="2:160">
      <c r="B3406" s="99">
        <f t="shared" si="319"/>
        <v>0</v>
      </c>
      <c r="C3406" s="99" t="str">
        <f t="shared" si="320"/>
        <v/>
      </c>
      <c r="D3406" s="99" t="str">
        <f t="shared" si="321"/>
        <v/>
      </c>
      <c r="E3406" s="99" t="str">
        <f t="shared" si="322"/>
        <v/>
      </c>
      <c r="F3406" s="99" t="str">
        <f t="shared" si="323"/>
        <v/>
      </c>
      <c r="G3406" s="99" t="str">
        <f t="shared" si="318"/>
        <v/>
      </c>
      <c r="H3406" s="200" t="str">
        <f ca="1">IF(AND(M3406&gt;0,M3406&lt;=STATS!$C$22),1,"")</f>
        <v/>
      </c>
      <c r="J3406" s="34">
        <v>3405</v>
      </c>
      <c r="R3406" s="17"/>
      <c r="S3406" s="17"/>
      <c r="EZ3406" s="196"/>
      <c r="FA3406" s="196"/>
      <c r="FB3406" s="196"/>
      <c r="FC3406" s="196"/>
      <c r="FD3406" s="196"/>
    </row>
    <row r="3407" spans="2:160">
      <c r="B3407" s="99">
        <f t="shared" si="319"/>
        <v>0</v>
      </c>
      <c r="C3407" s="99" t="str">
        <f t="shared" si="320"/>
        <v/>
      </c>
      <c r="D3407" s="99" t="str">
        <f t="shared" si="321"/>
        <v/>
      </c>
      <c r="E3407" s="99" t="str">
        <f t="shared" si="322"/>
        <v/>
      </c>
      <c r="F3407" s="99" t="str">
        <f t="shared" si="323"/>
        <v/>
      </c>
      <c r="G3407" s="99" t="str">
        <f t="shared" si="318"/>
        <v/>
      </c>
      <c r="H3407" s="200" t="str">
        <f ca="1">IF(AND(M3407&gt;0,M3407&lt;=STATS!$C$22),1,"")</f>
        <v/>
      </c>
      <c r="J3407" s="34">
        <v>3406</v>
      </c>
      <c r="R3407" s="17"/>
      <c r="S3407" s="17"/>
      <c r="EZ3407" s="196"/>
      <c r="FA3407" s="196"/>
      <c r="FB3407" s="196"/>
      <c r="FC3407" s="196"/>
      <c r="FD3407" s="196"/>
    </row>
    <row r="3408" spans="2:160">
      <c r="B3408" s="99">
        <f t="shared" si="319"/>
        <v>0</v>
      </c>
      <c r="C3408" s="99" t="str">
        <f t="shared" si="320"/>
        <v/>
      </c>
      <c r="D3408" s="99" t="str">
        <f t="shared" si="321"/>
        <v/>
      </c>
      <c r="E3408" s="99" t="str">
        <f t="shared" si="322"/>
        <v/>
      </c>
      <c r="F3408" s="99" t="str">
        <f t="shared" si="323"/>
        <v/>
      </c>
      <c r="G3408" s="99" t="str">
        <f t="shared" si="318"/>
        <v/>
      </c>
      <c r="H3408" s="200" t="str">
        <f ca="1">IF(AND(M3408&gt;0,M3408&lt;=STATS!$C$22),1,"")</f>
        <v/>
      </c>
      <c r="J3408" s="34">
        <v>3407</v>
      </c>
      <c r="R3408" s="17"/>
      <c r="S3408" s="17"/>
      <c r="EZ3408" s="196"/>
      <c r="FA3408" s="196"/>
      <c r="FB3408" s="196"/>
      <c r="FC3408" s="196"/>
      <c r="FD3408" s="196"/>
    </row>
    <row r="3409" spans="2:160">
      <c r="B3409" s="99">
        <f t="shared" si="319"/>
        <v>0</v>
      </c>
      <c r="C3409" s="99" t="str">
        <f t="shared" si="320"/>
        <v/>
      </c>
      <c r="D3409" s="99" t="str">
        <f t="shared" si="321"/>
        <v/>
      </c>
      <c r="E3409" s="99" t="str">
        <f t="shared" si="322"/>
        <v/>
      </c>
      <c r="F3409" s="99" t="str">
        <f t="shared" si="323"/>
        <v/>
      </c>
      <c r="G3409" s="99" t="str">
        <f t="shared" si="318"/>
        <v/>
      </c>
      <c r="H3409" s="200" t="str">
        <f ca="1">IF(AND(M3409&gt;0,M3409&lt;=STATS!$C$22),1,"")</f>
        <v/>
      </c>
      <c r="J3409" s="34">
        <v>3408</v>
      </c>
      <c r="R3409" s="17"/>
      <c r="S3409" s="17"/>
      <c r="EZ3409" s="196"/>
      <c r="FA3409" s="196"/>
      <c r="FB3409" s="196"/>
      <c r="FC3409" s="196"/>
      <c r="FD3409" s="196"/>
    </row>
    <row r="3410" spans="2:160">
      <c r="B3410" s="99">
        <f t="shared" si="319"/>
        <v>0</v>
      </c>
      <c r="C3410" s="99" t="str">
        <f t="shared" si="320"/>
        <v/>
      </c>
      <c r="D3410" s="99" t="str">
        <f t="shared" si="321"/>
        <v/>
      </c>
      <c r="E3410" s="99" t="str">
        <f t="shared" si="322"/>
        <v/>
      </c>
      <c r="F3410" s="99" t="str">
        <f t="shared" si="323"/>
        <v/>
      </c>
      <c r="G3410" s="99" t="str">
        <f t="shared" si="318"/>
        <v/>
      </c>
      <c r="H3410" s="200" t="str">
        <f ca="1">IF(AND(M3410&gt;0,M3410&lt;=STATS!$C$22),1,"")</f>
        <v/>
      </c>
      <c r="J3410" s="34">
        <v>3409</v>
      </c>
      <c r="R3410" s="17"/>
      <c r="S3410" s="17"/>
      <c r="EZ3410" s="196"/>
      <c r="FA3410" s="196"/>
      <c r="FB3410" s="196"/>
      <c r="FC3410" s="196"/>
      <c r="FD3410" s="196"/>
    </row>
    <row r="3411" spans="2:160">
      <c r="B3411" s="99">
        <f t="shared" si="319"/>
        <v>0</v>
      </c>
      <c r="C3411" s="99" t="str">
        <f t="shared" si="320"/>
        <v/>
      </c>
      <c r="D3411" s="99" t="str">
        <f t="shared" si="321"/>
        <v/>
      </c>
      <c r="E3411" s="99" t="str">
        <f t="shared" si="322"/>
        <v/>
      </c>
      <c r="F3411" s="99" t="str">
        <f t="shared" si="323"/>
        <v/>
      </c>
      <c r="G3411" s="99" t="str">
        <f t="shared" si="318"/>
        <v/>
      </c>
      <c r="H3411" s="200" t="str">
        <f ca="1">IF(AND(M3411&gt;0,M3411&lt;=STATS!$C$22),1,"")</f>
        <v/>
      </c>
      <c r="J3411" s="34">
        <v>3410</v>
      </c>
      <c r="R3411" s="17"/>
      <c r="S3411" s="17"/>
      <c r="EZ3411" s="196"/>
      <c r="FA3411" s="196"/>
      <c r="FB3411" s="196"/>
      <c r="FC3411" s="196"/>
      <c r="FD3411" s="196"/>
    </row>
    <row r="3412" spans="2:160">
      <c r="B3412" s="99">
        <f t="shared" si="319"/>
        <v>0</v>
      </c>
      <c r="C3412" s="99" t="str">
        <f t="shared" si="320"/>
        <v/>
      </c>
      <c r="D3412" s="99" t="str">
        <f t="shared" si="321"/>
        <v/>
      </c>
      <c r="E3412" s="99" t="str">
        <f t="shared" si="322"/>
        <v/>
      </c>
      <c r="F3412" s="99" t="str">
        <f t="shared" si="323"/>
        <v/>
      </c>
      <c r="G3412" s="99" t="str">
        <f t="shared" si="318"/>
        <v/>
      </c>
      <c r="H3412" s="200" t="str">
        <f ca="1">IF(AND(M3412&gt;0,M3412&lt;=STATS!$C$22),1,"")</f>
        <v/>
      </c>
      <c r="J3412" s="34">
        <v>3411</v>
      </c>
      <c r="R3412" s="17"/>
      <c r="S3412" s="17"/>
      <c r="EZ3412" s="196"/>
      <c r="FA3412" s="196"/>
      <c r="FB3412" s="196"/>
      <c r="FC3412" s="196"/>
      <c r="FD3412" s="196"/>
    </row>
    <row r="3413" spans="2:160">
      <c r="B3413" s="99">
        <f t="shared" si="319"/>
        <v>0</v>
      </c>
      <c r="C3413" s="99" t="str">
        <f t="shared" si="320"/>
        <v/>
      </c>
      <c r="D3413" s="99" t="str">
        <f t="shared" si="321"/>
        <v/>
      </c>
      <c r="E3413" s="99" t="str">
        <f t="shared" si="322"/>
        <v/>
      </c>
      <c r="F3413" s="99" t="str">
        <f t="shared" si="323"/>
        <v/>
      </c>
      <c r="G3413" s="99" t="str">
        <f t="shared" si="318"/>
        <v/>
      </c>
      <c r="H3413" s="200" t="str">
        <f ca="1">IF(AND(M3413&gt;0,M3413&lt;=STATS!$C$22),1,"")</f>
        <v/>
      </c>
      <c r="J3413" s="34">
        <v>3412</v>
      </c>
      <c r="R3413" s="17"/>
      <c r="S3413" s="17"/>
      <c r="EZ3413" s="196"/>
      <c r="FA3413" s="196"/>
      <c r="FB3413" s="196"/>
      <c r="FC3413" s="196"/>
      <c r="FD3413" s="196"/>
    </row>
    <row r="3414" spans="2:160">
      <c r="B3414" s="99">
        <f t="shared" si="319"/>
        <v>0</v>
      </c>
      <c r="C3414" s="99" t="str">
        <f t="shared" si="320"/>
        <v/>
      </c>
      <c r="D3414" s="99" t="str">
        <f t="shared" si="321"/>
        <v/>
      </c>
      <c r="E3414" s="99" t="str">
        <f t="shared" si="322"/>
        <v/>
      </c>
      <c r="F3414" s="99" t="str">
        <f t="shared" si="323"/>
        <v/>
      </c>
      <c r="G3414" s="99" t="str">
        <f t="shared" si="318"/>
        <v/>
      </c>
      <c r="H3414" s="200" t="str">
        <f ca="1">IF(AND(M3414&gt;0,M3414&lt;=STATS!$C$22),1,"")</f>
        <v/>
      </c>
      <c r="J3414" s="34">
        <v>3413</v>
      </c>
      <c r="R3414" s="17"/>
      <c r="S3414" s="17"/>
      <c r="EZ3414" s="196"/>
      <c r="FA3414" s="196"/>
      <c r="FB3414" s="196"/>
      <c r="FC3414" s="196"/>
      <c r="FD3414" s="196"/>
    </row>
    <row r="3415" spans="2:160">
      <c r="B3415" s="99">
        <f t="shared" si="319"/>
        <v>0</v>
      </c>
      <c r="C3415" s="99" t="str">
        <f t="shared" si="320"/>
        <v/>
      </c>
      <c r="D3415" s="99" t="str">
        <f t="shared" si="321"/>
        <v/>
      </c>
      <c r="E3415" s="99" t="str">
        <f t="shared" si="322"/>
        <v/>
      </c>
      <c r="F3415" s="99" t="str">
        <f t="shared" si="323"/>
        <v/>
      </c>
      <c r="G3415" s="99" t="str">
        <f t="shared" si="318"/>
        <v/>
      </c>
      <c r="H3415" s="200" t="str">
        <f ca="1">IF(AND(M3415&gt;0,M3415&lt;=STATS!$C$22),1,"")</f>
        <v/>
      </c>
      <c r="J3415" s="34">
        <v>3414</v>
      </c>
      <c r="R3415" s="17"/>
      <c r="S3415" s="17"/>
      <c r="EZ3415" s="196"/>
      <c r="FA3415" s="196"/>
      <c r="FB3415" s="196"/>
      <c r="FC3415" s="196"/>
      <c r="FD3415" s="196"/>
    </row>
    <row r="3416" spans="2:160">
      <c r="B3416" s="99">
        <f t="shared" si="319"/>
        <v>0</v>
      </c>
      <c r="C3416" s="99" t="str">
        <f t="shared" si="320"/>
        <v/>
      </c>
      <c r="D3416" s="99" t="str">
        <f t="shared" si="321"/>
        <v/>
      </c>
      <c r="E3416" s="99" t="str">
        <f t="shared" si="322"/>
        <v/>
      </c>
      <c r="F3416" s="99" t="str">
        <f t="shared" si="323"/>
        <v/>
      </c>
      <c r="G3416" s="99" t="str">
        <f t="shared" si="318"/>
        <v/>
      </c>
      <c r="H3416" s="200" t="str">
        <f ca="1">IF(AND(M3416&gt;0,M3416&lt;=STATS!$C$22),1,"")</f>
        <v/>
      </c>
      <c r="J3416" s="34">
        <v>3415</v>
      </c>
      <c r="R3416" s="17"/>
      <c r="S3416" s="17"/>
      <c r="EZ3416" s="196"/>
      <c r="FA3416" s="196"/>
      <c r="FB3416" s="196"/>
      <c r="FC3416" s="196"/>
      <c r="FD3416" s="196"/>
    </row>
    <row r="3417" spans="2:160">
      <c r="B3417" s="99">
        <f t="shared" si="319"/>
        <v>0</v>
      </c>
      <c r="C3417" s="99" t="str">
        <f t="shared" si="320"/>
        <v/>
      </c>
      <c r="D3417" s="99" t="str">
        <f t="shared" si="321"/>
        <v/>
      </c>
      <c r="E3417" s="99" t="str">
        <f t="shared" si="322"/>
        <v/>
      </c>
      <c r="F3417" s="99" t="str">
        <f t="shared" si="323"/>
        <v/>
      </c>
      <c r="G3417" s="99" t="str">
        <f t="shared" si="318"/>
        <v/>
      </c>
      <c r="H3417" s="200" t="str">
        <f ca="1">IF(AND(M3417&gt;0,M3417&lt;=STATS!$C$22),1,"")</f>
        <v/>
      </c>
      <c r="J3417" s="34">
        <v>3416</v>
      </c>
      <c r="R3417" s="17"/>
      <c r="S3417" s="17"/>
      <c r="EZ3417" s="196"/>
      <c r="FA3417" s="196"/>
      <c r="FB3417" s="196"/>
      <c r="FC3417" s="196"/>
      <c r="FD3417" s="196"/>
    </row>
    <row r="3418" spans="2:160">
      <c r="B3418" s="99">
        <f t="shared" si="319"/>
        <v>0</v>
      </c>
      <c r="C3418" s="99" t="str">
        <f t="shared" si="320"/>
        <v/>
      </c>
      <c r="D3418" s="99" t="str">
        <f t="shared" si="321"/>
        <v/>
      </c>
      <c r="E3418" s="99" t="str">
        <f t="shared" si="322"/>
        <v/>
      </c>
      <c r="F3418" s="99" t="str">
        <f t="shared" si="323"/>
        <v/>
      </c>
      <c r="G3418" s="99" t="str">
        <f t="shared" ref="G3418:G3481" si="324">IF($B3418&gt;=1,$M3418,"")</f>
        <v/>
      </c>
      <c r="H3418" s="200" t="str">
        <f ca="1">IF(AND(M3418&gt;0,M3418&lt;=STATS!$C$22),1,"")</f>
        <v/>
      </c>
      <c r="J3418" s="34">
        <v>3417</v>
      </c>
      <c r="R3418" s="17"/>
      <c r="S3418" s="17"/>
      <c r="EZ3418" s="196"/>
      <c r="FA3418" s="196"/>
      <c r="FB3418" s="196"/>
      <c r="FC3418" s="196"/>
      <c r="FD3418" s="196"/>
    </row>
    <row r="3419" spans="2:160">
      <c r="B3419" s="99">
        <f t="shared" si="319"/>
        <v>0</v>
      </c>
      <c r="C3419" s="99" t="str">
        <f t="shared" si="320"/>
        <v/>
      </c>
      <c r="D3419" s="99" t="str">
        <f t="shared" si="321"/>
        <v/>
      </c>
      <c r="E3419" s="99" t="str">
        <f t="shared" si="322"/>
        <v/>
      </c>
      <c r="F3419" s="99" t="str">
        <f t="shared" si="323"/>
        <v/>
      </c>
      <c r="G3419" s="99" t="str">
        <f t="shared" si="324"/>
        <v/>
      </c>
      <c r="H3419" s="200" t="str">
        <f ca="1">IF(AND(M3419&gt;0,M3419&lt;=STATS!$C$22),1,"")</f>
        <v/>
      </c>
      <c r="J3419" s="34">
        <v>3418</v>
      </c>
      <c r="R3419" s="17"/>
      <c r="S3419" s="17"/>
      <c r="EZ3419" s="196"/>
      <c r="FA3419" s="196"/>
      <c r="FB3419" s="196"/>
      <c r="FC3419" s="196"/>
      <c r="FD3419" s="196"/>
    </row>
    <row r="3420" spans="2:160">
      <c r="B3420" s="99">
        <f t="shared" si="319"/>
        <v>0</v>
      </c>
      <c r="C3420" s="99" t="str">
        <f t="shared" si="320"/>
        <v/>
      </c>
      <c r="D3420" s="99" t="str">
        <f t="shared" si="321"/>
        <v/>
      </c>
      <c r="E3420" s="99" t="str">
        <f t="shared" si="322"/>
        <v/>
      </c>
      <c r="F3420" s="99" t="str">
        <f t="shared" si="323"/>
        <v/>
      </c>
      <c r="G3420" s="99" t="str">
        <f t="shared" si="324"/>
        <v/>
      </c>
      <c r="H3420" s="200" t="str">
        <f ca="1">IF(AND(M3420&gt;0,M3420&lt;=STATS!$C$22),1,"")</f>
        <v/>
      </c>
      <c r="J3420" s="34">
        <v>3419</v>
      </c>
      <c r="R3420" s="17"/>
      <c r="S3420" s="17"/>
      <c r="EZ3420" s="196"/>
      <c r="FA3420" s="196"/>
      <c r="FB3420" s="196"/>
      <c r="FC3420" s="196"/>
      <c r="FD3420" s="196"/>
    </row>
    <row r="3421" spans="2:160">
      <c r="B3421" s="99">
        <f t="shared" si="319"/>
        <v>0</v>
      </c>
      <c r="C3421" s="99" t="str">
        <f t="shared" si="320"/>
        <v/>
      </c>
      <c r="D3421" s="99" t="str">
        <f t="shared" si="321"/>
        <v/>
      </c>
      <c r="E3421" s="99" t="str">
        <f t="shared" si="322"/>
        <v/>
      </c>
      <c r="F3421" s="99" t="str">
        <f t="shared" si="323"/>
        <v/>
      </c>
      <c r="G3421" s="99" t="str">
        <f t="shared" si="324"/>
        <v/>
      </c>
      <c r="H3421" s="200" t="str">
        <f ca="1">IF(AND(M3421&gt;0,M3421&lt;=STATS!$C$22),1,"")</f>
        <v/>
      </c>
      <c r="J3421" s="34">
        <v>3420</v>
      </c>
      <c r="R3421" s="17"/>
      <c r="S3421" s="17"/>
      <c r="EZ3421" s="196"/>
      <c r="FA3421" s="196"/>
      <c r="FB3421" s="196"/>
      <c r="FC3421" s="196"/>
      <c r="FD3421" s="196"/>
    </row>
    <row r="3422" spans="2:160">
      <c r="B3422" s="99">
        <f t="shared" si="319"/>
        <v>0</v>
      </c>
      <c r="C3422" s="99" t="str">
        <f t="shared" si="320"/>
        <v/>
      </c>
      <c r="D3422" s="99" t="str">
        <f t="shared" si="321"/>
        <v/>
      </c>
      <c r="E3422" s="99" t="str">
        <f t="shared" si="322"/>
        <v/>
      </c>
      <c r="F3422" s="99" t="str">
        <f t="shared" si="323"/>
        <v/>
      </c>
      <c r="G3422" s="99" t="str">
        <f t="shared" si="324"/>
        <v/>
      </c>
      <c r="H3422" s="200" t="str">
        <f ca="1">IF(AND(M3422&gt;0,M3422&lt;=STATS!$C$22),1,"")</f>
        <v/>
      </c>
      <c r="J3422" s="34">
        <v>3421</v>
      </c>
      <c r="R3422" s="17"/>
      <c r="S3422" s="17"/>
      <c r="EZ3422" s="196"/>
      <c r="FA3422" s="196"/>
      <c r="FB3422" s="196"/>
      <c r="FC3422" s="196"/>
      <c r="FD3422" s="196"/>
    </row>
    <row r="3423" spans="2:160">
      <c r="B3423" s="99">
        <f t="shared" si="319"/>
        <v>0</v>
      </c>
      <c r="C3423" s="99" t="str">
        <f t="shared" si="320"/>
        <v/>
      </c>
      <c r="D3423" s="99" t="str">
        <f t="shared" si="321"/>
        <v/>
      </c>
      <c r="E3423" s="99" t="str">
        <f t="shared" si="322"/>
        <v/>
      </c>
      <c r="F3423" s="99" t="str">
        <f t="shared" si="323"/>
        <v/>
      </c>
      <c r="G3423" s="99" t="str">
        <f t="shared" si="324"/>
        <v/>
      </c>
      <c r="H3423" s="200" t="str">
        <f ca="1">IF(AND(M3423&gt;0,M3423&lt;=STATS!$C$22),1,"")</f>
        <v/>
      </c>
      <c r="J3423" s="34">
        <v>3422</v>
      </c>
      <c r="R3423" s="17"/>
      <c r="S3423" s="17"/>
      <c r="EZ3423" s="196"/>
      <c r="FA3423" s="196"/>
      <c r="FB3423" s="196"/>
      <c r="FC3423" s="196"/>
      <c r="FD3423" s="196"/>
    </row>
    <row r="3424" spans="2:160">
      <c r="B3424" s="99">
        <f t="shared" si="319"/>
        <v>0</v>
      </c>
      <c r="C3424" s="99" t="str">
        <f t="shared" si="320"/>
        <v/>
      </c>
      <c r="D3424" s="99" t="str">
        <f t="shared" si="321"/>
        <v/>
      </c>
      <c r="E3424" s="99" t="str">
        <f t="shared" si="322"/>
        <v/>
      </c>
      <c r="F3424" s="99" t="str">
        <f t="shared" si="323"/>
        <v/>
      </c>
      <c r="G3424" s="99" t="str">
        <f t="shared" si="324"/>
        <v/>
      </c>
      <c r="H3424" s="200" t="str">
        <f ca="1">IF(AND(M3424&gt;0,M3424&lt;=STATS!$C$22),1,"")</f>
        <v/>
      </c>
      <c r="J3424" s="34">
        <v>3423</v>
      </c>
      <c r="R3424" s="17"/>
      <c r="S3424" s="17"/>
      <c r="EZ3424" s="196"/>
      <c r="FA3424" s="196"/>
      <c r="FB3424" s="196"/>
      <c r="FC3424" s="196"/>
      <c r="FD3424" s="196"/>
    </row>
    <row r="3425" spans="2:160">
      <c r="B3425" s="99">
        <f t="shared" si="319"/>
        <v>0</v>
      </c>
      <c r="C3425" s="99" t="str">
        <f t="shared" si="320"/>
        <v/>
      </c>
      <c r="D3425" s="99" t="str">
        <f t="shared" si="321"/>
        <v/>
      </c>
      <c r="E3425" s="99" t="str">
        <f t="shared" si="322"/>
        <v/>
      </c>
      <c r="F3425" s="99" t="str">
        <f t="shared" si="323"/>
        <v/>
      </c>
      <c r="G3425" s="99" t="str">
        <f t="shared" si="324"/>
        <v/>
      </c>
      <c r="H3425" s="200" t="str">
        <f ca="1">IF(AND(M3425&gt;0,M3425&lt;=STATS!$C$22),1,"")</f>
        <v/>
      </c>
      <c r="J3425" s="34">
        <v>3424</v>
      </c>
      <c r="R3425" s="17"/>
      <c r="S3425" s="17"/>
      <c r="EZ3425" s="196"/>
      <c r="FA3425" s="196"/>
      <c r="FB3425" s="196"/>
      <c r="FC3425" s="196"/>
      <c r="FD3425" s="196"/>
    </row>
    <row r="3426" spans="2:160">
      <c r="B3426" s="99">
        <f t="shared" si="319"/>
        <v>0</v>
      </c>
      <c r="C3426" s="99" t="str">
        <f t="shared" si="320"/>
        <v/>
      </c>
      <c r="D3426" s="99" t="str">
        <f t="shared" si="321"/>
        <v/>
      </c>
      <c r="E3426" s="99" t="str">
        <f t="shared" si="322"/>
        <v/>
      </c>
      <c r="F3426" s="99" t="str">
        <f t="shared" si="323"/>
        <v/>
      </c>
      <c r="G3426" s="99" t="str">
        <f t="shared" si="324"/>
        <v/>
      </c>
      <c r="H3426" s="200" t="str">
        <f ca="1">IF(AND(M3426&gt;0,M3426&lt;=STATS!$C$22),1,"")</f>
        <v/>
      </c>
      <c r="J3426" s="34">
        <v>3425</v>
      </c>
      <c r="R3426" s="17"/>
      <c r="S3426" s="17"/>
      <c r="EZ3426" s="196"/>
      <c r="FA3426" s="196"/>
      <c r="FB3426" s="196"/>
      <c r="FC3426" s="196"/>
      <c r="FD3426" s="196"/>
    </row>
    <row r="3427" spans="2:160">
      <c r="B3427" s="99">
        <f t="shared" si="319"/>
        <v>0</v>
      </c>
      <c r="C3427" s="99" t="str">
        <f t="shared" si="320"/>
        <v/>
      </c>
      <c r="D3427" s="99" t="str">
        <f t="shared" si="321"/>
        <v/>
      </c>
      <c r="E3427" s="99" t="str">
        <f t="shared" si="322"/>
        <v/>
      </c>
      <c r="F3427" s="99" t="str">
        <f t="shared" si="323"/>
        <v/>
      </c>
      <c r="G3427" s="99" t="str">
        <f t="shared" si="324"/>
        <v/>
      </c>
      <c r="H3427" s="200" t="str">
        <f ca="1">IF(AND(M3427&gt;0,M3427&lt;=STATS!$C$22),1,"")</f>
        <v/>
      </c>
      <c r="J3427" s="34">
        <v>3426</v>
      </c>
      <c r="R3427" s="17"/>
      <c r="S3427" s="17"/>
      <c r="EZ3427" s="196"/>
      <c r="FA3427" s="196"/>
      <c r="FB3427" s="196"/>
      <c r="FC3427" s="196"/>
      <c r="FD3427" s="196"/>
    </row>
    <row r="3428" spans="2:160">
      <c r="B3428" s="99">
        <f t="shared" si="319"/>
        <v>0</v>
      </c>
      <c r="C3428" s="99" t="str">
        <f t="shared" si="320"/>
        <v/>
      </c>
      <c r="D3428" s="99" t="str">
        <f t="shared" si="321"/>
        <v/>
      </c>
      <c r="E3428" s="99" t="str">
        <f t="shared" si="322"/>
        <v/>
      </c>
      <c r="F3428" s="99" t="str">
        <f t="shared" si="323"/>
        <v/>
      </c>
      <c r="G3428" s="99" t="str">
        <f t="shared" si="324"/>
        <v/>
      </c>
      <c r="H3428" s="200" t="str">
        <f ca="1">IF(AND(M3428&gt;0,M3428&lt;=STATS!$C$22),1,"")</f>
        <v/>
      </c>
      <c r="J3428" s="34">
        <v>3427</v>
      </c>
      <c r="R3428" s="17"/>
      <c r="S3428" s="17"/>
      <c r="EZ3428" s="196"/>
      <c r="FA3428" s="196"/>
      <c r="FB3428" s="196"/>
      <c r="FC3428" s="196"/>
      <c r="FD3428" s="196"/>
    </row>
    <row r="3429" spans="2:160">
      <c r="B3429" s="99">
        <f t="shared" si="319"/>
        <v>0</v>
      </c>
      <c r="C3429" s="99" t="str">
        <f t="shared" si="320"/>
        <v/>
      </c>
      <c r="D3429" s="99" t="str">
        <f t="shared" si="321"/>
        <v/>
      </c>
      <c r="E3429" s="99" t="str">
        <f t="shared" si="322"/>
        <v/>
      </c>
      <c r="F3429" s="99" t="str">
        <f t="shared" si="323"/>
        <v/>
      </c>
      <c r="G3429" s="99" t="str">
        <f t="shared" si="324"/>
        <v/>
      </c>
      <c r="H3429" s="200" t="str">
        <f ca="1">IF(AND(M3429&gt;0,M3429&lt;=STATS!$C$22),1,"")</f>
        <v/>
      </c>
      <c r="J3429" s="34">
        <v>3428</v>
      </c>
      <c r="R3429" s="17"/>
      <c r="S3429" s="17"/>
      <c r="EZ3429" s="196"/>
      <c r="FA3429" s="196"/>
      <c r="FB3429" s="196"/>
      <c r="FC3429" s="196"/>
      <c r="FD3429" s="196"/>
    </row>
    <row r="3430" spans="2:160">
      <c r="B3430" s="99">
        <f t="shared" si="319"/>
        <v>0</v>
      </c>
      <c r="C3430" s="99" t="str">
        <f t="shared" si="320"/>
        <v/>
      </c>
      <c r="D3430" s="99" t="str">
        <f t="shared" si="321"/>
        <v/>
      </c>
      <c r="E3430" s="99" t="str">
        <f t="shared" si="322"/>
        <v/>
      </c>
      <c r="F3430" s="99" t="str">
        <f t="shared" si="323"/>
        <v/>
      </c>
      <c r="G3430" s="99" t="str">
        <f t="shared" si="324"/>
        <v/>
      </c>
      <c r="H3430" s="200" t="str">
        <f ca="1">IF(AND(M3430&gt;0,M3430&lt;=STATS!$C$22),1,"")</f>
        <v/>
      </c>
      <c r="J3430" s="34">
        <v>3429</v>
      </c>
      <c r="R3430" s="17"/>
      <c r="S3430" s="17"/>
      <c r="EZ3430" s="196"/>
      <c r="FA3430" s="196"/>
      <c r="FB3430" s="196"/>
      <c r="FC3430" s="196"/>
      <c r="FD3430" s="196"/>
    </row>
    <row r="3431" spans="2:160">
      <c r="B3431" s="99">
        <f t="shared" si="319"/>
        <v>0</v>
      </c>
      <c r="C3431" s="99" t="str">
        <f t="shared" si="320"/>
        <v/>
      </c>
      <c r="D3431" s="99" t="str">
        <f t="shared" si="321"/>
        <v/>
      </c>
      <c r="E3431" s="99" t="str">
        <f t="shared" si="322"/>
        <v/>
      </c>
      <c r="F3431" s="99" t="str">
        <f t="shared" si="323"/>
        <v/>
      </c>
      <c r="G3431" s="99" t="str">
        <f t="shared" si="324"/>
        <v/>
      </c>
      <c r="H3431" s="200" t="str">
        <f ca="1">IF(AND(M3431&gt;0,M3431&lt;=STATS!$C$22),1,"")</f>
        <v/>
      </c>
      <c r="J3431" s="34">
        <v>3430</v>
      </c>
      <c r="R3431" s="17"/>
      <c r="S3431" s="17"/>
      <c r="EZ3431" s="196"/>
      <c r="FA3431" s="196"/>
      <c r="FB3431" s="196"/>
      <c r="FC3431" s="196"/>
      <c r="FD3431" s="196"/>
    </row>
    <row r="3432" spans="2:160">
      <c r="B3432" s="99">
        <f t="shared" si="319"/>
        <v>0</v>
      </c>
      <c r="C3432" s="99" t="str">
        <f t="shared" si="320"/>
        <v/>
      </c>
      <c r="D3432" s="99" t="str">
        <f t="shared" si="321"/>
        <v/>
      </c>
      <c r="E3432" s="99" t="str">
        <f t="shared" si="322"/>
        <v/>
      </c>
      <c r="F3432" s="99" t="str">
        <f t="shared" si="323"/>
        <v/>
      </c>
      <c r="G3432" s="99" t="str">
        <f t="shared" si="324"/>
        <v/>
      </c>
      <c r="H3432" s="200" t="str">
        <f ca="1">IF(AND(M3432&gt;0,M3432&lt;=STATS!$C$22),1,"")</f>
        <v/>
      </c>
      <c r="J3432" s="34">
        <v>3431</v>
      </c>
      <c r="R3432" s="17"/>
      <c r="S3432" s="17"/>
      <c r="EZ3432" s="196"/>
      <c r="FA3432" s="196"/>
      <c r="FB3432" s="196"/>
      <c r="FC3432" s="196"/>
      <c r="FD3432" s="196"/>
    </row>
    <row r="3433" spans="2:160">
      <c r="B3433" s="99">
        <f t="shared" si="319"/>
        <v>0</v>
      </c>
      <c r="C3433" s="99" t="str">
        <f t="shared" si="320"/>
        <v/>
      </c>
      <c r="D3433" s="99" t="str">
        <f t="shared" si="321"/>
        <v/>
      </c>
      <c r="E3433" s="99" t="str">
        <f t="shared" si="322"/>
        <v/>
      </c>
      <c r="F3433" s="99" t="str">
        <f t="shared" si="323"/>
        <v/>
      </c>
      <c r="G3433" s="99" t="str">
        <f t="shared" si="324"/>
        <v/>
      </c>
      <c r="H3433" s="200" t="str">
        <f ca="1">IF(AND(M3433&gt;0,M3433&lt;=STATS!$C$22),1,"")</f>
        <v/>
      </c>
      <c r="J3433" s="34">
        <v>3432</v>
      </c>
      <c r="R3433" s="17"/>
      <c r="S3433" s="17"/>
      <c r="EZ3433" s="196"/>
      <c r="FA3433" s="196"/>
      <c r="FB3433" s="196"/>
      <c r="FC3433" s="196"/>
      <c r="FD3433" s="196"/>
    </row>
    <row r="3434" spans="2:160">
      <c r="B3434" s="99">
        <f t="shared" si="319"/>
        <v>0</v>
      </c>
      <c r="C3434" s="99" t="str">
        <f t="shared" si="320"/>
        <v/>
      </c>
      <c r="D3434" s="99" t="str">
        <f t="shared" si="321"/>
        <v/>
      </c>
      <c r="E3434" s="99" t="str">
        <f t="shared" si="322"/>
        <v/>
      </c>
      <c r="F3434" s="99" t="str">
        <f t="shared" si="323"/>
        <v/>
      </c>
      <c r="G3434" s="99" t="str">
        <f t="shared" si="324"/>
        <v/>
      </c>
      <c r="H3434" s="200" t="str">
        <f ca="1">IF(AND(M3434&gt;0,M3434&lt;=STATS!$C$22),1,"")</f>
        <v/>
      </c>
      <c r="J3434" s="34">
        <v>3433</v>
      </c>
      <c r="R3434" s="17"/>
      <c r="S3434" s="17"/>
      <c r="EZ3434" s="196"/>
      <c r="FA3434" s="196"/>
      <c r="FB3434" s="196"/>
      <c r="FC3434" s="196"/>
      <c r="FD3434" s="196"/>
    </row>
    <row r="3435" spans="2:160">
      <c r="B3435" s="99">
        <f t="shared" si="319"/>
        <v>0</v>
      </c>
      <c r="C3435" s="99" t="str">
        <f t="shared" si="320"/>
        <v/>
      </c>
      <c r="D3435" s="99" t="str">
        <f t="shared" si="321"/>
        <v/>
      </c>
      <c r="E3435" s="99" t="str">
        <f t="shared" si="322"/>
        <v/>
      </c>
      <c r="F3435" s="99" t="str">
        <f t="shared" si="323"/>
        <v/>
      </c>
      <c r="G3435" s="99" t="str">
        <f t="shared" si="324"/>
        <v/>
      </c>
      <c r="H3435" s="200" t="str">
        <f ca="1">IF(AND(M3435&gt;0,M3435&lt;=STATS!$C$22),1,"")</f>
        <v/>
      </c>
      <c r="J3435" s="34">
        <v>3434</v>
      </c>
      <c r="R3435" s="17"/>
      <c r="S3435" s="17"/>
      <c r="EZ3435" s="196"/>
      <c r="FA3435" s="196"/>
      <c r="FB3435" s="196"/>
      <c r="FC3435" s="196"/>
      <c r="FD3435" s="196"/>
    </row>
    <row r="3436" spans="2:160">
      <c r="B3436" s="99">
        <f t="shared" si="319"/>
        <v>0</v>
      </c>
      <c r="C3436" s="99" t="str">
        <f t="shared" si="320"/>
        <v/>
      </c>
      <c r="D3436" s="99" t="str">
        <f t="shared" si="321"/>
        <v/>
      </c>
      <c r="E3436" s="99" t="str">
        <f t="shared" si="322"/>
        <v/>
      </c>
      <c r="F3436" s="99" t="str">
        <f t="shared" si="323"/>
        <v/>
      </c>
      <c r="G3436" s="99" t="str">
        <f t="shared" si="324"/>
        <v/>
      </c>
      <c r="H3436" s="200" t="str">
        <f ca="1">IF(AND(M3436&gt;0,M3436&lt;=STATS!$C$22),1,"")</f>
        <v/>
      </c>
      <c r="J3436" s="34">
        <v>3435</v>
      </c>
      <c r="R3436" s="17"/>
      <c r="S3436" s="17"/>
      <c r="EZ3436" s="196"/>
      <c r="FA3436" s="196"/>
      <c r="FB3436" s="196"/>
      <c r="FC3436" s="196"/>
      <c r="FD3436" s="196"/>
    </row>
    <row r="3437" spans="2:160">
      <c r="B3437" s="99">
        <f t="shared" si="319"/>
        <v>0</v>
      </c>
      <c r="C3437" s="99" t="str">
        <f t="shared" si="320"/>
        <v/>
      </c>
      <c r="D3437" s="99" t="str">
        <f t="shared" si="321"/>
        <v/>
      </c>
      <c r="E3437" s="99" t="str">
        <f t="shared" si="322"/>
        <v/>
      </c>
      <c r="F3437" s="99" t="str">
        <f t="shared" si="323"/>
        <v/>
      </c>
      <c r="G3437" s="99" t="str">
        <f t="shared" si="324"/>
        <v/>
      </c>
      <c r="H3437" s="200" t="str">
        <f ca="1">IF(AND(M3437&gt;0,M3437&lt;=STATS!$C$22),1,"")</f>
        <v/>
      </c>
      <c r="J3437" s="34">
        <v>3436</v>
      </c>
      <c r="R3437" s="17"/>
      <c r="S3437" s="17"/>
      <c r="EZ3437" s="196"/>
      <c r="FA3437" s="196"/>
      <c r="FB3437" s="196"/>
      <c r="FC3437" s="196"/>
      <c r="FD3437" s="196"/>
    </row>
    <row r="3438" spans="2:160">
      <c r="B3438" s="99">
        <f t="shared" si="319"/>
        <v>0</v>
      </c>
      <c r="C3438" s="99" t="str">
        <f t="shared" si="320"/>
        <v/>
      </c>
      <c r="D3438" s="99" t="str">
        <f t="shared" si="321"/>
        <v/>
      </c>
      <c r="E3438" s="99" t="str">
        <f t="shared" si="322"/>
        <v/>
      </c>
      <c r="F3438" s="99" t="str">
        <f t="shared" si="323"/>
        <v/>
      </c>
      <c r="G3438" s="99" t="str">
        <f t="shared" si="324"/>
        <v/>
      </c>
      <c r="H3438" s="200" t="str">
        <f ca="1">IF(AND(M3438&gt;0,M3438&lt;=STATS!$C$22),1,"")</f>
        <v/>
      </c>
      <c r="J3438" s="34">
        <v>3437</v>
      </c>
      <c r="R3438" s="17"/>
      <c r="S3438" s="17"/>
      <c r="EZ3438" s="196"/>
      <c r="FA3438" s="196"/>
      <c r="FB3438" s="196"/>
      <c r="FC3438" s="196"/>
      <c r="FD3438" s="196"/>
    </row>
    <row r="3439" spans="2:160">
      <c r="B3439" s="99">
        <f t="shared" si="319"/>
        <v>0</v>
      </c>
      <c r="C3439" s="99" t="str">
        <f t="shared" si="320"/>
        <v/>
      </c>
      <c r="D3439" s="99" t="str">
        <f t="shared" si="321"/>
        <v/>
      </c>
      <c r="E3439" s="99" t="str">
        <f t="shared" si="322"/>
        <v/>
      </c>
      <c r="F3439" s="99" t="str">
        <f t="shared" si="323"/>
        <v/>
      </c>
      <c r="G3439" s="99" t="str">
        <f t="shared" si="324"/>
        <v/>
      </c>
      <c r="H3439" s="200" t="str">
        <f ca="1">IF(AND(M3439&gt;0,M3439&lt;=STATS!$C$22),1,"")</f>
        <v/>
      </c>
      <c r="J3439" s="34">
        <v>3438</v>
      </c>
      <c r="R3439" s="17"/>
      <c r="S3439" s="17"/>
      <c r="EZ3439" s="196"/>
      <c r="FA3439" s="196"/>
      <c r="FB3439" s="196"/>
      <c r="FC3439" s="196"/>
      <c r="FD3439" s="196"/>
    </row>
    <row r="3440" spans="2:160">
      <c r="B3440" s="99">
        <f t="shared" si="319"/>
        <v>0</v>
      </c>
      <c r="C3440" s="99" t="str">
        <f t="shared" si="320"/>
        <v/>
      </c>
      <c r="D3440" s="99" t="str">
        <f t="shared" si="321"/>
        <v/>
      </c>
      <c r="E3440" s="99" t="str">
        <f t="shared" si="322"/>
        <v/>
      </c>
      <c r="F3440" s="99" t="str">
        <f t="shared" si="323"/>
        <v/>
      </c>
      <c r="G3440" s="99" t="str">
        <f t="shared" si="324"/>
        <v/>
      </c>
      <c r="H3440" s="200" t="str">
        <f ca="1">IF(AND(M3440&gt;0,M3440&lt;=STATS!$C$22),1,"")</f>
        <v/>
      </c>
      <c r="J3440" s="34">
        <v>3439</v>
      </c>
      <c r="R3440" s="17"/>
      <c r="S3440" s="17"/>
      <c r="EZ3440" s="196"/>
      <c r="FA3440" s="196"/>
      <c r="FB3440" s="196"/>
      <c r="FC3440" s="196"/>
      <c r="FD3440" s="196"/>
    </row>
    <row r="3441" spans="2:160">
      <c r="B3441" s="99">
        <f t="shared" si="319"/>
        <v>0</v>
      </c>
      <c r="C3441" s="99" t="str">
        <f t="shared" si="320"/>
        <v/>
      </c>
      <c r="D3441" s="99" t="str">
        <f t="shared" si="321"/>
        <v/>
      </c>
      <c r="E3441" s="99" t="str">
        <f t="shared" si="322"/>
        <v/>
      </c>
      <c r="F3441" s="99" t="str">
        <f t="shared" si="323"/>
        <v/>
      </c>
      <c r="G3441" s="99" t="str">
        <f t="shared" si="324"/>
        <v/>
      </c>
      <c r="H3441" s="200" t="str">
        <f ca="1">IF(AND(M3441&gt;0,M3441&lt;=STATS!$C$22),1,"")</f>
        <v/>
      </c>
      <c r="J3441" s="34">
        <v>3440</v>
      </c>
      <c r="R3441" s="17"/>
      <c r="S3441" s="17"/>
      <c r="EZ3441" s="196"/>
      <c r="FA3441" s="196"/>
      <c r="FB3441" s="196"/>
      <c r="FC3441" s="196"/>
      <c r="FD3441" s="196"/>
    </row>
    <row r="3442" spans="2:160">
      <c r="B3442" s="99">
        <f t="shared" si="319"/>
        <v>0</v>
      </c>
      <c r="C3442" s="99" t="str">
        <f t="shared" si="320"/>
        <v/>
      </c>
      <c r="D3442" s="99" t="str">
        <f t="shared" si="321"/>
        <v/>
      </c>
      <c r="E3442" s="99" t="str">
        <f t="shared" si="322"/>
        <v/>
      </c>
      <c r="F3442" s="99" t="str">
        <f t="shared" si="323"/>
        <v/>
      </c>
      <c r="G3442" s="99" t="str">
        <f t="shared" si="324"/>
        <v/>
      </c>
      <c r="H3442" s="200" t="str">
        <f ca="1">IF(AND(M3442&gt;0,M3442&lt;=STATS!$C$22),1,"")</f>
        <v/>
      </c>
      <c r="J3442" s="34">
        <v>3441</v>
      </c>
      <c r="R3442" s="17"/>
      <c r="S3442" s="17"/>
      <c r="EZ3442" s="196"/>
      <c r="FA3442" s="196"/>
      <c r="FB3442" s="196"/>
      <c r="FC3442" s="196"/>
      <c r="FD3442" s="196"/>
    </row>
    <row r="3443" spans="2:160">
      <c r="B3443" s="99">
        <f t="shared" si="319"/>
        <v>0</v>
      </c>
      <c r="C3443" s="99" t="str">
        <f t="shared" si="320"/>
        <v/>
      </c>
      <c r="D3443" s="99" t="str">
        <f t="shared" si="321"/>
        <v/>
      </c>
      <c r="E3443" s="99" t="str">
        <f t="shared" si="322"/>
        <v/>
      </c>
      <c r="F3443" s="99" t="str">
        <f t="shared" si="323"/>
        <v/>
      </c>
      <c r="G3443" s="99" t="str">
        <f t="shared" si="324"/>
        <v/>
      </c>
      <c r="H3443" s="200" t="str">
        <f ca="1">IF(AND(M3443&gt;0,M3443&lt;=STATS!$C$22),1,"")</f>
        <v/>
      </c>
      <c r="J3443" s="34">
        <v>3442</v>
      </c>
      <c r="R3443" s="17"/>
      <c r="S3443" s="17"/>
      <c r="EZ3443" s="196"/>
      <c r="FA3443" s="196"/>
      <c r="FB3443" s="196"/>
      <c r="FC3443" s="196"/>
      <c r="FD3443" s="196"/>
    </row>
    <row r="3444" spans="2:160">
      <c r="B3444" s="99">
        <f t="shared" si="319"/>
        <v>0</v>
      </c>
      <c r="C3444" s="99" t="str">
        <f t="shared" si="320"/>
        <v/>
      </c>
      <c r="D3444" s="99" t="str">
        <f t="shared" si="321"/>
        <v/>
      </c>
      <c r="E3444" s="99" t="str">
        <f t="shared" si="322"/>
        <v/>
      </c>
      <c r="F3444" s="99" t="str">
        <f t="shared" si="323"/>
        <v/>
      </c>
      <c r="G3444" s="99" t="str">
        <f t="shared" si="324"/>
        <v/>
      </c>
      <c r="H3444" s="200" t="str">
        <f ca="1">IF(AND(M3444&gt;0,M3444&lt;=STATS!$C$22),1,"")</f>
        <v/>
      </c>
      <c r="J3444" s="34">
        <v>3443</v>
      </c>
      <c r="R3444" s="17"/>
      <c r="S3444" s="17"/>
      <c r="EZ3444" s="196"/>
      <c r="FA3444" s="196"/>
      <c r="FB3444" s="196"/>
      <c r="FC3444" s="196"/>
      <c r="FD3444" s="196"/>
    </row>
    <row r="3445" spans="2:160">
      <c r="B3445" s="99">
        <f t="shared" si="319"/>
        <v>0</v>
      </c>
      <c r="C3445" s="99" t="str">
        <f t="shared" si="320"/>
        <v/>
      </c>
      <c r="D3445" s="99" t="str">
        <f t="shared" si="321"/>
        <v/>
      </c>
      <c r="E3445" s="99" t="str">
        <f t="shared" si="322"/>
        <v/>
      </c>
      <c r="F3445" s="99" t="str">
        <f t="shared" si="323"/>
        <v/>
      </c>
      <c r="G3445" s="99" t="str">
        <f t="shared" si="324"/>
        <v/>
      </c>
      <c r="H3445" s="200" t="str">
        <f ca="1">IF(AND(M3445&gt;0,M3445&lt;=STATS!$C$22),1,"")</f>
        <v/>
      </c>
      <c r="J3445" s="34">
        <v>3444</v>
      </c>
      <c r="R3445" s="17"/>
      <c r="S3445" s="17"/>
      <c r="EZ3445" s="196"/>
      <c r="FA3445" s="196"/>
      <c r="FB3445" s="196"/>
      <c r="FC3445" s="196"/>
      <c r="FD3445" s="196"/>
    </row>
    <row r="3446" spans="2:160">
      <c r="B3446" s="99">
        <f t="shared" si="319"/>
        <v>0</v>
      </c>
      <c r="C3446" s="99" t="str">
        <f t="shared" si="320"/>
        <v/>
      </c>
      <c r="D3446" s="99" t="str">
        <f t="shared" si="321"/>
        <v/>
      </c>
      <c r="E3446" s="99" t="str">
        <f t="shared" si="322"/>
        <v/>
      </c>
      <c r="F3446" s="99" t="str">
        <f t="shared" si="323"/>
        <v/>
      </c>
      <c r="G3446" s="99" t="str">
        <f t="shared" si="324"/>
        <v/>
      </c>
      <c r="H3446" s="200" t="str">
        <f ca="1">IF(AND(M3446&gt;0,M3446&lt;=STATS!$C$22),1,"")</f>
        <v/>
      </c>
      <c r="J3446" s="34">
        <v>3445</v>
      </c>
      <c r="R3446" s="17"/>
      <c r="S3446" s="17"/>
      <c r="EZ3446" s="196"/>
      <c r="FA3446" s="196"/>
      <c r="FB3446" s="196"/>
      <c r="FC3446" s="196"/>
      <c r="FD3446" s="196"/>
    </row>
    <row r="3447" spans="2:160">
      <c r="B3447" s="99">
        <f t="shared" si="319"/>
        <v>0</v>
      </c>
      <c r="C3447" s="99" t="str">
        <f t="shared" si="320"/>
        <v/>
      </c>
      <c r="D3447" s="99" t="str">
        <f t="shared" si="321"/>
        <v/>
      </c>
      <c r="E3447" s="99" t="str">
        <f t="shared" si="322"/>
        <v/>
      </c>
      <c r="F3447" s="99" t="str">
        <f t="shared" si="323"/>
        <v/>
      </c>
      <c r="G3447" s="99" t="str">
        <f t="shared" si="324"/>
        <v/>
      </c>
      <c r="H3447" s="200" t="str">
        <f ca="1">IF(AND(M3447&gt;0,M3447&lt;=STATS!$C$22),1,"")</f>
        <v/>
      </c>
      <c r="J3447" s="34">
        <v>3446</v>
      </c>
      <c r="R3447" s="17"/>
      <c r="S3447" s="17"/>
      <c r="EZ3447" s="196"/>
      <c r="FA3447" s="196"/>
      <c r="FB3447" s="196"/>
      <c r="FC3447" s="196"/>
      <c r="FD3447" s="196"/>
    </row>
    <row r="3448" spans="2:160">
      <c r="B3448" s="99">
        <f t="shared" si="319"/>
        <v>0</v>
      </c>
      <c r="C3448" s="99" t="str">
        <f t="shared" si="320"/>
        <v/>
      </c>
      <c r="D3448" s="99" t="str">
        <f t="shared" si="321"/>
        <v/>
      </c>
      <c r="E3448" s="99" t="str">
        <f t="shared" si="322"/>
        <v/>
      </c>
      <c r="F3448" s="99" t="str">
        <f t="shared" si="323"/>
        <v/>
      </c>
      <c r="G3448" s="99" t="str">
        <f t="shared" si="324"/>
        <v/>
      </c>
      <c r="H3448" s="200" t="str">
        <f ca="1">IF(AND(M3448&gt;0,M3448&lt;=STATS!$C$22),1,"")</f>
        <v/>
      </c>
      <c r="J3448" s="34">
        <v>3447</v>
      </c>
      <c r="R3448" s="17"/>
      <c r="S3448" s="17"/>
      <c r="EZ3448" s="196"/>
      <c r="FA3448" s="196"/>
      <c r="FB3448" s="196"/>
      <c r="FC3448" s="196"/>
      <c r="FD3448" s="196"/>
    </row>
    <row r="3449" spans="2:160">
      <c r="B3449" s="99">
        <f t="shared" si="319"/>
        <v>0</v>
      </c>
      <c r="C3449" s="99" t="str">
        <f t="shared" si="320"/>
        <v/>
      </c>
      <c r="D3449" s="99" t="str">
        <f t="shared" si="321"/>
        <v/>
      </c>
      <c r="E3449" s="99" t="str">
        <f t="shared" si="322"/>
        <v/>
      </c>
      <c r="F3449" s="99" t="str">
        <f t="shared" si="323"/>
        <v/>
      </c>
      <c r="G3449" s="99" t="str">
        <f t="shared" si="324"/>
        <v/>
      </c>
      <c r="H3449" s="200" t="str">
        <f ca="1">IF(AND(M3449&gt;0,M3449&lt;=STATS!$C$22),1,"")</f>
        <v/>
      </c>
      <c r="J3449" s="34">
        <v>3448</v>
      </c>
      <c r="R3449" s="17"/>
      <c r="S3449" s="17"/>
      <c r="EZ3449" s="196"/>
      <c r="FA3449" s="196"/>
      <c r="FB3449" s="196"/>
      <c r="FC3449" s="196"/>
      <c r="FD3449" s="196"/>
    </row>
    <row r="3450" spans="2:160">
      <c r="B3450" s="99">
        <f t="shared" si="319"/>
        <v>0</v>
      </c>
      <c r="C3450" s="99" t="str">
        <f t="shared" si="320"/>
        <v/>
      </c>
      <c r="D3450" s="99" t="str">
        <f t="shared" si="321"/>
        <v/>
      </c>
      <c r="E3450" s="99" t="str">
        <f t="shared" si="322"/>
        <v/>
      </c>
      <c r="F3450" s="99" t="str">
        <f t="shared" si="323"/>
        <v/>
      </c>
      <c r="G3450" s="99" t="str">
        <f t="shared" si="324"/>
        <v/>
      </c>
      <c r="H3450" s="200" t="str">
        <f ca="1">IF(AND(M3450&gt;0,M3450&lt;=STATS!$C$22),1,"")</f>
        <v/>
      </c>
      <c r="J3450" s="34">
        <v>3449</v>
      </c>
      <c r="R3450" s="17"/>
      <c r="S3450" s="17"/>
      <c r="EZ3450" s="196"/>
      <c r="FA3450" s="196"/>
      <c r="FB3450" s="196"/>
      <c r="FC3450" s="196"/>
      <c r="FD3450" s="196"/>
    </row>
    <row r="3451" spans="2:160">
      <c r="B3451" s="99">
        <f t="shared" si="319"/>
        <v>0</v>
      </c>
      <c r="C3451" s="99" t="str">
        <f t="shared" si="320"/>
        <v/>
      </c>
      <c r="D3451" s="99" t="str">
        <f t="shared" si="321"/>
        <v/>
      </c>
      <c r="E3451" s="99" t="str">
        <f t="shared" si="322"/>
        <v/>
      </c>
      <c r="F3451" s="99" t="str">
        <f t="shared" si="323"/>
        <v/>
      </c>
      <c r="G3451" s="99" t="str">
        <f t="shared" si="324"/>
        <v/>
      </c>
      <c r="H3451" s="200" t="str">
        <f ca="1">IF(AND(M3451&gt;0,M3451&lt;=STATS!$C$22),1,"")</f>
        <v/>
      </c>
      <c r="J3451" s="34">
        <v>3450</v>
      </c>
      <c r="R3451" s="17"/>
      <c r="S3451" s="17"/>
      <c r="EZ3451" s="196"/>
      <c r="FA3451" s="196"/>
      <c r="FB3451" s="196"/>
      <c r="FC3451" s="196"/>
      <c r="FD3451" s="196"/>
    </row>
    <row r="3452" spans="2:160">
      <c r="B3452" s="99">
        <f t="shared" si="319"/>
        <v>0</v>
      </c>
      <c r="C3452" s="99" t="str">
        <f t="shared" si="320"/>
        <v/>
      </c>
      <c r="D3452" s="99" t="str">
        <f t="shared" si="321"/>
        <v/>
      </c>
      <c r="E3452" s="99" t="str">
        <f t="shared" si="322"/>
        <v/>
      </c>
      <c r="F3452" s="99" t="str">
        <f t="shared" si="323"/>
        <v/>
      </c>
      <c r="G3452" s="99" t="str">
        <f t="shared" si="324"/>
        <v/>
      </c>
      <c r="H3452" s="200" t="str">
        <f ca="1">IF(AND(M3452&gt;0,M3452&lt;=STATS!$C$22),1,"")</f>
        <v/>
      </c>
      <c r="J3452" s="34">
        <v>3451</v>
      </c>
      <c r="R3452" s="17"/>
      <c r="S3452" s="17"/>
      <c r="EZ3452" s="196"/>
      <c r="FA3452" s="196"/>
      <c r="FB3452" s="196"/>
      <c r="FC3452" s="196"/>
      <c r="FD3452" s="196"/>
    </row>
    <row r="3453" spans="2:160">
      <c r="B3453" s="99">
        <f t="shared" si="319"/>
        <v>0</v>
      </c>
      <c r="C3453" s="99" t="str">
        <f t="shared" si="320"/>
        <v/>
      </c>
      <c r="D3453" s="99" t="str">
        <f t="shared" si="321"/>
        <v/>
      </c>
      <c r="E3453" s="99" t="str">
        <f t="shared" si="322"/>
        <v/>
      </c>
      <c r="F3453" s="99" t="str">
        <f t="shared" si="323"/>
        <v/>
      </c>
      <c r="G3453" s="99" t="str">
        <f t="shared" si="324"/>
        <v/>
      </c>
      <c r="H3453" s="200" t="str">
        <f ca="1">IF(AND(M3453&gt;0,M3453&lt;=STATS!$C$22),1,"")</f>
        <v/>
      </c>
      <c r="J3453" s="34">
        <v>3452</v>
      </c>
      <c r="R3453" s="17"/>
      <c r="S3453" s="17"/>
      <c r="EZ3453" s="196"/>
      <c r="FA3453" s="196"/>
      <c r="FB3453" s="196"/>
      <c r="FC3453" s="196"/>
      <c r="FD3453" s="196"/>
    </row>
    <row r="3454" spans="2:160">
      <c r="B3454" s="99">
        <f t="shared" si="319"/>
        <v>0</v>
      </c>
      <c r="C3454" s="99" t="str">
        <f t="shared" si="320"/>
        <v/>
      </c>
      <c r="D3454" s="99" t="str">
        <f t="shared" si="321"/>
        <v/>
      </c>
      <c r="E3454" s="99" t="str">
        <f t="shared" si="322"/>
        <v/>
      </c>
      <c r="F3454" s="99" t="str">
        <f t="shared" si="323"/>
        <v/>
      </c>
      <c r="G3454" s="99" t="str">
        <f t="shared" si="324"/>
        <v/>
      </c>
      <c r="H3454" s="200" t="str">
        <f ca="1">IF(AND(M3454&gt;0,M3454&lt;=STATS!$C$22),1,"")</f>
        <v/>
      </c>
      <c r="J3454" s="34">
        <v>3453</v>
      </c>
      <c r="R3454" s="17"/>
      <c r="S3454" s="17"/>
      <c r="EZ3454" s="196"/>
      <c r="FA3454" s="196"/>
      <c r="FB3454" s="196"/>
      <c r="FC3454" s="196"/>
      <c r="FD3454" s="196"/>
    </row>
    <row r="3455" spans="2:160">
      <c r="B3455" s="99">
        <f t="shared" si="319"/>
        <v>0</v>
      </c>
      <c r="C3455" s="99" t="str">
        <f t="shared" si="320"/>
        <v/>
      </c>
      <c r="D3455" s="99" t="str">
        <f t="shared" si="321"/>
        <v/>
      </c>
      <c r="E3455" s="99" t="str">
        <f t="shared" si="322"/>
        <v/>
      </c>
      <c r="F3455" s="99" t="str">
        <f t="shared" si="323"/>
        <v/>
      </c>
      <c r="G3455" s="99" t="str">
        <f t="shared" si="324"/>
        <v/>
      </c>
      <c r="H3455" s="200" t="str">
        <f ca="1">IF(AND(M3455&gt;0,M3455&lt;=STATS!$C$22),1,"")</f>
        <v/>
      </c>
      <c r="J3455" s="34">
        <v>3454</v>
      </c>
      <c r="R3455" s="17"/>
      <c r="S3455" s="17"/>
      <c r="EZ3455" s="196"/>
      <c r="FA3455" s="196"/>
      <c r="FB3455" s="196"/>
      <c r="FC3455" s="196"/>
      <c r="FD3455" s="196"/>
    </row>
    <row r="3456" spans="2:160">
      <c r="B3456" s="99">
        <f t="shared" si="319"/>
        <v>0</v>
      </c>
      <c r="C3456" s="99" t="str">
        <f t="shared" si="320"/>
        <v/>
      </c>
      <c r="D3456" s="99" t="str">
        <f t="shared" si="321"/>
        <v/>
      </c>
      <c r="E3456" s="99" t="str">
        <f t="shared" si="322"/>
        <v/>
      </c>
      <c r="F3456" s="99" t="str">
        <f t="shared" si="323"/>
        <v/>
      </c>
      <c r="G3456" s="99" t="str">
        <f t="shared" si="324"/>
        <v/>
      </c>
      <c r="H3456" s="200" t="str">
        <f ca="1">IF(AND(M3456&gt;0,M3456&lt;=STATS!$C$22),1,"")</f>
        <v/>
      </c>
      <c r="J3456" s="34">
        <v>3455</v>
      </c>
      <c r="R3456" s="17"/>
      <c r="S3456" s="17"/>
      <c r="EZ3456" s="196"/>
      <c r="FA3456" s="196"/>
      <c r="FB3456" s="196"/>
      <c r="FC3456" s="196"/>
      <c r="FD3456" s="196"/>
    </row>
    <row r="3457" spans="2:160">
      <c r="B3457" s="99">
        <f t="shared" si="319"/>
        <v>0</v>
      </c>
      <c r="C3457" s="99" t="str">
        <f t="shared" si="320"/>
        <v/>
      </c>
      <c r="D3457" s="99" t="str">
        <f t="shared" si="321"/>
        <v/>
      </c>
      <c r="E3457" s="99" t="str">
        <f t="shared" si="322"/>
        <v/>
      </c>
      <c r="F3457" s="99" t="str">
        <f t="shared" si="323"/>
        <v/>
      </c>
      <c r="G3457" s="99" t="str">
        <f t="shared" si="324"/>
        <v/>
      </c>
      <c r="H3457" s="200" t="str">
        <f ca="1">IF(AND(M3457&gt;0,M3457&lt;=STATS!$C$22),1,"")</f>
        <v/>
      </c>
      <c r="J3457" s="34">
        <v>3456</v>
      </c>
      <c r="R3457" s="17"/>
      <c r="S3457" s="17"/>
      <c r="EZ3457" s="196"/>
      <c r="FA3457" s="196"/>
      <c r="FB3457" s="196"/>
      <c r="FC3457" s="196"/>
      <c r="FD3457" s="196"/>
    </row>
    <row r="3458" spans="2:160">
      <c r="B3458" s="99">
        <f t="shared" ref="B3458:B3521" si="325">COUNT(R3458:EY3458,FE3458:FM3458)</f>
        <v>0</v>
      </c>
      <c r="C3458" s="99" t="str">
        <f t="shared" ref="C3458:C3521" si="326">IF(COUNT(R3458:EY3458,FE3458:FM3458)&gt;0,COUNT(R3458:EY3458,FE3458:FM3458),"")</f>
        <v/>
      </c>
      <c r="D3458" s="99" t="str">
        <f t="shared" ref="D3458:D3521" si="327">IF(COUNT(T3458:BJ3458,BL3458:BT3458,BV3458:CB3458,CD3458:EY3458,FE3458:FM3458)&gt;0,COUNT(T3458:BJ3458,BL3458:BT3458,BV3458:CB3458,CD3458:EY3458,FE3458:FM3458),"")</f>
        <v/>
      </c>
      <c r="E3458" s="99" t="str">
        <f t="shared" ref="E3458:E3521" si="328">IF(H3458=1,COUNT(R3458:EY3458,FE3458:FM3458),"")</f>
        <v/>
      </c>
      <c r="F3458" s="99" t="str">
        <f t="shared" ref="F3458:F3521" si="329">IF(H3458=1,COUNT(T3458:BJ3458,BL3458:BT3458,BV3458:CB3458,CD3458:EY3458,FE3458:FM3458),"")</f>
        <v/>
      </c>
      <c r="G3458" s="99" t="str">
        <f t="shared" si="324"/>
        <v/>
      </c>
      <c r="H3458" s="200" t="str">
        <f ca="1">IF(AND(M3458&gt;0,M3458&lt;=STATS!$C$22),1,"")</f>
        <v/>
      </c>
      <c r="J3458" s="34">
        <v>3457</v>
      </c>
      <c r="R3458" s="17"/>
      <c r="S3458" s="17"/>
      <c r="EZ3458" s="196"/>
      <c r="FA3458" s="196"/>
      <c r="FB3458" s="196"/>
      <c r="FC3458" s="196"/>
      <c r="FD3458" s="196"/>
    </row>
    <row r="3459" spans="2:160">
      <c r="B3459" s="99">
        <f t="shared" si="325"/>
        <v>0</v>
      </c>
      <c r="C3459" s="99" t="str">
        <f t="shared" si="326"/>
        <v/>
      </c>
      <c r="D3459" s="99" t="str">
        <f t="shared" si="327"/>
        <v/>
      </c>
      <c r="E3459" s="99" t="str">
        <f t="shared" si="328"/>
        <v/>
      </c>
      <c r="F3459" s="99" t="str">
        <f t="shared" si="329"/>
        <v/>
      </c>
      <c r="G3459" s="99" t="str">
        <f t="shared" si="324"/>
        <v/>
      </c>
      <c r="H3459" s="200" t="str">
        <f ca="1">IF(AND(M3459&gt;0,M3459&lt;=STATS!$C$22),1,"")</f>
        <v/>
      </c>
      <c r="J3459" s="34">
        <v>3458</v>
      </c>
      <c r="R3459" s="17"/>
      <c r="S3459" s="17"/>
      <c r="EZ3459" s="196"/>
      <c r="FA3459" s="196"/>
      <c r="FB3459" s="196"/>
      <c r="FC3459" s="196"/>
      <c r="FD3459" s="196"/>
    </row>
    <row r="3460" spans="2:160">
      <c r="B3460" s="99">
        <f t="shared" si="325"/>
        <v>0</v>
      </c>
      <c r="C3460" s="99" t="str">
        <f t="shared" si="326"/>
        <v/>
      </c>
      <c r="D3460" s="99" t="str">
        <f t="shared" si="327"/>
        <v/>
      </c>
      <c r="E3460" s="99" t="str">
        <f t="shared" si="328"/>
        <v/>
      </c>
      <c r="F3460" s="99" t="str">
        <f t="shared" si="329"/>
        <v/>
      </c>
      <c r="G3460" s="99" t="str">
        <f t="shared" si="324"/>
        <v/>
      </c>
      <c r="H3460" s="200" t="str">
        <f ca="1">IF(AND(M3460&gt;0,M3460&lt;=STATS!$C$22),1,"")</f>
        <v/>
      </c>
      <c r="J3460" s="34">
        <v>3459</v>
      </c>
      <c r="R3460" s="17"/>
      <c r="S3460" s="17"/>
      <c r="EZ3460" s="196"/>
      <c r="FA3460" s="196"/>
      <c r="FB3460" s="196"/>
      <c r="FC3460" s="196"/>
      <c r="FD3460" s="196"/>
    </row>
    <row r="3461" spans="2:160">
      <c r="B3461" s="99">
        <f t="shared" si="325"/>
        <v>0</v>
      </c>
      <c r="C3461" s="99" t="str">
        <f t="shared" si="326"/>
        <v/>
      </c>
      <c r="D3461" s="99" t="str">
        <f t="shared" si="327"/>
        <v/>
      </c>
      <c r="E3461" s="99" t="str">
        <f t="shared" si="328"/>
        <v/>
      </c>
      <c r="F3461" s="99" t="str">
        <f t="shared" si="329"/>
        <v/>
      </c>
      <c r="G3461" s="99" t="str">
        <f t="shared" si="324"/>
        <v/>
      </c>
      <c r="H3461" s="200" t="str">
        <f ca="1">IF(AND(M3461&gt;0,M3461&lt;=STATS!$C$22),1,"")</f>
        <v/>
      </c>
      <c r="J3461" s="34">
        <v>3460</v>
      </c>
      <c r="R3461" s="17"/>
      <c r="S3461" s="17"/>
      <c r="EZ3461" s="196"/>
      <c r="FA3461" s="196"/>
      <c r="FB3461" s="196"/>
      <c r="FC3461" s="196"/>
      <c r="FD3461" s="196"/>
    </row>
    <row r="3462" spans="2:160">
      <c r="B3462" s="99">
        <f t="shared" si="325"/>
        <v>0</v>
      </c>
      <c r="C3462" s="99" t="str">
        <f t="shared" si="326"/>
        <v/>
      </c>
      <c r="D3462" s="99" t="str">
        <f t="shared" si="327"/>
        <v/>
      </c>
      <c r="E3462" s="99" t="str">
        <f t="shared" si="328"/>
        <v/>
      </c>
      <c r="F3462" s="99" t="str">
        <f t="shared" si="329"/>
        <v/>
      </c>
      <c r="G3462" s="99" t="str">
        <f t="shared" si="324"/>
        <v/>
      </c>
      <c r="H3462" s="200" t="str">
        <f ca="1">IF(AND(M3462&gt;0,M3462&lt;=STATS!$C$22),1,"")</f>
        <v/>
      </c>
      <c r="J3462" s="34">
        <v>3461</v>
      </c>
      <c r="R3462" s="17"/>
      <c r="S3462" s="17"/>
      <c r="EZ3462" s="196"/>
      <c r="FA3462" s="196"/>
      <c r="FB3462" s="196"/>
      <c r="FC3462" s="196"/>
      <c r="FD3462" s="196"/>
    </row>
    <row r="3463" spans="2:160">
      <c r="B3463" s="99">
        <f t="shared" si="325"/>
        <v>0</v>
      </c>
      <c r="C3463" s="99" t="str">
        <f t="shared" si="326"/>
        <v/>
      </c>
      <c r="D3463" s="99" t="str">
        <f t="shared" si="327"/>
        <v/>
      </c>
      <c r="E3463" s="99" t="str">
        <f t="shared" si="328"/>
        <v/>
      </c>
      <c r="F3463" s="99" t="str">
        <f t="shared" si="329"/>
        <v/>
      </c>
      <c r="G3463" s="99" t="str">
        <f t="shared" si="324"/>
        <v/>
      </c>
      <c r="H3463" s="200" t="str">
        <f ca="1">IF(AND(M3463&gt;0,M3463&lt;=STATS!$C$22),1,"")</f>
        <v/>
      </c>
      <c r="J3463" s="34">
        <v>3462</v>
      </c>
      <c r="R3463" s="17"/>
      <c r="S3463" s="17"/>
      <c r="EZ3463" s="196"/>
      <c r="FA3463" s="196"/>
      <c r="FB3463" s="196"/>
      <c r="FC3463" s="196"/>
      <c r="FD3463" s="196"/>
    </row>
    <row r="3464" spans="2:160">
      <c r="B3464" s="99">
        <f t="shared" si="325"/>
        <v>0</v>
      </c>
      <c r="C3464" s="99" t="str">
        <f t="shared" si="326"/>
        <v/>
      </c>
      <c r="D3464" s="99" t="str">
        <f t="shared" si="327"/>
        <v/>
      </c>
      <c r="E3464" s="99" t="str">
        <f t="shared" si="328"/>
        <v/>
      </c>
      <c r="F3464" s="99" t="str">
        <f t="shared" si="329"/>
        <v/>
      </c>
      <c r="G3464" s="99" t="str">
        <f t="shared" si="324"/>
        <v/>
      </c>
      <c r="H3464" s="200" t="str">
        <f ca="1">IF(AND(M3464&gt;0,M3464&lt;=STATS!$C$22),1,"")</f>
        <v/>
      </c>
      <c r="J3464" s="34">
        <v>3463</v>
      </c>
      <c r="R3464" s="17"/>
      <c r="S3464" s="17"/>
      <c r="EZ3464" s="196"/>
      <c r="FA3464" s="196"/>
      <c r="FB3464" s="196"/>
      <c r="FC3464" s="196"/>
      <c r="FD3464" s="196"/>
    </row>
    <row r="3465" spans="2:160">
      <c r="B3465" s="99">
        <f t="shared" si="325"/>
        <v>0</v>
      </c>
      <c r="C3465" s="99" t="str">
        <f t="shared" si="326"/>
        <v/>
      </c>
      <c r="D3465" s="99" t="str">
        <f t="shared" si="327"/>
        <v/>
      </c>
      <c r="E3465" s="99" t="str">
        <f t="shared" si="328"/>
        <v/>
      </c>
      <c r="F3465" s="99" t="str">
        <f t="shared" si="329"/>
        <v/>
      </c>
      <c r="G3465" s="99" t="str">
        <f t="shared" si="324"/>
        <v/>
      </c>
      <c r="H3465" s="200" t="str">
        <f ca="1">IF(AND(M3465&gt;0,M3465&lt;=STATS!$C$22),1,"")</f>
        <v/>
      </c>
      <c r="J3465" s="34">
        <v>3464</v>
      </c>
      <c r="R3465" s="17"/>
      <c r="S3465" s="17"/>
      <c r="EZ3465" s="196"/>
      <c r="FA3465" s="196"/>
      <c r="FB3465" s="196"/>
      <c r="FC3465" s="196"/>
      <c r="FD3465" s="196"/>
    </row>
    <row r="3466" spans="2:160">
      <c r="B3466" s="99">
        <f t="shared" si="325"/>
        <v>0</v>
      </c>
      <c r="C3466" s="99" t="str">
        <f t="shared" si="326"/>
        <v/>
      </c>
      <c r="D3466" s="99" t="str">
        <f t="shared" si="327"/>
        <v/>
      </c>
      <c r="E3466" s="99" t="str">
        <f t="shared" si="328"/>
        <v/>
      </c>
      <c r="F3466" s="99" t="str">
        <f t="shared" si="329"/>
        <v/>
      </c>
      <c r="G3466" s="99" t="str">
        <f t="shared" si="324"/>
        <v/>
      </c>
      <c r="H3466" s="200" t="str">
        <f ca="1">IF(AND(M3466&gt;0,M3466&lt;=STATS!$C$22),1,"")</f>
        <v/>
      </c>
      <c r="J3466" s="34">
        <v>3465</v>
      </c>
      <c r="R3466" s="17"/>
      <c r="S3466" s="17"/>
      <c r="EZ3466" s="196"/>
      <c r="FA3466" s="196"/>
      <c r="FB3466" s="196"/>
      <c r="FC3466" s="196"/>
      <c r="FD3466" s="196"/>
    </row>
    <row r="3467" spans="2:160">
      <c r="B3467" s="99">
        <f t="shared" si="325"/>
        <v>0</v>
      </c>
      <c r="C3467" s="99" t="str">
        <f t="shared" si="326"/>
        <v/>
      </c>
      <c r="D3467" s="99" t="str">
        <f t="shared" si="327"/>
        <v/>
      </c>
      <c r="E3467" s="99" t="str">
        <f t="shared" si="328"/>
        <v/>
      </c>
      <c r="F3467" s="99" t="str">
        <f t="shared" si="329"/>
        <v/>
      </c>
      <c r="G3467" s="99" t="str">
        <f t="shared" si="324"/>
        <v/>
      </c>
      <c r="H3467" s="200" t="str">
        <f ca="1">IF(AND(M3467&gt;0,M3467&lt;=STATS!$C$22),1,"")</f>
        <v/>
      </c>
      <c r="J3467" s="34">
        <v>3466</v>
      </c>
      <c r="R3467" s="17"/>
      <c r="S3467" s="17"/>
      <c r="EZ3467" s="196"/>
      <c r="FA3467" s="196"/>
      <c r="FB3467" s="196"/>
      <c r="FC3467" s="196"/>
      <c r="FD3467" s="196"/>
    </row>
    <row r="3468" spans="2:160">
      <c r="B3468" s="99">
        <f t="shared" si="325"/>
        <v>0</v>
      </c>
      <c r="C3468" s="99" t="str">
        <f t="shared" si="326"/>
        <v/>
      </c>
      <c r="D3468" s="99" t="str">
        <f t="shared" si="327"/>
        <v/>
      </c>
      <c r="E3468" s="99" t="str">
        <f t="shared" si="328"/>
        <v/>
      </c>
      <c r="F3468" s="99" t="str">
        <f t="shared" si="329"/>
        <v/>
      </c>
      <c r="G3468" s="99" t="str">
        <f t="shared" si="324"/>
        <v/>
      </c>
      <c r="H3468" s="200" t="str">
        <f ca="1">IF(AND(M3468&gt;0,M3468&lt;=STATS!$C$22),1,"")</f>
        <v/>
      </c>
      <c r="J3468" s="34">
        <v>3467</v>
      </c>
      <c r="R3468" s="17"/>
      <c r="S3468" s="17"/>
      <c r="EZ3468" s="196"/>
      <c r="FA3468" s="196"/>
      <c r="FB3468" s="196"/>
      <c r="FC3468" s="196"/>
      <c r="FD3468" s="196"/>
    </row>
    <row r="3469" spans="2:160">
      <c r="B3469" s="99">
        <f t="shared" si="325"/>
        <v>0</v>
      </c>
      <c r="C3469" s="99" t="str">
        <f t="shared" si="326"/>
        <v/>
      </c>
      <c r="D3469" s="99" t="str">
        <f t="shared" si="327"/>
        <v/>
      </c>
      <c r="E3469" s="99" t="str">
        <f t="shared" si="328"/>
        <v/>
      </c>
      <c r="F3469" s="99" t="str">
        <f t="shared" si="329"/>
        <v/>
      </c>
      <c r="G3469" s="99" t="str">
        <f t="shared" si="324"/>
        <v/>
      </c>
      <c r="H3469" s="200" t="str">
        <f ca="1">IF(AND(M3469&gt;0,M3469&lt;=STATS!$C$22),1,"")</f>
        <v/>
      </c>
      <c r="J3469" s="34">
        <v>3468</v>
      </c>
      <c r="R3469" s="17"/>
      <c r="S3469" s="17"/>
      <c r="EZ3469" s="196"/>
      <c r="FA3469" s="196"/>
      <c r="FB3469" s="196"/>
      <c r="FC3469" s="196"/>
      <c r="FD3469" s="196"/>
    </row>
    <row r="3470" spans="2:160">
      <c r="B3470" s="99">
        <f t="shared" si="325"/>
        <v>0</v>
      </c>
      <c r="C3470" s="99" t="str">
        <f t="shared" si="326"/>
        <v/>
      </c>
      <c r="D3470" s="99" t="str">
        <f t="shared" si="327"/>
        <v/>
      </c>
      <c r="E3470" s="99" t="str">
        <f t="shared" si="328"/>
        <v/>
      </c>
      <c r="F3470" s="99" t="str">
        <f t="shared" si="329"/>
        <v/>
      </c>
      <c r="G3470" s="99" t="str">
        <f t="shared" si="324"/>
        <v/>
      </c>
      <c r="H3470" s="200" t="str">
        <f ca="1">IF(AND(M3470&gt;0,M3470&lt;=STATS!$C$22),1,"")</f>
        <v/>
      </c>
      <c r="J3470" s="34">
        <v>3469</v>
      </c>
      <c r="R3470" s="17"/>
      <c r="S3470" s="17"/>
      <c r="EZ3470" s="196"/>
      <c r="FA3470" s="196"/>
      <c r="FB3470" s="196"/>
      <c r="FC3470" s="196"/>
      <c r="FD3470" s="196"/>
    </row>
    <row r="3471" spans="2:160">
      <c r="B3471" s="99">
        <f t="shared" si="325"/>
        <v>0</v>
      </c>
      <c r="C3471" s="99" t="str">
        <f t="shared" si="326"/>
        <v/>
      </c>
      <c r="D3471" s="99" t="str">
        <f t="shared" si="327"/>
        <v/>
      </c>
      <c r="E3471" s="99" t="str">
        <f t="shared" si="328"/>
        <v/>
      </c>
      <c r="F3471" s="99" t="str">
        <f t="shared" si="329"/>
        <v/>
      </c>
      <c r="G3471" s="99" t="str">
        <f t="shared" si="324"/>
        <v/>
      </c>
      <c r="H3471" s="200" t="str">
        <f ca="1">IF(AND(M3471&gt;0,M3471&lt;=STATS!$C$22),1,"")</f>
        <v/>
      </c>
      <c r="J3471" s="34">
        <v>3470</v>
      </c>
      <c r="R3471" s="17"/>
      <c r="S3471" s="17"/>
      <c r="EZ3471" s="196"/>
      <c r="FA3471" s="196"/>
      <c r="FB3471" s="196"/>
      <c r="FC3471" s="196"/>
      <c r="FD3471" s="196"/>
    </row>
    <row r="3472" spans="2:160">
      <c r="B3472" s="99">
        <f t="shared" si="325"/>
        <v>0</v>
      </c>
      <c r="C3472" s="99" t="str">
        <f t="shared" si="326"/>
        <v/>
      </c>
      <c r="D3472" s="99" t="str">
        <f t="shared" si="327"/>
        <v/>
      </c>
      <c r="E3472" s="99" t="str">
        <f t="shared" si="328"/>
        <v/>
      </c>
      <c r="F3472" s="99" t="str">
        <f t="shared" si="329"/>
        <v/>
      </c>
      <c r="G3472" s="99" t="str">
        <f t="shared" si="324"/>
        <v/>
      </c>
      <c r="H3472" s="200" t="str">
        <f ca="1">IF(AND(M3472&gt;0,M3472&lt;=STATS!$C$22),1,"")</f>
        <v/>
      </c>
      <c r="J3472" s="34">
        <v>3471</v>
      </c>
      <c r="R3472" s="17"/>
      <c r="S3472" s="17"/>
      <c r="EZ3472" s="196"/>
      <c r="FA3472" s="196"/>
      <c r="FB3472" s="196"/>
      <c r="FC3472" s="196"/>
      <c r="FD3472" s="196"/>
    </row>
    <row r="3473" spans="2:160">
      <c r="B3473" s="99">
        <f t="shared" si="325"/>
        <v>0</v>
      </c>
      <c r="C3473" s="99" t="str">
        <f t="shared" si="326"/>
        <v/>
      </c>
      <c r="D3473" s="99" t="str">
        <f t="shared" si="327"/>
        <v/>
      </c>
      <c r="E3473" s="99" t="str">
        <f t="shared" si="328"/>
        <v/>
      </c>
      <c r="F3473" s="99" t="str">
        <f t="shared" si="329"/>
        <v/>
      </c>
      <c r="G3473" s="99" t="str">
        <f t="shared" si="324"/>
        <v/>
      </c>
      <c r="H3473" s="200" t="str">
        <f ca="1">IF(AND(M3473&gt;0,M3473&lt;=STATS!$C$22),1,"")</f>
        <v/>
      </c>
      <c r="J3473" s="34">
        <v>3472</v>
      </c>
      <c r="R3473" s="17"/>
      <c r="S3473" s="17"/>
      <c r="EZ3473" s="196"/>
      <c r="FA3473" s="196"/>
      <c r="FB3473" s="196"/>
      <c r="FC3473" s="196"/>
      <c r="FD3473" s="196"/>
    </row>
    <row r="3474" spans="2:160">
      <c r="B3474" s="99">
        <f t="shared" si="325"/>
        <v>0</v>
      </c>
      <c r="C3474" s="99" t="str">
        <f t="shared" si="326"/>
        <v/>
      </c>
      <c r="D3474" s="99" t="str">
        <f t="shared" si="327"/>
        <v/>
      </c>
      <c r="E3474" s="99" t="str">
        <f t="shared" si="328"/>
        <v/>
      </c>
      <c r="F3474" s="99" t="str">
        <f t="shared" si="329"/>
        <v/>
      </c>
      <c r="G3474" s="99" t="str">
        <f t="shared" si="324"/>
        <v/>
      </c>
      <c r="H3474" s="200" t="str">
        <f ca="1">IF(AND(M3474&gt;0,M3474&lt;=STATS!$C$22),1,"")</f>
        <v/>
      </c>
      <c r="J3474" s="34">
        <v>3473</v>
      </c>
      <c r="R3474" s="17"/>
      <c r="S3474" s="17"/>
      <c r="EZ3474" s="196"/>
      <c r="FA3474" s="196"/>
      <c r="FB3474" s="196"/>
      <c r="FC3474" s="196"/>
      <c r="FD3474" s="196"/>
    </row>
    <row r="3475" spans="2:160">
      <c r="B3475" s="99">
        <f t="shared" si="325"/>
        <v>0</v>
      </c>
      <c r="C3475" s="99" t="str">
        <f t="shared" si="326"/>
        <v/>
      </c>
      <c r="D3475" s="99" t="str">
        <f t="shared" si="327"/>
        <v/>
      </c>
      <c r="E3475" s="99" t="str">
        <f t="shared" si="328"/>
        <v/>
      </c>
      <c r="F3475" s="99" t="str">
        <f t="shared" si="329"/>
        <v/>
      </c>
      <c r="G3475" s="99" t="str">
        <f t="shared" si="324"/>
        <v/>
      </c>
      <c r="H3475" s="200" t="str">
        <f ca="1">IF(AND(M3475&gt;0,M3475&lt;=STATS!$C$22),1,"")</f>
        <v/>
      </c>
      <c r="J3475" s="34">
        <v>3474</v>
      </c>
      <c r="R3475" s="17"/>
      <c r="S3475" s="17"/>
      <c r="EZ3475" s="196"/>
      <c r="FA3475" s="196"/>
      <c r="FB3475" s="196"/>
      <c r="FC3475" s="196"/>
      <c r="FD3475" s="196"/>
    </row>
    <row r="3476" spans="2:160">
      <c r="B3476" s="99">
        <f t="shared" si="325"/>
        <v>0</v>
      </c>
      <c r="C3476" s="99" t="str">
        <f t="shared" si="326"/>
        <v/>
      </c>
      <c r="D3476" s="99" t="str">
        <f t="shared" si="327"/>
        <v/>
      </c>
      <c r="E3476" s="99" t="str">
        <f t="shared" si="328"/>
        <v/>
      </c>
      <c r="F3476" s="99" t="str">
        <f t="shared" si="329"/>
        <v/>
      </c>
      <c r="G3476" s="99" t="str">
        <f t="shared" si="324"/>
        <v/>
      </c>
      <c r="H3476" s="200" t="str">
        <f ca="1">IF(AND(M3476&gt;0,M3476&lt;=STATS!$C$22),1,"")</f>
        <v/>
      </c>
      <c r="J3476" s="34">
        <v>3475</v>
      </c>
      <c r="R3476" s="17"/>
      <c r="S3476" s="17"/>
      <c r="EZ3476" s="196"/>
      <c r="FA3476" s="196"/>
      <c r="FB3476" s="196"/>
      <c r="FC3476" s="196"/>
      <c r="FD3476" s="196"/>
    </row>
    <row r="3477" spans="2:160">
      <c r="B3477" s="99">
        <f t="shared" si="325"/>
        <v>0</v>
      </c>
      <c r="C3477" s="99" t="str">
        <f t="shared" si="326"/>
        <v/>
      </c>
      <c r="D3477" s="99" t="str">
        <f t="shared" si="327"/>
        <v/>
      </c>
      <c r="E3477" s="99" t="str">
        <f t="shared" si="328"/>
        <v/>
      </c>
      <c r="F3477" s="99" t="str">
        <f t="shared" si="329"/>
        <v/>
      </c>
      <c r="G3477" s="99" t="str">
        <f t="shared" si="324"/>
        <v/>
      </c>
      <c r="H3477" s="200" t="str">
        <f ca="1">IF(AND(M3477&gt;0,M3477&lt;=STATS!$C$22),1,"")</f>
        <v/>
      </c>
      <c r="J3477" s="34">
        <v>3476</v>
      </c>
      <c r="R3477" s="17"/>
      <c r="S3477" s="17"/>
      <c r="EZ3477" s="196"/>
      <c r="FA3477" s="196"/>
      <c r="FB3477" s="196"/>
      <c r="FC3477" s="196"/>
      <c r="FD3477" s="196"/>
    </row>
    <row r="3478" spans="2:160">
      <c r="B3478" s="99">
        <f t="shared" si="325"/>
        <v>0</v>
      </c>
      <c r="C3478" s="99" t="str">
        <f t="shared" si="326"/>
        <v/>
      </c>
      <c r="D3478" s="99" t="str">
        <f t="shared" si="327"/>
        <v/>
      </c>
      <c r="E3478" s="99" t="str">
        <f t="shared" si="328"/>
        <v/>
      </c>
      <c r="F3478" s="99" t="str">
        <f t="shared" si="329"/>
        <v/>
      </c>
      <c r="G3478" s="99" t="str">
        <f t="shared" si="324"/>
        <v/>
      </c>
      <c r="H3478" s="200" t="str">
        <f ca="1">IF(AND(M3478&gt;0,M3478&lt;=STATS!$C$22),1,"")</f>
        <v/>
      </c>
      <c r="J3478" s="34">
        <v>3477</v>
      </c>
      <c r="R3478" s="17"/>
      <c r="S3478" s="17"/>
      <c r="EZ3478" s="196"/>
      <c r="FA3478" s="196"/>
      <c r="FB3478" s="196"/>
      <c r="FC3478" s="196"/>
      <c r="FD3478" s="196"/>
    </row>
    <row r="3479" spans="2:160">
      <c r="B3479" s="99">
        <f t="shared" si="325"/>
        <v>0</v>
      </c>
      <c r="C3479" s="99" t="str">
        <f t="shared" si="326"/>
        <v/>
      </c>
      <c r="D3479" s="99" t="str">
        <f t="shared" si="327"/>
        <v/>
      </c>
      <c r="E3479" s="99" t="str">
        <f t="shared" si="328"/>
        <v/>
      </c>
      <c r="F3479" s="99" t="str">
        <f t="shared" si="329"/>
        <v/>
      </c>
      <c r="G3479" s="99" t="str">
        <f t="shared" si="324"/>
        <v/>
      </c>
      <c r="H3479" s="200" t="str">
        <f ca="1">IF(AND(M3479&gt;0,M3479&lt;=STATS!$C$22),1,"")</f>
        <v/>
      </c>
      <c r="J3479" s="34">
        <v>3478</v>
      </c>
      <c r="R3479" s="17"/>
      <c r="S3479" s="17"/>
      <c r="EZ3479" s="196"/>
      <c r="FA3479" s="196"/>
      <c r="FB3479" s="196"/>
      <c r="FC3479" s="196"/>
      <c r="FD3479" s="196"/>
    </row>
    <row r="3480" spans="2:160">
      <c r="B3480" s="99">
        <f t="shared" si="325"/>
        <v>0</v>
      </c>
      <c r="C3480" s="99" t="str">
        <f t="shared" si="326"/>
        <v/>
      </c>
      <c r="D3480" s="99" t="str">
        <f t="shared" si="327"/>
        <v/>
      </c>
      <c r="E3480" s="99" t="str">
        <f t="shared" si="328"/>
        <v/>
      </c>
      <c r="F3480" s="99" t="str">
        <f t="shared" si="329"/>
        <v/>
      </c>
      <c r="G3480" s="99" t="str">
        <f t="shared" si="324"/>
        <v/>
      </c>
      <c r="H3480" s="200" t="str">
        <f ca="1">IF(AND(M3480&gt;0,M3480&lt;=STATS!$C$22),1,"")</f>
        <v/>
      </c>
      <c r="J3480" s="34">
        <v>3479</v>
      </c>
      <c r="R3480" s="17"/>
      <c r="S3480" s="17"/>
      <c r="EZ3480" s="196"/>
      <c r="FA3480" s="196"/>
      <c r="FB3480" s="196"/>
      <c r="FC3480" s="196"/>
      <c r="FD3480" s="196"/>
    </row>
    <row r="3481" spans="2:160">
      <c r="B3481" s="99">
        <f t="shared" si="325"/>
        <v>0</v>
      </c>
      <c r="C3481" s="99" t="str">
        <f t="shared" si="326"/>
        <v/>
      </c>
      <c r="D3481" s="99" t="str">
        <f t="shared" si="327"/>
        <v/>
      </c>
      <c r="E3481" s="99" t="str">
        <f t="shared" si="328"/>
        <v/>
      </c>
      <c r="F3481" s="99" t="str">
        <f t="shared" si="329"/>
        <v/>
      </c>
      <c r="G3481" s="99" t="str">
        <f t="shared" si="324"/>
        <v/>
      </c>
      <c r="H3481" s="200" t="str">
        <f ca="1">IF(AND(M3481&gt;0,M3481&lt;=STATS!$C$22),1,"")</f>
        <v/>
      </c>
      <c r="J3481" s="34">
        <v>3480</v>
      </c>
      <c r="R3481" s="17"/>
      <c r="S3481" s="17"/>
      <c r="EZ3481" s="196"/>
      <c r="FA3481" s="196"/>
      <c r="FB3481" s="196"/>
      <c r="FC3481" s="196"/>
      <c r="FD3481" s="196"/>
    </row>
    <row r="3482" spans="2:160">
      <c r="B3482" s="99">
        <f t="shared" si="325"/>
        <v>0</v>
      </c>
      <c r="C3482" s="99" t="str">
        <f t="shared" si="326"/>
        <v/>
      </c>
      <c r="D3482" s="99" t="str">
        <f t="shared" si="327"/>
        <v/>
      </c>
      <c r="E3482" s="99" t="str">
        <f t="shared" si="328"/>
        <v/>
      </c>
      <c r="F3482" s="99" t="str">
        <f t="shared" si="329"/>
        <v/>
      </c>
      <c r="G3482" s="99" t="str">
        <f t="shared" ref="G3482:G3545" si="330">IF($B3482&gt;=1,$M3482,"")</f>
        <v/>
      </c>
      <c r="H3482" s="200" t="str">
        <f ca="1">IF(AND(M3482&gt;0,M3482&lt;=STATS!$C$22),1,"")</f>
        <v/>
      </c>
      <c r="J3482" s="34">
        <v>3481</v>
      </c>
      <c r="R3482" s="17"/>
      <c r="S3482" s="17"/>
      <c r="EZ3482" s="196"/>
      <c r="FA3482" s="196"/>
      <c r="FB3482" s="196"/>
      <c r="FC3482" s="196"/>
      <c r="FD3482" s="196"/>
    </row>
    <row r="3483" spans="2:160">
      <c r="B3483" s="99">
        <f t="shared" si="325"/>
        <v>0</v>
      </c>
      <c r="C3483" s="99" t="str">
        <f t="shared" si="326"/>
        <v/>
      </c>
      <c r="D3483" s="99" t="str">
        <f t="shared" si="327"/>
        <v/>
      </c>
      <c r="E3483" s="99" t="str">
        <f t="shared" si="328"/>
        <v/>
      </c>
      <c r="F3483" s="99" t="str">
        <f t="shared" si="329"/>
        <v/>
      </c>
      <c r="G3483" s="99" t="str">
        <f t="shared" si="330"/>
        <v/>
      </c>
      <c r="H3483" s="200" t="str">
        <f ca="1">IF(AND(M3483&gt;0,M3483&lt;=STATS!$C$22),1,"")</f>
        <v/>
      </c>
      <c r="J3483" s="34">
        <v>3482</v>
      </c>
      <c r="R3483" s="17"/>
      <c r="S3483" s="17"/>
      <c r="EZ3483" s="196"/>
      <c r="FA3483" s="196"/>
      <c r="FB3483" s="196"/>
      <c r="FC3483" s="196"/>
      <c r="FD3483" s="196"/>
    </row>
    <row r="3484" spans="2:160">
      <c r="B3484" s="99">
        <f t="shared" si="325"/>
        <v>0</v>
      </c>
      <c r="C3484" s="99" t="str">
        <f t="shared" si="326"/>
        <v/>
      </c>
      <c r="D3484" s="99" t="str">
        <f t="shared" si="327"/>
        <v/>
      </c>
      <c r="E3484" s="99" t="str">
        <f t="shared" si="328"/>
        <v/>
      </c>
      <c r="F3484" s="99" t="str">
        <f t="shared" si="329"/>
        <v/>
      </c>
      <c r="G3484" s="99" t="str">
        <f t="shared" si="330"/>
        <v/>
      </c>
      <c r="H3484" s="200" t="str">
        <f ca="1">IF(AND(M3484&gt;0,M3484&lt;=STATS!$C$22),1,"")</f>
        <v/>
      </c>
      <c r="J3484" s="34">
        <v>3483</v>
      </c>
      <c r="R3484" s="17"/>
      <c r="S3484" s="17"/>
      <c r="EZ3484" s="196"/>
      <c r="FA3484" s="196"/>
      <c r="FB3484" s="196"/>
      <c r="FC3484" s="196"/>
      <c r="FD3484" s="196"/>
    </row>
    <row r="3485" spans="2:160">
      <c r="B3485" s="99">
        <f t="shared" si="325"/>
        <v>0</v>
      </c>
      <c r="C3485" s="99" t="str">
        <f t="shared" si="326"/>
        <v/>
      </c>
      <c r="D3485" s="99" t="str">
        <f t="shared" si="327"/>
        <v/>
      </c>
      <c r="E3485" s="99" t="str">
        <f t="shared" si="328"/>
        <v/>
      </c>
      <c r="F3485" s="99" t="str">
        <f t="shared" si="329"/>
        <v/>
      </c>
      <c r="G3485" s="99" t="str">
        <f t="shared" si="330"/>
        <v/>
      </c>
      <c r="H3485" s="200" t="str">
        <f ca="1">IF(AND(M3485&gt;0,M3485&lt;=STATS!$C$22),1,"")</f>
        <v/>
      </c>
      <c r="J3485" s="34">
        <v>3484</v>
      </c>
      <c r="R3485" s="17"/>
      <c r="S3485" s="17"/>
      <c r="EZ3485" s="196"/>
      <c r="FA3485" s="196"/>
      <c r="FB3485" s="196"/>
      <c r="FC3485" s="196"/>
      <c r="FD3485" s="196"/>
    </row>
    <row r="3486" spans="2:160">
      <c r="B3486" s="99">
        <f t="shared" si="325"/>
        <v>0</v>
      </c>
      <c r="C3486" s="99" t="str">
        <f t="shared" si="326"/>
        <v/>
      </c>
      <c r="D3486" s="99" t="str">
        <f t="shared" si="327"/>
        <v/>
      </c>
      <c r="E3486" s="99" t="str">
        <f t="shared" si="328"/>
        <v/>
      </c>
      <c r="F3486" s="99" t="str">
        <f t="shared" si="329"/>
        <v/>
      </c>
      <c r="G3486" s="99" t="str">
        <f t="shared" si="330"/>
        <v/>
      </c>
      <c r="H3486" s="200" t="str">
        <f ca="1">IF(AND(M3486&gt;0,M3486&lt;=STATS!$C$22),1,"")</f>
        <v/>
      </c>
      <c r="J3486" s="34">
        <v>3485</v>
      </c>
      <c r="R3486" s="17"/>
      <c r="S3486" s="17"/>
      <c r="EZ3486" s="196"/>
      <c r="FA3486" s="196"/>
      <c r="FB3486" s="196"/>
      <c r="FC3486" s="196"/>
      <c r="FD3486" s="196"/>
    </row>
    <row r="3487" spans="2:160">
      <c r="B3487" s="99">
        <f t="shared" si="325"/>
        <v>0</v>
      </c>
      <c r="C3487" s="99" t="str">
        <f t="shared" si="326"/>
        <v/>
      </c>
      <c r="D3487" s="99" t="str">
        <f t="shared" si="327"/>
        <v/>
      </c>
      <c r="E3487" s="99" t="str">
        <f t="shared" si="328"/>
        <v/>
      </c>
      <c r="F3487" s="99" t="str">
        <f t="shared" si="329"/>
        <v/>
      </c>
      <c r="G3487" s="99" t="str">
        <f t="shared" si="330"/>
        <v/>
      </c>
      <c r="H3487" s="200" t="str">
        <f ca="1">IF(AND(M3487&gt;0,M3487&lt;=STATS!$C$22),1,"")</f>
        <v/>
      </c>
      <c r="J3487" s="34">
        <v>3486</v>
      </c>
      <c r="R3487" s="17"/>
      <c r="S3487" s="17"/>
      <c r="EZ3487" s="196"/>
      <c r="FA3487" s="196"/>
      <c r="FB3487" s="196"/>
      <c r="FC3487" s="196"/>
      <c r="FD3487" s="196"/>
    </row>
    <row r="3488" spans="2:160">
      <c r="B3488" s="99">
        <f t="shared" si="325"/>
        <v>0</v>
      </c>
      <c r="C3488" s="99" t="str">
        <f t="shared" si="326"/>
        <v/>
      </c>
      <c r="D3488" s="99" t="str">
        <f t="shared" si="327"/>
        <v/>
      </c>
      <c r="E3488" s="99" t="str">
        <f t="shared" si="328"/>
        <v/>
      </c>
      <c r="F3488" s="99" t="str">
        <f t="shared" si="329"/>
        <v/>
      </c>
      <c r="G3488" s="99" t="str">
        <f t="shared" si="330"/>
        <v/>
      </c>
      <c r="H3488" s="200" t="str">
        <f ca="1">IF(AND(M3488&gt;0,M3488&lt;=STATS!$C$22),1,"")</f>
        <v/>
      </c>
      <c r="J3488" s="34">
        <v>3487</v>
      </c>
      <c r="R3488" s="17"/>
      <c r="S3488" s="17"/>
      <c r="EZ3488" s="196"/>
      <c r="FA3488" s="196"/>
      <c r="FB3488" s="196"/>
      <c r="FC3488" s="196"/>
      <c r="FD3488" s="196"/>
    </row>
    <row r="3489" spans="2:160">
      <c r="B3489" s="99">
        <f t="shared" si="325"/>
        <v>0</v>
      </c>
      <c r="C3489" s="99" t="str">
        <f t="shared" si="326"/>
        <v/>
      </c>
      <c r="D3489" s="99" t="str">
        <f t="shared" si="327"/>
        <v/>
      </c>
      <c r="E3489" s="99" t="str">
        <f t="shared" si="328"/>
        <v/>
      </c>
      <c r="F3489" s="99" t="str">
        <f t="shared" si="329"/>
        <v/>
      </c>
      <c r="G3489" s="99" t="str">
        <f t="shared" si="330"/>
        <v/>
      </c>
      <c r="H3489" s="200" t="str">
        <f ca="1">IF(AND(M3489&gt;0,M3489&lt;=STATS!$C$22),1,"")</f>
        <v/>
      </c>
      <c r="J3489" s="34">
        <v>3488</v>
      </c>
      <c r="R3489" s="17"/>
      <c r="S3489" s="17"/>
      <c r="EZ3489" s="196"/>
      <c r="FA3489" s="196"/>
      <c r="FB3489" s="196"/>
      <c r="FC3489" s="196"/>
      <c r="FD3489" s="196"/>
    </row>
    <row r="3490" spans="2:160">
      <c r="B3490" s="99">
        <f t="shared" si="325"/>
        <v>0</v>
      </c>
      <c r="C3490" s="99" t="str">
        <f t="shared" si="326"/>
        <v/>
      </c>
      <c r="D3490" s="99" t="str">
        <f t="shared" si="327"/>
        <v/>
      </c>
      <c r="E3490" s="99" t="str">
        <f t="shared" si="328"/>
        <v/>
      </c>
      <c r="F3490" s="99" t="str">
        <f t="shared" si="329"/>
        <v/>
      </c>
      <c r="G3490" s="99" t="str">
        <f t="shared" si="330"/>
        <v/>
      </c>
      <c r="H3490" s="200" t="str">
        <f ca="1">IF(AND(M3490&gt;0,M3490&lt;=STATS!$C$22),1,"")</f>
        <v/>
      </c>
      <c r="J3490" s="34">
        <v>3489</v>
      </c>
      <c r="R3490" s="17"/>
      <c r="S3490" s="17"/>
      <c r="EZ3490" s="196"/>
      <c r="FA3490" s="196"/>
      <c r="FB3490" s="196"/>
      <c r="FC3490" s="196"/>
      <c r="FD3490" s="196"/>
    </row>
    <row r="3491" spans="2:160">
      <c r="B3491" s="99">
        <f t="shared" si="325"/>
        <v>0</v>
      </c>
      <c r="C3491" s="99" t="str">
        <f t="shared" si="326"/>
        <v/>
      </c>
      <c r="D3491" s="99" t="str">
        <f t="shared" si="327"/>
        <v/>
      </c>
      <c r="E3491" s="99" t="str">
        <f t="shared" si="328"/>
        <v/>
      </c>
      <c r="F3491" s="99" t="str">
        <f t="shared" si="329"/>
        <v/>
      </c>
      <c r="G3491" s="99" t="str">
        <f t="shared" si="330"/>
        <v/>
      </c>
      <c r="H3491" s="200" t="str">
        <f ca="1">IF(AND(M3491&gt;0,M3491&lt;=STATS!$C$22),1,"")</f>
        <v/>
      </c>
      <c r="J3491" s="34">
        <v>3490</v>
      </c>
      <c r="R3491" s="17"/>
      <c r="S3491" s="17"/>
      <c r="EZ3491" s="196"/>
      <c r="FA3491" s="196"/>
      <c r="FB3491" s="196"/>
      <c r="FC3491" s="196"/>
      <c r="FD3491" s="196"/>
    </row>
    <row r="3492" spans="2:160">
      <c r="B3492" s="99">
        <f t="shared" si="325"/>
        <v>0</v>
      </c>
      <c r="C3492" s="99" t="str">
        <f t="shared" si="326"/>
        <v/>
      </c>
      <c r="D3492" s="99" t="str">
        <f t="shared" si="327"/>
        <v/>
      </c>
      <c r="E3492" s="99" t="str">
        <f t="shared" si="328"/>
        <v/>
      </c>
      <c r="F3492" s="99" t="str">
        <f t="shared" si="329"/>
        <v/>
      </c>
      <c r="G3492" s="99" t="str">
        <f t="shared" si="330"/>
        <v/>
      </c>
      <c r="H3492" s="200" t="str">
        <f ca="1">IF(AND(M3492&gt;0,M3492&lt;=STATS!$C$22),1,"")</f>
        <v/>
      </c>
      <c r="J3492" s="34">
        <v>3491</v>
      </c>
      <c r="R3492" s="17"/>
      <c r="S3492" s="17"/>
      <c r="EZ3492" s="196"/>
      <c r="FA3492" s="196"/>
      <c r="FB3492" s="196"/>
      <c r="FC3492" s="196"/>
      <c r="FD3492" s="196"/>
    </row>
    <row r="3493" spans="2:160">
      <c r="B3493" s="99">
        <f t="shared" si="325"/>
        <v>0</v>
      </c>
      <c r="C3493" s="99" t="str">
        <f t="shared" si="326"/>
        <v/>
      </c>
      <c r="D3493" s="99" t="str">
        <f t="shared" si="327"/>
        <v/>
      </c>
      <c r="E3493" s="99" t="str">
        <f t="shared" si="328"/>
        <v/>
      </c>
      <c r="F3493" s="99" t="str">
        <f t="shared" si="329"/>
        <v/>
      </c>
      <c r="G3493" s="99" t="str">
        <f t="shared" si="330"/>
        <v/>
      </c>
      <c r="H3493" s="200" t="str">
        <f ca="1">IF(AND(M3493&gt;0,M3493&lt;=STATS!$C$22),1,"")</f>
        <v/>
      </c>
      <c r="J3493" s="34">
        <v>3492</v>
      </c>
      <c r="R3493" s="17"/>
      <c r="S3493" s="17"/>
      <c r="EZ3493" s="196"/>
      <c r="FA3493" s="196"/>
      <c r="FB3493" s="196"/>
      <c r="FC3493" s="196"/>
      <c r="FD3493" s="196"/>
    </row>
    <row r="3494" spans="2:160">
      <c r="B3494" s="99">
        <f t="shared" si="325"/>
        <v>0</v>
      </c>
      <c r="C3494" s="99" t="str">
        <f t="shared" si="326"/>
        <v/>
      </c>
      <c r="D3494" s="99" t="str">
        <f t="shared" si="327"/>
        <v/>
      </c>
      <c r="E3494" s="99" t="str">
        <f t="shared" si="328"/>
        <v/>
      </c>
      <c r="F3494" s="99" t="str">
        <f t="shared" si="329"/>
        <v/>
      </c>
      <c r="G3494" s="99" t="str">
        <f t="shared" si="330"/>
        <v/>
      </c>
      <c r="H3494" s="200" t="str">
        <f ca="1">IF(AND(M3494&gt;0,M3494&lt;=STATS!$C$22),1,"")</f>
        <v/>
      </c>
      <c r="J3494" s="34">
        <v>3493</v>
      </c>
      <c r="R3494" s="17"/>
      <c r="S3494" s="17"/>
      <c r="EZ3494" s="196"/>
      <c r="FA3494" s="196"/>
      <c r="FB3494" s="196"/>
      <c r="FC3494" s="196"/>
      <c r="FD3494" s="196"/>
    </row>
    <row r="3495" spans="2:160">
      <c r="B3495" s="99">
        <f t="shared" si="325"/>
        <v>0</v>
      </c>
      <c r="C3495" s="99" t="str">
        <f t="shared" si="326"/>
        <v/>
      </c>
      <c r="D3495" s="99" t="str">
        <f t="shared" si="327"/>
        <v/>
      </c>
      <c r="E3495" s="99" t="str">
        <f t="shared" si="328"/>
        <v/>
      </c>
      <c r="F3495" s="99" t="str">
        <f t="shared" si="329"/>
        <v/>
      </c>
      <c r="G3495" s="99" t="str">
        <f t="shared" si="330"/>
        <v/>
      </c>
      <c r="H3495" s="200" t="str">
        <f ca="1">IF(AND(M3495&gt;0,M3495&lt;=STATS!$C$22),1,"")</f>
        <v/>
      </c>
      <c r="J3495" s="34">
        <v>3494</v>
      </c>
      <c r="R3495" s="17"/>
      <c r="S3495" s="17"/>
      <c r="EZ3495" s="196"/>
      <c r="FA3495" s="196"/>
      <c r="FB3495" s="196"/>
      <c r="FC3495" s="196"/>
      <c r="FD3495" s="196"/>
    </row>
    <row r="3496" spans="2:160">
      <c r="B3496" s="99">
        <f t="shared" si="325"/>
        <v>0</v>
      </c>
      <c r="C3496" s="99" t="str">
        <f t="shared" si="326"/>
        <v/>
      </c>
      <c r="D3496" s="99" t="str">
        <f t="shared" si="327"/>
        <v/>
      </c>
      <c r="E3496" s="99" t="str">
        <f t="shared" si="328"/>
        <v/>
      </c>
      <c r="F3496" s="99" t="str">
        <f t="shared" si="329"/>
        <v/>
      </c>
      <c r="G3496" s="99" t="str">
        <f t="shared" si="330"/>
        <v/>
      </c>
      <c r="H3496" s="200" t="str">
        <f ca="1">IF(AND(M3496&gt;0,M3496&lt;=STATS!$C$22),1,"")</f>
        <v/>
      </c>
      <c r="J3496" s="34">
        <v>3495</v>
      </c>
      <c r="R3496" s="17"/>
      <c r="S3496" s="17"/>
      <c r="EZ3496" s="196"/>
      <c r="FA3496" s="196"/>
      <c r="FB3496" s="196"/>
      <c r="FC3496" s="196"/>
      <c r="FD3496" s="196"/>
    </row>
    <row r="3497" spans="2:160">
      <c r="B3497" s="99">
        <f t="shared" si="325"/>
        <v>0</v>
      </c>
      <c r="C3497" s="99" t="str">
        <f t="shared" si="326"/>
        <v/>
      </c>
      <c r="D3497" s="99" t="str">
        <f t="shared" si="327"/>
        <v/>
      </c>
      <c r="E3497" s="99" t="str">
        <f t="shared" si="328"/>
        <v/>
      </c>
      <c r="F3497" s="99" t="str">
        <f t="shared" si="329"/>
        <v/>
      </c>
      <c r="G3497" s="99" t="str">
        <f t="shared" si="330"/>
        <v/>
      </c>
      <c r="H3497" s="200" t="str">
        <f ca="1">IF(AND(M3497&gt;0,M3497&lt;=STATS!$C$22),1,"")</f>
        <v/>
      </c>
      <c r="J3497" s="34">
        <v>3496</v>
      </c>
      <c r="R3497" s="17"/>
      <c r="S3497" s="17"/>
      <c r="EZ3497" s="196"/>
      <c r="FA3497" s="196"/>
      <c r="FB3497" s="196"/>
      <c r="FC3497" s="196"/>
      <c r="FD3497" s="196"/>
    </row>
    <row r="3498" spans="2:160">
      <c r="B3498" s="99">
        <f t="shared" si="325"/>
        <v>0</v>
      </c>
      <c r="C3498" s="99" t="str">
        <f t="shared" si="326"/>
        <v/>
      </c>
      <c r="D3498" s="99" t="str">
        <f t="shared" si="327"/>
        <v/>
      </c>
      <c r="E3498" s="99" t="str">
        <f t="shared" si="328"/>
        <v/>
      </c>
      <c r="F3498" s="99" t="str">
        <f t="shared" si="329"/>
        <v/>
      </c>
      <c r="G3498" s="99" t="str">
        <f t="shared" si="330"/>
        <v/>
      </c>
      <c r="H3498" s="200" t="str">
        <f ca="1">IF(AND(M3498&gt;0,M3498&lt;=STATS!$C$22),1,"")</f>
        <v/>
      </c>
      <c r="J3498" s="34">
        <v>3497</v>
      </c>
      <c r="R3498" s="17"/>
      <c r="S3498" s="17"/>
      <c r="EZ3498" s="196"/>
      <c r="FA3498" s="196"/>
      <c r="FB3498" s="196"/>
      <c r="FC3498" s="196"/>
      <c r="FD3498" s="196"/>
    </row>
    <row r="3499" spans="2:160">
      <c r="B3499" s="99">
        <f t="shared" si="325"/>
        <v>0</v>
      </c>
      <c r="C3499" s="99" t="str">
        <f t="shared" si="326"/>
        <v/>
      </c>
      <c r="D3499" s="99" t="str">
        <f t="shared" si="327"/>
        <v/>
      </c>
      <c r="E3499" s="99" t="str">
        <f t="shared" si="328"/>
        <v/>
      </c>
      <c r="F3499" s="99" t="str">
        <f t="shared" si="329"/>
        <v/>
      </c>
      <c r="G3499" s="99" t="str">
        <f t="shared" si="330"/>
        <v/>
      </c>
      <c r="H3499" s="200" t="str">
        <f ca="1">IF(AND(M3499&gt;0,M3499&lt;=STATS!$C$22),1,"")</f>
        <v/>
      </c>
      <c r="J3499" s="34">
        <v>3498</v>
      </c>
      <c r="R3499" s="17"/>
      <c r="S3499" s="17"/>
      <c r="EZ3499" s="196"/>
      <c r="FA3499" s="196"/>
      <c r="FB3499" s="196"/>
      <c r="FC3499" s="196"/>
      <c r="FD3499" s="196"/>
    </row>
    <row r="3500" spans="2:160">
      <c r="B3500" s="99">
        <f t="shared" si="325"/>
        <v>0</v>
      </c>
      <c r="C3500" s="99" t="str">
        <f t="shared" si="326"/>
        <v/>
      </c>
      <c r="D3500" s="99" t="str">
        <f t="shared" si="327"/>
        <v/>
      </c>
      <c r="E3500" s="99" t="str">
        <f t="shared" si="328"/>
        <v/>
      </c>
      <c r="F3500" s="99" t="str">
        <f t="shared" si="329"/>
        <v/>
      </c>
      <c r="G3500" s="99" t="str">
        <f t="shared" si="330"/>
        <v/>
      </c>
      <c r="H3500" s="200" t="str">
        <f ca="1">IF(AND(M3500&gt;0,M3500&lt;=STATS!$C$22),1,"")</f>
        <v/>
      </c>
      <c r="J3500" s="34">
        <v>3499</v>
      </c>
      <c r="R3500" s="17"/>
      <c r="S3500" s="17"/>
      <c r="EZ3500" s="196"/>
      <c r="FA3500" s="196"/>
      <c r="FB3500" s="196"/>
      <c r="FC3500" s="196"/>
      <c r="FD3500" s="196"/>
    </row>
    <row r="3501" spans="2:160">
      <c r="B3501" s="99">
        <f t="shared" si="325"/>
        <v>0</v>
      </c>
      <c r="C3501" s="99" t="str">
        <f t="shared" si="326"/>
        <v/>
      </c>
      <c r="D3501" s="99" t="str">
        <f t="shared" si="327"/>
        <v/>
      </c>
      <c r="E3501" s="99" t="str">
        <f t="shared" si="328"/>
        <v/>
      </c>
      <c r="F3501" s="99" t="str">
        <f t="shared" si="329"/>
        <v/>
      </c>
      <c r="G3501" s="99" t="str">
        <f t="shared" si="330"/>
        <v/>
      </c>
      <c r="H3501" s="200" t="str">
        <f ca="1">IF(AND(M3501&gt;0,M3501&lt;=STATS!$C$22),1,"")</f>
        <v/>
      </c>
      <c r="J3501" s="34">
        <v>3500</v>
      </c>
      <c r="R3501" s="17"/>
      <c r="S3501" s="17"/>
      <c r="EZ3501" s="196"/>
      <c r="FA3501" s="196"/>
      <c r="FB3501" s="196"/>
      <c r="FC3501" s="196"/>
      <c r="FD3501" s="196"/>
    </row>
    <row r="3502" spans="2:160">
      <c r="B3502" s="99">
        <f t="shared" si="325"/>
        <v>0</v>
      </c>
      <c r="C3502" s="99" t="str">
        <f t="shared" si="326"/>
        <v/>
      </c>
      <c r="D3502" s="99" t="str">
        <f t="shared" si="327"/>
        <v/>
      </c>
      <c r="E3502" s="99" t="str">
        <f t="shared" si="328"/>
        <v/>
      </c>
      <c r="F3502" s="99" t="str">
        <f t="shared" si="329"/>
        <v/>
      </c>
      <c r="G3502" s="99" t="str">
        <f t="shared" si="330"/>
        <v/>
      </c>
      <c r="H3502" s="200" t="str">
        <f ca="1">IF(AND(M3502&gt;0,M3502&lt;=STATS!$C$22),1,"")</f>
        <v/>
      </c>
      <c r="J3502" s="34">
        <v>3501</v>
      </c>
      <c r="R3502" s="17"/>
      <c r="S3502" s="17"/>
      <c r="EZ3502" s="196"/>
      <c r="FA3502" s="196"/>
      <c r="FB3502" s="196"/>
      <c r="FC3502" s="196"/>
      <c r="FD3502" s="196"/>
    </row>
    <row r="3503" spans="2:160">
      <c r="B3503" s="99">
        <f t="shared" si="325"/>
        <v>0</v>
      </c>
      <c r="C3503" s="99" t="str">
        <f t="shared" si="326"/>
        <v/>
      </c>
      <c r="D3503" s="99" t="str">
        <f t="shared" si="327"/>
        <v/>
      </c>
      <c r="E3503" s="99" t="str">
        <f t="shared" si="328"/>
        <v/>
      </c>
      <c r="F3503" s="99" t="str">
        <f t="shared" si="329"/>
        <v/>
      </c>
      <c r="G3503" s="99" t="str">
        <f t="shared" si="330"/>
        <v/>
      </c>
      <c r="H3503" s="200" t="str">
        <f ca="1">IF(AND(M3503&gt;0,M3503&lt;=STATS!$C$22),1,"")</f>
        <v/>
      </c>
      <c r="J3503" s="34">
        <v>3502</v>
      </c>
      <c r="R3503" s="17"/>
      <c r="S3503" s="17"/>
      <c r="EZ3503" s="196"/>
      <c r="FA3503" s="196"/>
      <c r="FB3503" s="196"/>
      <c r="FC3503" s="196"/>
      <c r="FD3503" s="196"/>
    </row>
    <row r="3504" spans="2:160">
      <c r="B3504" s="99">
        <f t="shared" si="325"/>
        <v>0</v>
      </c>
      <c r="C3504" s="99" t="str">
        <f t="shared" si="326"/>
        <v/>
      </c>
      <c r="D3504" s="99" t="str">
        <f t="shared" si="327"/>
        <v/>
      </c>
      <c r="E3504" s="99" t="str">
        <f t="shared" si="328"/>
        <v/>
      </c>
      <c r="F3504" s="99" t="str">
        <f t="shared" si="329"/>
        <v/>
      </c>
      <c r="G3504" s="99" t="str">
        <f t="shared" si="330"/>
        <v/>
      </c>
      <c r="H3504" s="200" t="str">
        <f ca="1">IF(AND(M3504&gt;0,M3504&lt;=STATS!$C$22),1,"")</f>
        <v/>
      </c>
      <c r="J3504" s="34">
        <v>3503</v>
      </c>
      <c r="R3504" s="17"/>
      <c r="S3504" s="17"/>
      <c r="EZ3504" s="196"/>
      <c r="FA3504" s="196"/>
      <c r="FB3504" s="196"/>
      <c r="FC3504" s="196"/>
      <c r="FD3504" s="196"/>
    </row>
    <row r="3505" spans="2:160">
      <c r="B3505" s="99">
        <f t="shared" si="325"/>
        <v>0</v>
      </c>
      <c r="C3505" s="99" t="str">
        <f t="shared" si="326"/>
        <v/>
      </c>
      <c r="D3505" s="99" t="str">
        <f t="shared" si="327"/>
        <v/>
      </c>
      <c r="E3505" s="99" t="str">
        <f t="shared" si="328"/>
        <v/>
      </c>
      <c r="F3505" s="99" t="str">
        <f t="shared" si="329"/>
        <v/>
      </c>
      <c r="G3505" s="99" t="str">
        <f t="shared" si="330"/>
        <v/>
      </c>
      <c r="H3505" s="200" t="str">
        <f ca="1">IF(AND(M3505&gt;0,M3505&lt;=STATS!$C$22),1,"")</f>
        <v/>
      </c>
      <c r="J3505" s="34">
        <v>3504</v>
      </c>
      <c r="R3505" s="17"/>
      <c r="S3505" s="17"/>
      <c r="EZ3505" s="196"/>
      <c r="FA3505" s="196"/>
      <c r="FB3505" s="196"/>
      <c r="FC3505" s="196"/>
      <c r="FD3505" s="196"/>
    </row>
    <row r="3506" spans="2:160">
      <c r="B3506" s="99">
        <f t="shared" si="325"/>
        <v>0</v>
      </c>
      <c r="C3506" s="99" t="str">
        <f t="shared" si="326"/>
        <v/>
      </c>
      <c r="D3506" s="99" t="str">
        <f t="shared" si="327"/>
        <v/>
      </c>
      <c r="E3506" s="99" t="str">
        <f t="shared" si="328"/>
        <v/>
      </c>
      <c r="F3506" s="99" t="str">
        <f t="shared" si="329"/>
        <v/>
      </c>
      <c r="G3506" s="99" t="str">
        <f t="shared" si="330"/>
        <v/>
      </c>
      <c r="H3506" s="200" t="str">
        <f ca="1">IF(AND(M3506&gt;0,M3506&lt;=STATS!$C$22),1,"")</f>
        <v/>
      </c>
      <c r="J3506" s="34">
        <v>3505</v>
      </c>
      <c r="R3506" s="17"/>
      <c r="S3506" s="17"/>
      <c r="EZ3506" s="196"/>
      <c r="FA3506" s="196"/>
      <c r="FB3506" s="196"/>
      <c r="FC3506" s="196"/>
      <c r="FD3506" s="196"/>
    </row>
    <row r="3507" spans="2:160">
      <c r="B3507" s="99">
        <f t="shared" si="325"/>
        <v>0</v>
      </c>
      <c r="C3507" s="99" t="str">
        <f t="shared" si="326"/>
        <v/>
      </c>
      <c r="D3507" s="99" t="str">
        <f t="shared" si="327"/>
        <v/>
      </c>
      <c r="E3507" s="99" t="str">
        <f t="shared" si="328"/>
        <v/>
      </c>
      <c r="F3507" s="99" t="str">
        <f t="shared" si="329"/>
        <v/>
      </c>
      <c r="G3507" s="99" t="str">
        <f t="shared" si="330"/>
        <v/>
      </c>
      <c r="H3507" s="200" t="str">
        <f ca="1">IF(AND(M3507&gt;0,M3507&lt;=STATS!$C$22),1,"")</f>
        <v/>
      </c>
      <c r="J3507" s="34">
        <v>3506</v>
      </c>
      <c r="R3507" s="17"/>
      <c r="S3507" s="17"/>
      <c r="EZ3507" s="196"/>
      <c r="FA3507" s="196"/>
      <c r="FB3507" s="196"/>
      <c r="FC3507" s="196"/>
      <c r="FD3507" s="196"/>
    </row>
    <row r="3508" spans="2:160">
      <c r="B3508" s="99">
        <f t="shared" si="325"/>
        <v>0</v>
      </c>
      <c r="C3508" s="99" t="str">
        <f t="shared" si="326"/>
        <v/>
      </c>
      <c r="D3508" s="99" t="str">
        <f t="shared" si="327"/>
        <v/>
      </c>
      <c r="E3508" s="99" t="str">
        <f t="shared" si="328"/>
        <v/>
      </c>
      <c r="F3508" s="99" t="str">
        <f t="shared" si="329"/>
        <v/>
      </c>
      <c r="G3508" s="99" t="str">
        <f t="shared" si="330"/>
        <v/>
      </c>
      <c r="H3508" s="200" t="str">
        <f ca="1">IF(AND(M3508&gt;0,M3508&lt;=STATS!$C$22),1,"")</f>
        <v/>
      </c>
      <c r="J3508" s="34">
        <v>3507</v>
      </c>
      <c r="R3508" s="17"/>
      <c r="S3508" s="17"/>
      <c r="EZ3508" s="196"/>
      <c r="FA3508" s="196"/>
      <c r="FB3508" s="196"/>
      <c r="FC3508" s="196"/>
      <c r="FD3508" s="196"/>
    </row>
    <row r="3509" spans="2:160">
      <c r="B3509" s="99">
        <f t="shared" si="325"/>
        <v>0</v>
      </c>
      <c r="C3509" s="99" t="str">
        <f t="shared" si="326"/>
        <v/>
      </c>
      <c r="D3509" s="99" t="str">
        <f t="shared" si="327"/>
        <v/>
      </c>
      <c r="E3509" s="99" t="str">
        <f t="shared" si="328"/>
        <v/>
      </c>
      <c r="F3509" s="99" t="str">
        <f t="shared" si="329"/>
        <v/>
      </c>
      <c r="G3509" s="99" t="str">
        <f t="shared" si="330"/>
        <v/>
      </c>
      <c r="H3509" s="200" t="str">
        <f ca="1">IF(AND(M3509&gt;0,M3509&lt;=STATS!$C$22),1,"")</f>
        <v/>
      </c>
      <c r="J3509" s="34">
        <v>3508</v>
      </c>
      <c r="R3509" s="17"/>
      <c r="S3509" s="17"/>
      <c r="EZ3509" s="196"/>
      <c r="FA3509" s="196"/>
      <c r="FB3509" s="196"/>
      <c r="FC3509" s="196"/>
      <c r="FD3509" s="196"/>
    </row>
    <row r="3510" spans="2:160">
      <c r="B3510" s="99">
        <f t="shared" si="325"/>
        <v>0</v>
      </c>
      <c r="C3510" s="99" t="str">
        <f t="shared" si="326"/>
        <v/>
      </c>
      <c r="D3510" s="99" t="str">
        <f t="shared" si="327"/>
        <v/>
      </c>
      <c r="E3510" s="99" t="str">
        <f t="shared" si="328"/>
        <v/>
      </c>
      <c r="F3510" s="99" t="str">
        <f t="shared" si="329"/>
        <v/>
      </c>
      <c r="G3510" s="99" t="str">
        <f t="shared" si="330"/>
        <v/>
      </c>
      <c r="H3510" s="200" t="str">
        <f ca="1">IF(AND(M3510&gt;0,M3510&lt;=STATS!$C$22),1,"")</f>
        <v/>
      </c>
      <c r="J3510" s="34">
        <v>3509</v>
      </c>
      <c r="R3510" s="17"/>
      <c r="S3510" s="17"/>
      <c r="EZ3510" s="196"/>
      <c r="FA3510" s="196"/>
      <c r="FB3510" s="196"/>
      <c r="FC3510" s="196"/>
      <c r="FD3510" s="196"/>
    </row>
    <row r="3511" spans="2:160">
      <c r="B3511" s="99">
        <f t="shared" si="325"/>
        <v>0</v>
      </c>
      <c r="C3511" s="99" t="str">
        <f t="shared" si="326"/>
        <v/>
      </c>
      <c r="D3511" s="99" t="str">
        <f t="shared" si="327"/>
        <v/>
      </c>
      <c r="E3511" s="99" t="str">
        <f t="shared" si="328"/>
        <v/>
      </c>
      <c r="F3511" s="99" t="str">
        <f t="shared" si="329"/>
        <v/>
      </c>
      <c r="G3511" s="99" t="str">
        <f t="shared" si="330"/>
        <v/>
      </c>
      <c r="H3511" s="200" t="str">
        <f ca="1">IF(AND(M3511&gt;0,M3511&lt;=STATS!$C$22),1,"")</f>
        <v/>
      </c>
      <c r="J3511" s="34">
        <v>3510</v>
      </c>
      <c r="R3511" s="17"/>
      <c r="S3511" s="17"/>
      <c r="EZ3511" s="196"/>
      <c r="FA3511" s="196"/>
      <c r="FB3511" s="196"/>
      <c r="FC3511" s="196"/>
      <c r="FD3511" s="196"/>
    </row>
    <row r="3512" spans="2:160">
      <c r="B3512" s="99">
        <f t="shared" si="325"/>
        <v>0</v>
      </c>
      <c r="C3512" s="99" t="str">
        <f t="shared" si="326"/>
        <v/>
      </c>
      <c r="D3512" s="99" t="str">
        <f t="shared" si="327"/>
        <v/>
      </c>
      <c r="E3512" s="99" t="str">
        <f t="shared" si="328"/>
        <v/>
      </c>
      <c r="F3512" s="99" t="str">
        <f t="shared" si="329"/>
        <v/>
      </c>
      <c r="G3512" s="99" t="str">
        <f t="shared" si="330"/>
        <v/>
      </c>
      <c r="H3512" s="200" t="str">
        <f ca="1">IF(AND(M3512&gt;0,M3512&lt;=STATS!$C$22),1,"")</f>
        <v/>
      </c>
      <c r="J3512" s="34">
        <v>3511</v>
      </c>
      <c r="R3512" s="17"/>
      <c r="S3512" s="17"/>
      <c r="EZ3512" s="196"/>
      <c r="FA3512" s="196"/>
      <c r="FB3512" s="196"/>
      <c r="FC3512" s="196"/>
      <c r="FD3512" s="196"/>
    </row>
    <row r="3513" spans="2:160">
      <c r="B3513" s="99">
        <f t="shared" si="325"/>
        <v>0</v>
      </c>
      <c r="C3513" s="99" t="str">
        <f t="shared" si="326"/>
        <v/>
      </c>
      <c r="D3513" s="99" t="str">
        <f t="shared" si="327"/>
        <v/>
      </c>
      <c r="E3513" s="99" t="str">
        <f t="shared" si="328"/>
        <v/>
      </c>
      <c r="F3513" s="99" t="str">
        <f t="shared" si="329"/>
        <v/>
      </c>
      <c r="G3513" s="99" t="str">
        <f t="shared" si="330"/>
        <v/>
      </c>
      <c r="H3513" s="200" t="str">
        <f ca="1">IF(AND(M3513&gt;0,M3513&lt;=STATS!$C$22),1,"")</f>
        <v/>
      </c>
      <c r="J3513" s="34">
        <v>3512</v>
      </c>
      <c r="R3513" s="17"/>
      <c r="S3513" s="17"/>
      <c r="EZ3513" s="196"/>
      <c r="FA3513" s="196"/>
      <c r="FB3513" s="196"/>
      <c r="FC3513" s="196"/>
      <c r="FD3513" s="196"/>
    </row>
    <row r="3514" spans="2:160">
      <c r="B3514" s="99">
        <f t="shared" si="325"/>
        <v>0</v>
      </c>
      <c r="C3514" s="99" t="str">
        <f t="shared" si="326"/>
        <v/>
      </c>
      <c r="D3514" s="99" t="str">
        <f t="shared" si="327"/>
        <v/>
      </c>
      <c r="E3514" s="99" t="str">
        <f t="shared" si="328"/>
        <v/>
      </c>
      <c r="F3514" s="99" t="str">
        <f t="shared" si="329"/>
        <v/>
      </c>
      <c r="G3514" s="99" t="str">
        <f t="shared" si="330"/>
        <v/>
      </c>
      <c r="H3514" s="200" t="str">
        <f ca="1">IF(AND(M3514&gt;0,M3514&lt;=STATS!$C$22),1,"")</f>
        <v/>
      </c>
      <c r="J3514" s="34">
        <v>3513</v>
      </c>
      <c r="R3514" s="17"/>
      <c r="S3514" s="17"/>
      <c r="EZ3514" s="196"/>
      <c r="FA3514" s="196"/>
      <c r="FB3514" s="196"/>
      <c r="FC3514" s="196"/>
      <c r="FD3514" s="196"/>
    </row>
    <row r="3515" spans="2:160">
      <c r="B3515" s="99">
        <f t="shared" si="325"/>
        <v>0</v>
      </c>
      <c r="C3515" s="99" t="str">
        <f t="shared" si="326"/>
        <v/>
      </c>
      <c r="D3515" s="99" t="str">
        <f t="shared" si="327"/>
        <v/>
      </c>
      <c r="E3515" s="99" t="str">
        <f t="shared" si="328"/>
        <v/>
      </c>
      <c r="F3515" s="99" t="str">
        <f t="shared" si="329"/>
        <v/>
      </c>
      <c r="G3515" s="99" t="str">
        <f t="shared" si="330"/>
        <v/>
      </c>
      <c r="H3515" s="200" t="str">
        <f ca="1">IF(AND(M3515&gt;0,M3515&lt;=STATS!$C$22),1,"")</f>
        <v/>
      </c>
      <c r="J3515" s="34">
        <v>3514</v>
      </c>
      <c r="R3515" s="17"/>
      <c r="S3515" s="17"/>
      <c r="EZ3515" s="196"/>
      <c r="FA3515" s="196"/>
      <c r="FB3515" s="196"/>
      <c r="FC3515" s="196"/>
      <c r="FD3515" s="196"/>
    </row>
    <row r="3516" spans="2:160">
      <c r="B3516" s="99">
        <f t="shared" si="325"/>
        <v>0</v>
      </c>
      <c r="C3516" s="99" t="str">
        <f t="shared" si="326"/>
        <v/>
      </c>
      <c r="D3516" s="99" t="str">
        <f t="shared" si="327"/>
        <v/>
      </c>
      <c r="E3516" s="99" t="str">
        <f t="shared" si="328"/>
        <v/>
      </c>
      <c r="F3516" s="99" t="str">
        <f t="shared" si="329"/>
        <v/>
      </c>
      <c r="G3516" s="99" t="str">
        <f t="shared" si="330"/>
        <v/>
      </c>
      <c r="H3516" s="200" t="str">
        <f ca="1">IF(AND(M3516&gt;0,M3516&lt;=STATS!$C$22),1,"")</f>
        <v/>
      </c>
      <c r="J3516" s="34">
        <v>3515</v>
      </c>
      <c r="R3516" s="17"/>
      <c r="S3516" s="17"/>
      <c r="EZ3516" s="196"/>
      <c r="FA3516" s="196"/>
      <c r="FB3516" s="196"/>
      <c r="FC3516" s="196"/>
      <c r="FD3516" s="196"/>
    </row>
    <row r="3517" spans="2:160">
      <c r="B3517" s="99">
        <f t="shared" si="325"/>
        <v>0</v>
      </c>
      <c r="C3517" s="99" t="str">
        <f t="shared" si="326"/>
        <v/>
      </c>
      <c r="D3517" s="99" t="str">
        <f t="shared" si="327"/>
        <v/>
      </c>
      <c r="E3517" s="99" t="str">
        <f t="shared" si="328"/>
        <v/>
      </c>
      <c r="F3517" s="99" t="str">
        <f t="shared" si="329"/>
        <v/>
      </c>
      <c r="G3517" s="99" t="str">
        <f t="shared" si="330"/>
        <v/>
      </c>
      <c r="H3517" s="200" t="str">
        <f ca="1">IF(AND(M3517&gt;0,M3517&lt;=STATS!$C$22),1,"")</f>
        <v/>
      </c>
      <c r="J3517" s="34">
        <v>3516</v>
      </c>
      <c r="R3517" s="17"/>
      <c r="S3517" s="17"/>
      <c r="EZ3517" s="196"/>
      <c r="FA3517" s="196"/>
      <c r="FB3517" s="196"/>
      <c r="FC3517" s="196"/>
      <c r="FD3517" s="196"/>
    </row>
    <row r="3518" spans="2:160">
      <c r="B3518" s="99">
        <f t="shared" si="325"/>
        <v>0</v>
      </c>
      <c r="C3518" s="99" t="str">
        <f t="shared" si="326"/>
        <v/>
      </c>
      <c r="D3518" s="99" t="str">
        <f t="shared" si="327"/>
        <v/>
      </c>
      <c r="E3518" s="99" t="str">
        <f t="shared" si="328"/>
        <v/>
      </c>
      <c r="F3518" s="99" t="str">
        <f t="shared" si="329"/>
        <v/>
      </c>
      <c r="G3518" s="99" t="str">
        <f t="shared" si="330"/>
        <v/>
      </c>
      <c r="H3518" s="200" t="str">
        <f ca="1">IF(AND(M3518&gt;0,M3518&lt;=STATS!$C$22),1,"")</f>
        <v/>
      </c>
      <c r="J3518" s="34">
        <v>3517</v>
      </c>
      <c r="R3518" s="17"/>
      <c r="S3518" s="17"/>
      <c r="EZ3518" s="196"/>
      <c r="FA3518" s="196"/>
      <c r="FB3518" s="196"/>
      <c r="FC3518" s="196"/>
      <c r="FD3518" s="196"/>
    </row>
    <row r="3519" spans="2:160">
      <c r="B3519" s="99">
        <f t="shared" si="325"/>
        <v>0</v>
      </c>
      <c r="C3519" s="99" t="str">
        <f t="shared" si="326"/>
        <v/>
      </c>
      <c r="D3519" s="99" t="str">
        <f t="shared" si="327"/>
        <v/>
      </c>
      <c r="E3519" s="99" t="str">
        <f t="shared" si="328"/>
        <v/>
      </c>
      <c r="F3519" s="99" t="str">
        <f t="shared" si="329"/>
        <v/>
      </c>
      <c r="G3519" s="99" t="str">
        <f t="shared" si="330"/>
        <v/>
      </c>
      <c r="H3519" s="200" t="str">
        <f ca="1">IF(AND(M3519&gt;0,M3519&lt;=STATS!$C$22),1,"")</f>
        <v/>
      </c>
      <c r="J3519" s="34">
        <v>3518</v>
      </c>
      <c r="R3519" s="17"/>
      <c r="S3519" s="17"/>
      <c r="EZ3519" s="196"/>
      <c r="FA3519" s="196"/>
      <c r="FB3519" s="196"/>
      <c r="FC3519" s="196"/>
      <c r="FD3519" s="196"/>
    </row>
    <row r="3520" spans="2:160">
      <c r="B3520" s="99">
        <f t="shared" si="325"/>
        <v>0</v>
      </c>
      <c r="C3520" s="99" t="str">
        <f t="shared" si="326"/>
        <v/>
      </c>
      <c r="D3520" s="99" t="str">
        <f t="shared" si="327"/>
        <v/>
      </c>
      <c r="E3520" s="99" t="str">
        <f t="shared" si="328"/>
        <v/>
      </c>
      <c r="F3520" s="99" t="str">
        <f t="shared" si="329"/>
        <v/>
      </c>
      <c r="G3520" s="99" t="str">
        <f t="shared" si="330"/>
        <v/>
      </c>
      <c r="H3520" s="200" t="str">
        <f ca="1">IF(AND(M3520&gt;0,M3520&lt;=STATS!$C$22),1,"")</f>
        <v/>
      </c>
      <c r="J3520" s="34">
        <v>3519</v>
      </c>
      <c r="R3520" s="17"/>
      <c r="S3520" s="17"/>
      <c r="EZ3520" s="196"/>
      <c r="FA3520" s="196"/>
      <c r="FB3520" s="196"/>
      <c r="FC3520" s="196"/>
      <c r="FD3520" s="196"/>
    </row>
    <row r="3521" spans="2:160">
      <c r="B3521" s="99">
        <f t="shared" si="325"/>
        <v>0</v>
      </c>
      <c r="C3521" s="99" t="str">
        <f t="shared" si="326"/>
        <v/>
      </c>
      <c r="D3521" s="99" t="str">
        <f t="shared" si="327"/>
        <v/>
      </c>
      <c r="E3521" s="99" t="str">
        <f t="shared" si="328"/>
        <v/>
      </c>
      <c r="F3521" s="99" t="str">
        <f t="shared" si="329"/>
        <v/>
      </c>
      <c r="G3521" s="99" t="str">
        <f t="shared" si="330"/>
        <v/>
      </c>
      <c r="H3521" s="200" t="str">
        <f ca="1">IF(AND(M3521&gt;0,M3521&lt;=STATS!$C$22),1,"")</f>
        <v/>
      </c>
      <c r="J3521" s="34">
        <v>3520</v>
      </c>
      <c r="R3521" s="17"/>
      <c r="S3521" s="17"/>
      <c r="EZ3521" s="196"/>
      <c r="FA3521" s="196"/>
      <c r="FB3521" s="196"/>
      <c r="FC3521" s="196"/>
      <c r="FD3521" s="196"/>
    </row>
    <row r="3522" spans="2:160">
      <c r="B3522" s="99">
        <f t="shared" ref="B3522:B3585" si="331">COUNT(R3522:EY3522,FE3522:FM3522)</f>
        <v>0</v>
      </c>
      <c r="C3522" s="99" t="str">
        <f t="shared" ref="C3522:C3585" si="332">IF(COUNT(R3522:EY3522,FE3522:FM3522)&gt;0,COUNT(R3522:EY3522,FE3522:FM3522),"")</f>
        <v/>
      </c>
      <c r="D3522" s="99" t="str">
        <f t="shared" ref="D3522:D3585" si="333">IF(COUNT(T3522:BJ3522,BL3522:BT3522,BV3522:CB3522,CD3522:EY3522,FE3522:FM3522)&gt;0,COUNT(T3522:BJ3522,BL3522:BT3522,BV3522:CB3522,CD3522:EY3522,FE3522:FM3522),"")</f>
        <v/>
      </c>
      <c r="E3522" s="99" t="str">
        <f t="shared" ref="E3522:E3585" si="334">IF(H3522=1,COUNT(R3522:EY3522,FE3522:FM3522),"")</f>
        <v/>
      </c>
      <c r="F3522" s="99" t="str">
        <f t="shared" ref="F3522:F3585" si="335">IF(H3522=1,COUNT(T3522:BJ3522,BL3522:BT3522,BV3522:CB3522,CD3522:EY3522,FE3522:FM3522),"")</f>
        <v/>
      </c>
      <c r="G3522" s="99" t="str">
        <f t="shared" si="330"/>
        <v/>
      </c>
      <c r="H3522" s="200" t="str">
        <f ca="1">IF(AND(M3522&gt;0,M3522&lt;=STATS!$C$22),1,"")</f>
        <v/>
      </c>
      <c r="J3522" s="34">
        <v>3521</v>
      </c>
      <c r="R3522" s="17"/>
      <c r="S3522" s="17"/>
      <c r="EZ3522" s="196"/>
      <c r="FA3522" s="196"/>
      <c r="FB3522" s="196"/>
      <c r="FC3522" s="196"/>
      <c r="FD3522" s="196"/>
    </row>
    <row r="3523" spans="2:160">
      <c r="B3523" s="99">
        <f t="shared" si="331"/>
        <v>0</v>
      </c>
      <c r="C3523" s="99" t="str">
        <f t="shared" si="332"/>
        <v/>
      </c>
      <c r="D3523" s="99" t="str">
        <f t="shared" si="333"/>
        <v/>
      </c>
      <c r="E3523" s="99" t="str">
        <f t="shared" si="334"/>
        <v/>
      </c>
      <c r="F3523" s="99" t="str">
        <f t="shared" si="335"/>
        <v/>
      </c>
      <c r="G3523" s="99" t="str">
        <f t="shared" si="330"/>
        <v/>
      </c>
      <c r="H3523" s="200" t="str">
        <f ca="1">IF(AND(M3523&gt;0,M3523&lt;=STATS!$C$22),1,"")</f>
        <v/>
      </c>
      <c r="J3523" s="34">
        <v>3522</v>
      </c>
      <c r="R3523" s="17"/>
      <c r="S3523" s="17"/>
      <c r="EZ3523" s="196"/>
      <c r="FA3523" s="196"/>
      <c r="FB3523" s="196"/>
      <c r="FC3523" s="196"/>
      <c r="FD3523" s="196"/>
    </row>
    <row r="3524" spans="2:160">
      <c r="B3524" s="99">
        <f t="shared" si="331"/>
        <v>0</v>
      </c>
      <c r="C3524" s="99" t="str">
        <f t="shared" si="332"/>
        <v/>
      </c>
      <c r="D3524" s="99" t="str">
        <f t="shared" si="333"/>
        <v/>
      </c>
      <c r="E3524" s="99" t="str">
        <f t="shared" si="334"/>
        <v/>
      </c>
      <c r="F3524" s="99" t="str">
        <f t="shared" si="335"/>
        <v/>
      </c>
      <c r="G3524" s="99" t="str">
        <f t="shared" si="330"/>
        <v/>
      </c>
      <c r="H3524" s="200" t="str">
        <f ca="1">IF(AND(M3524&gt;0,M3524&lt;=STATS!$C$22),1,"")</f>
        <v/>
      </c>
      <c r="J3524" s="34">
        <v>3523</v>
      </c>
      <c r="R3524" s="17"/>
      <c r="S3524" s="17"/>
      <c r="EZ3524" s="196"/>
      <c r="FA3524" s="196"/>
      <c r="FB3524" s="196"/>
      <c r="FC3524" s="196"/>
      <c r="FD3524" s="196"/>
    </row>
    <row r="3525" spans="2:160">
      <c r="B3525" s="99">
        <f t="shared" si="331"/>
        <v>0</v>
      </c>
      <c r="C3525" s="99" t="str">
        <f t="shared" si="332"/>
        <v/>
      </c>
      <c r="D3525" s="99" t="str">
        <f t="shared" si="333"/>
        <v/>
      </c>
      <c r="E3525" s="99" t="str">
        <f t="shared" si="334"/>
        <v/>
      </c>
      <c r="F3525" s="99" t="str">
        <f t="shared" si="335"/>
        <v/>
      </c>
      <c r="G3525" s="99" t="str">
        <f t="shared" si="330"/>
        <v/>
      </c>
      <c r="H3525" s="200" t="str">
        <f ca="1">IF(AND(M3525&gt;0,M3525&lt;=STATS!$C$22),1,"")</f>
        <v/>
      </c>
      <c r="J3525" s="34">
        <v>3524</v>
      </c>
      <c r="R3525" s="17"/>
      <c r="S3525" s="17"/>
      <c r="EZ3525" s="196"/>
      <c r="FA3525" s="196"/>
      <c r="FB3525" s="196"/>
      <c r="FC3525" s="196"/>
      <c r="FD3525" s="196"/>
    </row>
    <row r="3526" spans="2:160">
      <c r="B3526" s="99">
        <f t="shared" si="331"/>
        <v>0</v>
      </c>
      <c r="C3526" s="99" t="str">
        <f t="shared" si="332"/>
        <v/>
      </c>
      <c r="D3526" s="99" t="str">
        <f t="shared" si="333"/>
        <v/>
      </c>
      <c r="E3526" s="99" t="str">
        <f t="shared" si="334"/>
        <v/>
      </c>
      <c r="F3526" s="99" t="str">
        <f t="shared" si="335"/>
        <v/>
      </c>
      <c r="G3526" s="99" t="str">
        <f t="shared" si="330"/>
        <v/>
      </c>
      <c r="H3526" s="200" t="str">
        <f ca="1">IF(AND(M3526&gt;0,M3526&lt;=STATS!$C$22),1,"")</f>
        <v/>
      </c>
      <c r="J3526" s="34">
        <v>3525</v>
      </c>
      <c r="R3526" s="17"/>
      <c r="S3526" s="17"/>
      <c r="EZ3526" s="196"/>
      <c r="FA3526" s="196"/>
      <c r="FB3526" s="196"/>
      <c r="FC3526" s="196"/>
      <c r="FD3526" s="196"/>
    </row>
    <row r="3527" spans="2:160">
      <c r="B3527" s="99">
        <f t="shared" si="331"/>
        <v>0</v>
      </c>
      <c r="C3527" s="99" t="str">
        <f t="shared" si="332"/>
        <v/>
      </c>
      <c r="D3527" s="99" t="str">
        <f t="shared" si="333"/>
        <v/>
      </c>
      <c r="E3527" s="99" t="str">
        <f t="shared" si="334"/>
        <v/>
      </c>
      <c r="F3527" s="99" t="str">
        <f t="shared" si="335"/>
        <v/>
      </c>
      <c r="G3527" s="99" t="str">
        <f t="shared" si="330"/>
        <v/>
      </c>
      <c r="H3527" s="200" t="str">
        <f ca="1">IF(AND(M3527&gt;0,M3527&lt;=STATS!$C$22),1,"")</f>
        <v/>
      </c>
      <c r="J3527" s="34">
        <v>3526</v>
      </c>
      <c r="R3527" s="17"/>
      <c r="S3527" s="17"/>
      <c r="EZ3527" s="196"/>
      <c r="FA3527" s="196"/>
      <c r="FB3527" s="196"/>
      <c r="FC3527" s="196"/>
      <c r="FD3527" s="196"/>
    </row>
    <row r="3528" spans="2:160">
      <c r="B3528" s="99">
        <f t="shared" si="331"/>
        <v>0</v>
      </c>
      <c r="C3528" s="99" t="str">
        <f t="shared" si="332"/>
        <v/>
      </c>
      <c r="D3528" s="99" t="str">
        <f t="shared" si="333"/>
        <v/>
      </c>
      <c r="E3528" s="99" t="str">
        <f t="shared" si="334"/>
        <v/>
      </c>
      <c r="F3528" s="99" t="str">
        <f t="shared" si="335"/>
        <v/>
      </c>
      <c r="G3528" s="99" t="str">
        <f t="shared" si="330"/>
        <v/>
      </c>
      <c r="H3528" s="200" t="str">
        <f ca="1">IF(AND(M3528&gt;0,M3528&lt;=STATS!$C$22),1,"")</f>
        <v/>
      </c>
      <c r="J3528" s="34">
        <v>3527</v>
      </c>
      <c r="R3528" s="17"/>
      <c r="S3528" s="17"/>
      <c r="EZ3528" s="196"/>
      <c r="FA3528" s="196"/>
      <c r="FB3528" s="196"/>
      <c r="FC3528" s="196"/>
      <c r="FD3528" s="196"/>
    </row>
    <row r="3529" spans="2:160">
      <c r="B3529" s="99">
        <f t="shared" si="331"/>
        <v>0</v>
      </c>
      <c r="C3529" s="99" t="str">
        <f t="shared" si="332"/>
        <v/>
      </c>
      <c r="D3529" s="99" t="str">
        <f t="shared" si="333"/>
        <v/>
      </c>
      <c r="E3529" s="99" t="str">
        <f t="shared" si="334"/>
        <v/>
      </c>
      <c r="F3529" s="99" t="str">
        <f t="shared" si="335"/>
        <v/>
      </c>
      <c r="G3529" s="99" t="str">
        <f t="shared" si="330"/>
        <v/>
      </c>
      <c r="H3529" s="200" t="str">
        <f ca="1">IF(AND(M3529&gt;0,M3529&lt;=STATS!$C$22),1,"")</f>
        <v/>
      </c>
      <c r="J3529" s="34">
        <v>3528</v>
      </c>
      <c r="R3529" s="17"/>
      <c r="S3529" s="17"/>
      <c r="EZ3529" s="196"/>
      <c r="FA3529" s="196"/>
      <c r="FB3529" s="196"/>
      <c r="FC3529" s="196"/>
      <c r="FD3529" s="196"/>
    </row>
    <row r="3530" spans="2:160">
      <c r="B3530" s="99">
        <f t="shared" si="331"/>
        <v>0</v>
      </c>
      <c r="C3530" s="99" t="str">
        <f t="shared" si="332"/>
        <v/>
      </c>
      <c r="D3530" s="99" t="str">
        <f t="shared" si="333"/>
        <v/>
      </c>
      <c r="E3530" s="99" t="str">
        <f t="shared" si="334"/>
        <v/>
      </c>
      <c r="F3530" s="99" t="str">
        <f t="shared" si="335"/>
        <v/>
      </c>
      <c r="G3530" s="99" t="str">
        <f t="shared" si="330"/>
        <v/>
      </c>
      <c r="H3530" s="200" t="str">
        <f ca="1">IF(AND(M3530&gt;0,M3530&lt;=STATS!$C$22),1,"")</f>
        <v/>
      </c>
      <c r="J3530" s="34">
        <v>3529</v>
      </c>
      <c r="R3530" s="17"/>
      <c r="S3530" s="17"/>
      <c r="EZ3530" s="196"/>
      <c r="FA3530" s="196"/>
      <c r="FB3530" s="196"/>
      <c r="FC3530" s="196"/>
      <c r="FD3530" s="196"/>
    </row>
    <row r="3531" spans="2:160">
      <c r="B3531" s="99">
        <f t="shared" si="331"/>
        <v>0</v>
      </c>
      <c r="C3531" s="99" t="str">
        <f t="shared" si="332"/>
        <v/>
      </c>
      <c r="D3531" s="99" t="str">
        <f t="shared" si="333"/>
        <v/>
      </c>
      <c r="E3531" s="99" t="str">
        <f t="shared" si="334"/>
        <v/>
      </c>
      <c r="F3531" s="99" t="str">
        <f t="shared" si="335"/>
        <v/>
      </c>
      <c r="G3531" s="99" t="str">
        <f t="shared" si="330"/>
        <v/>
      </c>
      <c r="H3531" s="200" t="str">
        <f ca="1">IF(AND(M3531&gt;0,M3531&lt;=STATS!$C$22),1,"")</f>
        <v/>
      </c>
      <c r="J3531" s="34">
        <v>3530</v>
      </c>
      <c r="R3531" s="17"/>
      <c r="S3531" s="17"/>
      <c r="EZ3531" s="196"/>
      <c r="FA3531" s="196"/>
      <c r="FB3531" s="196"/>
      <c r="FC3531" s="196"/>
      <c r="FD3531" s="196"/>
    </row>
    <row r="3532" spans="2:160">
      <c r="B3532" s="99">
        <f t="shared" si="331"/>
        <v>0</v>
      </c>
      <c r="C3532" s="99" t="str">
        <f t="shared" si="332"/>
        <v/>
      </c>
      <c r="D3532" s="99" t="str">
        <f t="shared" si="333"/>
        <v/>
      </c>
      <c r="E3532" s="99" t="str">
        <f t="shared" si="334"/>
        <v/>
      </c>
      <c r="F3532" s="99" t="str">
        <f t="shared" si="335"/>
        <v/>
      </c>
      <c r="G3532" s="99" t="str">
        <f t="shared" si="330"/>
        <v/>
      </c>
      <c r="H3532" s="200" t="str">
        <f ca="1">IF(AND(M3532&gt;0,M3532&lt;=STATS!$C$22),1,"")</f>
        <v/>
      </c>
      <c r="J3532" s="34">
        <v>3531</v>
      </c>
      <c r="R3532" s="17"/>
      <c r="S3532" s="17"/>
      <c r="EZ3532" s="196"/>
      <c r="FA3532" s="196"/>
      <c r="FB3532" s="196"/>
      <c r="FC3532" s="196"/>
      <c r="FD3532" s="196"/>
    </row>
    <row r="3533" spans="2:160">
      <c r="B3533" s="99">
        <f t="shared" si="331"/>
        <v>0</v>
      </c>
      <c r="C3533" s="99" t="str">
        <f t="shared" si="332"/>
        <v/>
      </c>
      <c r="D3533" s="99" t="str">
        <f t="shared" si="333"/>
        <v/>
      </c>
      <c r="E3533" s="99" t="str">
        <f t="shared" si="334"/>
        <v/>
      </c>
      <c r="F3533" s="99" t="str">
        <f t="shared" si="335"/>
        <v/>
      </c>
      <c r="G3533" s="99" t="str">
        <f t="shared" si="330"/>
        <v/>
      </c>
      <c r="H3533" s="200" t="str">
        <f ca="1">IF(AND(M3533&gt;0,M3533&lt;=STATS!$C$22),1,"")</f>
        <v/>
      </c>
      <c r="J3533" s="34">
        <v>3532</v>
      </c>
      <c r="R3533" s="17"/>
      <c r="S3533" s="17"/>
      <c r="EZ3533" s="196"/>
      <c r="FA3533" s="196"/>
      <c r="FB3533" s="196"/>
      <c r="FC3533" s="196"/>
      <c r="FD3533" s="196"/>
    </row>
    <row r="3534" spans="2:160">
      <c r="B3534" s="99">
        <f t="shared" si="331"/>
        <v>0</v>
      </c>
      <c r="C3534" s="99" t="str">
        <f t="shared" si="332"/>
        <v/>
      </c>
      <c r="D3534" s="99" t="str">
        <f t="shared" si="333"/>
        <v/>
      </c>
      <c r="E3534" s="99" t="str">
        <f t="shared" si="334"/>
        <v/>
      </c>
      <c r="F3534" s="99" t="str">
        <f t="shared" si="335"/>
        <v/>
      </c>
      <c r="G3534" s="99" t="str">
        <f t="shared" si="330"/>
        <v/>
      </c>
      <c r="H3534" s="200" t="str">
        <f ca="1">IF(AND(M3534&gt;0,M3534&lt;=STATS!$C$22),1,"")</f>
        <v/>
      </c>
      <c r="J3534" s="34">
        <v>3533</v>
      </c>
      <c r="R3534" s="17"/>
      <c r="S3534" s="17"/>
      <c r="EZ3534" s="196"/>
      <c r="FA3534" s="196"/>
      <c r="FB3534" s="196"/>
      <c r="FC3534" s="196"/>
      <c r="FD3534" s="196"/>
    </row>
    <row r="3535" spans="2:160">
      <c r="B3535" s="99">
        <f t="shared" si="331"/>
        <v>0</v>
      </c>
      <c r="C3535" s="99" t="str">
        <f t="shared" si="332"/>
        <v/>
      </c>
      <c r="D3535" s="99" t="str">
        <f t="shared" si="333"/>
        <v/>
      </c>
      <c r="E3535" s="99" t="str">
        <f t="shared" si="334"/>
        <v/>
      </c>
      <c r="F3535" s="99" t="str">
        <f t="shared" si="335"/>
        <v/>
      </c>
      <c r="G3535" s="99" t="str">
        <f t="shared" si="330"/>
        <v/>
      </c>
      <c r="H3535" s="200" t="str">
        <f ca="1">IF(AND(M3535&gt;0,M3535&lt;=STATS!$C$22),1,"")</f>
        <v/>
      </c>
      <c r="J3535" s="34">
        <v>3534</v>
      </c>
      <c r="R3535" s="17"/>
      <c r="S3535" s="17"/>
      <c r="EZ3535" s="196"/>
      <c r="FA3535" s="196"/>
      <c r="FB3535" s="196"/>
      <c r="FC3535" s="196"/>
      <c r="FD3535" s="196"/>
    </row>
    <row r="3536" spans="2:160">
      <c r="B3536" s="99">
        <f t="shared" si="331"/>
        <v>0</v>
      </c>
      <c r="C3536" s="99" t="str">
        <f t="shared" si="332"/>
        <v/>
      </c>
      <c r="D3536" s="99" t="str">
        <f t="shared" si="333"/>
        <v/>
      </c>
      <c r="E3536" s="99" t="str">
        <f t="shared" si="334"/>
        <v/>
      </c>
      <c r="F3536" s="99" t="str">
        <f t="shared" si="335"/>
        <v/>
      </c>
      <c r="G3536" s="99" t="str">
        <f t="shared" si="330"/>
        <v/>
      </c>
      <c r="H3536" s="200" t="str">
        <f ca="1">IF(AND(M3536&gt;0,M3536&lt;=STATS!$C$22),1,"")</f>
        <v/>
      </c>
      <c r="J3536" s="34">
        <v>3535</v>
      </c>
      <c r="R3536" s="17"/>
      <c r="S3536" s="17"/>
      <c r="EZ3536" s="196"/>
      <c r="FA3536" s="196"/>
      <c r="FB3536" s="196"/>
      <c r="FC3536" s="196"/>
      <c r="FD3536" s="196"/>
    </row>
    <row r="3537" spans="2:160">
      <c r="B3537" s="99">
        <f t="shared" si="331"/>
        <v>0</v>
      </c>
      <c r="C3537" s="99" t="str">
        <f t="shared" si="332"/>
        <v/>
      </c>
      <c r="D3537" s="99" t="str">
        <f t="shared" si="333"/>
        <v/>
      </c>
      <c r="E3537" s="99" t="str">
        <f t="shared" si="334"/>
        <v/>
      </c>
      <c r="F3537" s="99" t="str">
        <f t="shared" si="335"/>
        <v/>
      </c>
      <c r="G3537" s="99" t="str">
        <f t="shared" si="330"/>
        <v/>
      </c>
      <c r="H3537" s="200" t="str">
        <f ca="1">IF(AND(M3537&gt;0,M3537&lt;=STATS!$C$22),1,"")</f>
        <v/>
      </c>
      <c r="J3537" s="34">
        <v>3536</v>
      </c>
      <c r="R3537" s="17"/>
      <c r="S3537" s="17"/>
      <c r="EZ3537" s="196"/>
      <c r="FA3537" s="196"/>
      <c r="FB3537" s="196"/>
      <c r="FC3537" s="196"/>
      <c r="FD3537" s="196"/>
    </row>
    <row r="3538" spans="2:160">
      <c r="B3538" s="99">
        <f t="shared" si="331"/>
        <v>0</v>
      </c>
      <c r="C3538" s="99" t="str">
        <f t="shared" si="332"/>
        <v/>
      </c>
      <c r="D3538" s="99" t="str">
        <f t="shared" si="333"/>
        <v/>
      </c>
      <c r="E3538" s="99" t="str">
        <f t="shared" si="334"/>
        <v/>
      </c>
      <c r="F3538" s="99" t="str">
        <f t="shared" si="335"/>
        <v/>
      </c>
      <c r="G3538" s="99" t="str">
        <f t="shared" si="330"/>
        <v/>
      </c>
      <c r="H3538" s="200" t="str">
        <f ca="1">IF(AND(M3538&gt;0,M3538&lt;=STATS!$C$22),1,"")</f>
        <v/>
      </c>
      <c r="J3538" s="34">
        <v>3537</v>
      </c>
      <c r="R3538" s="17"/>
      <c r="S3538" s="17"/>
      <c r="EZ3538" s="196"/>
      <c r="FA3538" s="196"/>
      <c r="FB3538" s="196"/>
      <c r="FC3538" s="196"/>
      <c r="FD3538" s="196"/>
    </row>
    <row r="3539" spans="2:160">
      <c r="B3539" s="99">
        <f t="shared" si="331"/>
        <v>0</v>
      </c>
      <c r="C3539" s="99" t="str">
        <f t="shared" si="332"/>
        <v/>
      </c>
      <c r="D3539" s="99" t="str">
        <f t="shared" si="333"/>
        <v/>
      </c>
      <c r="E3539" s="99" t="str">
        <f t="shared" si="334"/>
        <v/>
      </c>
      <c r="F3539" s="99" t="str">
        <f t="shared" si="335"/>
        <v/>
      </c>
      <c r="G3539" s="99" t="str">
        <f t="shared" si="330"/>
        <v/>
      </c>
      <c r="H3539" s="200" t="str">
        <f ca="1">IF(AND(M3539&gt;0,M3539&lt;=STATS!$C$22),1,"")</f>
        <v/>
      </c>
      <c r="J3539" s="34">
        <v>3538</v>
      </c>
      <c r="R3539" s="17"/>
      <c r="S3539" s="17"/>
      <c r="EZ3539" s="196"/>
      <c r="FA3539" s="196"/>
      <c r="FB3539" s="196"/>
      <c r="FC3539" s="196"/>
      <c r="FD3539" s="196"/>
    </row>
    <row r="3540" spans="2:160">
      <c r="B3540" s="99">
        <f t="shared" si="331"/>
        <v>0</v>
      </c>
      <c r="C3540" s="99" t="str">
        <f t="shared" si="332"/>
        <v/>
      </c>
      <c r="D3540" s="99" t="str">
        <f t="shared" si="333"/>
        <v/>
      </c>
      <c r="E3540" s="99" t="str">
        <f t="shared" si="334"/>
        <v/>
      </c>
      <c r="F3540" s="99" t="str">
        <f t="shared" si="335"/>
        <v/>
      </c>
      <c r="G3540" s="99" t="str">
        <f t="shared" si="330"/>
        <v/>
      </c>
      <c r="H3540" s="200" t="str">
        <f ca="1">IF(AND(M3540&gt;0,M3540&lt;=STATS!$C$22),1,"")</f>
        <v/>
      </c>
      <c r="J3540" s="34">
        <v>3539</v>
      </c>
      <c r="R3540" s="17"/>
      <c r="S3540" s="17"/>
      <c r="EZ3540" s="196"/>
      <c r="FA3540" s="196"/>
      <c r="FB3540" s="196"/>
      <c r="FC3540" s="196"/>
      <c r="FD3540" s="196"/>
    </row>
    <row r="3541" spans="2:160">
      <c r="B3541" s="99">
        <f t="shared" si="331"/>
        <v>0</v>
      </c>
      <c r="C3541" s="99" t="str">
        <f t="shared" si="332"/>
        <v/>
      </c>
      <c r="D3541" s="99" t="str">
        <f t="shared" si="333"/>
        <v/>
      </c>
      <c r="E3541" s="99" t="str">
        <f t="shared" si="334"/>
        <v/>
      </c>
      <c r="F3541" s="99" t="str">
        <f t="shared" si="335"/>
        <v/>
      </c>
      <c r="G3541" s="99" t="str">
        <f t="shared" si="330"/>
        <v/>
      </c>
      <c r="H3541" s="200" t="str">
        <f ca="1">IF(AND(M3541&gt;0,M3541&lt;=STATS!$C$22),1,"")</f>
        <v/>
      </c>
      <c r="J3541" s="34">
        <v>3540</v>
      </c>
      <c r="R3541" s="17"/>
      <c r="S3541" s="17"/>
      <c r="EZ3541" s="196"/>
      <c r="FA3541" s="196"/>
      <c r="FB3541" s="196"/>
      <c r="FC3541" s="196"/>
      <c r="FD3541" s="196"/>
    </row>
    <row r="3542" spans="2:160">
      <c r="B3542" s="99">
        <f t="shared" si="331"/>
        <v>0</v>
      </c>
      <c r="C3542" s="99" t="str">
        <f t="shared" si="332"/>
        <v/>
      </c>
      <c r="D3542" s="99" t="str">
        <f t="shared" si="333"/>
        <v/>
      </c>
      <c r="E3542" s="99" t="str">
        <f t="shared" si="334"/>
        <v/>
      </c>
      <c r="F3542" s="99" t="str">
        <f t="shared" si="335"/>
        <v/>
      </c>
      <c r="G3542" s="99" t="str">
        <f t="shared" si="330"/>
        <v/>
      </c>
      <c r="H3542" s="200" t="str">
        <f ca="1">IF(AND(M3542&gt;0,M3542&lt;=STATS!$C$22),1,"")</f>
        <v/>
      </c>
      <c r="J3542" s="34">
        <v>3541</v>
      </c>
      <c r="R3542" s="17"/>
      <c r="S3542" s="17"/>
      <c r="EZ3542" s="196"/>
      <c r="FA3542" s="196"/>
      <c r="FB3542" s="196"/>
      <c r="FC3542" s="196"/>
      <c r="FD3542" s="196"/>
    </row>
    <row r="3543" spans="2:160">
      <c r="B3543" s="99">
        <f t="shared" si="331"/>
        <v>0</v>
      </c>
      <c r="C3543" s="99" t="str">
        <f t="shared" si="332"/>
        <v/>
      </c>
      <c r="D3543" s="99" t="str">
        <f t="shared" si="333"/>
        <v/>
      </c>
      <c r="E3543" s="99" t="str">
        <f t="shared" si="334"/>
        <v/>
      </c>
      <c r="F3543" s="99" t="str">
        <f t="shared" si="335"/>
        <v/>
      </c>
      <c r="G3543" s="99" t="str">
        <f t="shared" si="330"/>
        <v/>
      </c>
      <c r="H3543" s="200" t="str">
        <f ca="1">IF(AND(M3543&gt;0,M3543&lt;=STATS!$C$22),1,"")</f>
        <v/>
      </c>
      <c r="J3543" s="34">
        <v>3542</v>
      </c>
      <c r="R3543" s="17"/>
      <c r="S3543" s="17"/>
      <c r="EZ3543" s="196"/>
      <c r="FA3543" s="196"/>
      <c r="FB3543" s="196"/>
      <c r="FC3543" s="196"/>
      <c r="FD3543" s="196"/>
    </row>
    <row r="3544" spans="2:160">
      <c r="B3544" s="99">
        <f t="shared" si="331"/>
        <v>0</v>
      </c>
      <c r="C3544" s="99" t="str">
        <f t="shared" si="332"/>
        <v/>
      </c>
      <c r="D3544" s="99" t="str">
        <f t="shared" si="333"/>
        <v/>
      </c>
      <c r="E3544" s="99" t="str">
        <f t="shared" si="334"/>
        <v/>
      </c>
      <c r="F3544" s="99" t="str">
        <f t="shared" si="335"/>
        <v/>
      </c>
      <c r="G3544" s="99" t="str">
        <f t="shared" si="330"/>
        <v/>
      </c>
      <c r="H3544" s="200" t="str">
        <f ca="1">IF(AND(M3544&gt;0,M3544&lt;=STATS!$C$22),1,"")</f>
        <v/>
      </c>
      <c r="J3544" s="34">
        <v>3543</v>
      </c>
      <c r="R3544" s="17"/>
      <c r="S3544" s="17"/>
      <c r="EZ3544" s="196"/>
      <c r="FA3544" s="196"/>
      <c r="FB3544" s="196"/>
      <c r="FC3544" s="196"/>
      <c r="FD3544" s="196"/>
    </row>
    <row r="3545" spans="2:160">
      <c r="B3545" s="99">
        <f t="shared" si="331"/>
        <v>0</v>
      </c>
      <c r="C3545" s="99" t="str">
        <f t="shared" si="332"/>
        <v/>
      </c>
      <c r="D3545" s="99" t="str">
        <f t="shared" si="333"/>
        <v/>
      </c>
      <c r="E3545" s="99" t="str">
        <f t="shared" si="334"/>
        <v/>
      </c>
      <c r="F3545" s="99" t="str">
        <f t="shared" si="335"/>
        <v/>
      </c>
      <c r="G3545" s="99" t="str">
        <f t="shared" si="330"/>
        <v/>
      </c>
      <c r="H3545" s="200" t="str">
        <f ca="1">IF(AND(M3545&gt;0,M3545&lt;=STATS!$C$22),1,"")</f>
        <v/>
      </c>
      <c r="J3545" s="34">
        <v>3544</v>
      </c>
      <c r="R3545" s="17"/>
      <c r="S3545" s="17"/>
      <c r="EZ3545" s="196"/>
      <c r="FA3545" s="196"/>
      <c r="FB3545" s="196"/>
      <c r="FC3545" s="196"/>
      <c r="FD3545" s="196"/>
    </row>
    <row r="3546" spans="2:160">
      <c r="B3546" s="99">
        <f t="shared" si="331"/>
        <v>0</v>
      </c>
      <c r="C3546" s="99" t="str">
        <f t="shared" si="332"/>
        <v/>
      </c>
      <c r="D3546" s="99" t="str">
        <f t="shared" si="333"/>
        <v/>
      </c>
      <c r="E3546" s="99" t="str">
        <f t="shared" si="334"/>
        <v/>
      </c>
      <c r="F3546" s="99" t="str">
        <f t="shared" si="335"/>
        <v/>
      </c>
      <c r="G3546" s="99" t="str">
        <f t="shared" ref="G3546:G3609" si="336">IF($B3546&gt;=1,$M3546,"")</f>
        <v/>
      </c>
      <c r="H3546" s="200" t="str">
        <f ca="1">IF(AND(M3546&gt;0,M3546&lt;=STATS!$C$22),1,"")</f>
        <v/>
      </c>
      <c r="J3546" s="34">
        <v>3545</v>
      </c>
      <c r="R3546" s="17"/>
      <c r="S3546" s="17"/>
      <c r="EZ3546" s="196"/>
      <c r="FA3546" s="196"/>
      <c r="FB3546" s="196"/>
      <c r="FC3546" s="196"/>
      <c r="FD3546" s="196"/>
    </row>
    <row r="3547" spans="2:160">
      <c r="B3547" s="99">
        <f t="shared" si="331"/>
        <v>0</v>
      </c>
      <c r="C3547" s="99" t="str">
        <f t="shared" si="332"/>
        <v/>
      </c>
      <c r="D3547" s="99" t="str">
        <f t="shared" si="333"/>
        <v/>
      </c>
      <c r="E3547" s="99" t="str">
        <f t="shared" si="334"/>
        <v/>
      </c>
      <c r="F3547" s="99" t="str">
        <f t="shared" si="335"/>
        <v/>
      </c>
      <c r="G3547" s="99" t="str">
        <f t="shared" si="336"/>
        <v/>
      </c>
      <c r="H3547" s="200" t="str">
        <f ca="1">IF(AND(M3547&gt;0,M3547&lt;=STATS!$C$22),1,"")</f>
        <v/>
      </c>
      <c r="J3547" s="34">
        <v>3546</v>
      </c>
      <c r="R3547" s="17"/>
      <c r="S3547" s="17"/>
      <c r="EZ3547" s="196"/>
      <c r="FA3547" s="196"/>
      <c r="FB3547" s="196"/>
      <c r="FC3547" s="196"/>
      <c r="FD3547" s="196"/>
    </row>
    <row r="3548" spans="2:160">
      <c r="B3548" s="99">
        <f t="shared" si="331"/>
        <v>0</v>
      </c>
      <c r="C3548" s="99" t="str">
        <f t="shared" si="332"/>
        <v/>
      </c>
      <c r="D3548" s="99" t="str">
        <f t="shared" si="333"/>
        <v/>
      </c>
      <c r="E3548" s="99" t="str">
        <f t="shared" si="334"/>
        <v/>
      </c>
      <c r="F3548" s="99" t="str">
        <f t="shared" si="335"/>
        <v/>
      </c>
      <c r="G3548" s="99" t="str">
        <f t="shared" si="336"/>
        <v/>
      </c>
      <c r="H3548" s="200" t="str">
        <f ca="1">IF(AND(M3548&gt;0,M3548&lt;=STATS!$C$22),1,"")</f>
        <v/>
      </c>
      <c r="J3548" s="34">
        <v>3547</v>
      </c>
      <c r="R3548" s="17"/>
      <c r="S3548" s="17"/>
      <c r="EZ3548" s="196"/>
      <c r="FA3548" s="196"/>
      <c r="FB3548" s="196"/>
      <c r="FC3548" s="196"/>
      <c r="FD3548" s="196"/>
    </row>
    <row r="3549" spans="2:160">
      <c r="B3549" s="99">
        <f t="shared" si="331"/>
        <v>0</v>
      </c>
      <c r="C3549" s="99" t="str">
        <f t="shared" si="332"/>
        <v/>
      </c>
      <c r="D3549" s="99" t="str">
        <f t="shared" si="333"/>
        <v/>
      </c>
      <c r="E3549" s="99" t="str">
        <f t="shared" si="334"/>
        <v/>
      </c>
      <c r="F3549" s="99" t="str">
        <f t="shared" si="335"/>
        <v/>
      </c>
      <c r="G3549" s="99" t="str">
        <f t="shared" si="336"/>
        <v/>
      </c>
      <c r="H3549" s="200" t="str">
        <f ca="1">IF(AND(M3549&gt;0,M3549&lt;=STATS!$C$22),1,"")</f>
        <v/>
      </c>
      <c r="J3549" s="34">
        <v>3548</v>
      </c>
      <c r="R3549" s="17"/>
      <c r="S3549" s="17"/>
      <c r="EZ3549" s="196"/>
      <c r="FA3549" s="196"/>
      <c r="FB3549" s="196"/>
      <c r="FC3549" s="196"/>
      <c r="FD3549" s="196"/>
    </row>
    <row r="3550" spans="2:160">
      <c r="B3550" s="99">
        <f t="shared" si="331"/>
        <v>0</v>
      </c>
      <c r="C3550" s="99" t="str">
        <f t="shared" si="332"/>
        <v/>
      </c>
      <c r="D3550" s="99" t="str">
        <f t="shared" si="333"/>
        <v/>
      </c>
      <c r="E3550" s="99" t="str">
        <f t="shared" si="334"/>
        <v/>
      </c>
      <c r="F3550" s="99" t="str">
        <f t="shared" si="335"/>
        <v/>
      </c>
      <c r="G3550" s="99" t="str">
        <f t="shared" si="336"/>
        <v/>
      </c>
      <c r="H3550" s="200" t="str">
        <f ca="1">IF(AND(M3550&gt;0,M3550&lt;=STATS!$C$22),1,"")</f>
        <v/>
      </c>
      <c r="J3550" s="34">
        <v>3549</v>
      </c>
      <c r="R3550" s="17"/>
      <c r="S3550" s="17"/>
      <c r="EZ3550" s="196"/>
      <c r="FA3550" s="196"/>
      <c r="FB3550" s="196"/>
      <c r="FC3550" s="196"/>
      <c r="FD3550" s="196"/>
    </row>
    <row r="3551" spans="2:160">
      <c r="B3551" s="99">
        <f t="shared" si="331"/>
        <v>0</v>
      </c>
      <c r="C3551" s="99" t="str">
        <f t="shared" si="332"/>
        <v/>
      </c>
      <c r="D3551" s="99" t="str">
        <f t="shared" si="333"/>
        <v/>
      </c>
      <c r="E3551" s="99" t="str">
        <f t="shared" si="334"/>
        <v/>
      </c>
      <c r="F3551" s="99" t="str">
        <f t="shared" si="335"/>
        <v/>
      </c>
      <c r="G3551" s="99" t="str">
        <f t="shared" si="336"/>
        <v/>
      </c>
      <c r="H3551" s="200" t="str">
        <f ca="1">IF(AND(M3551&gt;0,M3551&lt;=STATS!$C$22),1,"")</f>
        <v/>
      </c>
      <c r="J3551" s="34">
        <v>3550</v>
      </c>
      <c r="R3551" s="17"/>
      <c r="S3551" s="17"/>
      <c r="EZ3551" s="196"/>
      <c r="FA3551" s="196"/>
      <c r="FB3551" s="196"/>
      <c r="FC3551" s="196"/>
      <c r="FD3551" s="196"/>
    </row>
    <row r="3552" spans="2:160">
      <c r="B3552" s="99">
        <f t="shared" si="331"/>
        <v>0</v>
      </c>
      <c r="C3552" s="99" t="str">
        <f t="shared" si="332"/>
        <v/>
      </c>
      <c r="D3552" s="99" t="str">
        <f t="shared" si="333"/>
        <v/>
      </c>
      <c r="E3552" s="99" t="str">
        <f t="shared" si="334"/>
        <v/>
      </c>
      <c r="F3552" s="99" t="str">
        <f t="shared" si="335"/>
        <v/>
      </c>
      <c r="G3552" s="99" t="str">
        <f t="shared" si="336"/>
        <v/>
      </c>
      <c r="H3552" s="200" t="str">
        <f ca="1">IF(AND(M3552&gt;0,M3552&lt;=STATS!$C$22),1,"")</f>
        <v/>
      </c>
      <c r="J3552" s="34">
        <v>3551</v>
      </c>
      <c r="R3552" s="17"/>
      <c r="S3552" s="17"/>
      <c r="EZ3552" s="196"/>
      <c r="FA3552" s="196"/>
      <c r="FB3552" s="196"/>
      <c r="FC3552" s="196"/>
      <c r="FD3552" s="196"/>
    </row>
    <row r="3553" spans="2:160">
      <c r="B3553" s="99">
        <f t="shared" si="331"/>
        <v>0</v>
      </c>
      <c r="C3553" s="99" t="str">
        <f t="shared" si="332"/>
        <v/>
      </c>
      <c r="D3553" s="99" t="str">
        <f t="shared" si="333"/>
        <v/>
      </c>
      <c r="E3553" s="99" t="str">
        <f t="shared" si="334"/>
        <v/>
      </c>
      <c r="F3553" s="99" t="str">
        <f t="shared" si="335"/>
        <v/>
      </c>
      <c r="G3553" s="99" t="str">
        <f t="shared" si="336"/>
        <v/>
      </c>
      <c r="H3553" s="200" t="str">
        <f ca="1">IF(AND(M3553&gt;0,M3553&lt;=STATS!$C$22),1,"")</f>
        <v/>
      </c>
      <c r="J3553" s="34">
        <v>3552</v>
      </c>
      <c r="R3553" s="17"/>
      <c r="S3553" s="17"/>
      <c r="EZ3553" s="196"/>
      <c r="FA3553" s="196"/>
      <c r="FB3553" s="196"/>
      <c r="FC3553" s="196"/>
      <c r="FD3553" s="196"/>
    </row>
    <row r="3554" spans="2:160">
      <c r="B3554" s="99">
        <f t="shared" si="331"/>
        <v>0</v>
      </c>
      <c r="C3554" s="99" t="str">
        <f t="shared" si="332"/>
        <v/>
      </c>
      <c r="D3554" s="99" t="str">
        <f t="shared" si="333"/>
        <v/>
      </c>
      <c r="E3554" s="99" t="str">
        <f t="shared" si="334"/>
        <v/>
      </c>
      <c r="F3554" s="99" t="str">
        <f t="shared" si="335"/>
        <v/>
      </c>
      <c r="G3554" s="99" t="str">
        <f t="shared" si="336"/>
        <v/>
      </c>
      <c r="H3554" s="200" t="str">
        <f ca="1">IF(AND(M3554&gt;0,M3554&lt;=STATS!$C$22),1,"")</f>
        <v/>
      </c>
      <c r="J3554" s="34">
        <v>3553</v>
      </c>
      <c r="R3554" s="17"/>
      <c r="S3554" s="17"/>
      <c r="EZ3554" s="196"/>
      <c r="FA3554" s="196"/>
      <c r="FB3554" s="196"/>
      <c r="FC3554" s="196"/>
      <c r="FD3554" s="196"/>
    </row>
    <row r="3555" spans="2:160">
      <c r="B3555" s="99">
        <f t="shared" si="331"/>
        <v>0</v>
      </c>
      <c r="C3555" s="99" t="str">
        <f t="shared" si="332"/>
        <v/>
      </c>
      <c r="D3555" s="99" t="str">
        <f t="shared" si="333"/>
        <v/>
      </c>
      <c r="E3555" s="99" t="str">
        <f t="shared" si="334"/>
        <v/>
      </c>
      <c r="F3555" s="99" t="str">
        <f t="shared" si="335"/>
        <v/>
      </c>
      <c r="G3555" s="99" t="str">
        <f t="shared" si="336"/>
        <v/>
      </c>
      <c r="H3555" s="200" t="str">
        <f ca="1">IF(AND(M3555&gt;0,M3555&lt;=STATS!$C$22),1,"")</f>
        <v/>
      </c>
      <c r="J3555" s="34">
        <v>3554</v>
      </c>
      <c r="R3555" s="17"/>
      <c r="S3555" s="17"/>
      <c r="EZ3555" s="196"/>
      <c r="FA3555" s="196"/>
      <c r="FB3555" s="196"/>
      <c r="FC3555" s="196"/>
      <c r="FD3555" s="196"/>
    </row>
    <row r="3556" spans="2:160">
      <c r="B3556" s="99">
        <f t="shared" si="331"/>
        <v>0</v>
      </c>
      <c r="C3556" s="99" t="str">
        <f t="shared" si="332"/>
        <v/>
      </c>
      <c r="D3556" s="99" t="str">
        <f t="shared" si="333"/>
        <v/>
      </c>
      <c r="E3556" s="99" t="str">
        <f t="shared" si="334"/>
        <v/>
      </c>
      <c r="F3556" s="99" t="str">
        <f t="shared" si="335"/>
        <v/>
      </c>
      <c r="G3556" s="99" t="str">
        <f t="shared" si="336"/>
        <v/>
      </c>
      <c r="H3556" s="200" t="str">
        <f ca="1">IF(AND(M3556&gt;0,M3556&lt;=STATS!$C$22),1,"")</f>
        <v/>
      </c>
      <c r="J3556" s="34">
        <v>3555</v>
      </c>
      <c r="R3556" s="17"/>
      <c r="S3556" s="17"/>
      <c r="EZ3556" s="196"/>
      <c r="FA3556" s="196"/>
      <c r="FB3556" s="196"/>
      <c r="FC3556" s="196"/>
      <c r="FD3556" s="196"/>
    </row>
    <row r="3557" spans="2:160">
      <c r="B3557" s="99">
        <f t="shared" si="331"/>
        <v>0</v>
      </c>
      <c r="C3557" s="99" t="str">
        <f t="shared" si="332"/>
        <v/>
      </c>
      <c r="D3557" s="99" t="str">
        <f t="shared" si="333"/>
        <v/>
      </c>
      <c r="E3557" s="99" t="str">
        <f t="shared" si="334"/>
        <v/>
      </c>
      <c r="F3557" s="99" t="str">
        <f t="shared" si="335"/>
        <v/>
      </c>
      <c r="G3557" s="99" t="str">
        <f t="shared" si="336"/>
        <v/>
      </c>
      <c r="H3557" s="200" t="str">
        <f ca="1">IF(AND(M3557&gt;0,M3557&lt;=STATS!$C$22),1,"")</f>
        <v/>
      </c>
      <c r="J3557" s="34">
        <v>3556</v>
      </c>
      <c r="R3557" s="17"/>
      <c r="S3557" s="17"/>
      <c r="EZ3557" s="196"/>
      <c r="FA3557" s="196"/>
      <c r="FB3557" s="196"/>
      <c r="FC3557" s="196"/>
      <c r="FD3557" s="196"/>
    </row>
    <row r="3558" spans="2:160">
      <c r="B3558" s="99">
        <f t="shared" si="331"/>
        <v>0</v>
      </c>
      <c r="C3558" s="99" t="str">
        <f t="shared" si="332"/>
        <v/>
      </c>
      <c r="D3558" s="99" t="str">
        <f t="shared" si="333"/>
        <v/>
      </c>
      <c r="E3558" s="99" t="str">
        <f t="shared" si="334"/>
        <v/>
      </c>
      <c r="F3558" s="99" t="str">
        <f t="shared" si="335"/>
        <v/>
      </c>
      <c r="G3558" s="99" t="str">
        <f t="shared" si="336"/>
        <v/>
      </c>
      <c r="H3558" s="200" t="str">
        <f ca="1">IF(AND(M3558&gt;0,M3558&lt;=STATS!$C$22),1,"")</f>
        <v/>
      </c>
      <c r="J3558" s="34">
        <v>3557</v>
      </c>
      <c r="R3558" s="17"/>
      <c r="S3558" s="17"/>
      <c r="EZ3558" s="196"/>
      <c r="FA3558" s="196"/>
      <c r="FB3558" s="196"/>
      <c r="FC3558" s="196"/>
      <c r="FD3558" s="196"/>
    </row>
    <row r="3559" spans="2:160">
      <c r="B3559" s="99">
        <f t="shared" si="331"/>
        <v>0</v>
      </c>
      <c r="C3559" s="99" t="str">
        <f t="shared" si="332"/>
        <v/>
      </c>
      <c r="D3559" s="99" t="str">
        <f t="shared" si="333"/>
        <v/>
      </c>
      <c r="E3559" s="99" t="str">
        <f t="shared" si="334"/>
        <v/>
      </c>
      <c r="F3559" s="99" t="str">
        <f t="shared" si="335"/>
        <v/>
      </c>
      <c r="G3559" s="99" t="str">
        <f t="shared" si="336"/>
        <v/>
      </c>
      <c r="H3559" s="200" t="str">
        <f ca="1">IF(AND(M3559&gt;0,M3559&lt;=STATS!$C$22),1,"")</f>
        <v/>
      </c>
      <c r="J3559" s="34">
        <v>3558</v>
      </c>
      <c r="R3559" s="17"/>
      <c r="S3559" s="17"/>
      <c r="EZ3559" s="196"/>
      <c r="FA3559" s="196"/>
      <c r="FB3559" s="196"/>
      <c r="FC3559" s="196"/>
      <c r="FD3559" s="196"/>
    </row>
    <row r="3560" spans="2:160">
      <c r="B3560" s="99">
        <f t="shared" si="331"/>
        <v>0</v>
      </c>
      <c r="C3560" s="99" t="str">
        <f t="shared" si="332"/>
        <v/>
      </c>
      <c r="D3560" s="99" t="str">
        <f t="shared" si="333"/>
        <v/>
      </c>
      <c r="E3560" s="99" t="str">
        <f t="shared" si="334"/>
        <v/>
      </c>
      <c r="F3560" s="99" t="str">
        <f t="shared" si="335"/>
        <v/>
      </c>
      <c r="G3560" s="99" t="str">
        <f t="shared" si="336"/>
        <v/>
      </c>
      <c r="H3560" s="200" t="str">
        <f ca="1">IF(AND(M3560&gt;0,M3560&lt;=STATS!$C$22),1,"")</f>
        <v/>
      </c>
      <c r="J3560" s="34">
        <v>3559</v>
      </c>
      <c r="R3560" s="17"/>
      <c r="S3560" s="17"/>
      <c r="EZ3560" s="196"/>
      <c r="FA3560" s="196"/>
      <c r="FB3560" s="196"/>
      <c r="FC3560" s="196"/>
      <c r="FD3560" s="196"/>
    </row>
    <row r="3561" spans="2:160">
      <c r="B3561" s="99">
        <f t="shared" si="331"/>
        <v>0</v>
      </c>
      <c r="C3561" s="99" t="str">
        <f t="shared" si="332"/>
        <v/>
      </c>
      <c r="D3561" s="99" t="str">
        <f t="shared" si="333"/>
        <v/>
      </c>
      <c r="E3561" s="99" t="str">
        <f t="shared" si="334"/>
        <v/>
      </c>
      <c r="F3561" s="99" t="str">
        <f t="shared" si="335"/>
        <v/>
      </c>
      <c r="G3561" s="99" t="str">
        <f t="shared" si="336"/>
        <v/>
      </c>
      <c r="H3561" s="200" t="str">
        <f ca="1">IF(AND(M3561&gt;0,M3561&lt;=STATS!$C$22),1,"")</f>
        <v/>
      </c>
      <c r="J3561" s="34">
        <v>3560</v>
      </c>
      <c r="R3561" s="17"/>
      <c r="S3561" s="17"/>
      <c r="EZ3561" s="196"/>
      <c r="FA3561" s="196"/>
      <c r="FB3561" s="196"/>
      <c r="FC3561" s="196"/>
      <c r="FD3561" s="196"/>
    </row>
    <row r="3562" spans="2:160">
      <c r="B3562" s="99">
        <f t="shared" si="331"/>
        <v>0</v>
      </c>
      <c r="C3562" s="99" t="str">
        <f t="shared" si="332"/>
        <v/>
      </c>
      <c r="D3562" s="99" t="str">
        <f t="shared" si="333"/>
        <v/>
      </c>
      <c r="E3562" s="99" t="str">
        <f t="shared" si="334"/>
        <v/>
      </c>
      <c r="F3562" s="99" t="str">
        <f t="shared" si="335"/>
        <v/>
      </c>
      <c r="G3562" s="99" t="str">
        <f t="shared" si="336"/>
        <v/>
      </c>
      <c r="H3562" s="200" t="str">
        <f ca="1">IF(AND(M3562&gt;0,M3562&lt;=STATS!$C$22),1,"")</f>
        <v/>
      </c>
      <c r="J3562" s="34">
        <v>3561</v>
      </c>
      <c r="R3562" s="17"/>
      <c r="S3562" s="17"/>
      <c r="EZ3562" s="196"/>
      <c r="FA3562" s="196"/>
      <c r="FB3562" s="196"/>
      <c r="FC3562" s="196"/>
      <c r="FD3562" s="196"/>
    </row>
    <row r="3563" spans="2:160">
      <c r="B3563" s="99">
        <f t="shared" si="331"/>
        <v>0</v>
      </c>
      <c r="C3563" s="99" t="str">
        <f t="shared" si="332"/>
        <v/>
      </c>
      <c r="D3563" s="99" t="str">
        <f t="shared" si="333"/>
        <v/>
      </c>
      <c r="E3563" s="99" t="str">
        <f t="shared" si="334"/>
        <v/>
      </c>
      <c r="F3563" s="99" t="str">
        <f t="shared" si="335"/>
        <v/>
      </c>
      <c r="G3563" s="99" t="str">
        <f t="shared" si="336"/>
        <v/>
      </c>
      <c r="H3563" s="200" t="str">
        <f ca="1">IF(AND(M3563&gt;0,M3563&lt;=STATS!$C$22),1,"")</f>
        <v/>
      </c>
      <c r="J3563" s="34">
        <v>3562</v>
      </c>
      <c r="R3563" s="17"/>
      <c r="S3563" s="17"/>
      <c r="EZ3563" s="196"/>
      <c r="FA3563" s="196"/>
      <c r="FB3563" s="196"/>
      <c r="FC3563" s="196"/>
      <c r="FD3563" s="196"/>
    </row>
    <row r="3564" spans="2:160">
      <c r="B3564" s="99">
        <f t="shared" si="331"/>
        <v>0</v>
      </c>
      <c r="C3564" s="99" t="str">
        <f t="shared" si="332"/>
        <v/>
      </c>
      <c r="D3564" s="99" t="str">
        <f t="shared" si="333"/>
        <v/>
      </c>
      <c r="E3564" s="99" t="str">
        <f t="shared" si="334"/>
        <v/>
      </c>
      <c r="F3564" s="99" t="str">
        <f t="shared" si="335"/>
        <v/>
      </c>
      <c r="G3564" s="99" t="str">
        <f t="shared" si="336"/>
        <v/>
      </c>
      <c r="H3564" s="200" t="str">
        <f ca="1">IF(AND(M3564&gt;0,M3564&lt;=STATS!$C$22),1,"")</f>
        <v/>
      </c>
      <c r="J3564" s="34">
        <v>3563</v>
      </c>
      <c r="R3564" s="17"/>
      <c r="S3564" s="17"/>
      <c r="EZ3564" s="196"/>
      <c r="FA3564" s="196"/>
      <c r="FB3564" s="196"/>
      <c r="FC3564" s="196"/>
      <c r="FD3564" s="196"/>
    </row>
    <row r="3565" spans="2:160">
      <c r="B3565" s="99">
        <f t="shared" si="331"/>
        <v>0</v>
      </c>
      <c r="C3565" s="99" t="str">
        <f t="shared" si="332"/>
        <v/>
      </c>
      <c r="D3565" s="99" t="str">
        <f t="shared" si="333"/>
        <v/>
      </c>
      <c r="E3565" s="99" t="str">
        <f t="shared" si="334"/>
        <v/>
      </c>
      <c r="F3565" s="99" t="str">
        <f t="shared" si="335"/>
        <v/>
      </c>
      <c r="G3565" s="99" t="str">
        <f t="shared" si="336"/>
        <v/>
      </c>
      <c r="H3565" s="200" t="str">
        <f ca="1">IF(AND(M3565&gt;0,M3565&lt;=STATS!$C$22),1,"")</f>
        <v/>
      </c>
      <c r="J3565" s="34">
        <v>3564</v>
      </c>
      <c r="R3565" s="17"/>
      <c r="S3565" s="17"/>
      <c r="EZ3565" s="196"/>
      <c r="FA3565" s="196"/>
      <c r="FB3565" s="196"/>
      <c r="FC3565" s="196"/>
      <c r="FD3565" s="196"/>
    </row>
    <row r="3566" spans="2:160">
      <c r="B3566" s="99">
        <f t="shared" si="331"/>
        <v>0</v>
      </c>
      <c r="C3566" s="99" t="str">
        <f t="shared" si="332"/>
        <v/>
      </c>
      <c r="D3566" s="99" t="str">
        <f t="shared" si="333"/>
        <v/>
      </c>
      <c r="E3566" s="99" t="str">
        <f t="shared" si="334"/>
        <v/>
      </c>
      <c r="F3566" s="99" t="str">
        <f t="shared" si="335"/>
        <v/>
      </c>
      <c r="G3566" s="99" t="str">
        <f t="shared" si="336"/>
        <v/>
      </c>
      <c r="H3566" s="200" t="str">
        <f ca="1">IF(AND(M3566&gt;0,M3566&lt;=STATS!$C$22),1,"")</f>
        <v/>
      </c>
      <c r="J3566" s="34">
        <v>3565</v>
      </c>
      <c r="R3566" s="17"/>
      <c r="S3566" s="17"/>
      <c r="EZ3566" s="196"/>
      <c r="FA3566" s="196"/>
      <c r="FB3566" s="196"/>
      <c r="FC3566" s="196"/>
      <c r="FD3566" s="196"/>
    </row>
    <row r="3567" spans="2:160">
      <c r="B3567" s="99">
        <f t="shared" si="331"/>
        <v>0</v>
      </c>
      <c r="C3567" s="99" t="str">
        <f t="shared" si="332"/>
        <v/>
      </c>
      <c r="D3567" s="99" t="str">
        <f t="shared" si="333"/>
        <v/>
      </c>
      <c r="E3567" s="99" t="str">
        <f t="shared" si="334"/>
        <v/>
      </c>
      <c r="F3567" s="99" t="str">
        <f t="shared" si="335"/>
        <v/>
      </c>
      <c r="G3567" s="99" t="str">
        <f t="shared" si="336"/>
        <v/>
      </c>
      <c r="H3567" s="200" t="str">
        <f ca="1">IF(AND(M3567&gt;0,M3567&lt;=STATS!$C$22),1,"")</f>
        <v/>
      </c>
      <c r="J3567" s="34">
        <v>3566</v>
      </c>
      <c r="R3567" s="17"/>
      <c r="S3567" s="17"/>
      <c r="EZ3567" s="196"/>
      <c r="FA3567" s="196"/>
      <c r="FB3567" s="196"/>
      <c r="FC3567" s="196"/>
      <c r="FD3567" s="196"/>
    </row>
    <row r="3568" spans="2:160">
      <c r="B3568" s="99">
        <f t="shared" si="331"/>
        <v>0</v>
      </c>
      <c r="C3568" s="99" t="str">
        <f t="shared" si="332"/>
        <v/>
      </c>
      <c r="D3568" s="99" t="str">
        <f t="shared" si="333"/>
        <v/>
      </c>
      <c r="E3568" s="99" t="str">
        <f t="shared" si="334"/>
        <v/>
      </c>
      <c r="F3568" s="99" t="str">
        <f t="shared" si="335"/>
        <v/>
      </c>
      <c r="G3568" s="99" t="str">
        <f t="shared" si="336"/>
        <v/>
      </c>
      <c r="H3568" s="200" t="str">
        <f ca="1">IF(AND(M3568&gt;0,M3568&lt;=STATS!$C$22),1,"")</f>
        <v/>
      </c>
      <c r="J3568" s="34">
        <v>3567</v>
      </c>
      <c r="R3568" s="17"/>
      <c r="S3568" s="17"/>
      <c r="EZ3568" s="196"/>
      <c r="FA3568" s="196"/>
      <c r="FB3568" s="196"/>
      <c r="FC3568" s="196"/>
      <c r="FD3568" s="196"/>
    </row>
    <row r="3569" spans="2:160">
      <c r="B3569" s="99">
        <f t="shared" si="331"/>
        <v>0</v>
      </c>
      <c r="C3569" s="99" t="str">
        <f t="shared" si="332"/>
        <v/>
      </c>
      <c r="D3569" s="99" t="str">
        <f t="shared" si="333"/>
        <v/>
      </c>
      <c r="E3569" s="99" t="str">
        <f t="shared" si="334"/>
        <v/>
      </c>
      <c r="F3569" s="99" t="str">
        <f t="shared" si="335"/>
        <v/>
      </c>
      <c r="G3569" s="99" t="str">
        <f t="shared" si="336"/>
        <v/>
      </c>
      <c r="H3569" s="200" t="str">
        <f ca="1">IF(AND(M3569&gt;0,M3569&lt;=STATS!$C$22),1,"")</f>
        <v/>
      </c>
      <c r="J3569" s="34">
        <v>3568</v>
      </c>
      <c r="R3569" s="17"/>
      <c r="S3569" s="17"/>
      <c r="EZ3569" s="196"/>
      <c r="FA3569" s="196"/>
      <c r="FB3569" s="196"/>
      <c r="FC3569" s="196"/>
      <c r="FD3569" s="196"/>
    </row>
    <row r="3570" spans="2:160">
      <c r="B3570" s="99">
        <f t="shared" si="331"/>
        <v>0</v>
      </c>
      <c r="C3570" s="99" t="str">
        <f t="shared" si="332"/>
        <v/>
      </c>
      <c r="D3570" s="99" t="str">
        <f t="shared" si="333"/>
        <v/>
      </c>
      <c r="E3570" s="99" t="str">
        <f t="shared" si="334"/>
        <v/>
      </c>
      <c r="F3570" s="99" t="str">
        <f t="shared" si="335"/>
        <v/>
      </c>
      <c r="G3570" s="99" t="str">
        <f t="shared" si="336"/>
        <v/>
      </c>
      <c r="H3570" s="200" t="str">
        <f ca="1">IF(AND(M3570&gt;0,M3570&lt;=STATS!$C$22),1,"")</f>
        <v/>
      </c>
      <c r="J3570" s="34">
        <v>3569</v>
      </c>
      <c r="R3570" s="17"/>
      <c r="S3570" s="17"/>
      <c r="EZ3570" s="196"/>
      <c r="FA3570" s="196"/>
      <c r="FB3570" s="196"/>
      <c r="FC3570" s="196"/>
      <c r="FD3570" s="196"/>
    </row>
    <row r="3571" spans="2:160">
      <c r="B3571" s="99">
        <f t="shared" si="331"/>
        <v>0</v>
      </c>
      <c r="C3571" s="99" t="str">
        <f t="shared" si="332"/>
        <v/>
      </c>
      <c r="D3571" s="99" t="str">
        <f t="shared" si="333"/>
        <v/>
      </c>
      <c r="E3571" s="99" t="str">
        <f t="shared" si="334"/>
        <v/>
      </c>
      <c r="F3571" s="99" t="str">
        <f t="shared" si="335"/>
        <v/>
      </c>
      <c r="G3571" s="99" t="str">
        <f t="shared" si="336"/>
        <v/>
      </c>
      <c r="H3571" s="200" t="str">
        <f ca="1">IF(AND(M3571&gt;0,M3571&lt;=STATS!$C$22),1,"")</f>
        <v/>
      </c>
      <c r="J3571" s="34">
        <v>3570</v>
      </c>
      <c r="R3571" s="17"/>
      <c r="S3571" s="17"/>
      <c r="EZ3571" s="196"/>
      <c r="FA3571" s="196"/>
      <c r="FB3571" s="196"/>
      <c r="FC3571" s="196"/>
      <c r="FD3571" s="196"/>
    </row>
    <row r="3572" spans="2:160">
      <c r="B3572" s="99">
        <f t="shared" si="331"/>
        <v>0</v>
      </c>
      <c r="C3572" s="99" t="str">
        <f t="shared" si="332"/>
        <v/>
      </c>
      <c r="D3572" s="99" t="str">
        <f t="shared" si="333"/>
        <v/>
      </c>
      <c r="E3572" s="99" t="str">
        <f t="shared" si="334"/>
        <v/>
      </c>
      <c r="F3572" s="99" t="str">
        <f t="shared" si="335"/>
        <v/>
      </c>
      <c r="G3572" s="99" t="str">
        <f t="shared" si="336"/>
        <v/>
      </c>
      <c r="H3572" s="200" t="str">
        <f ca="1">IF(AND(M3572&gt;0,M3572&lt;=STATS!$C$22),1,"")</f>
        <v/>
      </c>
      <c r="J3572" s="34">
        <v>3571</v>
      </c>
      <c r="R3572" s="17"/>
      <c r="S3572" s="17"/>
      <c r="EZ3572" s="196"/>
      <c r="FA3572" s="196"/>
      <c r="FB3572" s="196"/>
      <c r="FC3572" s="196"/>
      <c r="FD3572" s="196"/>
    </row>
    <row r="3573" spans="2:160">
      <c r="B3573" s="99">
        <f t="shared" si="331"/>
        <v>0</v>
      </c>
      <c r="C3573" s="99" t="str">
        <f t="shared" si="332"/>
        <v/>
      </c>
      <c r="D3573" s="99" t="str">
        <f t="shared" si="333"/>
        <v/>
      </c>
      <c r="E3573" s="99" t="str">
        <f t="shared" si="334"/>
        <v/>
      </c>
      <c r="F3573" s="99" t="str">
        <f t="shared" si="335"/>
        <v/>
      </c>
      <c r="G3573" s="99" t="str">
        <f t="shared" si="336"/>
        <v/>
      </c>
      <c r="H3573" s="200" t="str">
        <f ca="1">IF(AND(M3573&gt;0,M3573&lt;=STATS!$C$22),1,"")</f>
        <v/>
      </c>
      <c r="J3573" s="34">
        <v>3572</v>
      </c>
      <c r="R3573" s="17"/>
      <c r="S3573" s="17"/>
      <c r="EZ3573" s="196"/>
      <c r="FA3573" s="196"/>
      <c r="FB3573" s="196"/>
      <c r="FC3573" s="196"/>
      <c r="FD3573" s="196"/>
    </row>
    <row r="3574" spans="2:160">
      <c r="B3574" s="99">
        <f t="shared" si="331"/>
        <v>0</v>
      </c>
      <c r="C3574" s="99" t="str">
        <f t="shared" si="332"/>
        <v/>
      </c>
      <c r="D3574" s="99" t="str">
        <f t="shared" si="333"/>
        <v/>
      </c>
      <c r="E3574" s="99" t="str">
        <f t="shared" si="334"/>
        <v/>
      </c>
      <c r="F3574" s="99" t="str">
        <f t="shared" si="335"/>
        <v/>
      </c>
      <c r="G3574" s="99" t="str">
        <f t="shared" si="336"/>
        <v/>
      </c>
      <c r="H3574" s="200" t="str">
        <f ca="1">IF(AND(M3574&gt;0,M3574&lt;=STATS!$C$22),1,"")</f>
        <v/>
      </c>
      <c r="J3574" s="34">
        <v>3573</v>
      </c>
      <c r="R3574" s="17"/>
      <c r="S3574" s="17"/>
      <c r="EZ3574" s="196"/>
      <c r="FA3574" s="196"/>
      <c r="FB3574" s="196"/>
      <c r="FC3574" s="196"/>
      <c r="FD3574" s="196"/>
    </row>
    <row r="3575" spans="2:160">
      <c r="B3575" s="99">
        <f t="shared" si="331"/>
        <v>0</v>
      </c>
      <c r="C3575" s="99" t="str">
        <f t="shared" si="332"/>
        <v/>
      </c>
      <c r="D3575" s="99" t="str">
        <f t="shared" si="333"/>
        <v/>
      </c>
      <c r="E3575" s="99" t="str">
        <f t="shared" si="334"/>
        <v/>
      </c>
      <c r="F3575" s="99" t="str">
        <f t="shared" si="335"/>
        <v/>
      </c>
      <c r="G3575" s="99" t="str">
        <f t="shared" si="336"/>
        <v/>
      </c>
      <c r="H3575" s="200" t="str">
        <f ca="1">IF(AND(M3575&gt;0,M3575&lt;=STATS!$C$22),1,"")</f>
        <v/>
      </c>
      <c r="J3575" s="34">
        <v>3574</v>
      </c>
      <c r="R3575" s="17"/>
      <c r="S3575" s="17"/>
      <c r="EZ3575" s="196"/>
      <c r="FA3575" s="196"/>
      <c r="FB3575" s="196"/>
      <c r="FC3575" s="196"/>
      <c r="FD3575" s="196"/>
    </row>
    <row r="3576" spans="2:160">
      <c r="B3576" s="99">
        <f t="shared" si="331"/>
        <v>0</v>
      </c>
      <c r="C3576" s="99" t="str">
        <f t="shared" si="332"/>
        <v/>
      </c>
      <c r="D3576" s="99" t="str">
        <f t="shared" si="333"/>
        <v/>
      </c>
      <c r="E3576" s="99" t="str">
        <f t="shared" si="334"/>
        <v/>
      </c>
      <c r="F3576" s="99" t="str">
        <f t="shared" si="335"/>
        <v/>
      </c>
      <c r="G3576" s="99" t="str">
        <f t="shared" si="336"/>
        <v/>
      </c>
      <c r="H3576" s="200" t="str">
        <f ca="1">IF(AND(M3576&gt;0,M3576&lt;=STATS!$C$22),1,"")</f>
        <v/>
      </c>
      <c r="J3576" s="34">
        <v>3575</v>
      </c>
      <c r="R3576" s="17"/>
      <c r="S3576" s="17"/>
      <c r="EZ3576" s="196"/>
      <c r="FA3576" s="196"/>
      <c r="FB3576" s="196"/>
      <c r="FC3576" s="196"/>
      <c r="FD3576" s="196"/>
    </row>
    <row r="3577" spans="2:160">
      <c r="B3577" s="99">
        <f t="shared" si="331"/>
        <v>0</v>
      </c>
      <c r="C3577" s="99" t="str">
        <f t="shared" si="332"/>
        <v/>
      </c>
      <c r="D3577" s="99" t="str">
        <f t="shared" si="333"/>
        <v/>
      </c>
      <c r="E3577" s="99" t="str">
        <f t="shared" si="334"/>
        <v/>
      </c>
      <c r="F3577" s="99" t="str">
        <f t="shared" si="335"/>
        <v/>
      </c>
      <c r="G3577" s="99" t="str">
        <f t="shared" si="336"/>
        <v/>
      </c>
      <c r="H3577" s="200" t="str">
        <f ca="1">IF(AND(M3577&gt;0,M3577&lt;=STATS!$C$22),1,"")</f>
        <v/>
      </c>
      <c r="J3577" s="34">
        <v>3576</v>
      </c>
      <c r="R3577" s="17"/>
      <c r="S3577" s="17"/>
      <c r="EZ3577" s="196"/>
      <c r="FA3577" s="196"/>
      <c r="FB3577" s="196"/>
      <c r="FC3577" s="196"/>
      <c r="FD3577" s="196"/>
    </row>
    <row r="3578" spans="2:160">
      <c r="B3578" s="99">
        <f t="shared" si="331"/>
        <v>0</v>
      </c>
      <c r="C3578" s="99" t="str">
        <f t="shared" si="332"/>
        <v/>
      </c>
      <c r="D3578" s="99" t="str">
        <f t="shared" si="333"/>
        <v/>
      </c>
      <c r="E3578" s="99" t="str">
        <f t="shared" si="334"/>
        <v/>
      </c>
      <c r="F3578" s="99" t="str">
        <f t="shared" si="335"/>
        <v/>
      </c>
      <c r="G3578" s="99" t="str">
        <f t="shared" si="336"/>
        <v/>
      </c>
      <c r="H3578" s="200" t="str">
        <f ca="1">IF(AND(M3578&gt;0,M3578&lt;=STATS!$C$22),1,"")</f>
        <v/>
      </c>
      <c r="J3578" s="34">
        <v>3577</v>
      </c>
      <c r="R3578" s="17"/>
      <c r="S3578" s="17"/>
      <c r="EZ3578" s="196"/>
      <c r="FA3578" s="196"/>
      <c r="FB3578" s="196"/>
      <c r="FC3578" s="196"/>
      <c r="FD3578" s="196"/>
    </row>
    <row r="3579" spans="2:160">
      <c r="B3579" s="99">
        <f t="shared" si="331"/>
        <v>0</v>
      </c>
      <c r="C3579" s="99" t="str">
        <f t="shared" si="332"/>
        <v/>
      </c>
      <c r="D3579" s="99" t="str">
        <f t="shared" si="333"/>
        <v/>
      </c>
      <c r="E3579" s="99" t="str">
        <f t="shared" si="334"/>
        <v/>
      </c>
      <c r="F3579" s="99" t="str">
        <f t="shared" si="335"/>
        <v/>
      </c>
      <c r="G3579" s="99" t="str">
        <f t="shared" si="336"/>
        <v/>
      </c>
      <c r="H3579" s="200" t="str">
        <f ca="1">IF(AND(M3579&gt;0,M3579&lt;=STATS!$C$22),1,"")</f>
        <v/>
      </c>
      <c r="J3579" s="34">
        <v>3578</v>
      </c>
      <c r="R3579" s="17"/>
      <c r="S3579" s="17"/>
      <c r="EZ3579" s="196"/>
      <c r="FA3579" s="196"/>
      <c r="FB3579" s="196"/>
      <c r="FC3579" s="196"/>
      <c r="FD3579" s="196"/>
    </row>
    <row r="3580" spans="2:160">
      <c r="B3580" s="99">
        <f t="shared" si="331"/>
        <v>0</v>
      </c>
      <c r="C3580" s="99" t="str">
        <f t="shared" si="332"/>
        <v/>
      </c>
      <c r="D3580" s="99" t="str">
        <f t="shared" si="333"/>
        <v/>
      </c>
      <c r="E3580" s="99" t="str">
        <f t="shared" si="334"/>
        <v/>
      </c>
      <c r="F3580" s="99" t="str">
        <f t="shared" si="335"/>
        <v/>
      </c>
      <c r="G3580" s="99" t="str">
        <f t="shared" si="336"/>
        <v/>
      </c>
      <c r="H3580" s="200" t="str">
        <f ca="1">IF(AND(M3580&gt;0,M3580&lt;=STATS!$C$22),1,"")</f>
        <v/>
      </c>
      <c r="J3580" s="34">
        <v>3579</v>
      </c>
      <c r="R3580" s="17"/>
      <c r="S3580" s="17"/>
      <c r="EZ3580" s="196"/>
      <c r="FA3580" s="196"/>
      <c r="FB3580" s="196"/>
      <c r="FC3580" s="196"/>
      <c r="FD3580" s="196"/>
    </row>
    <row r="3581" spans="2:160">
      <c r="B3581" s="99">
        <f t="shared" si="331"/>
        <v>0</v>
      </c>
      <c r="C3581" s="99" t="str">
        <f t="shared" si="332"/>
        <v/>
      </c>
      <c r="D3581" s="99" t="str">
        <f t="shared" si="333"/>
        <v/>
      </c>
      <c r="E3581" s="99" t="str">
        <f t="shared" si="334"/>
        <v/>
      </c>
      <c r="F3581" s="99" t="str">
        <f t="shared" si="335"/>
        <v/>
      </c>
      <c r="G3581" s="99" t="str">
        <f t="shared" si="336"/>
        <v/>
      </c>
      <c r="H3581" s="200" t="str">
        <f ca="1">IF(AND(M3581&gt;0,M3581&lt;=STATS!$C$22),1,"")</f>
        <v/>
      </c>
      <c r="J3581" s="34">
        <v>3580</v>
      </c>
      <c r="R3581" s="17"/>
      <c r="S3581" s="17"/>
      <c r="EZ3581" s="196"/>
      <c r="FA3581" s="196"/>
      <c r="FB3581" s="196"/>
      <c r="FC3581" s="196"/>
      <c r="FD3581" s="196"/>
    </row>
    <row r="3582" spans="2:160">
      <c r="B3582" s="99">
        <f t="shared" si="331"/>
        <v>0</v>
      </c>
      <c r="C3582" s="99" t="str">
        <f t="shared" si="332"/>
        <v/>
      </c>
      <c r="D3582" s="99" t="str">
        <f t="shared" si="333"/>
        <v/>
      </c>
      <c r="E3582" s="99" t="str">
        <f t="shared" si="334"/>
        <v/>
      </c>
      <c r="F3582" s="99" t="str">
        <f t="shared" si="335"/>
        <v/>
      </c>
      <c r="G3582" s="99" t="str">
        <f t="shared" si="336"/>
        <v/>
      </c>
      <c r="H3582" s="200" t="str">
        <f ca="1">IF(AND(M3582&gt;0,M3582&lt;=STATS!$C$22),1,"")</f>
        <v/>
      </c>
      <c r="J3582" s="34">
        <v>3581</v>
      </c>
      <c r="R3582" s="17"/>
      <c r="S3582" s="17"/>
      <c r="EZ3582" s="196"/>
      <c r="FA3582" s="196"/>
      <c r="FB3582" s="196"/>
      <c r="FC3582" s="196"/>
      <c r="FD3582" s="196"/>
    </row>
    <row r="3583" spans="2:160">
      <c r="B3583" s="99">
        <f t="shared" si="331"/>
        <v>0</v>
      </c>
      <c r="C3583" s="99" t="str">
        <f t="shared" si="332"/>
        <v/>
      </c>
      <c r="D3583" s="99" t="str">
        <f t="shared" si="333"/>
        <v/>
      </c>
      <c r="E3583" s="99" t="str">
        <f t="shared" si="334"/>
        <v/>
      </c>
      <c r="F3583" s="99" t="str">
        <f t="shared" si="335"/>
        <v/>
      </c>
      <c r="G3583" s="99" t="str">
        <f t="shared" si="336"/>
        <v/>
      </c>
      <c r="H3583" s="200" t="str">
        <f ca="1">IF(AND(M3583&gt;0,M3583&lt;=STATS!$C$22),1,"")</f>
        <v/>
      </c>
      <c r="J3583" s="34">
        <v>3582</v>
      </c>
      <c r="R3583" s="17"/>
      <c r="S3583" s="17"/>
      <c r="EZ3583" s="196"/>
      <c r="FA3583" s="196"/>
      <c r="FB3583" s="196"/>
      <c r="FC3583" s="196"/>
      <c r="FD3583" s="196"/>
    </row>
    <row r="3584" spans="2:160">
      <c r="B3584" s="99">
        <f t="shared" si="331"/>
        <v>0</v>
      </c>
      <c r="C3584" s="99" t="str">
        <f t="shared" si="332"/>
        <v/>
      </c>
      <c r="D3584" s="99" t="str">
        <f t="shared" si="333"/>
        <v/>
      </c>
      <c r="E3584" s="99" t="str">
        <f t="shared" si="334"/>
        <v/>
      </c>
      <c r="F3584" s="99" t="str">
        <f t="shared" si="335"/>
        <v/>
      </c>
      <c r="G3584" s="99" t="str">
        <f t="shared" si="336"/>
        <v/>
      </c>
      <c r="H3584" s="200" t="str">
        <f ca="1">IF(AND(M3584&gt;0,M3584&lt;=STATS!$C$22),1,"")</f>
        <v/>
      </c>
      <c r="J3584" s="34">
        <v>3583</v>
      </c>
      <c r="R3584" s="17"/>
      <c r="S3584" s="17"/>
      <c r="EZ3584" s="196"/>
      <c r="FA3584" s="196"/>
      <c r="FB3584" s="196"/>
      <c r="FC3584" s="196"/>
      <c r="FD3584" s="196"/>
    </row>
    <row r="3585" spans="2:160">
      <c r="B3585" s="99">
        <f t="shared" si="331"/>
        <v>0</v>
      </c>
      <c r="C3585" s="99" t="str">
        <f t="shared" si="332"/>
        <v/>
      </c>
      <c r="D3585" s="99" t="str">
        <f t="shared" si="333"/>
        <v/>
      </c>
      <c r="E3585" s="99" t="str">
        <f t="shared" si="334"/>
        <v/>
      </c>
      <c r="F3585" s="99" t="str">
        <f t="shared" si="335"/>
        <v/>
      </c>
      <c r="G3585" s="99" t="str">
        <f t="shared" si="336"/>
        <v/>
      </c>
      <c r="H3585" s="200" t="str">
        <f ca="1">IF(AND(M3585&gt;0,M3585&lt;=STATS!$C$22),1,"")</f>
        <v/>
      </c>
      <c r="J3585" s="34">
        <v>3584</v>
      </c>
      <c r="R3585" s="17"/>
      <c r="S3585" s="17"/>
      <c r="EZ3585" s="196"/>
      <c r="FA3585" s="196"/>
      <c r="FB3585" s="196"/>
      <c r="FC3585" s="196"/>
      <c r="FD3585" s="196"/>
    </row>
    <row r="3586" spans="2:160">
      <c r="B3586" s="99">
        <f t="shared" ref="B3586:B3649" si="337">COUNT(R3586:EY3586,FE3586:FM3586)</f>
        <v>0</v>
      </c>
      <c r="C3586" s="99" t="str">
        <f t="shared" ref="C3586:C3649" si="338">IF(COUNT(R3586:EY3586,FE3586:FM3586)&gt;0,COUNT(R3586:EY3586,FE3586:FM3586),"")</f>
        <v/>
      </c>
      <c r="D3586" s="99" t="str">
        <f t="shared" ref="D3586:D3649" si="339">IF(COUNT(T3586:BJ3586,BL3586:BT3586,BV3586:CB3586,CD3586:EY3586,FE3586:FM3586)&gt;0,COUNT(T3586:BJ3586,BL3586:BT3586,BV3586:CB3586,CD3586:EY3586,FE3586:FM3586),"")</f>
        <v/>
      </c>
      <c r="E3586" s="99" t="str">
        <f t="shared" ref="E3586:E3649" si="340">IF(H3586=1,COUNT(R3586:EY3586,FE3586:FM3586),"")</f>
        <v/>
      </c>
      <c r="F3586" s="99" t="str">
        <f t="shared" ref="F3586:F3649" si="341">IF(H3586=1,COUNT(T3586:BJ3586,BL3586:BT3586,BV3586:CB3586,CD3586:EY3586,FE3586:FM3586),"")</f>
        <v/>
      </c>
      <c r="G3586" s="99" t="str">
        <f t="shared" si="336"/>
        <v/>
      </c>
      <c r="H3586" s="200" t="str">
        <f ca="1">IF(AND(M3586&gt;0,M3586&lt;=STATS!$C$22),1,"")</f>
        <v/>
      </c>
      <c r="J3586" s="34">
        <v>3585</v>
      </c>
      <c r="R3586" s="17"/>
      <c r="S3586" s="17"/>
      <c r="EZ3586" s="196"/>
      <c r="FA3586" s="196"/>
      <c r="FB3586" s="196"/>
      <c r="FC3586" s="196"/>
      <c r="FD3586" s="196"/>
    </row>
    <row r="3587" spans="2:160">
      <c r="B3587" s="99">
        <f t="shared" si="337"/>
        <v>0</v>
      </c>
      <c r="C3587" s="99" t="str">
        <f t="shared" si="338"/>
        <v/>
      </c>
      <c r="D3587" s="99" t="str">
        <f t="shared" si="339"/>
        <v/>
      </c>
      <c r="E3587" s="99" t="str">
        <f t="shared" si="340"/>
        <v/>
      </c>
      <c r="F3587" s="99" t="str">
        <f t="shared" si="341"/>
        <v/>
      </c>
      <c r="G3587" s="99" t="str">
        <f t="shared" si="336"/>
        <v/>
      </c>
      <c r="H3587" s="200" t="str">
        <f ca="1">IF(AND(M3587&gt;0,M3587&lt;=STATS!$C$22),1,"")</f>
        <v/>
      </c>
      <c r="J3587" s="34">
        <v>3586</v>
      </c>
      <c r="R3587" s="17"/>
      <c r="S3587" s="17"/>
      <c r="EZ3587" s="196"/>
      <c r="FA3587" s="196"/>
      <c r="FB3587" s="196"/>
      <c r="FC3587" s="196"/>
      <c r="FD3587" s="196"/>
    </row>
    <row r="3588" spans="2:160">
      <c r="B3588" s="99">
        <f t="shared" si="337"/>
        <v>0</v>
      </c>
      <c r="C3588" s="99" t="str">
        <f t="shared" si="338"/>
        <v/>
      </c>
      <c r="D3588" s="99" t="str">
        <f t="shared" si="339"/>
        <v/>
      </c>
      <c r="E3588" s="99" t="str">
        <f t="shared" si="340"/>
        <v/>
      </c>
      <c r="F3588" s="99" t="str">
        <f t="shared" si="341"/>
        <v/>
      </c>
      <c r="G3588" s="99" t="str">
        <f t="shared" si="336"/>
        <v/>
      </c>
      <c r="H3588" s="200" t="str">
        <f ca="1">IF(AND(M3588&gt;0,M3588&lt;=STATS!$C$22),1,"")</f>
        <v/>
      </c>
      <c r="J3588" s="34">
        <v>3587</v>
      </c>
      <c r="R3588" s="17"/>
      <c r="S3588" s="17"/>
      <c r="EZ3588" s="196"/>
      <c r="FA3588" s="196"/>
      <c r="FB3588" s="196"/>
      <c r="FC3588" s="196"/>
      <c r="FD3588" s="196"/>
    </row>
    <row r="3589" spans="2:160">
      <c r="B3589" s="99">
        <f t="shared" si="337"/>
        <v>0</v>
      </c>
      <c r="C3589" s="99" t="str">
        <f t="shared" si="338"/>
        <v/>
      </c>
      <c r="D3589" s="99" t="str">
        <f t="shared" si="339"/>
        <v/>
      </c>
      <c r="E3589" s="99" t="str">
        <f t="shared" si="340"/>
        <v/>
      </c>
      <c r="F3589" s="99" t="str">
        <f t="shared" si="341"/>
        <v/>
      </c>
      <c r="G3589" s="99" t="str">
        <f t="shared" si="336"/>
        <v/>
      </c>
      <c r="H3589" s="200" t="str">
        <f ca="1">IF(AND(M3589&gt;0,M3589&lt;=STATS!$C$22),1,"")</f>
        <v/>
      </c>
      <c r="J3589" s="34">
        <v>3588</v>
      </c>
      <c r="R3589" s="17"/>
      <c r="S3589" s="17"/>
      <c r="EZ3589" s="196"/>
      <c r="FA3589" s="196"/>
      <c r="FB3589" s="196"/>
      <c r="FC3589" s="196"/>
      <c r="FD3589" s="196"/>
    </row>
    <row r="3590" spans="2:160">
      <c r="B3590" s="99">
        <f t="shared" si="337"/>
        <v>0</v>
      </c>
      <c r="C3590" s="99" t="str">
        <f t="shared" si="338"/>
        <v/>
      </c>
      <c r="D3590" s="99" t="str">
        <f t="shared" si="339"/>
        <v/>
      </c>
      <c r="E3590" s="99" t="str">
        <f t="shared" si="340"/>
        <v/>
      </c>
      <c r="F3590" s="99" t="str">
        <f t="shared" si="341"/>
        <v/>
      </c>
      <c r="G3590" s="99" t="str">
        <f t="shared" si="336"/>
        <v/>
      </c>
      <c r="H3590" s="200" t="str">
        <f ca="1">IF(AND(M3590&gt;0,M3590&lt;=STATS!$C$22),1,"")</f>
        <v/>
      </c>
      <c r="J3590" s="34">
        <v>3589</v>
      </c>
      <c r="R3590" s="17"/>
      <c r="S3590" s="17"/>
      <c r="EZ3590" s="196"/>
      <c r="FA3590" s="196"/>
      <c r="FB3590" s="196"/>
      <c r="FC3590" s="196"/>
      <c r="FD3590" s="196"/>
    </row>
    <row r="3591" spans="2:160">
      <c r="B3591" s="99">
        <f t="shared" si="337"/>
        <v>0</v>
      </c>
      <c r="C3591" s="99" t="str">
        <f t="shared" si="338"/>
        <v/>
      </c>
      <c r="D3591" s="99" t="str">
        <f t="shared" si="339"/>
        <v/>
      </c>
      <c r="E3591" s="99" t="str">
        <f t="shared" si="340"/>
        <v/>
      </c>
      <c r="F3591" s="99" t="str">
        <f t="shared" si="341"/>
        <v/>
      </c>
      <c r="G3591" s="99" t="str">
        <f t="shared" si="336"/>
        <v/>
      </c>
      <c r="H3591" s="200" t="str">
        <f ca="1">IF(AND(M3591&gt;0,M3591&lt;=STATS!$C$22),1,"")</f>
        <v/>
      </c>
      <c r="J3591" s="34">
        <v>3590</v>
      </c>
      <c r="R3591" s="17"/>
      <c r="S3591" s="17"/>
      <c r="EZ3591" s="196"/>
      <c r="FA3591" s="196"/>
      <c r="FB3591" s="196"/>
      <c r="FC3591" s="196"/>
      <c r="FD3591" s="196"/>
    </row>
    <row r="3592" spans="2:160">
      <c r="B3592" s="99">
        <f t="shared" si="337"/>
        <v>0</v>
      </c>
      <c r="C3592" s="99" t="str">
        <f t="shared" si="338"/>
        <v/>
      </c>
      <c r="D3592" s="99" t="str">
        <f t="shared" si="339"/>
        <v/>
      </c>
      <c r="E3592" s="99" t="str">
        <f t="shared" si="340"/>
        <v/>
      </c>
      <c r="F3592" s="99" t="str">
        <f t="shared" si="341"/>
        <v/>
      </c>
      <c r="G3592" s="99" t="str">
        <f t="shared" si="336"/>
        <v/>
      </c>
      <c r="H3592" s="200" t="str">
        <f ca="1">IF(AND(M3592&gt;0,M3592&lt;=STATS!$C$22),1,"")</f>
        <v/>
      </c>
      <c r="J3592" s="34">
        <v>3591</v>
      </c>
      <c r="R3592" s="17"/>
      <c r="S3592" s="17"/>
      <c r="EZ3592" s="196"/>
      <c r="FA3592" s="196"/>
      <c r="FB3592" s="196"/>
      <c r="FC3592" s="196"/>
      <c r="FD3592" s="196"/>
    </row>
    <row r="3593" spans="2:160">
      <c r="B3593" s="99">
        <f t="shared" si="337"/>
        <v>0</v>
      </c>
      <c r="C3593" s="99" t="str">
        <f t="shared" si="338"/>
        <v/>
      </c>
      <c r="D3593" s="99" t="str">
        <f t="shared" si="339"/>
        <v/>
      </c>
      <c r="E3593" s="99" t="str">
        <f t="shared" si="340"/>
        <v/>
      </c>
      <c r="F3593" s="99" t="str">
        <f t="shared" si="341"/>
        <v/>
      </c>
      <c r="G3593" s="99" t="str">
        <f t="shared" si="336"/>
        <v/>
      </c>
      <c r="H3593" s="200" t="str">
        <f ca="1">IF(AND(M3593&gt;0,M3593&lt;=STATS!$C$22),1,"")</f>
        <v/>
      </c>
      <c r="J3593" s="34">
        <v>3592</v>
      </c>
      <c r="R3593" s="17"/>
      <c r="S3593" s="17"/>
      <c r="EZ3593" s="196"/>
      <c r="FA3593" s="196"/>
      <c r="FB3593" s="196"/>
      <c r="FC3593" s="196"/>
      <c r="FD3593" s="196"/>
    </row>
    <row r="3594" spans="2:160">
      <c r="B3594" s="99">
        <f t="shared" si="337"/>
        <v>0</v>
      </c>
      <c r="C3594" s="99" t="str">
        <f t="shared" si="338"/>
        <v/>
      </c>
      <c r="D3594" s="99" t="str">
        <f t="shared" si="339"/>
        <v/>
      </c>
      <c r="E3594" s="99" t="str">
        <f t="shared" si="340"/>
        <v/>
      </c>
      <c r="F3594" s="99" t="str">
        <f t="shared" si="341"/>
        <v/>
      </c>
      <c r="G3594" s="99" t="str">
        <f t="shared" si="336"/>
        <v/>
      </c>
      <c r="H3594" s="200" t="str">
        <f ca="1">IF(AND(M3594&gt;0,M3594&lt;=STATS!$C$22),1,"")</f>
        <v/>
      </c>
      <c r="J3594" s="34">
        <v>3593</v>
      </c>
      <c r="R3594" s="17"/>
      <c r="S3594" s="17"/>
      <c r="EZ3594" s="196"/>
      <c r="FA3594" s="196"/>
      <c r="FB3594" s="196"/>
      <c r="FC3594" s="196"/>
      <c r="FD3594" s="196"/>
    </row>
    <row r="3595" spans="2:160">
      <c r="B3595" s="99">
        <f t="shared" si="337"/>
        <v>0</v>
      </c>
      <c r="C3595" s="99" t="str">
        <f t="shared" si="338"/>
        <v/>
      </c>
      <c r="D3595" s="99" t="str">
        <f t="shared" si="339"/>
        <v/>
      </c>
      <c r="E3595" s="99" t="str">
        <f t="shared" si="340"/>
        <v/>
      </c>
      <c r="F3595" s="99" t="str">
        <f t="shared" si="341"/>
        <v/>
      </c>
      <c r="G3595" s="99" t="str">
        <f t="shared" si="336"/>
        <v/>
      </c>
      <c r="H3595" s="200" t="str">
        <f ca="1">IF(AND(M3595&gt;0,M3595&lt;=STATS!$C$22),1,"")</f>
        <v/>
      </c>
      <c r="J3595" s="34">
        <v>3594</v>
      </c>
      <c r="R3595" s="17"/>
      <c r="S3595" s="17"/>
      <c r="EZ3595" s="196"/>
      <c r="FA3595" s="196"/>
      <c r="FB3595" s="196"/>
      <c r="FC3595" s="196"/>
      <c r="FD3595" s="196"/>
    </row>
    <row r="3596" spans="2:160">
      <c r="B3596" s="99">
        <f t="shared" si="337"/>
        <v>0</v>
      </c>
      <c r="C3596" s="99" t="str">
        <f t="shared" si="338"/>
        <v/>
      </c>
      <c r="D3596" s="99" t="str">
        <f t="shared" si="339"/>
        <v/>
      </c>
      <c r="E3596" s="99" t="str">
        <f t="shared" si="340"/>
        <v/>
      </c>
      <c r="F3596" s="99" t="str">
        <f t="shared" si="341"/>
        <v/>
      </c>
      <c r="G3596" s="99" t="str">
        <f t="shared" si="336"/>
        <v/>
      </c>
      <c r="H3596" s="200" t="str">
        <f ca="1">IF(AND(M3596&gt;0,M3596&lt;=STATS!$C$22),1,"")</f>
        <v/>
      </c>
      <c r="J3596" s="34">
        <v>3595</v>
      </c>
      <c r="R3596" s="17"/>
      <c r="S3596" s="17"/>
      <c r="EZ3596" s="196"/>
      <c r="FA3596" s="196"/>
      <c r="FB3596" s="196"/>
      <c r="FC3596" s="196"/>
      <c r="FD3596" s="196"/>
    </row>
    <row r="3597" spans="2:160">
      <c r="B3597" s="99">
        <f t="shared" si="337"/>
        <v>0</v>
      </c>
      <c r="C3597" s="99" t="str">
        <f t="shared" si="338"/>
        <v/>
      </c>
      <c r="D3597" s="99" t="str">
        <f t="shared" si="339"/>
        <v/>
      </c>
      <c r="E3597" s="99" t="str">
        <f t="shared" si="340"/>
        <v/>
      </c>
      <c r="F3597" s="99" t="str">
        <f t="shared" si="341"/>
        <v/>
      </c>
      <c r="G3597" s="99" t="str">
        <f t="shared" si="336"/>
        <v/>
      </c>
      <c r="H3597" s="200" t="str">
        <f ca="1">IF(AND(M3597&gt;0,M3597&lt;=STATS!$C$22),1,"")</f>
        <v/>
      </c>
      <c r="J3597" s="34">
        <v>3596</v>
      </c>
      <c r="R3597" s="17"/>
      <c r="S3597" s="17"/>
      <c r="EZ3597" s="196"/>
      <c r="FA3597" s="196"/>
      <c r="FB3597" s="196"/>
      <c r="FC3597" s="196"/>
      <c r="FD3597" s="196"/>
    </row>
    <row r="3598" spans="2:160">
      <c r="B3598" s="99">
        <f t="shared" si="337"/>
        <v>0</v>
      </c>
      <c r="C3598" s="99" t="str">
        <f t="shared" si="338"/>
        <v/>
      </c>
      <c r="D3598" s="99" t="str">
        <f t="shared" si="339"/>
        <v/>
      </c>
      <c r="E3598" s="99" t="str">
        <f t="shared" si="340"/>
        <v/>
      </c>
      <c r="F3598" s="99" t="str">
        <f t="shared" si="341"/>
        <v/>
      </c>
      <c r="G3598" s="99" t="str">
        <f t="shared" si="336"/>
        <v/>
      </c>
      <c r="H3598" s="200" t="str">
        <f ca="1">IF(AND(M3598&gt;0,M3598&lt;=STATS!$C$22),1,"")</f>
        <v/>
      </c>
      <c r="J3598" s="34">
        <v>3597</v>
      </c>
      <c r="R3598" s="17"/>
      <c r="S3598" s="17"/>
      <c r="EZ3598" s="196"/>
      <c r="FA3598" s="196"/>
      <c r="FB3598" s="196"/>
      <c r="FC3598" s="196"/>
      <c r="FD3598" s="196"/>
    </row>
    <row r="3599" spans="2:160">
      <c r="B3599" s="99">
        <f t="shared" si="337"/>
        <v>0</v>
      </c>
      <c r="C3599" s="99" t="str">
        <f t="shared" si="338"/>
        <v/>
      </c>
      <c r="D3599" s="99" t="str">
        <f t="shared" si="339"/>
        <v/>
      </c>
      <c r="E3599" s="99" t="str">
        <f t="shared" si="340"/>
        <v/>
      </c>
      <c r="F3599" s="99" t="str">
        <f t="shared" si="341"/>
        <v/>
      </c>
      <c r="G3599" s="99" t="str">
        <f t="shared" si="336"/>
        <v/>
      </c>
      <c r="H3599" s="200" t="str">
        <f ca="1">IF(AND(M3599&gt;0,M3599&lt;=STATS!$C$22),1,"")</f>
        <v/>
      </c>
      <c r="J3599" s="34">
        <v>3598</v>
      </c>
      <c r="R3599" s="17"/>
      <c r="S3599" s="17"/>
      <c r="EZ3599" s="196"/>
      <c r="FA3599" s="196"/>
      <c r="FB3599" s="196"/>
      <c r="FC3599" s="196"/>
      <c r="FD3599" s="196"/>
    </row>
    <row r="3600" spans="2:160">
      <c r="B3600" s="99">
        <f t="shared" si="337"/>
        <v>0</v>
      </c>
      <c r="C3600" s="99" t="str">
        <f t="shared" si="338"/>
        <v/>
      </c>
      <c r="D3600" s="99" t="str">
        <f t="shared" si="339"/>
        <v/>
      </c>
      <c r="E3600" s="99" t="str">
        <f t="shared" si="340"/>
        <v/>
      </c>
      <c r="F3600" s="99" t="str">
        <f t="shared" si="341"/>
        <v/>
      </c>
      <c r="G3600" s="99" t="str">
        <f t="shared" si="336"/>
        <v/>
      </c>
      <c r="H3600" s="200" t="str">
        <f ca="1">IF(AND(M3600&gt;0,M3600&lt;=STATS!$C$22),1,"")</f>
        <v/>
      </c>
      <c r="J3600" s="34">
        <v>3599</v>
      </c>
      <c r="R3600" s="17"/>
      <c r="S3600" s="17"/>
      <c r="EZ3600" s="196"/>
      <c r="FA3600" s="196"/>
      <c r="FB3600" s="196"/>
      <c r="FC3600" s="196"/>
      <c r="FD3600" s="196"/>
    </row>
    <row r="3601" spans="2:160">
      <c r="B3601" s="99">
        <f t="shared" si="337"/>
        <v>0</v>
      </c>
      <c r="C3601" s="99" t="str">
        <f t="shared" si="338"/>
        <v/>
      </c>
      <c r="D3601" s="99" t="str">
        <f t="shared" si="339"/>
        <v/>
      </c>
      <c r="E3601" s="99" t="str">
        <f t="shared" si="340"/>
        <v/>
      </c>
      <c r="F3601" s="99" t="str">
        <f t="shared" si="341"/>
        <v/>
      </c>
      <c r="G3601" s="99" t="str">
        <f t="shared" si="336"/>
        <v/>
      </c>
      <c r="H3601" s="200" t="str">
        <f ca="1">IF(AND(M3601&gt;0,M3601&lt;=STATS!$C$22),1,"")</f>
        <v/>
      </c>
      <c r="J3601" s="34">
        <v>3600</v>
      </c>
      <c r="R3601" s="17"/>
      <c r="S3601" s="17"/>
      <c r="EZ3601" s="196"/>
      <c r="FA3601" s="196"/>
      <c r="FB3601" s="196"/>
      <c r="FC3601" s="196"/>
      <c r="FD3601" s="196"/>
    </row>
    <row r="3602" spans="2:160">
      <c r="B3602" s="99">
        <f t="shared" si="337"/>
        <v>0</v>
      </c>
      <c r="C3602" s="99" t="str">
        <f t="shared" si="338"/>
        <v/>
      </c>
      <c r="D3602" s="99" t="str">
        <f t="shared" si="339"/>
        <v/>
      </c>
      <c r="E3602" s="99" t="str">
        <f t="shared" si="340"/>
        <v/>
      </c>
      <c r="F3602" s="99" t="str">
        <f t="shared" si="341"/>
        <v/>
      </c>
      <c r="G3602" s="99" t="str">
        <f t="shared" si="336"/>
        <v/>
      </c>
      <c r="H3602" s="200" t="str">
        <f ca="1">IF(AND(M3602&gt;0,M3602&lt;=STATS!$C$22),1,"")</f>
        <v/>
      </c>
      <c r="J3602" s="34">
        <v>3601</v>
      </c>
      <c r="R3602" s="17"/>
      <c r="S3602" s="17"/>
      <c r="EZ3602" s="196"/>
      <c r="FA3602" s="196"/>
      <c r="FB3602" s="196"/>
      <c r="FC3602" s="196"/>
      <c r="FD3602" s="196"/>
    </row>
    <row r="3603" spans="2:160">
      <c r="B3603" s="99">
        <f t="shared" si="337"/>
        <v>0</v>
      </c>
      <c r="C3603" s="99" t="str">
        <f t="shared" si="338"/>
        <v/>
      </c>
      <c r="D3603" s="99" t="str">
        <f t="shared" si="339"/>
        <v/>
      </c>
      <c r="E3603" s="99" t="str">
        <f t="shared" si="340"/>
        <v/>
      </c>
      <c r="F3603" s="99" t="str">
        <f t="shared" si="341"/>
        <v/>
      </c>
      <c r="G3603" s="99" t="str">
        <f t="shared" si="336"/>
        <v/>
      </c>
      <c r="H3603" s="200" t="str">
        <f ca="1">IF(AND(M3603&gt;0,M3603&lt;=STATS!$C$22),1,"")</f>
        <v/>
      </c>
      <c r="J3603" s="34">
        <v>3602</v>
      </c>
      <c r="R3603" s="17"/>
      <c r="S3603" s="17"/>
      <c r="EZ3603" s="196"/>
      <c r="FA3603" s="196"/>
      <c r="FB3603" s="196"/>
      <c r="FC3603" s="196"/>
      <c r="FD3603" s="196"/>
    </row>
    <row r="3604" spans="2:160">
      <c r="B3604" s="99">
        <f t="shared" si="337"/>
        <v>0</v>
      </c>
      <c r="C3604" s="99" t="str">
        <f t="shared" si="338"/>
        <v/>
      </c>
      <c r="D3604" s="99" t="str">
        <f t="shared" si="339"/>
        <v/>
      </c>
      <c r="E3604" s="99" t="str">
        <f t="shared" si="340"/>
        <v/>
      </c>
      <c r="F3604" s="99" t="str">
        <f t="shared" si="341"/>
        <v/>
      </c>
      <c r="G3604" s="99" t="str">
        <f t="shared" si="336"/>
        <v/>
      </c>
      <c r="H3604" s="200" t="str">
        <f ca="1">IF(AND(M3604&gt;0,M3604&lt;=STATS!$C$22),1,"")</f>
        <v/>
      </c>
      <c r="J3604" s="34">
        <v>3603</v>
      </c>
      <c r="R3604" s="17"/>
      <c r="S3604" s="17"/>
      <c r="EZ3604" s="196"/>
      <c r="FA3604" s="196"/>
      <c r="FB3604" s="196"/>
      <c r="FC3604" s="196"/>
      <c r="FD3604" s="196"/>
    </row>
    <row r="3605" spans="2:160">
      <c r="B3605" s="99">
        <f t="shared" si="337"/>
        <v>0</v>
      </c>
      <c r="C3605" s="99" t="str">
        <f t="shared" si="338"/>
        <v/>
      </c>
      <c r="D3605" s="99" t="str">
        <f t="shared" si="339"/>
        <v/>
      </c>
      <c r="E3605" s="99" t="str">
        <f t="shared" si="340"/>
        <v/>
      </c>
      <c r="F3605" s="99" t="str">
        <f t="shared" si="341"/>
        <v/>
      </c>
      <c r="G3605" s="99" t="str">
        <f t="shared" si="336"/>
        <v/>
      </c>
      <c r="H3605" s="200" t="str">
        <f ca="1">IF(AND(M3605&gt;0,M3605&lt;=STATS!$C$22),1,"")</f>
        <v/>
      </c>
      <c r="J3605" s="34">
        <v>3604</v>
      </c>
      <c r="R3605" s="17"/>
      <c r="S3605" s="17"/>
      <c r="EZ3605" s="196"/>
      <c r="FA3605" s="196"/>
      <c r="FB3605" s="196"/>
      <c r="FC3605" s="196"/>
      <c r="FD3605" s="196"/>
    </row>
    <row r="3606" spans="2:160">
      <c r="B3606" s="99">
        <f t="shared" si="337"/>
        <v>0</v>
      </c>
      <c r="C3606" s="99" t="str">
        <f t="shared" si="338"/>
        <v/>
      </c>
      <c r="D3606" s="99" t="str">
        <f t="shared" si="339"/>
        <v/>
      </c>
      <c r="E3606" s="99" t="str">
        <f t="shared" si="340"/>
        <v/>
      </c>
      <c r="F3606" s="99" t="str">
        <f t="shared" si="341"/>
        <v/>
      </c>
      <c r="G3606" s="99" t="str">
        <f t="shared" si="336"/>
        <v/>
      </c>
      <c r="H3606" s="200" t="str">
        <f ca="1">IF(AND(M3606&gt;0,M3606&lt;=STATS!$C$22),1,"")</f>
        <v/>
      </c>
      <c r="J3606" s="34">
        <v>3605</v>
      </c>
      <c r="R3606" s="17"/>
      <c r="S3606" s="17"/>
      <c r="EZ3606" s="196"/>
      <c r="FA3606" s="196"/>
      <c r="FB3606" s="196"/>
      <c r="FC3606" s="196"/>
      <c r="FD3606" s="196"/>
    </row>
    <row r="3607" spans="2:160">
      <c r="B3607" s="99">
        <f t="shared" si="337"/>
        <v>0</v>
      </c>
      <c r="C3607" s="99" t="str">
        <f t="shared" si="338"/>
        <v/>
      </c>
      <c r="D3607" s="99" t="str">
        <f t="shared" si="339"/>
        <v/>
      </c>
      <c r="E3607" s="99" t="str">
        <f t="shared" si="340"/>
        <v/>
      </c>
      <c r="F3607" s="99" t="str">
        <f t="shared" si="341"/>
        <v/>
      </c>
      <c r="G3607" s="99" t="str">
        <f t="shared" si="336"/>
        <v/>
      </c>
      <c r="H3607" s="200" t="str">
        <f ca="1">IF(AND(M3607&gt;0,M3607&lt;=STATS!$C$22),1,"")</f>
        <v/>
      </c>
      <c r="J3607" s="34">
        <v>3606</v>
      </c>
      <c r="R3607" s="17"/>
      <c r="S3607" s="17"/>
      <c r="EZ3607" s="196"/>
      <c r="FA3607" s="196"/>
      <c r="FB3607" s="196"/>
      <c r="FC3607" s="196"/>
      <c r="FD3607" s="196"/>
    </row>
    <row r="3608" spans="2:160">
      <c r="B3608" s="99">
        <f t="shared" si="337"/>
        <v>0</v>
      </c>
      <c r="C3608" s="99" t="str">
        <f t="shared" si="338"/>
        <v/>
      </c>
      <c r="D3608" s="99" t="str">
        <f t="shared" si="339"/>
        <v/>
      </c>
      <c r="E3608" s="99" t="str">
        <f t="shared" si="340"/>
        <v/>
      </c>
      <c r="F3608" s="99" t="str">
        <f t="shared" si="341"/>
        <v/>
      </c>
      <c r="G3608" s="99" t="str">
        <f t="shared" si="336"/>
        <v/>
      </c>
      <c r="H3608" s="200" t="str">
        <f ca="1">IF(AND(M3608&gt;0,M3608&lt;=STATS!$C$22),1,"")</f>
        <v/>
      </c>
      <c r="J3608" s="34">
        <v>3607</v>
      </c>
      <c r="R3608" s="17"/>
      <c r="S3608" s="17"/>
      <c r="EZ3608" s="196"/>
      <c r="FA3608" s="196"/>
      <c r="FB3608" s="196"/>
      <c r="FC3608" s="196"/>
      <c r="FD3608" s="196"/>
    </row>
    <row r="3609" spans="2:160">
      <c r="B3609" s="99">
        <f t="shared" si="337"/>
        <v>0</v>
      </c>
      <c r="C3609" s="99" t="str">
        <f t="shared" si="338"/>
        <v/>
      </c>
      <c r="D3609" s="99" t="str">
        <f t="shared" si="339"/>
        <v/>
      </c>
      <c r="E3609" s="99" t="str">
        <f t="shared" si="340"/>
        <v/>
      </c>
      <c r="F3609" s="99" t="str">
        <f t="shared" si="341"/>
        <v/>
      </c>
      <c r="G3609" s="99" t="str">
        <f t="shared" si="336"/>
        <v/>
      </c>
      <c r="H3609" s="200" t="str">
        <f ca="1">IF(AND(M3609&gt;0,M3609&lt;=STATS!$C$22),1,"")</f>
        <v/>
      </c>
      <c r="J3609" s="34">
        <v>3608</v>
      </c>
      <c r="R3609" s="17"/>
      <c r="S3609" s="17"/>
      <c r="EZ3609" s="196"/>
      <c r="FA3609" s="196"/>
      <c r="FB3609" s="196"/>
      <c r="FC3609" s="196"/>
      <c r="FD3609" s="196"/>
    </row>
    <row r="3610" spans="2:160">
      <c r="B3610" s="99">
        <f t="shared" si="337"/>
        <v>0</v>
      </c>
      <c r="C3610" s="99" t="str">
        <f t="shared" si="338"/>
        <v/>
      </c>
      <c r="D3610" s="99" t="str">
        <f t="shared" si="339"/>
        <v/>
      </c>
      <c r="E3610" s="99" t="str">
        <f t="shared" si="340"/>
        <v/>
      </c>
      <c r="F3610" s="99" t="str">
        <f t="shared" si="341"/>
        <v/>
      </c>
      <c r="G3610" s="99" t="str">
        <f t="shared" ref="G3610:G3673" si="342">IF($B3610&gt;=1,$M3610,"")</f>
        <v/>
      </c>
      <c r="H3610" s="200" t="str">
        <f ca="1">IF(AND(M3610&gt;0,M3610&lt;=STATS!$C$22),1,"")</f>
        <v/>
      </c>
      <c r="J3610" s="34">
        <v>3609</v>
      </c>
      <c r="R3610" s="17"/>
      <c r="S3610" s="17"/>
      <c r="EZ3610" s="196"/>
      <c r="FA3610" s="196"/>
      <c r="FB3610" s="196"/>
      <c r="FC3610" s="196"/>
      <c r="FD3610" s="196"/>
    </row>
    <row r="3611" spans="2:160">
      <c r="B3611" s="99">
        <f t="shared" si="337"/>
        <v>0</v>
      </c>
      <c r="C3611" s="99" t="str">
        <f t="shared" si="338"/>
        <v/>
      </c>
      <c r="D3611" s="99" t="str">
        <f t="shared" si="339"/>
        <v/>
      </c>
      <c r="E3611" s="99" t="str">
        <f t="shared" si="340"/>
        <v/>
      </c>
      <c r="F3611" s="99" t="str">
        <f t="shared" si="341"/>
        <v/>
      </c>
      <c r="G3611" s="99" t="str">
        <f t="shared" si="342"/>
        <v/>
      </c>
      <c r="H3611" s="200" t="str">
        <f ca="1">IF(AND(M3611&gt;0,M3611&lt;=STATS!$C$22),1,"")</f>
        <v/>
      </c>
      <c r="J3611" s="34">
        <v>3610</v>
      </c>
      <c r="R3611" s="17"/>
      <c r="S3611" s="17"/>
      <c r="EZ3611" s="196"/>
      <c r="FA3611" s="196"/>
      <c r="FB3611" s="196"/>
      <c r="FC3611" s="196"/>
      <c r="FD3611" s="196"/>
    </row>
    <row r="3612" spans="2:160">
      <c r="B3612" s="99">
        <f t="shared" si="337"/>
        <v>0</v>
      </c>
      <c r="C3612" s="99" t="str">
        <f t="shared" si="338"/>
        <v/>
      </c>
      <c r="D3612" s="99" t="str">
        <f t="shared" si="339"/>
        <v/>
      </c>
      <c r="E3612" s="99" t="str">
        <f t="shared" si="340"/>
        <v/>
      </c>
      <c r="F3612" s="99" t="str">
        <f t="shared" si="341"/>
        <v/>
      </c>
      <c r="G3612" s="99" t="str">
        <f t="shared" si="342"/>
        <v/>
      </c>
      <c r="H3612" s="200" t="str">
        <f ca="1">IF(AND(M3612&gt;0,M3612&lt;=STATS!$C$22),1,"")</f>
        <v/>
      </c>
      <c r="J3612" s="34">
        <v>3611</v>
      </c>
      <c r="R3612" s="17"/>
      <c r="S3612" s="17"/>
      <c r="EZ3612" s="196"/>
      <c r="FA3612" s="196"/>
      <c r="FB3612" s="196"/>
      <c r="FC3612" s="196"/>
      <c r="FD3612" s="196"/>
    </row>
    <row r="3613" spans="2:160">
      <c r="B3613" s="99">
        <f t="shared" si="337"/>
        <v>0</v>
      </c>
      <c r="C3613" s="99" t="str">
        <f t="shared" si="338"/>
        <v/>
      </c>
      <c r="D3613" s="99" t="str">
        <f t="shared" si="339"/>
        <v/>
      </c>
      <c r="E3613" s="99" t="str">
        <f t="shared" si="340"/>
        <v/>
      </c>
      <c r="F3613" s="99" t="str">
        <f t="shared" si="341"/>
        <v/>
      </c>
      <c r="G3613" s="99" t="str">
        <f t="shared" si="342"/>
        <v/>
      </c>
      <c r="H3613" s="200" t="str">
        <f ca="1">IF(AND(M3613&gt;0,M3613&lt;=STATS!$C$22),1,"")</f>
        <v/>
      </c>
      <c r="J3613" s="34">
        <v>3612</v>
      </c>
      <c r="R3613" s="17"/>
      <c r="S3613" s="17"/>
      <c r="EZ3613" s="196"/>
      <c r="FA3613" s="196"/>
      <c r="FB3613" s="196"/>
      <c r="FC3613" s="196"/>
      <c r="FD3613" s="196"/>
    </row>
    <row r="3614" spans="2:160">
      <c r="B3614" s="99">
        <f t="shared" si="337"/>
        <v>0</v>
      </c>
      <c r="C3614" s="99" t="str">
        <f t="shared" si="338"/>
        <v/>
      </c>
      <c r="D3614" s="99" t="str">
        <f t="shared" si="339"/>
        <v/>
      </c>
      <c r="E3614" s="99" t="str">
        <f t="shared" si="340"/>
        <v/>
      </c>
      <c r="F3614" s="99" t="str">
        <f t="shared" si="341"/>
        <v/>
      </c>
      <c r="G3614" s="99" t="str">
        <f t="shared" si="342"/>
        <v/>
      </c>
      <c r="H3614" s="200" t="str">
        <f ca="1">IF(AND(M3614&gt;0,M3614&lt;=STATS!$C$22),1,"")</f>
        <v/>
      </c>
      <c r="J3614" s="34">
        <v>3613</v>
      </c>
      <c r="R3614" s="17"/>
      <c r="S3614" s="17"/>
      <c r="EZ3614" s="196"/>
      <c r="FA3614" s="196"/>
      <c r="FB3614" s="196"/>
      <c r="FC3614" s="196"/>
      <c r="FD3614" s="196"/>
    </row>
    <row r="3615" spans="2:160">
      <c r="B3615" s="99">
        <f t="shared" si="337"/>
        <v>0</v>
      </c>
      <c r="C3615" s="99" t="str">
        <f t="shared" si="338"/>
        <v/>
      </c>
      <c r="D3615" s="99" t="str">
        <f t="shared" si="339"/>
        <v/>
      </c>
      <c r="E3615" s="99" t="str">
        <f t="shared" si="340"/>
        <v/>
      </c>
      <c r="F3615" s="99" t="str">
        <f t="shared" si="341"/>
        <v/>
      </c>
      <c r="G3615" s="99" t="str">
        <f t="shared" si="342"/>
        <v/>
      </c>
      <c r="H3615" s="200" t="str">
        <f ca="1">IF(AND(M3615&gt;0,M3615&lt;=STATS!$C$22),1,"")</f>
        <v/>
      </c>
      <c r="J3615" s="34">
        <v>3614</v>
      </c>
      <c r="R3615" s="17"/>
      <c r="S3615" s="17"/>
      <c r="EZ3615" s="196"/>
      <c r="FA3615" s="196"/>
      <c r="FB3615" s="196"/>
      <c r="FC3615" s="196"/>
      <c r="FD3615" s="196"/>
    </row>
    <row r="3616" spans="2:160">
      <c r="B3616" s="99">
        <f t="shared" si="337"/>
        <v>0</v>
      </c>
      <c r="C3616" s="99" t="str">
        <f t="shared" si="338"/>
        <v/>
      </c>
      <c r="D3616" s="99" t="str">
        <f t="shared" si="339"/>
        <v/>
      </c>
      <c r="E3616" s="99" t="str">
        <f t="shared" si="340"/>
        <v/>
      </c>
      <c r="F3616" s="99" t="str">
        <f t="shared" si="341"/>
        <v/>
      </c>
      <c r="G3616" s="99" t="str">
        <f t="shared" si="342"/>
        <v/>
      </c>
      <c r="H3616" s="200" t="str">
        <f ca="1">IF(AND(M3616&gt;0,M3616&lt;=STATS!$C$22),1,"")</f>
        <v/>
      </c>
      <c r="J3616" s="34">
        <v>3615</v>
      </c>
      <c r="R3616" s="17"/>
      <c r="S3616" s="17"/>
      <c r="EZ3616" s="196"/>
      <c r="FA3616" s="196"/>
      <c r="FB3616" s="196"/>
      <c r="FC3616" s="196"/>
      <c r="FD3616" s="196"/>
    </row>
    <row r="3617" spans="2:160">
      <c r="B3617" s="99">
        <f t="shared" si="337"/>
        <v>0</v>
      </c>
      <c r="C3617" s="99" t="str">
        <f t="shared" si="338"/>
        <v/>
      </c>
      <c r="D3617" s="99" t="str">
        <f t="shared" si="339"/>
        <v/>
      </c>
      <c r="E3617" s="99" t="str">
        <f t="shared" si="340"/>
        <v/>
      </c>
      <c r="F3617" s="99" t="str">
        <f t="shared" si="341"/>
        <v/>
      </c>
      <c r="G3617" s="99" t="str">
        <f t="shared" si="342"/>
        <v/>
      </c>
      <c r="H3617" s="200" t="str">
        <f ca="1">IF(AND(M3617&gt;0,M3617&lt;=STATS!$C$22),1,"")</f>
        <v/>
      </c>
      <c r="J3617" s="34">
        <v>3616</v>
      </c>
      <c r="R3617" s="17"/>
      <c r="S3617" s="17"/>
      <c r="EZ3617" s="196"/>
      <c r="FA3617" s="196"/>
      <c r="FB3617" s="196"/>
      <c r="FC3617" s="196"/>
      <c r="FD3617" s="196"/>
    </row>
    <row r="3618" spans="2:160">
      <c r="B3618" s="99">
        <f t="shared" si="337"/>
        <v>0</v>
      </c>
      <c r="C3618" s="99" t="str">
        <f t="shared" si="338"/>
        <v/>
      </c>
      <c r="D3618" s="99" t="str">
        <f t="shared" si="339"/>
        <v/>
      </c>
      <c r="E3618" s="99" t="str">
        <f t="shared" si="340"/>
        <v/>
      </c>
      <c r="F3618" s="99" t="str">
        <f t="shared" si="341"/>
        <v/>
      </c>
      <c r="G3618" s="99" t="str">
        <f t="shared" si="342"/>
        <v/>
      </c>
      <c r="H3618" s="200" t="str">
        <f ca="1">IF(AND(M3618&gt;0,M3618&lt;=STATS!$C$22),1,"")</f>
        <v/>
      </c>
      <c r="J3618" s="34">
        <v>3617</v>
      </c>
      <c r="R3618" s="17"/>
      <c r="S3618" s="17"/>
      <c r="EZ3618" s="196"/>
      <c r="FA3618" s="196"/>
      <c r="FB3618" s="196"/>
      <c r="FC3618" s="196"/>
      <c r="FD3618" s="196"/>
    </row>
    <row r="3619" spans="2:160">
      <c r="B3619" s="99">
        <f t="shared" si="337"/>
        <v>0</v>
      </c>
      <c r="C3619" s="99" t="str">
        <f t="shared" si="338"/>
        <v/>
      </c>
      <c r="D3619" s="99" t="str">
        <f t="shared" si="339"/>
        <v/>
      </c>
      <c r="E3619" s="99" t="str">
        <f t="shared" si="340"/>
        <v/>
      </c>
      <c r="F3619" s="99" t="str">
        <f t="shared" si="341"/>
        <v/>
      </c>
      <c r="G3619" s="99" t="str">
        <f t="shared" si="342"/>
        <v/>
      </c>
      <c r="H3619" s="200" t="str">
        <f ca="1">IF(AND(M3619&gt;0,M3619&lt;=STATS!$C$22),1,"")</f>
        <v/>
      </c>
      <c r="J3619" s="34">
        <v>3618</v>
      </c>
      <c r="R3619" s="17"/>
      <c r="S3619" s="17"/>
      <c r="EZ3619" s="196"/>
      <c r="FA3619" s="196"/>
      <c r="FB3619" s="196"/>
      <c r="FC3619" s="196"/>
      <c r="FD3619" s="196"/>
    </row>
    <row r="3620" spans="2:160">
      <c r="B3620" s="99">
        <f t="shared" si="337"/>
        <v>0</v>
      </c>
      <c r="C3620" s="99" t="str">
        <f t="shared" si="338"/>
        <v/>
      </c>
      <c r="D3620" s="99" t="str">
        <f t="shared" si="339"/>
        <v/>
      </c>
      <c r="E3620" s="99" t="str">
        <f t="shared" si="340"/>
        <v/>
      </c>
      <c r="F3620" s="99" t="str">
        <f t="shared" si="341"/>
        <v/>
      </c>
      <c r="G3620" s="99" t="str">
        <f t="shared" si="342"/>
        <v/>
      </c>
      <c r="H3620" s="200" t="str">
        <f ca="1">IF(AND(M3620&gt;0,M3620&lt;=STATS!$C$22),1,"")</f>
        <v/>
      </c>
      <c r="J3620" s="34">
        <v>3619</v>
      </c>
      <c r="R3620" s="17"/>
      <c r="S3620" s="17"/>
      <c r="EZ3620" s="196"/>
      <c r="FA3620" s="196"/>
      <c r="FB3620" s="196"/>
      <c r="FC3620" s="196"/>
      <c r="FD3620" s="196"/>
    </row>
    <row r="3621" spans="2:160">
      <c r="B3621" s="99">
        <f t="shared" si="337"/>
        <v>0</v>
      </c>
      <c r="C3621" s="99" t="str">
        <f t="shared" si="338"/>
        <v/>
      </c>
      <c r="D3621" s="99" t="str">
        <f t="shared" si="339"/>
        <v/>
      </c>
      <c r="E3621" s="99" t="str">
        <f t="shared" si="340"/>
        <v/>
      </c>
      <c r="F3621" s="99" t="str">
        <f t="shared" si="341"/>
        <v/>
      </c>
      <c r="G3621" s="99" t="str">
        <f t="shared" si="342"/>
        <v/>
      </c>
      <c r="H3621" s="200" t="str">
        <f ca="1">IF(AND(M3621&gt;0,M3621&lt;=STATS!$C$22),1,"")</f>
        <v/>
      </c>
      <c r="J3621" s="34">
        <v>3620</v>
      </c>
      <c r="R3621" s="17"/>
      <c r="S3621" s="17"/>
      <c r="EZ3621" s="196"/>
      <c r="FA3621" s="196"/>
      <c r="FB3621" s="196"/>
      <c r="FC3621" s="196"/>
      <c r="FD3621" s="196"/>
    </row>
    <row r="3622" spans="2:160">
      <c r="B3622" s="99">
        <f t="shared" si="337"/>
        <v>0</v>
      </c>
      <c r="C3622" s="99" t="str">
        <f t="shared" si="338"/>
        <v/>
      </c>
      <c r="D3622" s="99" t="str">
        <f t="shared" si="339"/>
        <v/>
      </c>
      <c r="E3622" s="99" t="str">
        <f t="shared" si="340"/>
        <v/>
      </c>
      <c r="F3622" s="99" t="str">
        <f t="shared" si="341"/>
        <v/>
      </c>
      <c r="G3622" s="99" t="str">
        <f t="shared" si="342"/>
        <v/>
      </c>
      <c r="H3622" s="200" t="str">
        <f ca="1">IF(AND(M3622&gt;0,M3622&lt;=STATS!$C$22),1,"")</f>
        <v/>
      </c>
      <c r="J3622" s="34">
        <v>3621</v>
      </c>
      <c r="R3622" s="17"/>
      <c r="S3622" s="17"/>
      <c r="EZ3622" s="196"/>
      <c r="FA3622" s="196"/>
      <c r="FB3622" s="196"/>
      <c r="FC3622" s="196"/>
      <c r="FD3622" s="196"/>
    </row>
    <row r="3623" spans="2:160">
      <c r="B3623" s="99">
        <f t="shared" si="337"/>
        <v>0</v>
      </c>
      <c r="C3623" s="99" t="str">
        <f t="shared" si="338"/>
        <v/>
      </c>
      <c r="D3623" s="99" t="str">
        <f t="shared" si="339"/>
        <v/>
      </c>
      <c r="E3623" s="99" t="str">
        <f t="shared" si="340"/>
        <v/>
      </c>
      <c r="F3623" s="99" t="str">
        <f t="shared" si="341"/>
        <v/>
      </c>
      <c r="G3623" s="99" t="str">
        <f t="shared" si="342"/>
        <v/>
      </c>
      <c r="H3623" s="200" t="str">
        <f ca="1">IF(AND(M3623&gt;0,M3623&lt;=STATS!$C$22),1,"")</f>
        <v/>
      </c>
      <c r="J3623" s="34">
        <v>3622</v>
      </c>
      <c r="R3623" s="17"/>
      <c r="S3623" s="17"/>
      <c r="EZ3623" s="196"/>
      <c r="FA3623" s="196"/>
      <c r="FB3623" s="196"/>
      <c r="FC3623" s="196"/>
      <c r="FD3623" s="196"/>
    </row>
    <row r="3624" spans="2:160">
      <c r="B3624" s="99">
        <f t="shared" si="337"/>
        <v>0</v>
      </c>
      <c r="C3624" s="99" t="str">
        <f t="shared" si="338"/>
        <v/>
      </c>
      <c r="D3624" s="99" t="str">
        <f t="shared" si="339"/>
        <v/>
      </c>
      <c r="E3624" s="99" t="str">
        <f t="shared" si="340"/>
        <v/>
      </c>
      <c r="F3624" s="99" t="str">
        <f t="shared" si="341"/>
        <v/>
      </c>
      <c r="G3624" s="99" t="str">
        <f t="shared" si="342"/>
        <v/>
      </c>
      <c r="H3624" s="200" t="str">
        <f ca="1">IF(AND(M3624&gt;0,M3624&lt;=STATS!$C$22),1,"")</f>
        <v/>
      </c>
      <c r="J3624" s="34">
        <v>3623</v>
      </c>
      <c r="R3624" s="17"/>
      <c r="S3624" s="17"/>
      <c r="EZ3624" s="196"/>
      <c r="FA3624" s="196"/>
      <c r="FB3624" s="196"/>
      <c r="FC3624" s="196"/>
      <c r="FD3624" s="196"/>
    </row>
    <row r="3625" spans="2:160">
      <c r="B3625" s="99">
        <f t="shared" si="337"/>
        <v>0</v>
      </c>
      <c r="C3625" s="99" t="str">
        <f t="shared" si="338"/>
        <v/>
      </c>
      <c r="D3625" s="99" t="str">
        <f t="shared" si="339"/>
        <v/>
      </c>
      <c r="E3625" s="99" t="str">
        <f t="shared" si="340"/>
        <v/>
      </c>
      <c r="F3625" s="99" t="str">
        <f t="shared" si="341"/>
        <v/>
      </c>
      <c r="G3625" s="99" t="str">
        <f t="shared" si="342"/>
        <v/>
      </c>
      <c r="H3625" s="200" t="str">
        <f ca="1">IF(AND(M3625&gt;0,M3625&lt;=STATS!$C$22),1,"")</f>
        <v/>
      </c>
      <c r="J3625" s="34">
        <v>3624</v>
      </c>
      <c r="R3625" s="17"/>
      <c r="S3625" s="17"/>
      <c r="EZ3625" s="196"/>
      <c r="FA3625" s="196"/>
      <c r="FB3625" s="196"/>
      <c r="FC3625" s="196"/>
      <c r="FD3625" s="196"/>
    </row>
    <row r="3626" spans="2:160">
      <c r="B3626" s="99">
        <f t="shared" si="337"/>
        <v>0</v>
      </c>
      <c r="C3626" s="99" t="str">
        <f t="shared" si="338"/>
        <v/>
      </c>
      <c r="D3626" s="99" t="str">
        <f t="shared" si="339"/>
        <v/>
      </c>
      <c r="E3626" s="99" t="str">
        <f t="shared" si="340"/>
        <v/>
      </c>
      <c r="F3626" s="99" t="str">
        <f t="shared" si="341"/>
        <v/>
      </c>
      <c r="G3626" s="99" t="str">
        <f t="shared" si="342"/>
        <v/>
      </c>
      <c r="H3626" s="200" t="str">
        <f ca="1">IF(AND(M3626&gt;0,M3626&lt;=STATS!$C$22),1,"")</f>
        <v/>
      </c>
      <c r="J3626" s="34">
        <v>3625</v>
      </c>
      <c r="R3626" s="17"/>
      <c r="S3626" s="17"/>
      <c r="EZ3626" s="196"/>
      <c r="FA3626" s="196"/>
      <c r="FB3626" s="196"/>
      <c r="FC3626" s="196"/>
      <c r="FD3626" s="196"/>
    </row>
    <row r="3627" spans="2:160">
      <c r="B3627" s="99">
        <f t="shared" si="337"/>
        <v>0</v>
      </c>
      <c r="C3627" s="99" t="str">
        <f t="shared" si="338"/>
        <v/>
      </c>
      <c r="D3627" s="99" t="str">
        <f t="shared" si="339"/>
        <v/>
      </c>
      <c r="E3627" s="99" t="str">
        <f t="shared" si="340"/>
        <v/>
      </c>
      <c r="F3627" s="99" t="str">
        <f t="shared" si="341"/>
        <v/>
      </c>
      <c r="G3627" s="99" t="str">
        <f t="shared" si="342"/>
        <v/>
      </c>
      <c r="H3627" s="200" t="str">
        <f ca="1">IF(AND(M3627&gt;0,M3627&lt;=STATS!$C$22),1,"")</f>
        <v/>
      </c>
      <c r="J3627" s="34">
        <v>3626</v>
      </c>
      <c r="R3627" s="17"/>
      <c r="S3627" s="17"/>
      <c r="EZ3627" s="196"/>
      <c r="FA3627" s="196"/>
      <c r="FB3627" s="196"/>
      <c r="FC3627" s="196"/>
      <c r="FD3627" s="196"/>
    </row>
    <row r="3628" spans="2:160">
      <c r="B3628" s="99">
        <f t="shared" si="337"/>
        <v>0</v>
      </c>
      <c r="C3628" s="99" t="str">
        <f t="shared" si="338"/>
        <v/>
      </c>
      <c r="D3628" s="99" t="str">
        <f t="shared" si="339"/>
        <v/>
      </c>
      <c r="E3628" s="99" t="str">
        <f t="shared" si="340"/>
        <v/>
      </c>
      <c r="F3628" s="99" t="str">
        <f t="shared" si="341"/>
        <v/>
      </c>
      <c r="G3628" s="99" t="str">
        <f t="shared" si="342"/>
        <v/>
      </c>
      <c r="H3628" s="200" t="str">
        <f ca="1">IF(AND(M3628&gt;0,M3628&lt;=STATS!$C$22),1,"")</f>
        <v/>
      </c>
      <c r="J3628" s="34">
        <v>3627</v>
      </c>
      <c r="R3628" s="17"/>
      <c r="S3628" s="17"/>
      <c r="EZ3628" s="196"/>
      <c r="FA3628" s="196"/>
      <c r="FB3628" s="196"/>
      <c r="FC3628" s="196"/>
      <c r="FD3628" s="196"/>
    </row>
    <row r="3629" spans="2:160">
      <c r="B3629" s="99">
        <f t="shared" si="337"/>
        <v>0</v>
      </c>
      <c r="C3629" s="99" t="str">
        <f t="shared" si="338"/>
        <v/>
      </c>
      <c r="D3629" s="99" t="str">
        <f t="shared" si="339"/>
        <v/>
      </c>
      <c r="E3629" s="99" t="str">
        <f t="shared" si="340"/>
        <v/>
      </c>
      <c r="F3629" s="99" t="str">
        <f t="shared" si="341"/>
        <v/>
      </c>
      <c r="G3629" s="99" t="str">
        <f t="shared" si="342"/>
        <v/>
      </c>
      <c r="H3629" s="200" t="str">
        <f ca="1">IF(AND(M3629&gt;0,M3629&lt;=STATS!$C$22),1,"")</f>
        <v/>
      </c>
      <c r="J3629" s="34">
        <v>3628</v>
      </c>
      <c r="R3629" s="17"/>
      <c r="S3629" s="17"/>
      <c r="EZ3629" s="196"/>
      <c r="FA3629" s="196"/>
      <c r="FB3629" s="196"/>
      <c r="FC3629" s="196"/>
      <c r="FD3629" s="196"/>
    </row>
    <row r="3630" spans="2:160">
      <c r="B3630" s="99">
        <f t="shared" si="337"/>
        <v>0</v>
      </c>
      <c r="C3630" s="99" t="str">
        <f t="shared" si="338"/>
        <v/>
      </c>
      <c r="D3630" s="99" t="str">
        <f t="shared" si="339"/>
        <v/>
      </c>
      <c r="E3630" s="99" t="str">
        <f t="shared" si="340"/>
        <v/>
      </c>
      <c r="F3630" s="99" t="str">
        <f t="shared" si="341"/>
        <v/>
      </c>
      <c r="G3630" s="99" t="str">
        <f t="shared" si="342"/>
        <v/>
      </c>
      <c r="H3630" s="200" t="str">
        <f ca="1">IF(AND(M3630&gt;0,M3630&lt;=STATS!$C$22),1,"")</f>
        <v/>
      </c>
      <c r="J3630" s="34">
        <v>3629</v>
      </c>
      <c r="R3630" s="17"/>
      <c r="S3630" s="17"/>
      <c r="EZ3630" s="196"/>
      <c r="FA3630" s="196"/>
      <c r="FB3630" s="196"/>
      <c r="FC3630" s="196"/>
      <c r="FD3630" s="196"/>
    </row>
    <row r="3631" spans="2:160">
      <c r="B3631" s="99">
        <f t="shared" si="337"/>
        <v>0</v>
      </c>
      <c r="C3631" s="99" t="str">
        <f t="shared" si="338"/>
        <v/>
      </c>
      <c r="D3631" s="99" t="str">
        <f t="shared" si="339"/>
        <v/>
      </c>
      <c r="E3631" s="99" t="str">
        <f t="shared" si="340"/>
        <v/>
      </c>
      <c r="F3631" s="99" t="str">
        <f t="shared" si="341"/>
        <v/>
      </c>
      <c r="G3631" s="99" t="str">
        <f t="shared" si="342"/>
        <v/>
      </c>
      <c r="H3631" s="200" t="str">
        <f ca="1">IF(AND(M3631&gt;0,M3631&lt;=STATS!$C$22),1,"")</f>
        <v/>
      </c>
      <c r="J3631" s="34">
        <v>3630</v>
      </c>
      <c r="R3631" s="17"/>
      <c r="S3631" s="17"/>
      <c r="EZ3631" s="196"/>
      <c r="FA3631" s="196"/>
      <c r="FB3631" s="196"/>
      <c r="FC3631" s="196"/>
      <c r="FD3631" s="196"/>
    </row>
    <row r="3632" spans="2:160">
      <c r="B3632" s="99">
        <f t="shared" si="337"/>
        <v>0</v>
      </c>
      <c r="C3632" s="99" t="str">
        <f t="shared" si="338"/>
        <v/>
      </c>
      <c r="D3632" s="99" t="str">
        <f t="shared" si="339"/>
        <v/>
      </c>
      <c r="E3632" s="99" t="str">
        <f t="shared" si="340"/>
        <v/>
      </c>
      <c r="F3632" s="99" t="str">
        <f t="shared" si="341"/>
        <v/>
      </c>
      <c r="G3632" s="99" t="str">
        <f t="shared" si="342"/>
        <v/>
      </c>
      <c r="H3632" s="200" t="str">
        <f ca="1">IF(AND(M3632&gt;0,M3632&lt;=STATS!$C$22),1,"")</f>
        <v/>
      </c>
      <c r="J3632" s="34">
        <v>3631</v>
      </c>
      <c r="R3632" s="17"/>
      <c r="S3632" s="17"/>
      <c r="EZ3632" s="196"/>
      <c r="FA3632" s="196"/>
      <c r="FB3632" s="196"/>
      <c r="FC3632" s="196"/>
      <c r="FD3632" s="196"/>
    </row>
    <row r="3633" spans="2:160">
      <c r="B3633" s="99">
        <f t="shared" si="337"/>
        <v>0</v>
      </c>
      <c r="C3633" s="99" t="str">
        <f t="shared" si="338"/>
        <v/>
      </c>
      <c r="D3633" s="99" t="str">
        <f t="shared" si="339"/>
        <v/>
      </c>
      <c r="E3633" s="99" t="str">
        <f t="shared" si="340"/>
        <v/>
      </c>
      <c r="F3633" s="99" t="str">
        <f t="shared" si="341"/>
        <v/>
      </c>
      <c r="G3633" s="99" t="str">
        <f t="shared" si="342"/>
        <v/>
      </c>
      <c r="H3633" s="200" t="str">
        <f ca="1">IF(AND(M3633&gt;0,M3633&lt;=STATS!$C$22),1,"")</f>
        <v/>
      </c>
      <c r="J3633" s="34">
        <v>3632</v>
      </c>
      <c r="R3633" s="17"/>
      <c r="S3633" s="17"/>
      <c r="EZ3633" s="196"/>
      <c r="FA3633" s="196"/>
      <c r="FB3633" s="196"/>
      <c r="FC3633" s="196"/>
      <c r="FD3633" s="196"/>
    </row>
    <row r="3634" spans="2:160">
      <c r="B3634" s="99">
        <f t="shared" si="337"/>
        <v>0</v>
      </c>
      <c r="C3634" s="99" t="str">
        <f t="shared" si="338"/>
        <v/>
      </c>
      <c r="D3634" s="99" t="str">
        <f t="shared" si="339"/>
        <v/>
      </c>
      <c r="E3634" s="99" t="str">
        <f t="shared" si="340"/>
        <v/>
      </c>
      <c r="F3634" s="99" t="str">
        <f t="shared" si="341"/>
        <v/>
      </c>
      <c r="G3634" s="99" t="str">
        <f t="shared" si="342"/>
        <v/>
      </c>
      <c r="H3634" s="200" t="str">
        <f ca="1">IF(AND(M3634&gt;0,M3634&lt;=STATS!$C$22),1,"")</f>
        <v/>
      </c>
      <c r="J3634" s="34">
        <v>3633</v>
      </c>
      <c r="R3634" s="17"/>
      <c r="S3634" s="17"/>
      <c r="EZ3634" s="196"/>
      <c r="FA3634" s="196"/>
      <c r="FB3634" s="196"/>
      <c r="FC3634" s="196"/>
      <c r="FD3634" s="196"/>
    </row>
    <row r="3635" spans="2:160">
      <c r="B3635" s="99">
        <f t="shared" si="337"/>
        <v>0</v>
      </c>
      <c r="C3635" s="99" t="str">
        <f t="shared" si="338"/>
        <v/>
      </c>
      <c r="D3635" s="99" t="str">
        <f t="shared" si="339"/>
        <v/>
      </c>
      <c r="E3635" s="99" t="str">
        <f t="shared" si="340"/>
        <v/>
      </c>
      <c r="F3635" s="99" t="str">
        <f t="shared" si="341"/>
        <v/>
      </c>
      <c r="G3635" s="99" t="str">
        <f t="shared" si="342"/>
        <v/>
      </c>
      <c r="H3635" s="200" t="str">
        <f ca="1">IF(AND(M3635&gt;0,M3635&lt;=STATS!$C$22),1,"")</f>
        <v/>
      </c>
      <c r="J3635" s="34">
        <v>3634</v>
      </c>
      <c r="R3635" s="17"/>
      <c r="S3635" s="17"/>
      <c r="EZ3635" s="196"/>
      <c r="FA3635" s="196"/>
      <c r="FB3635" s="196"/>
      <c r="FC3635" s="196"/>
      <c r="FD3635" s="196"/>
    </row>
    <row r="3636" spans="2:160">
      <c r="B3636" s="99">
        <f t="shared" si="337"/>
        <v>0</v>
      </c>
      <c r="C3636" s="99" t="str">
        <f t="shared" si="338"/>
        <v/>
      </c>
      <c r="D3636" s="99" t="str">
        <f t="shared" si="339"/>
        <v/>
      </c>
      <c r="E3636" s="99" t="str">
        <f t="shared" si="340"/>
        <v/>
      </c>
      <c r="F3636" s="99" t="str">
        <f t="shared" si="341"/>
        <v/>
      </c>
      <c r="G3636" s="99" t="str">
        <f t="shared" si="342"/>
        <v/>
      </c>
      <c r="H3636" s="200" t="str">
        <f ca="1">IF(AND(M3636&gt;0,M3636&lt;=STATS!$C$22),1,"")</f>
        <v/>
      </c>
      <c r="J3636" s="34">
        <v>3635</v>
      </c>
      <c r="R3636" s="17"/>
      <c r="S3636" s="17"/>
      <c r="EZ3636" s="196"/>
      <c r="FA3636" s="196"/>
      <c r="FB3636" s="196"/>
      <c r="FC3636" s="196"/>
      <c r="FD3636" s="196"/>
    </row>
    <row r="3637" spans="2:160">
      <c r="B3637" s="99">
        <f t="shared" si="337"/>
        <v>0</v>
      </c>
      <c r="C3637" s="99" t="str">
        <f t="shared" si="338"/>
        <v/>
      </c>
      <c r="D3637" s="99" t="str">
        <f t="shared" si="339"/>
        <v/>
      </c>
      <c r="E3637" s="99" t="str">
        <f t="shared" si="340"/>
        <v/>
      </c>
      <c r="F3637" s="99" t="str">
        <f t="shared" si="341"/>
        <v/>
      </c>
      <c r="G3637" s="99" t="str">
        <f t="shared" si="342"/>
        <v/>
      </c>
      <c r="H3637" s="200" t="str">
        <f ca="1">IF(AND(M3637&gt;0,M3637&lt;=STATS!$C$22),1,"")</f>
        <v/>
      </c>
      <c r="J3637" s="34">
        <v>3636</v>
      </c>
      <c r="R3637" s="17"/>
      <c r="S3637" s="17"/>
      <c r="EZ3637" s="196"/>
      <c r="FA3637" s="196"/>
      <c r="FB3637" s="196"/>
      <c r="FC3637" s="196"/>
      <c r="FD3637" s="196"/>
    </row>
    <row r="3638" spans="2:160">
      <c r="B3638" s="99">
        <f t="shared" si="337"/>
        <v>0</v>
      </c>
      <c r="C3638" s="99" t="str">
        <f t="shared" si="338"/>
        <v/>
      </c>
      <c r="D3638" s="99" t="str">
        <f t="shared" si="339"/>
        <v/>
      </c>
      <c r="E3638" s="99" t="str">
        <f t="shared" si="340"/>
        <v/>
      </c>
      <c r="F3638" s="99" t="str">
        <f t="shared" si="341"/>
        <v/>
      </c>
      <c r="G3638" s="99" t="str">
        <f t="shared" si="342"/>
        <v/>
      </c>
      <c r="H3638" s="200" t="str">
        <f ca="1">IF(AND(M3638&gt;0,M3638&lt;=STATS!$C$22),1,"")</f>
        <v/>
      </c>
      <c r="J3638" s="34">
        <v>3637</v>
      </c>
      <c r="R3638" s="17"/>
      <c r="S3638" s="17"/>
      <c r="EZ3638" s="196"/>
      <c r="FA3638" s="196"/>
      <c r="FB3638" s="196"/>
      <c r="FC3638" s="196"/>
      <c r="FD3638" s="196"/>
    </row>
    <row r="3639" spans="2:160">
      <c r="B3639" s="99">
        <f t="shared" si="337"/>
        <v>0</v>
      </c>
      <c r="C3639" s="99" t="str">
        <f t="shared" si="338"/>
        <v/>
      </c>
      <c r="D3639" s="99" t="str">
        <f t="shared" si="339"/>
        <v/>
      </c>
      <c r="E3639" s="99" t="str">
        <f t="shared" si="340"/>
        <v/>
      </c>
      <c r="F3639" s="99" t="str">
        <f t="shared" si="341"/>
        <v/>
      </c>
      <c r="G3639" s="99" t="str">
        <f t="shared" si="342"/>
        <v/>
      </c>
      <c r="H3639" s="200" t="str">
        <f ca="1">IF(AND(M3639&gt;0,M3639&lt;=STATS!$C$22),1,"")</f>
        <v/>
      </c>
      <c r="J3639" s="34">
        <v>3638</v>
      </c>
      <c r="R3639" s="17"/>
      <c r="S3639" s="17"/>
      <c r="EZ3639" s="196"/>
      <c r="FA3639" s="196"/>
      <c r="FB3639" s="196"/>
      <c r="FC3639" s="196"/>
      <c r="FD3639" s="196"/>
    </row>
    <row r="3640" spans="2:160">
      <c r="B3640" s="99">
        <f t="shared" si="337"/>
        <v>0</v>
      </c>
      <c r="C3640" s="99" t="str">
        <f t="shared" si="338"/>
        <v/>
      </c>
      <c r="D3640" s="99" t="str">
        <f t="shared" si="339"/>
        <v/>
      </c>
      <c r="E3640" s="99" t="str">
        <f t="shared" si="340"/>
        <v/>
      </c>
      <c r="F3640" s="99" t="str">
        <f t="shared" si="341"/>
        <v/>
      </c>
      <c r="G3640" s="99" t="str">
        <f t="shared" si="342"/>
        <v/>
      </c>
      <c r="H3640" s="200" t="str">
        <f ca="1">IF(AND(M3640&gt;0,M3640&lt;=STATS!$C$22),1,"")</f>
        <v/>
      </c>
      <c r="J3640" s="34">
        <v>3639</v>
      </c>
      <c r="R3640" s="17"/>
      <c r="S3640" s="17"/>
      <c r="EZ3640" s="196"/>
      <c r="FA3640" s="196"/>
      <c r="FB3640" s="196"/>
      <c r="FC3640" s="196"/>
      <c r="FD3640" s="196"/>
    </row>
    <row r="3641" spans="2:160">
      <c r="B3641" s="99">
        <f t="shared" si="337"/>
        <v>0</v>
      </c>
      <c r="C3641" s="99" t="str">
        <f t="shared" si="338"/>
        <v/>
      </c>
      <c r="D3641" s="99" t="str">
        <f t="shared" si="339"/>
        <v/>
      </c>
      <c r="E3641" s="99" t="str">
        <f t="shared" si="340"/>
        <v/>
      </c>
      <c r="F3641" s="99" t="str">
        <f t="shared" si="341"/>
        <v/>
      </c>
      <c r="G3641" s="99" t="str">
        <f t="shared" si="342"/>
        <v/>
      </c>
      <c r="H3641" s="200" t="str">
        <f ca="1">IF(AND(M3641&gt;0,M3641&lt;=STATS!$C$22),1,"")</f>
        <v/>
      </c>
      <c r="J3641" s="34">
        <v>3640</v>
      </c>
      <c r="R3641" s="17"/>
      <c r="S3641" s="17"/>
      <c r="EZ3641" s="196"/>
      <c r="FA3641" s="196"/>
      <c r="FB3641" s="196"/>
      <c r="FC3641" s="196"/>
      <c r="FD3641" s="196"/>
    </row>
    <row r="3642" spans="2:160">
      <c r="B3642" s="99">
        <f t="shared" si="337"/>
        <v>0</v>
      </c>
      <c r="C3642" s="99" t="str">
        <f t="shared" si="338"/>
        <v/>
      </c>
      <c r="D3642" s="99" t="str">
        <f t="shared" si="339"/>
        <v/>
      </c>
      <c r="E3642" s="99" t="str">
        <f t="shared" si="340"/>
        <v/>
      </c>
      <c r="F3642" s="99" t="str">
        <f t="shared" si="341"/>
        <v/>
      </c>
      <c r="G3642" s="99" t="str">
        <f t="shared" si="342"/>
        <v/>
      </c>
      <c r="H3642" s="200" t="str">
        <f ca="1">IF(AND(M3642&gt;0,M3642&lt;=STATS!$C$22),1,"")</f>
        <v/>
      </c>
      <c r="J3642" s="34">
        <v>3641</v>
      </c>
      <c r="R3642" s="17"/>
      <c r="S3642" s="17"/>
      <c r="EZ3642" s="196"/>
      <c r="FA3642" s="196"/>
      <c r="FB3642" s="196"/>
      <c r="FC3642" s="196"/>
      <c r="FD3642" s="196"/>
    </row>
    <row r="3643" spans="2:160">
      <c r="B3643" s="99">
        <f t="shared" si="337"/>
        <v>0</v>
      </c>
      <c r="C3643" s="99" t="str">
        <f t="shared" si="338"/>
        <v/>
      </c>
      <c r="D3643" s="99" t="str">
        <f t="shared" si="339"/>
        <v/>
      </c>
      <c r="E3643" s="99" t="str">
        <f t="shared" si="340"/>
        <v/>
      </c>
      <c r="F3643" s="99" t="str">
        <f t="shared" si="341"/>
        <v/>
      </c>
      <c r="G3643" s="99" t="str">
        <f t="shared" si="342"/>
        <v/>
      </c>
      <c r="H3643" s="200" t="str">
        <f ca="1">IF(AND(M3643&gt;0,M3643&lt;=STATS!$C$22),1,"")</f>
        <v/>
      </c>
      <c r="J3643" s="34">
        <v>3642</v>
      </c>
      <c r="R3643" s="17"/>
      <c r="S3643" s="17"/>
      <c r="EZ3643" s="196"/>
      <c r="FA3643" s="196"/>
      <c r="FB3643" s="196"/>
      <c r="FC3643" s="196"/>
      <c r="FD3643" s="196"/>
    </row>
    <row r="3644" spans="2:160">
      <c r="B3644" s="99">
        <f t="shared" si="337"/>
        <v>0</v>
      </c>
      <c r="C3644" s="99" t="str">
        <f t="shared" si="338"/>
        <v/>
      </c>
      <c r="D3644" s="99" t="str">
        <f t="shared" si="339"/>
        <v/>
      </c>
      <c r="E3644" s="99" t="str">
        <f t="shared" si="340"/>
        <v/>
      </c>
      <c r="F3644" s="99" t="str">
        <f t="shared" si="341"/>
        <v/>
      </c>
      <c r="G3644" s="99" t="str">
        <f t="shared" si="342"/>
        <v/>
      </c>
      <c r="H3644" s="200" t="str">
        <f ca="1">IF(AND(M3644&gt;0,M3644&lt;=STATS!$C$22),1,"")</f>
        <v/>
      </c>
      <c r="J3644" s="34">
        <v>3643</v>
      </c>
      <c r="R3644" s="17"/>
      <c r="S3644" s="17"/>
      <c r="EZ3644" s="196"/>
      <c r="FA3644" s="196"/>
      <c r="FB3644" s="196"/>
      <c r="FC3644" s="196"/>
      <c r="FD3644" s="196"/>
    </row>
    <row r="3645" spans="2:160">
      <c r="B3645" s="99">
        <f t="shared" si="337"/>
        <v>0</v>
      </c>
      <c r="C3645" s="99" t="str">
        <f t="shared" si="338"/>
        <v/>
      </c>
      <c r="D3645" s="99" t="str">
        <f t="shared" si="339"/>
        <v/>
      </c>
      <c r="E3645" s="99" t="str">
        <f t="shared" si="340"/>
        <v/>
      </c>
      <c r="F3645" s="99" t="str">
        <f t="shared" si="341"/>
        <v/>
      </c>
      <c r="G3645" s="99" t="str">
        <f t="shared" si="342"/>
        <v/>
      </c>
      <c r="H3645" s="200" t="str">
        <f ca="1">IF(AND(M3645&gt;0,M3645&lt;=STATS!$C$22),1,"")</f>
        <v/>
      </c>
      <c r="J3645" s="34">
        <v>3644</v>
      </c>
      <c r="R3645" s="17"/>
      <c r="S3645" s="17"/>
      <c r="EZ3645" s="196"/>
      <c r="FA3645" s="196"/>
      <c r="FB3645" s="196"/>
      <c r="FC3645" s="196"/>
      <c r="FD3645" s="196"/>
    </row>
    <row r="3646" spans="2:160">
      <c r="B3646" s="99">
        <f t="shared" si="337"/>
        <v>0</v>
      </c>
      <c r="C3646" s="99" t="str">
        <f t="shared" si="338"/>
        <v/>
      </c>
      <c r="D3646" s="99" t="str">
        <f t="shared" si="339"/>
        <v/>
      </c>
      <c r="E3646" s="99" t="str">
        <f t="shared" si="340"/>
        <v/>
      </c>
      <c r="F3646" s="99" t="str">
        <f t="shared" si="341"/>
        <v/>
      </c>
      <c r="G3646" s="99" t="str">
        <f t="shared" si="342"/>
        <v/>
      </c>
      <c r="H3646" s="200" t="str">
        <f ca="1">IF(AND(M3646&gt;0,M3646&lt;=STATS!$C$22),1,"")</f>
        <v/>
      </c>
      <c r="J3646" s="34">
        <v>3645</v>
      </c>
      <c r="R3646" s="17"/>
      <c r="S3646" s="17"/>
      <c r="EZ3646" s="196"/>
      <c r="FA3646" s="196"/>
      <c r="FB3646" s="196"/>
      <c r="FC3646" s="196"/>
      <c r="FD3646" s="196"/>
    </row>
    <row r="3647" spans="2:160">
      <c r="B3647" s="99">
        <f t="shared" si="337"/>
        <v>0</v>
      </c>
      <c r="C3647" s="99" t="str">
        <f t="shared" si="338"/>
        <v/>
      </c>
      <c r="D3647" s="99" t="str">
        <f t="shared" si="339"/>
        <v/>
      </c>
      <c r="E3647" s="99" t="str">
        <f t="shared" si="340"/>
        <v/>
      </c>
      <c r="F3647" s="99" t="str">
        <f t="shared" si="341"/>
        <v/>
      </c>
      <c r="G3647" s="99" t="str">
        <f t="shared" si="342"/>
        <v/>
      </c>
      <c r="H3647" s="200" t="str">
        <f ca="1">IF(AND(M3647&gt;0,M3647&lt;=STATS!$C$22),1,"")</f>
        <v/>
      </c>
      <c r="J3647" s="34">
        <v>3646</v>
      </c>
      <c r="R3647" s="17"/>
      <c r="S3647" s="17"/>
      <c r="EZ3647" s="196"/>
      <c r="FA3647" s="196"/>
      <c r="FB3647" s="196"/>
      <c r="FC3647" s="196"/>
      <c r="FD3647" s="196"/>
    </row>
    <row r="3648" spans="2:160">
      <c r="B3648" s="99">
        <f t="shared" si="337"/>
        <v>0</v>
      </c>
      <c r="C3648" s="99" t="str">
        <f t="shared" si="338"/>
        <v/>
      </c>
      <c r="D3648" s="99" t="str">
        <f t="shared" si="339"/>
        <v/>
      </c>
      <c r="E3648" s="99" t="str">
        <f t="shared" si="340"/>
        <v/>
      </c>
      <c r="F3648" s="99" t="str">
        <f t="shared" si="341"/>
        <v/>
      </c>
      <c r="G3648" s="99" t="str">
        <f t="shared" si="342"/>
        <v/>
      </c>
      <c r="H3648" s="200" t="str">
        <f ca="1">IF(AND(M3648&gt;0,M3648&lt;=STATS!$C$22),1,"")</f>
        <v/>
      </c>
      <c r="J3648" s="34">
        <v>3647</v>
      </c>
      <c r="R3648" s="17"/>
      <c r="S3648" s="17"/>
      <c r="EZ3648" s="196"/>
      <c r="FA3648" s="196"/>
      <c r="FB3648" s="196"/>
      <c r="FC3648" s="196"/>
      <c r="FD3648" s="196"/>
    </row>
    <row r="3649" spans="2:160">
      <c r="B3649" s="99">
        <f t="shared" si="337"/>
        <v>0</v>
      </c>
      <c r="C3649" s="99" t="str">
        <f t="shared" si="338"/>
        <v/>
      </c>
      <c r="D3649" s="99" t="str">
        <f t="shared" si="339"/>
        <v/>
      </c>
      <c r="E3649" s="99" t="str">
        <f t="shared" si="340"/>
        <v/>
      </c>
      <c r="F3649" s="99" t="str">
        <f t="shared" si="341"/>
        <v/>
      </c>
      <c r="G3649" s="99" t="str">
        <f t="shared" si="342"/>
        <v/>
      </c>
      <c r="H3649" s="200" t="str">
        <f ca="1">IF(AND(M3649&gt;0,M3649&lt;=STATS!$C$22),1,"")</f>
        <v/>
      </c>
      <c r="J3649" s="34">
        <v>3648</v>
      </c>
      <c r="R3649" s="17"/>
      <c r="S3649" s="17"/>
      <c r="EZ3649" s="196"/>
      <c r="FA3649" s="196"/>
      <c r="FB3649" s="196"/>
      <c r="FC3649" s="196"/>
      <c r="FD3649" s="196"/>
    </row>
    <row r="3650" spans="2:160">
      <c r="B3650" s="99">
        <f t="shared" ref="B3650:B3713" si="343">COUNT(R3650:EY3650,FE3650:FM3650)</f>
        <v>0</v>
      </c>
      <c r="C3650" s="99" t="str">
        <f t="shared" ref="C3650:C3713" si="344">IF(COUNT(R3650:EY3650,FE3650:FM3650)&gt;0,COUNT(R3650:EY3650,FE3650:FM3650),"")</f>
        <v/>
      </c>
      <c r="D3650" s="99" t="str">
        <f t="shared" ref="D3650:D3713" si="345">IF(COUNT(T3650:BJ3650,BL3650:BT3650,BV3650:CB3650,CD3650:EY3650,FE3650:FM3650)&gt;0,COUNT(T3650:BJ3650,BL3650:BT3650,BV3650:CB3650,CD3650:EY3650,FE3650:FM3650),"")</f>
        <v/>
      </c>
      <c r="E3650" s="99" t="str">
        <f t="shared" ref="E3650:E3713" si="346">IF(H3650=1,COUNT(R3650:EY3650,FE3650:FM3650),"")</f>
        <v/>
      </c>
      <c r="F3650" s="99" t="str">
        <f t="shared" ref="F3650:F3713" si="347">IF(H3650=1,COUNT(T3650:BJ3650,BL3650:BT3650,BV3650:CB3650,CD3650:EY3650,FE3650:FM3650),"")</f>
        <v/>
      </c>
      <c r="G3650" s="99" t="str">
        <f t="shared" si="342"/>
        <v/>
      </c>
      <c r="H3650" s="200" t="str">
        <f ca="1">IF(AND(M3650&gt;0,M3650&lt;=STATS!$C$22),1,"")</f>
        <v/>
      </c>
      <c r="J3650" s="34">
        <v>3649</v>
      </c>
      <c r="R3650" s="17"/>
      <c r="S3650" s="17"/>
      <c r="EZ3650" s="196"/>
      <c r="FA3650" s="196"/>
      <c r="FB3650" s="196"/>
      <c r="FC3650" s="196"/>
      <c r="FD3650" s="196"/>
    </row>
    <row r="3651" spans="2:160">
      <c r="B3651" s="99">
        <f t="shared" si="343"/>
        <v>0</v>
      </c>
      <c r="C3651" s="99" t="str">
        <f t="shared" si="344"/>
        <v/>
      </c>
      <c r="D3651" s="99" t="str">
        <f t="shared" si="345"/>
        <v/>
      </c>
      <c r="E3651" s="99" t="str">
        <f t="shared" si="346"/>
        <v/>
      </c>
      <c r="F3651" s="99" t="str">
        <f t="shared" si="347"/>
        <v/>
      </c>
      <c r="G3651" s="99" t="str">
        <f t="shared" si="342"/>
        <v/>
      </c>
      <c r="H3651" s="200" t="str">
        <f ca="1">IF(AND(M3651&gt;0,M3651&lt;=STATS!$C$22),1,"")</f>
        <v/>
      </c>
      <c r="J3651" s="34">
        <v>3650</v>
      </c>
      <c r="R3651" s="17"/>
      <c r="S3651" s="17"/>
      <c r="EZ3651" s="196"/>
      <c r="FA3651" s="196"/>
      <c r="FB3651" s="196"/>
      <c r="FC3651" s="196"/>
      <c r="FD3651" s="196"/>
    </row>
    <row r="3652" spans="2:160">
      <c r="B3652" s="99">
        <f t="shared" si="343"/>
        <v>0</v>
      </c>
      <c r="C3652" s="99" t="str">
        <f t="shared" si="344"/>
        <v/>
      </c>
      <c r="D3652" s="99" t="str">
        <f t="shared" si="345"/>
        <v/>
      </c>
      <c r="E3652" s="99" t="str">
        <f t="shared" si="346"/>
        <v/>
      </c>
      <c r="F3652" s="99" t="str">
        <f t="shared" si="347"/>
        <v/>
      </c>
      <c r="G3652" s="99" t="str">
        <f t="shared" si="342"/>
        <v/>
      </c>
      <c r="H3652" s="200" t="str">
        <f ca="1">IF(AND(M3652&gt;0,M3652&lt;=STATS!$C$22),1,"")</f>
        <v/>
      </c>
      <c r="J3652" s="34">
        <v>3651</v>
      </c>
      <c r="R3652" s="17"/>
      <c r="S3652" s="17"/>
      <c r="EZ3652" s="196"/>
      <c r="FA3652" s="196"/>
      <c r="FB3652" s="196"/>
      <c r="FC3652" s="196"/>
      <c r="FD3652" s="196"/>
    </row>
    <row r="3653" spans="2:160">
      <c r="B3653" s="99">
        <f t="shared" si="343"/>
        <v>0</v>
      </c>
      <c r="C3653" s="99" t="str">
        <f t="shared" si="344"/>
        <v/>
      </c>
      <c r="D3653" s="99" t="str">
        <f t="shared" si="345"/>
        <v/>
      </c>
      <c r="E3653" s="99" t="str">
        <f t="shared" si="346"/>
        <v/>
      </c>
      <c r="F3653" s="99" t="str">
        <f t="shared" si="347"/>
        <v/>
      </c>
      <c r="G3653" s="99" t="str">
        <f t="shared" si="342"/>
        <v/>
      </c>
      <c r="H3653" s="200" t="str">
        <f ca="1">IF(AND(M3653&gt;0,M3653&lt;=STATS!$C$22),1,"")</f>
        <v/>
      </c>
      <c r="J3653" s="34">
        <v>3652</v>
      </c>
      <c r="R3653" s="17"/>
      <c r="S3653" s="17"/>
      <c r="EZ3653" s="196"/>
      <c r="FA3653" s="196"/>
      <c r="FB3653" s="196"/>
      <c r="FC3653" s="196"/>
      <c r="FD3653" s="196"/>
    </row>
    <row r="3654" spans="2:160">
      <c r="B3654" s="99">
        <f t="shared" si="343"/>
        <v>0</v>
      </c>
      <c r="C3654" s="99" t="str">
        <f t="shared" si="344"/>
        <v/>
      </c>
      <c r="D3654" s="99" t="str">
        <f t="shared" si="345"/>
        <v/>
      </c>
      <c r="E3654" s="99" t="str">
        <f t="shared" si="346"/>
        <v/>
      </c>
      <c r="F3654" s="99" t="str">
        <f t="shared" si="347"/>
        <v/>
      </c>
      <c r="G3654" s="99" t="str">
        <f t="shared" si="342"/>
        <v/>
      </c>
      <c r="H3654" s="200" t="str">
        <f ca="1">IF(AND(M3654&gt;0,M3654&lt;=STATS!$C$22),1,"")</f>
        <v/>
      </c>
      <c r="J3654" s="34">
        <v>3653</v>
      </c>
      <c r="R3654" s="17"/>
      <c r="S3654" s="17"/>
      <c r="EZ3654" s="196"/>
      <c r="FA3654" s="196"/>
      <c r="FB3654" s="196"/>
      <c r="FC3654" s="196"/>
      <c r="FD3654" s="196"/>
    </row>
    <row r="3655" spans="2:160">
      <c r="B3655" s="99">
        <f t="shared" si="343"/>
        <v>0</v>
      </c>
      <c r="C3655" s="99" t="str">
        <f t="shared" si="344"/>
        <v/>
      </c>
      <c r="D3655" s="99" t="str">
        <f t="shared" si="345"/>
        <v/>
      </c>
      <c r="E3655" s="99" t="str">
        <f t="shared" si="346"/>
        <v/>
      </c>
      <c r="F3655" s="99" t="str">
        <f t="shared" si="347"/>
        <v/>
      </c>
      <c r="G3655" s="99" t="str">
        <f t="shared" si="342"/>
        <v/>
      </c>
      <c r="H3655" s="200" t="str">
        <f ca="1">IF(AND(M3655&gt;0,M3655&lt;=STATS!$C$22),1,"")</f>
        <v/>
      </c>
      <c r="J3655" s="34">
        <v>3654</v>
      </c>
      <c r="R3655" s="17"/>
      <c r="S3655" s="17"/>
      <c r="EZ3655" s="196"/>
      <c r="FA3655" s="196"/>
      <c r="FB3655" s="196"/>
      <c r="FC3655" s="196"/>
      <c r="FD3655" s="196"/>
    </row>
    <row r="3656" spans="2:160">
      <c r="B3656" s="99">
        <f t="shared" si="343"/>
        <v>0</v>
      </c>
      <c r="C3656" s="99" t="str">
        <f t="shared" si="344"/>
        <v/>
      </c>
      <c r="D3656" s="99" t="str">
        <f t="shared" si="345"/>
        <v/>
      </c>
      <c r="E3656" s="99" t="str">
        <f t="shared" si="346"/>
        <v/>
      </c>
      <c r="F3656" s="99" t="str">
        <f t="shared" si="347"/>
        <v/>
      </c>
      <c r="G3656" s="99" t="str">
        <f t="shared" si="342"/>
        <v/>
      </c>
      <c r="H3656" s="200" t="str">
        <f ca="1">IF(AND(M3656&gt;0,M3656&lt;=STATS!$C$22),1,"")</f>
        <v/>
      </c>
      <c r="J3656" s="34">
        <v>3655</v>
      </c>
      <c r="R3656" s="17"/>
      <c r="S3656" s="17"/>
      <c r="EZ3656" s="196"/>
      <c r="FA3656" s="196"/>
      <c r="FB3656" s="196"/>
      <c r="FC3656" s="196"/>
      <c r="FD3656" s="196"/>
    </row>
    <row r="3657" spans="2:160">
      <c r="B3657" s="99">
        <f t="shared" si="343"/>
        <v>0</v>
      </c>
      <c r="C3657" s="99" t="str">
        <f t="shared" si="344"/>
        <v/>
      </c>
      <c r="D3657" s="99" t="str">
        <f t="shared" si="345"/>
        <v/>
      </c>
      <c r="E3657" s="99" t="str">
        <f t="shared" si="346"/>
        <v/>
      </c>
      <c r="F3657" s="99" t="str">
        <f t="shared" si="347"/>
        <v/>
      </c>
      <c r="G3657" s="99" t="str">
        <f t="shared" si="342"/>
        <v/>
      </c>
      <c r="H3657" s="200" t="str">
        <f ca="1">IF(AND(M3657&gt;0,M3657&lt;=STATS!$C$22),1,"")</f>
        <v/>
      </c>
      <c r="J3657" s="34">
        <v>3656</v>
      </c>
      <c r="R3657" s="17"/>
      <c r="S3657" s="17"/>
      <c r="EZ3657" s="196"/>
      <c r="FA3657" s="196"/>
      <c r="FB3657" s="196"/>
      <c r="FC3657" s="196"/>
      <c r="FD3657" s="196"/>
    </row>
    <row r="3658" spans="2:160">
      <c r="B3658" s="99">
        <f t="shared" si="343"/>
        <v>0</v>
      </c>
      <c r="C3658" s="99" t="str">
        <f t="shared" si="344"/>
        <v/>
      </c>
      <c r="D3658" s="99" t="str">
        <f t="shared" si="345"/>
        <v/>
      </c>
      <c r="E3658" s="99" t="str">
        <f t="shared" si="346"/>
        <v/>
      </c>
      <c r="F3658" s="99" t="str">
        <f t="shared" si="347"/>
        <v/>
      </c>
      <c r="G3658" s="99" t="str">
        <f t="shared" si="342"/>
        <v/>
      </c>
      <c r="H3658" s="200" t="str">
        <f ca="1">IF(AND(M3658&gt;0,M3658&lt;=STATS!$C$22),1,"")</f>
        <v/>
      </c>
      <c r="J3658" s="34">
        <v>3657</v>
      </c>
      <c r="R3658" s="17"/>
      <c r="S3658" s="17"/>
      <c r="EZ3658" s="196"/>
      <c r="FA3658" s="196"/>
      <c r="FB3658" s="196"/>
      <c r="FC3658" s="196"/>
      <c r="FD3658" s="196"/>
    </row>
    <row r="3659" spans="2:160">
      <c r="B3659" s="99">
        <f t="shared" si="343"/>
        <v>0</v>
      </c>
      <c r="C3659" s="99" t="str">
        <f t="shared" si="344"/>
        <v/>
      </c>
      <c r="D3659" s="99" t="str">
        <f t="shared" si="345"/>
        <v/>
      </c>
      <c r="E3659" s="99" t="str">
        <f t="shared" si="346"/>
        <v/>
      </c>
      <c r="F3659" s="99" t="str">
        <f t="shared" si="347"/>
        <v/>
      </c>
      <c r="G3659" s="99" t="str">
        <f t="shared" si="342"/>
        <v/>
      </c>
      <c r="H3659" s="200" t="str">
        <f ca="1">IF(AND(M3659&gt;0,M3659&lt;=STATS!$C$22),1,"")</f>
        <v/>
      </c>
      <c r="J3659" s="34">
        <v>3658</v>
      </c>
      <c r="R3659" s="17"/>
      <c r="S3659" s="17"/>
      <c r="EZ3659" s="196"/>
      <c r="FA3659" s="196"/>
      <c r="FB3659" s="196"/>
      <c r="FC3659" s="196"/>
      <c r="FD3659" s="196"/>
    </row>
    <row r="3660" spans="2:160">
      <c r="B3660" s="99">
        <f t="shared" si="343"/>
        <v>0</v>
      </c>
      <c r="C3660" s="99" t="str">
        <f t="shared" si="344"/>
        <v/>
      </c>
      <c r="D3660" s="99" t="str">
        <f t="shared" si="345"/>
        <v/>
      </c>
      <c r="E3660" s="99" t="str">
        <f t="shared" si="346"/>
        <v/>
      </c>
      <c r="F3660" s="99" t="str">
        <f t="shared" si="347"/>
        <v/>
      </c>
      <c r="G3660" s="99" t="str">
        <f t="shared" si="342"/>
        <v/>
      </c>
      <c r="H3660" s="200" t="str">
        <f ca="1">IF(AND(M3660&gt;0,M3660&lt;=STATS!$C$22),1,"")</f>
        <v/>
      </c>
      <c r="J3660" s="34">
        <v>3659</v>
      </c>
      <c r="R3660" s="17"/>
      <c r="S3660" s="17"/>
      <c r="EZ3660" s="196"/>
      <c r="FA3660" s="196"/>
      <c r="FB3660" s="196"/>
      <c r="FC3660" s="196"/>
      <c r="FD3660" s="196"/>
    </row>
    <row r="3661" spans="2:160">
      <c r="B3661" s="99">
        <f t="shared" si="343"/>
        <v>0</v>
      </c>
      <c r="C3661" s="99" t="str">
        <f t="shared" si="344"/>
        <v/>
      </c>
      <c r="D3661" s="99" t="str">
        <f t="shared" si="345"/>
        <v/>
      </c>
      <c r="E3661" s="99" t="str">
        <f t="shared" si="346"/>
        <v/>
      </c>
      <c r="F3661" s="99" t="str">
        <f t="shared" si="347"/>
        <v/>
      </c>
      <c r="G3661" s="99" t="str">
        <f t="shared" si="342"/>
        <v/>
      </c>
      <c r="H3661" s="200" t="str">
        <f ca="1">IF(AND(M3661&gt;0,M3661&lt;=STATS!$C$22),1,"")</f>
        <v/>
      </c>
      <c r="J3661" s="34">
        <v>3660</v>
      </c>
      <c r="R3661" s="17"/>
      <c r="S3661" s="17"/>
      <c r="EZ3661" s="196"/>
      <c r="FA3661" s="196"/>
      <c r="FB3661" s="196"/>
      <c r="FC3661" s="196"/>
      <c r="FD3661" s="196"/>
    </row>
    <row r="3662" spans="2:160">
      <c r="B3662" s="99">
        <f t="shared" si="343"/>
        <v>0</v>
      </c>
      <c r="C3662" s="99" t="str">
        <f t="shared" si="344"/>
        <v/>
      </c>
      <c r="D3662" s="99" t="str">
        <f t="shared" si="345"/>
        <v/>
      </c>
      <c r="E3662" s="99" t="str">
        <f t="shared" si="346"/>
        <v/>
      </c>
      <c r="F3662" s="99" t="str">
        <f t="shared" si="347"/>
        <v/>
      </c>
      <c r="G3662" s="99" t="str">
        <f t="shared" si="342"/>
        <v/>
      </c>
      <c r="H3662" s="200" t="str">
        <f ca="1">IF(AND(M3662&gt;0,M3662&lt;=STATS!$C$22),1,"")</f>
        <v/>
      </c>
      <c r="J3662" s="34">
        <v>3661</v>
      </c>
      <c r="R3662" s="17"/>
      <c r="S3662" s="17"/>
      <c r="EZ3662" s="196"/>
      <c r="FA3662" s="196"/>
      <c r="FB3662" s="196"/>
      <c r="FC3662" s="196"/>
      <c r="FD3662" s="196"/>
    </row>
    <row r="3663" spans="2:160">
      <c r="B3663" s="99">
        <f t="shared" si="343"/>
        <v>0</v>
      </c>
      <c r="C3663" s="99" t="str">
        <f t="shared" si="344"/>
        <v/>
      </c>
      <c r="D3663" s="99" t="str">
        <f t="shared" si="345"/>
        <v/>
      </c>
      <c r="E3663" s="99" t="str">
        <f t="shared" si="346"/>
        <v/>
      </c>
      <c r="F3663" s="99" t="str">
        <f t="shared" si="347"/>
        <v/>
      </c>
      <c r="G3663" s="99" t="str">
        <f t="shared" si="342"/>
        <v/>
      </c>
      <c r="H3663" s="200" t="str">
        <f ca="1">IF(AND(M3663&gt;0,M3663&lt;=STATS!$C$22),1,"")</f>
        <v/>
      </c>
      <c r="J3663" s="34">
        <v>3662</v>
      </c>
      <c r="R3663" s="17"/>
      <c r="S3663" s="17"/>
      <c r="EZ3663" s="196"/>
      <c r="FA3663" s="196"/>
      <c r="FB3663" s="196"/>
      <c r="FC3663" s="196"/>
      <c r="FD3663" s="196"/>
    </row>
    <row r="3664" spans="2:160">
      <c r="B3664" s="99">
        <f t="shared" si="343"/>
        <v>0</v>
      </c>
      <c r="C3664" s="99" t="str">
        <f t="shared" si="344"/>
        <v/>
      </c>
      <c r="D3664" s="99" t="str">
        <f t="shared" si="345"/>
        <v/>
      </c>
      <c r="E3664" s="99" t="str">
        <f t="shared" si="346"/>
        <v/>
      </c>
      <c r="F3664" s="99" t="str">
        <f t="shared" si="347"/>
        <v/>
      </c>
      <c r="G3664" s="99" t="str">
        <f t="shared" si="342"/>
        <v/>
      </c>
      <c r="H3664" s="200" t="str">
        <f ca="1">IF(AND(M3664&gt;0,M3664&lt;=STATS!$C$22),1,"")</f>
        <v/>
      </c>
      <c r="J3664" s="34">
        <v>3663</v>
      </c>
      <c r="R3664" s="17"/>
      <c r="S3664" s="17"/>
      <c r="EZ3664" s="196"/>
      <c r="FA3664" s="196"/>
      <c r="FB3664" s="196"/>
      <c r="FC3664" s="196"/>
      <c r="FD3664" s="196"/>
    </row>
    <row r="3665" spans="2:160">
      <c r="B3665" s="99">
        <f t="shared" si="343"/>
        <v>0</v>
      </c>
      <c r="C3665" s="99" t="str">
        <f t="shared" si="344"/>
        <v/>
      </c>
      <c r="D3665" s="99" t="str">
        <f t="shared" si="345"/>
        <v/>
      </c>
      <c r="E3665" s="99" t="str">
        <f t="shared" si="346"/>
        <v/>
      </c>
      <c r="F3665" s="99" t="str">
        <f t="shared" si="347"/>
        <v/>
      </c>
      <c r="G3665" s="99" t="str">
        <f t="shared" si="342"/>
        <v/>
      </c>
      <c r="H3665" s="200" t="str">
        <f ca="1">IF(AND(M3665&gt;0,M3665&lt;=STATS!$C$22),1,"")</f>
        <v/>
      </c>
      <c r="J3665" s="34">
        <v>3664</v>
      </c>
      <c r="R3665" s="17"/>
      <c r="S3665" s="17"/>
      <c r="EZ3665" s="196"/>
      <c r="FA3665" s="196"/>
      <c r="FB3665" s="196"/>
      <c r="FC3665" s="196"/>
      <c r="FD3665" s="196"/>
    </row>
    <row r="3666" spans="2:160">
      <c r="B3666" s="99">
        <f t="shared" si="343"/>
        <v>0</v>
      </c>
      <c r="C3666" s="99" t="str">
        <f t="shared" si="344"/>
        <v/>
      </c>
      <c r="D3666" s="99" t="str">
        <f t="shared" si="345"/>
        <v/>
      </c>
      <c r="E3666" s="99" t="str">
        <f t="shared" si="346"/>
        <v/>
      </c>
      <c r="F3666" s="99" t="str">
        <f t="shared" si="347"/>
        <v/>
      </c>
      <c r="G3666" s="99" t="str">
        <f t="shared" si="342"/>
        <v/>
      </c>
      <c r="H3666" s="200" t="str">
        <f ca="1">IF(AND(M3666&gt;0,M3666&lt;=STATS!$C$22),1,"")</f>
        <v/>
      </c>
      <c r="J3666" s="34">
        <v>3665</v>
      </c>
      <c r="R3666" s="17"/>
      <c r="S3666" s="17"/>
      <c r="EZ3666" s="196"/>
      <c r="FA3666" s="196"/>
      <c r="FB3666" s="196"/>
      <c r="FC3666" s="196"/>
      <c r="FD3666" s="196"/>
    </row>
    <row r="3667" spans="2:160">
      <c r="B3667" s="99">
        <f t="shared" si="343"/>
        <v>0</v>
      </c>
      <c r="C3667" s="99" t="str">
        <f t="shared" si="344"/>
        <v/>
      </c>
      <c r="D3667" s="99" t="str">
        <f t="shared" si="345"/>
        <v/>
      </c>
      <c r="E3667" s="99" t="str">
        <f t="shared" si="346"/>
        <v/>
      </c>
      <c r="F3667" s="99" t="str">
        <f t="shared" si="347"/>
        <v/>
      </c>
      <c r="G3667" s="99" t="str">
        <f t="shared" si="342"/>
        <v/>
      </c>
      <c r="H3667" s="200" t="str">
        <f ca="1">IF(AND(M3667&gt;0,M3667&lt;=STATS!$C$22),1,"")</f>
        <v/>
      </c>
      <c r="J3667" s="34">
        <v>3666</v>
      </c>
      <c r="R3667" s="17"/>
      <c r="S3667" s="17"/>
      <c r="EZ3667" s="196"/>
      <c r="FA3667" s="196"/>
      <c r="FB3667" s="196"/>
      <c r="FC3667" s="196"/>
      <c r="FD3667" s="196"/>
    </row>
    <row r="3668" spans="2:160">
      <c r="B3668" s="99">
        <f t="shared" si="343"/>
        <v>0</v>
      </c>
      <c r="C3668" s="99" t="str">
        <f t="shared" si="344"/>
        <v/>
      </c>
      <c r="D3668" s="99" t="str">
        <f t="shared" si="345"/>
        <v/>
      </c>
      <c r="E3668" s="99" t="str">
        <f t="shared" si="346"/>
        <v/>
      </c>
      <c r="F3668" s="99" t="str">
        <f t="shared" si="347"/>
        <v/>
      </c>
      <c r="G3668" s="99" t="str">
        <f t="shared" si="342"/>
        <v/>
      </c>
      <c r="H3668" s="200" t="str">
        <f ca="1">IF(AND(M3668&gt;0,M3668&lt;=STATS!$C$22),1,"")</f>
        <v/>
      </c>
      <c r="J3668" s="34">
        <v>3667</v>
      </c>
      <c r="R3668" s="17"/>
      <c r="S3668" s="17"/>
      <c r="EZ3668" s="196"/>
      <c r="FA3668" s="196"/>
      <c r="FB3668" s="196"/>
      <c r="FC3668" s="196"/>
      <c r="FD3668" s="196"/>
    </row>
    <row r="3669" spans="2:160">
      <c r="B3669" s="99">
        <f t="shared" si="343"/>
        <v>0</v>
      </c>
      <c r="C3669" s="99" t="str">
        <f t="shared" si="344"/>
        <v/>
      </c>
      <c r="D3669" s="99" t="str">
        <f t="shared" si="345"/>
        <v/>
      </c>
      <c r="E3669" s="99" t="str">
        <f t="shared" si="346"/>
        <v/>
      </c>
      <c r="F3669" s="99" t="str">
        <f t="shared" si="347"/>
        <v/>
      </c>
      <c r="G3669" s="99" t="str">
        <f t="shared" si="342"/>
        <v/>
      </c>
      <c r="H3669" s="200" t="str">
        <f ca="1">IF(AND(M3669&gt;0,M3669&lt;=STATS!$C$22),1,"")</f>
        <v/>
      </c>
      <c r="J3669" s="34">
        <v>3668</v>
      </c>
      <c r="R3669" s="17"/>
      <c r="S3669" s="17"/>
      <c r="EZ3669" s="196"/>
      <c r="FA3669" s="196"/>
      <c r="FB3669" s="196"/>
      <c r="FC3669" s="196"/>
      <c r="FD3669" s="196"/>
    </row>
    <row r="3670" spans="2:160">
      <c r="B3670" s="99">
        <f t="shared" si="343"/>
        <v>0</v>
      </c>
      <c r="C3670" s="99" t="str">
        <f t="shared" si="344"/>
        <v/>
      </c>
      <c r="D3670" s="99" t="str">
        <f t="shared" si="345"/>
        <v/>
      </c>
      <c r="E3670" s="99" t="str">
        <f t="shared" si="346"/>
        <v/>
      </c>
      <c r="F3670" s="99" t="str">
        <f t="shared" si="347"/>
        <v/>
      </c>
      <c r="G3670" s="99" t="str">
        <f t="shared" si="342"/>
        <v/>
      </c>
      <c r="H3670" s="200" t="str">
        <f ca="1">IF(AND(M3670&gt;0,M3670&lt;=STATS!$C$22),1,"")</f>
        <v/>
      </c>
      <c r="J3670" s="34">
        <v>3669</v>
      </c>
      <c r="R3670" s="17"/>
      <c r="S3670" s="17"/>
      <c r="EZ3670" s="196"/>
      <c r="FA3670" s="196"/>
      <c r="FB3670" s="196"/>
      <c r="FC3670" s="196"/>
      <c r="FD3670" s="196"/>
    </row>
    <row r="3671" spans="2:160">
      <c r="B3671" s="99">
        <f t="shared" si="343"/>
        <v>0</v>
      </c>
      <c r="C3671" s="99" t="str">
        <f t="shared" si="344"/>
        <v/>
      </c>
      <c r="D3671" s="99" t="str">
        <f t="shared" si="345"/>
        <v/>
      </c>
      <c r="E3671" s="99" t="str">
        <f t="shared" si="346"/>
        <v/>
      </c>
      <c r="F3671" s="99" t="str">
        <f t="shared" si="347"/>
        <v/>
      </c>
      <c r="G3671" s="99" t="str">
        <f t="shared" si="342"/>
        <v/>
      </c>
      <c r="H3671" s="200" t="str">
        <f ca="1">IF(AND(M3671&gt;0,M3671&lt;=STATS!$C$22),1,"")</f>
        <v/>
      </c>
      <c r="J3671" s="34">
        <v>3670</v>
      </c>
      <c r="R3671" s="17"/>
      <c r="S3671" s="17"/>
      <c r="EZ3671" s="196"/>
      <c r="FA3671" s="196"/>
      <c r="FB3671" s="196"/>
      <c r="FC3671" s="196"/>
      <c r="FD3671" s="196"/>
    </row>
    <row r="3672" spans="2:160">
      <c r="B3672" s="99">
        <f t="shared" si="343"/>
        <v>0</v>
      </c>
      <c r="C3672" s="99" t="str">
        <f t="shared" si="344"/>
        <v/>
      </c>
      <c r="D3672" s="99" t="str">
        <f t="shared" si="345"/>
        <v/>
      </c>
      <c r="E3672" s="99" t="str">
        <f t="shared" si="346"/>
        <v/>
      </c>
      <c r="F3672" s="99" t="str">
        <f t="shared" si="347"/>
        <v/>
      </c>
      <c r="G3672" s="99" t="str">
        <f t="shared" si="342"/>
        <v/>
      </c>
      <c r="H3672" s="200" t="str">
        <f ca="1">IF(AND(M3672&gt;0,M3672&lt;=STATS!$C$22),1,"")</f>
        <v/>
      </c>
      <c r="J3672" s="34">
        <v>3671</v>
      </c>
      <c r="R3672" s="17"/>
      <c r="S3672" s="17"/>
      <c r="EZ3672" s="196"/>
      <c r="FA3672" s="196"/>
      <c r="FB3672" s="196"/>
      <c r="FC3672" s="196"/>
      <c r="FD3672" s="196"/>
    </row>
    <row r="3673" spans="2:160">
      <c r="B3673" s="99">
        <f t="shared" si="343"/>
        <v>0</v>
      </c>
      <c r="C3673" s="99" t="str">
        <f t="shared" si="344"/>
        <v/>
      </c>
      <c r="D3673" s="99" t="str">
        <f t="shared" si="345"/>
        <v/>
      </c>
      <c r="E3673" s="99" t="str">
        <f t="shared" si="346"/>
        <v/>
      </c>
      <c r="F3673" s="99" t="str">
        <f t="shared" si="347"/>
        <v/>
      </c>
      <c r="G3673" s="99" t="str">
        <f t="shared" si="342"/>
        <v/>
      </c>
      <c r="H3673" s="200" t="str">
        <f ca="1">IF(AND(M3673&gt;0,M3673&lt;=STATS!$C$22),1,"")</f>
        <v/>
      </c>
      <c r="J3673" s="34">
        <v>3672</v>
      </c>
      <c r="R3673" s="17"/>
      <c r="S3673" s="17"/>
      <c r="EZ3673" s="196"/>
      <c r="FA3673" s="196"/>
      <c r="FB3673" s="196"/>
      <c r="FC3673" s="196"/>
      <c r="FD3673" s="196"/>
    </row>
    <row r="3674" spans="2:160">
      <c r="B3674" s="99">
        <f t="shared" si="343"/>
        <v>0</v>
      </c>
      <c r="C3674" s="99" t="str">
        <f t="shared" si="344"/>
        <v/>
      </c>
      <c r="D3674" s="99" t="str">
        <f t="shared" si="345"/>
        <v/>
      </c>
      <c r="E3674" s="99" t="str">
        <f t="shared" si="346"/>
        <v/>
      </c>
      <c r="F3674" s="99" t="str">
        <f t="shared" si="347"/>
        <v/>
      </c>
      <c r="G3674" s="99" t="str">
        <f t="shared" ref="G3674:G3737" si="348">IF($B3674&gt;=1,$M3674,"")</f>
        <v/>
      </c>
      <c r="H3674" s="200" t="str">
        <f ca="1">IF(AND(M3674&gt;0,M3674&lt;=STATS!$C$22),1,"")</f>
        <v/>
      </c>
      <c r="J3674" s="34">
        <v>3673</v>
      </c>
      <c r="R3674" s="17"/>
      <c r="S3674" s="17"/>
      <c r="EZ3674" s="196"/>
      <c r="FA3674" s="196"/>
      <c r="FB3674" s="196"/>
      <c r="FC3674" s="196"/>
      <c r="FD3674" s="196"/>
    </row>
    <row r="3675" spans="2:160">
      <c r="B3675" s="99">
        <f t="shared" si="343"/>
        <v>0</v>
      </c>
      <c r="C3675" s="99" t="str">
        <f t="shared" si="344"/>
        <v/>
      </c>
      <c r="D3675" s="99" t="str">
        <f t="shared" si="345"/>
        <v/>
      </c>
      <c r="E3675" s="99" t="str">
        <f t="shared" si="346"/>
        <v/>
      </c>
      <c r="F3675" s="99" t="str">
        <f t="shared" si="347"/>
        <v/>
      </c>
      <c r="G3675" s="99" t="str">
        <f t="shared" si="348"/>
        <v/>
      </c>
      <c r="H3675" s="200" t="str">
        <f ca="1">IF(AND(M3675&gt;0,M3675&lt;=STATS!$C$22),1,"")</f>
        <v/>
      </c>
      <c r="J3675" s="34">
        <v>3674</v>
      </c>
      <c r="R3675" s="17"/>
      <c r="S3675" s="17"/>
      <c r="EZ3675" s="196"/>
      <c r="FA3675" s="196"/>
      <c r="FB3675" s="196"/>
      <c r="FC3675" s="196"/>
      <c r="FD3675" s="196"/>
    </row>
    <row r="3676" spans="2:160">
      <c r="B3676" s="99">
        <f t="shared" si="343"/>
        <v>0</v>
      </c>
      <c r="C3676" s="99" t="str">
        <f t="shared" si="344"/>
        <v/>
      </c>
      <c r="D3676" s="99" t="str">
        <f t="shared" si="345"/>
        <v/>
      </c>
      <c r="E3676" s="99" t="str">
        <f t="shared" si="346"/>
        <v/>
      </c>
      <c r="F3676" s="99" t="str">
        <f t="shared" si="347"/>
        <v/>
      </c>
      <c r="G3676" s="99" t="str">
        <f t="shared" si="348"/>
        <v/>
      </c>
      <c r="H3676" s="200" t="str">
        <f ca="1">IF(AND(M3676&gt;0,M3676&lt;=STATS!$C$22),1,"")</f>
        <v/>
      </c>
      <c r="J3676" s="34">
        <v>3675</v>
      </c>
      <c r="R3676" s="17"/>
      <c r="S3676" s="17"/>
      <c r="EZ3676" s="196"/>
      <c r="FA3676" s="196"/>
      <c r="FB3676" s="196"/>
      <c r="FC3676" s="196"/>
      <c r="FD3676" s="196"/>
    </row>
    <row r="3677" spans="2:160">
      <c r="B3677" s="99">
        <f t="shared" si="343"/>
        <v>0</v>
      </c>
      <c r="C3677" s="99" t="str">
        <f t="shared" si="344"/>
        <v/>
      </c>
      <c r="D3677" s="99" t="str">
        <f t="shared" si="345"/>
        <v/>
      </c>
      <c r="E3677" s="99" t="str">
        <f t="shared" si="346"/>
        <v/>
      </c>
      <c r="F3677" s="99" t="str">
        <f t="shared" si="347"/>
        <v/>
      </c>
      <c r="G3677" s="99" t="str">
        <f t="shared" si="348"/>
        <v/>
      </c>
      <c r="H3677" s="200" t="str">
        <f ca="1">IF(AND(M3677&gt;0,M3677&lt;=STATS!$C$22),1,"")</f>
        <v/>
      </c>
      <c r="J3677" s="34">
        <v>3676</v>
      </c>
      <c r="R3677" s="17"/>
      <c r="S3677" s="17"/>
      <c r="EZ3677" s="196"/>
      <c r="FA3677" s="196"/>
      <c r="FB3677" s="196"/>
      <c r="FC3677" s="196"/>
      <c r="FD3677" s="196"/>
    </row>
    <row r="3678" spans="2:160">
      <c r="B3678" s="99">
        <f t="shared" si="343"/>
        <v>0</v>
      </c>
      <c r="C3678" s="99" t="str">
        <f t="shared" si="344"/>
        <v/>
      </c>
      <c r="D3678" s="99" t="str">
        <f t="shared" si="345"/>
        <v/>
      </c>
      <c r="E3678" s="99" t="str">
        <f t="shared" si="346"/>
        <v/>
      </c>
      <c r="F3678" s="99" t="str">
        <f t="shared" si="347"/>
        <v/>
      </c>
      <c r="G3678" s="99" t="str">
        <f t="shared" si="348"/>
        <v/>
      </c>
      <c r="H3678" s="200" t="str">
        <f ca="1">IF(AND(M3678&gt;0,M3678&lt;=STATS!$C$22),1,"")</f>
        <v/>
      </c>
      <c r="J3678" s="34">
        <v>3677</v>
      </c>
      <c r="R3678" s="17"/>
      <c r="S3678" s="17"/>
      <c r="EZ3678" s="196"/>
      <c r="FA3678" s="196"/>
      <c r="FB3678" s="196"/>
      <c r="FC3678" s="196"/>
      <c r="FD3678" s="196"/>
    </row>
    <row r="3679" spans="2:160">
      <c r="B3679" s="99">
        <f t="shared" si="343"/>
        <v>0</v>
      </c>
      <c r="C3679" s="99" t="str">
        <f t="shared" si="344"/>
        <v/>
      </c>
      <c r="D3679" s="99" t="str">
        <f t="shared" si="345"/>
        <v/>
      </c>
      <c r="E3679" s="99" t="str">
        <f t="shared" si="346"/>
        <v/>
      </c>
      <c r="F3679" s="99" t="str">
        <f t="shared" si="347"/>
        <v/>
      </c>
      <c r="G3679" s="99" t="str">
        <f t="shared" si="348"/>
        <v/>
      </c>
      <c r="H3679" s="200" t="str">
        <f ca="1">IF(AND(M3679&gt;0,M3679&lt;=STATS!$C$22),1,"")</f>
        <v/>
      </c>
      <c r="J3679" s="34">
        <v>3678</v>
      </c>
      <c r="R3679" s="17"/>
      <c r="S3679" s="17"/>
      <c r="EZ3679" s="196"/>
      <c r="FA3679" s="196"/>
      <c r="FB3679" s="196"/>
      <c r="FC3679" s="196"/>
      <c r="FD3679" s="196"/>
    </row>
    <row r="3680" spans="2:160">
      <c r="B3680" s="99">
        <f t="shared" si="343"/>
        <v>0</v>
      </c>
      <c r="C3680" s="99" t="str">
        <f t="shared" si="344"/>
        <v/>
      </c>
      <c r="D3680" s="99" t="str">
        <f t="shared" si="345"/>
        <v/>
      </c>
      <c r="E3680" s="99" t="str">
        <f t="shared" si="346"/>
        <v/>
      </c>
      <c r="F3680" s="99" t="str">
        <f t="shared" si="347"/>
        <v/>
      </c>
      <c r="G3680" s="99" t="str">
        <f t="shared" si="348"/>
        <v/>
      </c>
      <c r="H3680" s="200" t="str">
        <f ca="1">IF(AND(M3680&gt;0,M3680&lt;=STATS!$C$22),1,"")</f>
        <v/>
      </c>
      <c r="J3680" s="34">
        <v>3679</v>
      </c>
      <c r="R3680" s="17"/>
      <c r="S3680" s="17"/>
      <c r="EZ3680" s="196"/>
      <c r="FA3680" s="196"/>
      <c r="FB3680" s="196"/>
      <c r="FC3680" s="196"/>
      <c r="FD3680" s="196"/>
    </row>
    <row r="3681" spans="2:160">
      <c r="B3681" s="99">
        <f t="shared" si="343"/>
        <v>0</v>
      </c>
      <c r="C3681" s="99" t="str">
        <f t="shared" si="344"/>
        <v/>
      </c>
      <c r="D3681" s="99" t="str">
        <f t="shared" si="345"/>
        <v/>
      </c>
      <c r="E3681" s="99" t="str">
        <f t="shared" si="346"/>
        <v/>
      </c>
      <c r="F3681" s="99" t="str">
        <f t="shared" si="347"/>
        <v/>
      </c>
      <c r="G3681" s="99" t="str">
        <f t="shared" si="348"/>
        <v/>
      </c>
      <c r="H3681" s="200" t="str">
        <f ca="1">IF(AND(M3681&gt;0,M3681&lt;=STATS!$C$22),1,"")</f>
        <v/>
      </c>
      <c r="J3681" s="34">
        <v>3680</v>
      </c>
      <c r="R3681" s="17"/>
      <c r="S3681" s="17"/>
      <c r="EZ3681" s="196"/>
      <c r="FA3681" s="196"/>
      <c r="FB3681" s="196"/>
      <c r="FC3681" s="196"/>
      <c r="FD3681" s="196"/>
    </row>
    <row r="3682" spans="2:160">
      <c r="B3682" s="99">
        <f t="shared" si="343"/>
        <v>0</v>
      </c>
      <c r="C3682" s="99" t="str">
        <f t="shared" si="344"/>
        <v/>
      </c>
      <c r="D3682" s="99" t="str">
        <f t="shared" si="345"/>
        <v/>
      </c>
      <c r="E3682" s="99" t="str">
        <f t="shared" si="346"/>
        <v/>
      </c>
      <c r="F3682" s="99" t="str">
        <f t="shared" si="347"/>
        <v/>
      </c>
      <c r="G3682" s="99" t="str">
        <f t="shared" si="348"/>
        <v/>
      </c>
      <c r="H3682" s="200" t="str">
        <f ca="1">IF(AND(M3682&gt;0,M3682&lt;=STATS!$C$22),1,"")</f>
        <v/>
      </c>
      <c r="J3682" s="34">
        <v>3681</v>
      </c>
      <c r="R3682" s="17"/>
      <c r="S3682" s="17"/>
      <c r="EZ3682" s="196"/>
      <c r="FA3682" s="196"/>
      <c r="FB3682" s="196"/>
      <c r="FC3682" s="196"/>
      <c r="FD3682" s="196"/>
    </row>
    <row r="3683" spans="2:160">
      <c r="B3683" s="99">
        <f t="shared" si="343"/>
        <v>0</v>
      </c>
      <c r="C3683" s="99" t="str">
        <f t="shared" si="344"/>
        <v/>
      </c>
      <c r="D3683" s="99" t="str">
        <f t="shared" si="345"/>
        <v/>
      </c>
      <c r="E3683" s="99" t="str">
        <f t="shared" si="346"/>
        <v/>
      </c>
      <c r="F3683" s="99" t="str">
        <f t="shared" si="347"/>
        <v/>
      </c>
      <c r="G3683" s="99" t="str">
        <f t="shared" si="348"/>
        <v/>
      </c>
      <c r="H3683" s="200" t="str">
        <f ca="1">IF(AND(M3683&gt;0,M3683&lt;=STATS!$C$22),1,"")</f>
        <v/>
      </c>
      <c r="J3683" s="34">
        <v>3682</v>
      </c>
      <c r="R3683" s="17"/>
      <c r="S3683" s="17"/>
      <c r="EZ3683" s="196"/>
      <c r="FA3683" s="196"/>
      <c r="FB3683" s="196"/>
      <c r="FC3683" s="196"/>
      <c r="FD3683" s="196"/>
    </row>
    <row r="3684" spans="2:160">
      <c r="B3684" s="99">
        <f t="shared" si="343"/>
        <v>0</v>
      </c>
      <c r="C3684" s="99" t="str">
        <f t="shared" si="344"/>
        <v/>
      </c>
      <c r="D3684" s="99" t="str">
        <f t="shared" si="345"/>
        <v/>
      </c>
      <c r="E3684" s="99" t="str">
        <f t="shared" si="346"/>
        <v/>
      </c>
      <c r="F3684" s="99" t="str">
        <f t="shared" si="347"/>
        <v/>
      </c>
      <c r="G3684" s="99" t="str">
        <f t="shared" si="348"/>
        <v/>
      </c>
      <c r="H3684" s="200" t="str">
        <f ca="1">IF(AND(M3684&gt;0,M3684&lt;=STATS!$C$22),1,"")</f>
        <v/>
      </c>
      <c r="J3684" s="34">
        <v>3683</v>
      </c>
      <c r="R3684" s="17"/>
      <c r="S3684" s="17"/>
      <c r="EZ3684" s="196"/>
      <c r="FA3684" s="196"/>
      <c r="FB3684" s="196"/>
      <c r="FC3684" s="196"/>
      <c r="FD3684" s="196"/>
    </row>
    <row r="3685" spans="2:160">
      <c r="B3685" s="99">
        <f t="shared" si="343"/>
        <v>0</v>
      </c>
      <c r="C3685" s="99" t="str">
        <f t="shared" si="344"/>
        <v/>
      </c>
      <c r="D3685" s="99" t="str">
        <f t="shared" si="345"/>
        <v/>
      </c>
      <c r="E3685" s="99" t="str">
        <f t="shared" si="346"/>
        <v/>
      </c>
      <c r="F3685" s="99" t="str">
        <f t="shared" si="347"/>
        <v/>
      </c>
      <c r="G3685" s="99" t="str">
        <f t="shared" si="348"/>
        <v/>
      </c>
      <c r="H3685" s="200" t="str">
        <f ca="1">IF(AND(M3685&gt;0,M3685&lt;=STATS!$C$22),1,"")</f>
        <v/>
      </c>
      <c r="J3685" s="34">
        <v>3684</v>
      </c>
      <c r="R3685" s="17"/>
      <c r="S3685" s="17"/>
      <c r="EZ3685" s="196"/>
      <c r="FA3685" s="196"/>
      <c r="FB3685" s="196"/>
      <c r="FC3685" s="196"/>
      <c r="FD3685" s="196"/>
    </row>
    <row r="3686" spans="2:160">
      <c r="B3686" s="99">
        <f t="shared" si="343"/>
        <v>0</v>
      </c>
      <c r="C3686" s="99" t="str">
        <f t="shared" si="344"/>
        <v/>
      </c>
      <c r="D3686" s="99" t="str">
        <f t="shared" si="345"/>
        <v/>
      </c>
      <c r="E3686" s="99" t="str">
        <f t="shared" si="346"/>
        <v/>
      </c>
      <c r="F3686" s="99" t="str">
        <f t="shared" si="347"/>
        <v/>
      </c>
      <c r="G3686" s="99" t="str">
        <f t="shared" si="348"/>
        <v/>
      </c>
      <c r="H3686" s="200" t="str">
        <f ca="1">IF(AND(M3686&gt;0,M3686&lt;=STATS!$C$22),1,"")</f>
        <v/>
      </c>
      <c r="J3686" s="34">
        <v>3685</v>
      </c>
      <c r="R3686" s="17"/>
      <c r="S3686" s="17"/>
      <c r="EZ3686" s="196"/>
      <c r="FA3686" s="196"/>
      <c r="FB3686" s="196"/>
      <c r="FC3686" s="196"/>
      <c r="FD3686" s="196"/>
    </row>
    <row r="3687" spans="2:160">
      <c r="B3687" s="99">
        <f t="shared" si="343"/>
        <v>0</v>
      </c>
      <c r="C3687" s="99" t="str">
        <f t="shared" si="344"/>
        <v/>
      </c>
      <c r="D3687" s="99" t="str">
        <f t="shared" si="345"/>
        <v/>
      </c>
      <c r="E3687" s="99" t="str">
        <f t="shared" si="346"/>
        <v/>
      </c>
      <c r="F3687" s="99" t="str">
        <f t="shared" si="347"/>
        <v/>
      </c>
      <c r="G3687" s="99" t="str">
        <f t="shared" si="348"/>
        <v/>
      </c>
      <c r="H3687" s="200" t="str">
        <f ca="1">IF(AND(M3687&gt;0,M3687&lt;=STATS!$C$22),1,"")</f>
        <v/>
      </c>
      <c r="J3687" s="34">
        <v>3686</v>
      </c>
      <c r="R3687" s="17"/>
      <c r="S3687" s="17"/>
      <c r="EZ3687" s="196"/>
      <c r="FA3687" s="196"/>
      <c r="FB3687" s="196"/>
      <c r="FC3687" s="196"/>
      <c r="FD3687" s="196"/>
    </row>
    <row r="3688" spans="2:160">
      <c r="B3688" s="99">
        <f t="shared" si="343"/>
        <v>0</v>
      </c>
      <c r="C3688" s="99" t="str">
        <f t="shared" si="344"/>
        <v/>
      </c>
      <c r="D3688" s="99" t="str">
        <f t="shared" si="345"/>
        <v/>
      </c>
      <c r="E3688" s="99" t="str">
        <f t="shared" si="346"/>
        <v/>
      </c>
      <c r="F3688" s="99" t="str">
        <f t="shared" si="347"/>
        <v/>
      </c>
      <c r="G3688" s="99" t="str">
        <f t="shared" si="348"/>
        <v/>
      </c>
      <c r="H3688" s="200" t="str">
        <f ca="1">IF(AND(M3688&gt;0,M3688&lt;=STATS!$C$22),1,"")</f>
        <v/>
      </c>
      <c r="J3688" s="34">
        <v>3687</v>
      </c>
      <c r="R3688" s="17"/>
      <c r="S3688" s="17"/>
      <c r="EZ3688" s="196"/>
      <c r="FA3688" s="196"/>
      <c r="FB3688" s="196"/>
      <c r="FC3688" s="196"/>
      <c r="FD3688" s="196"/>
    </row>
    <row r="3689" spans="2:160">
      <c r="B3689" s="99">
        <f t="shared" si="343"/>
        <v>0</v>
      </c>
      <c r="C3689" s="99" t="str">
        <f t="shared" si="344"/>
        <v/>
      </c>
      <c r="D3689" s="99" t="str">
        <f t="shared" si="345"/>
        <v/>
      </c>
      <c r="E3689" s="99" t="str">
        <f t="shared" si="346"/>
        <v/>
      </c>
      <c r="F3689" s="99" t="str">
        <f t="shared" si="347"/>
        <v/>
      </c>
      <c r="G3689" s="99" t="str">
        <f t="shared" si="348"/>
        <v/>
      </c>
      <c r="H3689" s="200" t="str">
        <f ca="1">IF(AND(M3689&gt;0,M3689&lt;=STATS!$C$22),1,"")</f>
        <v/>
      </c>
      <c r="J3689" s="34">
        <v>3688</v>
      </c>
      <c r="R3689" s="17"/>
      <c r="S3689" s="17"/>
      <c r="EZ3689" s="196"/>
      <c r="FA3689" s="196"/>
      <c r="FB3689" s="196"/>
      <c r="FC3689" s="196"/>
      <c r="FD3689" s="196"/>
    </row>
    <row r="3690" spans="2:160">
      <c r="B3690" s="99">
        <f t="shared" si="343"/>
        <v>0</v>
      </c>
      <c r="C3690" s="99" t="str">
        <f t="shared" si="344"/>
        <v/>
      </c>
      <c r="D3690" s="99" t="str">
        <f t="shared" si="345"/>
        <v/>
      </c>
      <c r="E3690" s="99" t="str">
        <f t="shared" si="346"/>
        <v/>
      </c>
      <c r="F3690" s="99" t="str">
        <f t="shared" si="347"/>
        <v/>
      </c>
      <c r="G3690" s="99" t="str">
        <f t="shared" si="348"/>
        <v/>
      </c>
      <c r="H3690" s="200" t="str">
        <f ca="1">IF(AND(M3690&gt;0,M3690&lt;=STATS!$C$22),1,"")</f>
        <v/>
      </c>
      <c r="J3690" s="34">
        <v>3689</v>
      </c>
      <c r="R3690" s="17"/>
      <c r="S3690" s="17"/>
      <c r="EZ3690" s="196"/>
      <c r="FA3690" s="196"/>
      <c r="FB3690" s="196"/>
      <c r="FC3690" s="196"/>
      <c r="FD3690" s="196"/>
    </row>
    <row r="3691" spans="2:160">
      <c r="B3691" s="99">
        <f t="shared" si="343"/>
        <v>0</v>
      </c>
      <c r="C3691" s="99" t="str">
        <f t="shared" si="344"/>
        <v/>
      </c>
      <c r="D3691" s="99" t="str">
        <f t="shared" si="345"/>
        <v/>
      </c>
      <c r="E3691" s="99" t="str">
        <f t="shared" si="346"/>
        <v/>
      </c>
      <c r="F3691" s="99" t="str">
        <f t="shared" si="347"/>
        <v/>
      </c>
      <c r="G3691" s="99" t="str">
        <f t="shared" si="348"/>
        <v/>
      </c>
      <c r="H3691" s="200" t="str">
        <f ca="1">IF(AND(M3691&gt;0,M3691&lt;=STATS!$C$22),1,"")</f>
        <v/>
      </c>
      <c r="J3691" s="34">
        <v>3690</v>
      </c>
      <c r="R3691" s="17"/>
      <c r="S3691" s="17"/>
      <c r="EZ3691" s="196"/>
      <c r="FA3691" s="196"/>
      <c r="FB3691" s="196"/>
      <c r="FC3691" s="196"/>
      <c r="FD3691" s="196"/>
    </row>
    <row r="3692" spans="2:160">
      <c r="B3692" s="99">
        <f t="shared" si="343"/>
        <v>0</v>
      </c>
      <c r="C3692" s="99" t="str">
        <f t="shared" si="344"/>
        <v/>
      </c>
      <c r="D3692" s="99" t="str">
        <f t="shared" si="345"/>
        <v/>
      </c>
      <c r="E3692" s="99" t="str">
        <f t="shared" si="346"/>
        <v/>
      </c>
      <c r="F3692" s="99" t="str">
        <f t="shared" si="347"/>
        <v/>
      </c>
      <c r="G3692" s="99" t="str">
        <f t="shared" si="348"/>
        <v/>
      </c>
      <c r="H3692" s="200" t="str">
        <f ca="1">IF(AND(M3692&gt;0,M3692&lt;=STATS!$C$22),1,"")</f>
        <v/>
      </c>
      <c r="J3692" s="34">
        <v>3691</v>
      </c>
      <c r="R3692" s="17"/>
      <c r="S3692" s="17"/>
      <c r="EZ3692" s="196"/>
      <c r="FA3692" s="196"/>
      <c r="FB3692" s="196"/>
      <c r="FC3692" s="196"/>
      <c r="FD3692" s="196"/>
    </row>
    <row r="3693" spans="2:160">
      <c r="B3693" s="99">
        <f t="shared" si="343"/>
        <v>0</v>
      </c>
      <c r="C3693" s="99" t="str">
        <f t="shared" si="344"/>
        <v/>
      </c>
      <c r="D3693" s="99" t="str">
        <f t="shared" si="345"/>
        <v/>
      </c>
      <c r="E3693" s="99" t="str">
        <f t="shared" si="346"/>
        <v/>
      </c>
      <c r="F3693" s="99" t="str">
        <f t="shared" si="347"/>
        <v/>
      </c>
      <c r="G3693" s="99" t="str">
        <f t="shared" si="348"/>
        <v/>
      </c>
      <c r="H3693" s="200" t="str">
        <f ca="1">IF(AND(M3693&gt;0,M3693&lt;=STATS!$C$22),1,"")</f>
        <v/>
      </c>
      <c r="J3693" s="34">
        <v>3692</v>
      </c>
      <c r="R3693" s="17"/>
      <c r="S3693" s="17"/>
      <c r="EZ3693" s="196"/>
      <c r="FA3693" s="196"/>
      <c r="FB3693" s="196"/>
      <c r="FC3693" s="196"/>
      <c r="FD3693" s="196"/>
    </row>
    <row r="3694" spans="2:160">
      <c r="B3694" s="99">
        <f t="shared" si="343"/>
        <v>0</v>
      </c>
      <c r="C3694" s="99" t="str">
        <f t="shared" si="344"/>
        <v/>
      </c>
      <c r="D3694" s="99" t="str">
        <f t="shared" si="345"/>
        <v/>
      </c>
      <c r="E3694" s="99" t="str">
        <f t="shared" si="346"/>
        <v/>
      </c>
      <c r="F3694" s="99" t="str">
        <f t="shared" si="347"/>
        <v/>
      </c>
      <c r="G3694" s="99" t="str">
        <f t="shared" si="348"/>
        <v/>
      </c>
      <c r="H3694" s="200" t="str">
        <f ca="1">IF(AND(M3694&gt;0,M3694&lt;=STATS!$C$22),1,"")</f>
        <v/>
      </c>
      <c r="J3694" s="34">
        <v>3693</v>
      </c>
      <c r="R3694" s="17"/>
      <c r="S3694" s="17"/>
      <c r="EZ3694" s="196"/>
      <c r="FA3694" s="196"/>
      <c r="FB3694" s="196"/>
      <c r="FC3694" s="196"/>
      <c r="FD3694" s="196"/>
    </row>
    <row r="3695" spans="2:160">
      <c r="B3695" s="99">
        <f t="shared" si="343"/>
        <v>0</v>
      </c>
      <c r="C3695" s="99" t="str">
        <f t="shared" si="344"/>
        <v/>
      </c>
      <c r="D3695" s="99" t="str">
        <f t="shared" si="345"/>
        <v/>
      </c>
      <c r="E3695" s="99" t="str">
        <f t="shared" si="346"/>
        <v/>
      </c>
      <c r="F3695" s="99" t="str">
        <f t="shared" si="347"/>
        <v/>
      </c>
      <c r="G3695" s="99" t="str">
        <f t="shared" si="348"/>
        <v/>
      </c>
      <c r="H3695" s="200" t="str">
        <f ca="1">IF(AND(M3695&gt;0,M3695&lt;=STATS!$C$22),1,"")</f>
        <v/>
      </c>
      <c r="J3695" s="34">
        <v>3694</v>
      </c>
      <c r="R3695" s="17"/>
      <c r="S3695" s="17"/>
      <c r="EZ3695" s="196"/>
      <c r="FA3695" s="196"/>
      <c r="FB3695" s="196"/>
      <c r="FC3695" s="196"/>
      <c r="FD3695" s="196"/>
    </row>
    <row r="3696" spans="2:160">
      <c r="B3696" s="99">
        <f t="shared" si="343"/>
        <v>0</v>
      </c>
      <c r="C3696" s="99" t="str">
        <f t="shared" si="344"/>
        <v/>
      </c>
      <c r="D3696" s="99" t="str">
        <f t="shared" si="345"/>
        <v/>
      </c>
      <c r="E3696" s="99" t="str">
        <f t="shared" si="346"/>
        <v/>
      </c>
      <c r="F3696" s="99" t="str">
        <f t="shared" si="347"/>
        <v/>
      </c>
      <c r="G3696" s="99" t="str">
        <f t="shared" si="348"/>
        <v/>
      </c>
      <c r="H3696" s="200" t="str">
        <f ca="1">IF(AND(M3696&gt;0,M3696&lt;=STATS!$C$22),1,"")</f>
        <v/>
      </c>
      <c r="J3696" s="34">
        <v>3695</v>
      </c>
      <c r="R3696" s="17"/>
      <c r="S3696" s="17"/>
      <c r="EZ3696" s="196"/>
      <c r="FA3696" s="196"/>
      <c r="FB3696" s="196"/>
      <c r="FC3696" s="196"/>
      <c r="FD3696" s="196"/>
    </row>
    <row r="3697" spans="2:160">
      <c r="B3697" s="99">
        <f t="shared" si="343"/>
        <v>0</v>
      </c>
      <c r="C3697" s="99" t="str">
        <f t="shared" si="344"/>
        <v/>
      </c>
      <c r="D3697" s="99" t="str">
        <f t="shared" si="345"/>
        <v/>
      </c>
      <c r="E3697" s="99" t="str">
        <f t="shared" si="346"/>
        <v/>
      </c>
      <c r="F3697" s="99" t="str">
        <f t="shared" si="347"/>
        <v/>
      </c>
      <c r="G3697" s="99" t="str">
        <f t="shared" si="348"/>
        <v/>
      </c>
      <c r="H3697" s="200" t="str">
        <f ca="1">IF(AND(M3697&gt;0,M3697&lt;=STATS!$C$22),1,"")</f>
        <v/>
      </c>
      <c r="J3697" s="34">
        <v>3696</v>
      </c>
      <c r="R3697" s="17"/>
      <c r="S3697" s="17"/>
      <c r="EZ3697" s="196"/>
      <c r="FA3697" s="196"/>
      <c r="FB3697" s="196"/>
      <c r="FC3697" s="196"/>
      <c r="FD3697" s="196"/>
    </row>
    <row r="3698" spans="2:160">
      <c r="B3698" s="99">
        <f t="shared" si="343"/>
        <v>0</v>
      </c>
      <c r="C3698" s="99" t="str">
        <f t="shared" si="344"/>
        <v/>
      </c>
      <c r="D3698" s="99" t="str">
        <f t="shared" si="345"/>
        <v/>
      </c>
      <c r="E3698" s="99" t="str">
        <f t="shared" si="346"/>
        <v/>
      </c>
      <c r="F3698" s="99" t="str">
        <f t="shared" si="347"/>
        <v/>
      </c>
      <c r="G3698" s="99" t="str">
        <f t="shared" si="348"/>
        <v/>
      </c>
      <c r="H3698" s="200" t="str">
        <f ca="1">IF(AND(M3698&gt;0,M3698&lt;=STATS!$C$22),1,"")</f>
        <v/>
      </c>
      <c r="J3698" s="34">
        <v>3697</v>
      </c>
      <c r="R3698" s="17"/>
      <c r="S3698" s="17"/>
      <c r="EZ3698" s="196"/>
      <c r="FA3698" s="196"/>
      <c r="FB3698" s="196"/>
      <c r="FC3698" s="196"/>
      <c r="FD3698" s="196"/>
    </row>
    <row r="3699" spans="2:160">
      <c r="B3699" s="99">
        <f t="shared" si="343"/>
        <v>0</v>
      </c>
      <c r="C3699" s="99" t="str">
        <f t="shared" si="344"/>
        <v/>
      </c>
      <c r="D3699" s="99" t="str">
        <f t="shared" si="345"/>
        <v/>
      </c>
      <c r="E3699" s="99" t="str">
        <f t="shared" si="346"/>
        <v/>
      </c>
      <c r="F3699" s="99" t="str">
        <f t="shared" si="347"/>
        <v/>
      </c>
      <c r="G3699" s="99" t="str">
        <f t="shared" si="348"/>
        <v/>
      </c>
      <c r="H3699" s="200" t="str">
        <f ca="1">IF(AND(M3699&gt;0,M3699&lt;=STATS!$C$22),1,"")</f>
        <v/>
      </c>
      <c r="J3699" s="34">
        <v>3698</v>
      </c>
      <c r="R3699" s="17"/>
      <c r="S3699" s="17"/>
      <c r="EZ3699" s="196"/>
      <c r="FA3699" s="196"/>
      <c r="FB3699" s="196"/>
      <c r="FC3699" s="196"/>
      <c r="FD3699" s="196"/>
    </row>
    <row r="3700" spans="2:160">
      <c r="B3700" s="99">
        <f t="shared" si="343"/>
        <v>0</v>
      </c>
      <c r="C3700" s="99" t="str">
        <f t="shared" si="344"/>
        <v/>
      </c>
      <c r="D3700" s="99" t="str">
        <f t="shared" si="345"/>
        <v/>
      </c>
      <c r="E3700" s="99" t="str">
        <f t="shared" si="346"/>
        <v/>
      </c>
      <c r="F3700" s="99" t="str">
        <f t="shared" si="347"/>
        <v/>
      </c>
      <c r="G3700" s="99" t="str">
        <f t="shared" si="348"/>
        <v/>
      </c>
      <c r="H3700" s="200" t="str">
        <f ca="1">IF(AND(M3700&gt;0,M3700&lt;=STATS!$C$22),1,"")</f>
        <v/>
      </c>
      <c r="J3700" s="34">
        <v>3699</v>
      </c>
      <c r="R3700" s="17"/>
      <c r="S3700" s="17"/>
      <c r="EZ3700" s="196"/>
      <c r="FA3700" s="196"/>
      <c r="FB3700" s="196"/>
      <c r="FC3700" s="196"/>
      <c r="FD3700" s="196"/>
    </row>
    <row r="3701" spans="2:160">
      <c r="B3701" s="99">
        <f t="shared" si="343"/>
        <v>0</v>
      </c>
      <c r="C3701" s="99" t="str">
        <f t="shared" si="344"/>
        <v/>
      </c>
      <c r="D3701" s="99" t="str">
        <f t="shared" si="345"/>
        <v/>
      </c>
      <c r="E3701" s="99" t="str">
        <f t="shared" si="346"/>
        <v/>
      </c>
      <c r="F3701" s="99" t="str">
        <f t="shared" si="347"/>
        <v/>
      </c>
      <c r="G3701" s="99" t="str">
        <f t="shared" si="348"/>
        <v/>
      </c>
      <c r="H3701" s="200" t="str">
        <f ca="1">IF(AND(M3701&gt;0,M3701&lt;=STATS!$C$22),1,"")</f>
        <v/>
      </c>
      <c r="J3701" s="34">
        <v>3700</v>
      </c>
      <c r="R3701" s="17"/>
      <c r="S3701" s="17"/>
      <c r="EZ3701" s="196"/>
      <c r="FA3701" s="196"/>
      <c r="FB3701" s="196"/>
      <c r="FC3701" s="196"/>
      <c r="FD3701" s="196"/>
    </row>
    <row r="3702" spans="2:160">
      <c r="B3702" s="99">
        <f t="shared" si="343"/>
        <v>0</v>
      </c>
      <c r="C3702" s="99" t="str">
        <f t="shared" si="344"/>
        <v/>
      </c>
      <c r="D3702" s="99" t="str">
        <f t="shared" si="345"/>
        <v/>
      </c>
      <c r="E3702" s="99" t="str">
        <f t="shared" si="346"/>
        <v/>
      </c>
      <c r="F3702" s="99" t="str">
        <f t="shared" si="347"/>
        <v/>
      </c>
      <c r="G3702" s="99" t="str">
        <f t="shared" si="348"/>
        <v/>
      </c>
      <c r="H3702" s="200" t="str">
        <f ca="1">IF(AND(M3702&gt;0,M3702&lt;=STATS!$C$22),1,"")</f>
        <v/>
      </c>
      <c r="J3702" s="34">
        <v>3701</v>
      </c>
      <c r="R3702" s="17"/>
      <c r="S3702" s="17"/>
      <c r="EZ3702" s="196"/>
      <c r="FA3702" s="196"/>
      <c r="FB3702" s="196"/>
      <c r="FC3702" s="196"/>
      <c r="FD3702" s="196"/>
    </row>
    <row r="3703" spans="2:160">
      <c r="B3703" s="99">
        <f t="shared" si="343"/>
        <v>0</v>
      </c>
      <c r="C3703" s="99" t="str">
        <f t="shared" si="344"/>
        <v/>
      </c>
      <c r="D3703" s="99" t="str">
        <f t="shared" si="345"/>
        <v/>
      </c>
      <c r="E3703" s="99" t="str">
        <f t="shared" si="346"/>
        <v/>
      </c>
      <c r="F3703" s="99" t="str">
        <f t="shared" si="347"/>
        <v/>
      </c>
      <c r="G3703" s="99" t="str">
        <f t="shared" si="348"/>
        <v/>
      </c>
      <c r="H3703" s="200" t="str">
        <f ca="1">IF(AND(M3703&gt;0,M3703&lt;=STATS!$C$22),1,"")</f>
        <v/>
      </c>
      <c r="J3703" s="34">
        <v>3702</v>
      </c>
      <c r="R3703" s="17"/>
      <c r="S3703" s="17"/>
      <c r="EZ3703" s="196"/>
      <c r="FA3703" s="196"/>
      <c r="FB3703" s="196"/>
      <c r="FC3703" s="196"/>
      <c r="FD3703" s="196"/>
    </row>
    <row r="3704" spans="2:160">
      <c r="B3704" s="99">
        <f t="shared" si="343"/>
        <v>0</v>
      </c>
      <c r="C3704" s="99" t="str">
        <f t="shared" si="344"/>
        <v/>
      </c>
      <c r="D3704" s="99" t="str">
        <f t="shared" si="345"/>
        <v/>
      </c>
      <c r="E3704" s="99" t="str">
        <f t="shared" si="346"/>
        <v/>
      </c>
      <c r="F3704" s="99" t="str">
        <f t="shared" si="347"/>
        <v/>
      </c>
      <c r="G3704" s="99" t="str">
        <f t="shared" si="348"/>
        <v/>
      </c>
      <c r="H3704" s="200" t="str">
        <f ca="1">IF(AND(M3704&gt;0,M3704&lt;=STATS!$C$22),1,"")</f>
        <v/>
      </c>
      <c r="J3704" s="34">
        <v>3703</v>
      </c>
      <c r="R3704" s="17"/>
      <c r="S3704" s="17"/>
      <c r="EZ3704" s="196"/>
      <c r="FA3704" s="196"/>
      <c r="FB3704" s="196"/>
      <c r="FC3704" s="196"/>
      <c r="FD3704" s="196"/>
    </row>
    <row r="3705" spans="2:160">
      <c r="B3705" s="99">
        <f t="shared" si="343"/>
        <v>0</v>
      </c>
      <c r="C3705" s="99" t="str">
        <f t="shared" si="344"/>
        <v/>
      </c>
      <c r="D3705" s="99" t="str">
        <f t="shared" si="345"/>
        <v/>
      </c>
      <c r="E3705" s="99" t="str">
        <f t="shared" si="346"/>
        <v/>
      </c>
      <c r="F3705" s="99" t="str">
        <f t="shared" si="347"/>
        <v/>
      </c>
      <c r="G3705" s="99" t="str">
        <f t="shared" si="348"/>
        <v/>
      </c>
      <c r="H3705" s="200" t="str">
        <f ca="1">IF(AND(M3705&gt;0,M3705&lt;=STATS!$C$22),1,"")</f>
        <v/>
      </c>
      <c r="J3705" s="34">
        <v>3704</v>
      </c>
      <c r="R3705" s="17"/>
      <c r="S3705" s="17"/>
      <c r="EZ3705" s="196"/>
      <c r="FA3705" s="196"/>
      <c r="FB3705" s="196"/>
      <c r="FC3705" s="196"/>
      <c r="FD3705" s="196"/>
    </row>
    <row r="3706" spans="2:160">
      <c r="B3706" s="99">
        <f t="shared" si="343"/>
        <v>0</v>
      </c>
      <c r="C3706" s="99" t="str">
        <f t="shared" si="344"/>
        <v/>
      </c>
      <c r="D3706" s="99" t="str">
        <f t="shared" si="345"/>
        <v/>
      </c>
      <c r="E3706" s="99" t="str">
        <f t="shared" si="346"/>
        <v/>
      </c>
      <c r="F3706" s="99" t="str">
        <f t="shared" si="347"/>
        <v/>
      </c>
      <c r="G3706" s="99" t="str">
        <f t="shared" si="348"/>
        <v/>
      </c>
      <c r="H3706" s="200" t="str">
        <f ca="1">IF(AND(M3706&gt;0,M3706&lt;=STATS!$C$22),1,"")</f>
        <v/>
      </c>
      <c r="J3706" s="34">
        <v>3705</v>
      </c>
      <c r="R3706" s="17"/>
      <c r="S3706" s="17"/>
      <c r="EZ3706" s="196"/>
      <c r="FA3706" s="196"/>
      <c r="FB3706" s="196"/>
      <c r="FC3706" s="196"/>
      <c r="FD3706" s="196"/>
    </row>
    <row r="3707" spans="2:160">
      <c r="B3707" s="99">
        <f t="shared" si="343"/>
        <v>0</v>
      </c>
      <c r="C3707" s="99" t="str">
        <f t="shared" si="344"/>
        <v/>
      </c>
      <c r="D3707" s="99" t="str">
        <f t="shared" si="345"/>
        <v/>
      </c>
      <c r="E3707" s="99" t="str">
        <f t="shared" si="346"/>
        <v/>
      </c>
      <c r="F3707" s="99" t="str">
        <f t="shared" si="347"/>
        <v/>
      </c>
      <c r="G3707" s="99" t="str">
        <f t="shared" si="348"/>
        <v/>
      </c>
      <c r="H3707" s="200" t="str">
        <f ca="1">IF(AND(M3707&gt;0,M3707&lt;=STATS!$C$22),1,"")</f>
        <v/>
      </c>
      <c r="J3707" s="34">
        <v>3706</v>
      </c>
      <c r="R3707" s="17"/>
      <c r="S3707" s="17"/>
      <c r="EZ3707" s="196"/>
      <c r="FA3707" s="196"/>
      <c r="FB3707" s="196"/>
      <c r="FC3707" s="196"/>
      <c r="FD3707" s="196"/>
    </row>
    <row r="3708" spans="2:160">
      <c r="B3708" s="99">
        <f t="shared" si="343"/>
        <v>0</v>
      </c>
      <c r="C3708" s="99" t="str">
        <f t="shared" si="344"/>
        <v/>
      </c>
      <c r="D3708" s="99" t="str">
        <f t="shared" si="345"/>
        <v/>
      </c>
      <c r="E3708" s="99" t="str">
        <f t="shared" si="346"/>
        <v/>
      </c>
      <c r="F3708" s="99" t="str">
        <f t="shared" si="347"/>
        <v/>
      </c>
      <c r="G3708" s="99" t="str">
        <f t="shared" si="348"/>
        <v/>
      </c>
      <c r="H3708" s="200" t="str">
        <f ca="1">IF(AND(M3708&gt;0,M3708&lt;=STATS!$C$22),1,"")</f>
        <v/>
      </c>
      <c r="J3708" s="34">
        <v>3707</v>
      </c>
      <c r="R3708" s="17"/>
      <c r="S3708" s="17"/>
      <c r="EZ3708" s="196"/>
      <c r="FA3708" s="196"/>
      <c r="FB3708" s="196"/>
      <c r="FC3708" s="196"/>
      <c r="FD3708" s="196"/>
    </row>
    <row r="3709" spans="2:160">
      <c r="B3709" s="99">
        <f t="shared" si="343"/>
        <v>0</v>
      </c>
      <c r="C3709" s="99" t="str">
        <f t="shared" si="344"/>
        <v/>
      </c>
      <c r="D3709" s="99" t="str">
        <f t="shared" si="345"/>
        <v/>
      </c>
      <c r="E3709" s="99" t="str">
        <f t="shared" si="346"/>
        <v/>
      </c>
      <c r="F3709" s="99" t="str">
        <f t="shared" si="347"/>
        <v/>
      </c>
      <c r="G3709" s="99" t="str">
        <f t="shared" si="348"/>
        <v/>
      </c>
      <c r="H3709" s="200" t="str">
        <f ca="1">IF(AND(M3709&gt;0,M3709&lt;=STATS!$C$22),1,"")</f>
        <v/>
      </c>
      <c r="J3709" s="34">
        <v>3708</v>
      </c>
      <c r="R3709" s="17"/>
      <c r="S3709" s="17"/>
      <c r="EZ3709" s="196"/>
      <c r="FA3709" s="196"/>
      <c r="FB3709" s="196"/>
      <c r="FC3709" s="196"/>
      <c r="FD3709" s="196"/>
    </row>
    <row r="3710" spans="2:160">
      <c r="B3710" s="99">
        <f t="shared" si="343"/>
        <v>0</v>
      </c>
      <c r="C3710" s="99" t="str">
        <f t="shared" si="344"/>
        <v/>
      </c>
      <c r="D3710" s="99" t="str">
        <f t="shared" si="345"/>
        <v/>
      </c>
      <c r="E3710" s="99" t="str">
        <f t="shared" si="346"/>
        <v/>
      </c>
      <c r="F3710" s="99" t="str">
        <f t="shared" si="347"/>
        <v/>
      </c>
      <c r="G3710" s="99" t="str">
        <f t="shared" si="348"/>
        <v/>
      </c>
      <c r="H3710" s="200" t="str">
        <f ca="1">IF(AND(M3710&gt;0,M3710&lt;=STATS!$C$22),1,"")</f>
        <v/>
      </c>
      <c r="J3710" s="34">
        <v>3709</v>
      </c>
      <c r="R3710" s="17"/>
      <c r="S3710" s="17"/>
      <c r="EZ3710" s="196"/>
      <c r="FA3710" s="196"/>
      <c r="FB3710" s="196"/>
      <c r="FC3710" s="196"/>
      <c r="FD3710" s="196"/>
    </row>
    <row r="3711" spans="2:160">
      <c r="B3711" s="99">
        <f t="shared" si="343"/>
        <v>0</v>
      </c>
      <c r="C3711" s="99" t="str">
        <f t="shared" si="344"/>
        <v/>
      </c>
      <c r="D3711" s="99" t="str">
        <f t="shared" si="345"/>
        <v/>
      </c>
      <c r="E3711" s="99" t="str">
        <f t="shared" si="346"/>
        <v/>
      </c>
      <c r="F3711" s="99" t="str">
        <f t="shared" si="347"/>
        <v/>
      </c>
      <c r="G3711" s="99" t="str">
        <f t="shared" si="348"/>
        <v/>
      </c>
      <c r="H3711" s="200" t="str">
        <f ca="1">IF(AND(M3711&gt;0,M3711&lt;=STATS!$C$22),1,"")</f>
        <v/>
      </c>
      <c r="J3711" s="34">
        <v>3710</v>
      </c>
      <c r="R3711" s="17"/>
      <c r="S3711" s="17"/>
      <c r="EZ3711" s="196"/>
      <c r="FA3711" s="196"/>
      <c r="FB3711" s="196"/>
      <c r="FC3711" s="196"/>
      <c r="FD3711" s="196"/>
    </row>
    <row r="3712" spans="2:160">
      <c r="B3712" s="99">
        <f t="shared" si="343"/>
        <v>0</v>
      </c>
      <c r="C3712" s="99" t="str">
        <f t="shared" si="344"/>
        <v/>
      </c>
      <c r="D3712" s="99" t="str">
        <f t="shared" si="345"/>
        <v/>
      </c>
      <c r="E3712" s="99" t="str">
        <f t="shared" si="346"/>
        <v/>
      </c>
      <c r="F3712" s="99" t="str">
        <f t="shared" si="347"/>
        <v/>
      </c>
      <c r="G3712" s="99" t="str">
        <f t="shared" si="348"/>
        <v/>
      </c>
      <c r="H3712" s="200" t="str">
        <f ca="1">IF(AND(M3712&gt;0,M3712&lt;=STATS!$C$22),1,"")</f>
        <v/>
      </c>
      <c r="J3712" s="34">
        <v>3711</v>
      </c>
      <c r="R3712" s="17"/>
      <c r="S3712" s="17"/>
      <c r="EZ3712" s="196"/>
      <c r="FA3712" s="196"/>
      <c r="FB3712" s="196"/>
      <c r="FC3712" s="196"/>
      <c r="FD3712" s="196"/>
    </row>
    <row r="3713" spans="2:160">
      <c r="B3713" s="99">
        <f t="shared" si="343"/>
        <v>0</v>
      </c>
      <c r="C3713" s="99" t="str">
        <f t="shared" si="344"/>
        <v/>
      </c>
      <c r="D3713" s="99" t="str">
        <f t="shared" si="345"/>
        <v/>
      </c>
      <c r="E3713" s="99" t="str">
        <f t="shared" si="346"/>
        <v/>
      </c>
      <c r="F3713" s="99" t="str">
        <f t="shared" si="347"/>
        <v/>
      </c>
      <c r="G3713" s="99" t="str">
        <f t="shared" si="348"/>
        <v/>
      </c>
      <c r="H3713" s="200" t="str">
        <f ca="1">IF(AND(M3713&gt;0,M3713&lt;=STATS!$C$22),1,"")</f>
        <v/>
      </c>
      <c r="J3713" s="34">
        <v>3712</v>
      </c>
      <c r="R3713" s="17"/>
      <c r="S3713" s="17"/>
      <c r="EZ3713" s="196"/>
      <c r="FA3713" s="196"/>
      <c r="FB3713" s="196"/>
      <c r="FC3713" s="196"/>
      <c r="FD3713" s="196"/>
    </row>
    <row r="3714" spans="2:160">
      <c r="B3714" s="99">
        <f t="shared" ref="B3714:B3777" si="349">COUNT(R3714:EY3714,FE3714:FM3714)</f>
        <v>0</v>
      </c>
      <c r="C3714" s="99" t="str">
        <f t="shared" ref="C3714:C3777" si="350">IF(COUNT(R3714:EY3714,FE3714:FM3714)&gt;0,COUNT(R3714:EY3714,FE3714:FM3714),"")</f>
        <v/>
      </c>
      <c r="D3714" s="99" t="str">
        <f t="shared" ref="D3714:D3777" si="351">IF(COUNT(T3714:BJ3714,BL3714:BT3714,BV3714:CB3714,CD3714:EY3714,FE3714:FM3714)&gt;0,COUNT(T3714:BJ3714,BL3714:BT3714,BV3714:CB3714,CD3714:EY3714,FE3714:FM3714),"")</f>
        <v/>
      </c>
      <c r="E3714" s="99" t="str">
        <f t="shared" ref="E3714:E3777" si="352">IF(H3714=1,COUNT(R3714:EY3714,FE3714:FM3714),"")</f>
        <v/>
      </c>
      <c r="F3714" s="99" t="str">
        <f t="shared" ref="F3714:F3777" si="353">IF(H3714=1,COUNT(T3714:BJ3714,BL3714:BT3714,BV3714:CB3714,CD3714:EY3714,FE3714:FM3714),"")</f>
        <v/>
      </c>
      <c r="G3714" s="99" t="str">
        <f t="shared" si="348"/>
        <v/>
      </c>
      <c r="H3714" s="200" t="str">
        <f ca="1">IF(AND(M3714&gt;0,M3714&lt;=STATS!$C$22),1,"")</f>
        <v/>
      </c>
      <c r="J3714" s="34">
        <v>3713</v>
      </c>
      <c r="R3714" s="17"/>
      <c r="S3714" s="17"/>
      <c r="EZ3714" s="196"/>
      <c r="FA3714" s="196"/>
      <c r="FB3714" s="196"/>
      <c r="FC3714" s="196"/>
      <c r="FD3714" s="196"/>
    </row>
    <row r="3715" spans="2:160">
      <c r="B3715" s="99">
        <f t="shared" si="349"/>
        <v>0</v>
      </c>
      <c r="C3715" s="99" t="str">
        <f t="shared" si="350"/>
        <v/>
      </c>
      <c r="D3715" s="99" t="str">
        <f t="shared" si="351"/>
        <v/>
      </c>
      <c r="E3715" s="99" t="str">
        <f t="shared" si="352"/>
        <v/>
      </c>
      <c r="F3715" s="99" t="str">
        <f t="shared" si="353"/>
        <v/>
      </c>
      <c r="G3715" s="99" t="str">
        <f t="shared" si="348"/>
        <v/>
      </c>
      <c r="H3715" s="200" t="str">
        <f ca="1">IF(AND(M3715&gt;0,M3715&lt;=STATS!$C$22),1,"")</f>
        <v/>
      </c>
      <c r="J3715" s="34">
        <v>3714</v>
      </c>
      <c r="R3715" s="17"/>
      <c r="S3715" s="17"/>
      <c r="EZ3715" s="196"/>
      <c r="FA3715" s="196"/>
      <c r="FB3715" s="196"/>
      <c r="FC3715" s="196"/>
      <c r="FD3715" s="196"/>
    </row>
    <row r="3716" spans="2:160">
      <c r="B3716" s="99">
        <f t="shared" si="349"/>
        <v>0</v>
      </c>
      <c r="C3716" s="99" t="str">
        <f t="shared" si="350"/>
        <v/>
      </c>
      <c r="D3716" s="99" t="str">
        <f t="shared" si="351"/>
        <v/>
      </c>
      <c r="E3716" s="99" t="str">
        <f t="shared" si="352"/>
        <v/>
      </c>
      <c r="F3716" s="99" t="str">
        <f t="shared" si="353"/>
        <v/>
      </c>
      <c r="G3716" s="99" t="str">
        <f t="shared" si="348"/>
        <v/>
      </c>
      <c r="H3716" s="200" t="str">
        <f ca="1">IF(AND(M3716&gt;0,M3716&lt;=STATS!$C$22),1,"")</f>
        <v/>
      </c>
      <c r="J3716" s="34">
        <v>3715</v>
      </c>
      <c r="R3716" s="17"/>
      <c r="S3716" s="17"/>
      <c r="EZ3716" s="196"/>
      <c r="FA3716" s="196"/>
      <c r="FB3716" s="196"/>
      <c r="FC3716" s="196"/>
      <c r="FD3716" s="196"/>
    </row>
    <row r="3717" spans="2:160">
      <c r="B3717" s="99">
        <f t="shared" si="349"/>
        <v>0</v>
      </c>
      <c r="C3717" s="99" t="str">
        <f t="shared" si="350"/>
        <v/>
      </c>
      <c r="D3717" s="99" t="str">
        <f t="shared" si="351"/>
        <v/>
      </c>
      <c r="E3717" s="99" t="str">
        <f t="shared" si="352"/>
        <v/>
      </c>
      <c r="F3717" s="99" t="str">
        <f t="shared" si="353"/>
        <v/>
      </c>
      <c r="G3717" s="99" t="str">
        <f t="shared" si="348"/>
        <v/>
      </c>
      <c r="H3717" s="200" t="str">
        <f ca="1">IF(AND(M3717&gt;0,M3717&lt;=STATS!$C$22),1,"")</f>
        <v/>
      </c>
      <c r="J3717" s="34">
        <v>3716</v>
      </c>
      <c r="R3717" s="17"/>
      <c r="S3717" s="17"/>
      <c r="EZ3717" s="196"/>
      <c r="FA3717" s="196"/>
      <c r="FB3717" s="196"/>
      <c r="FC3717" s="196"/>
      <c r="FD3717" s="196"/>
    </row>
    <row r="3718" spans="2:160">
      <c r="B3718" s="99">
        <f t="shared" si="349"/>
        <v>0</v>
      </c>
      <c r="C3718" s="99" t="str">
        <f t="shared" si="350"/>
        <v/>
      </c>
      <c r="D3718" s="99" t="str">
        <f t="shared" si="351"/>
        <v/>
      </c>
      <c r="E3718" s="99" t="str">
        <f t="shared" si="352"/>
        <v/>
      </c>
      <c r="F3718" s="99" t="str">
        <f t="shared" si="353"/>
        <v/>
      </c>
      <c r="G3718" s="99" t="str">
        <f t="shared" si="348"/>
        <v/>
      </c>
      <c r="H3718" s="200" t="str">
        <f ca="1">IF(AND(M3718&gt;0,M3718&lt;=STATS!$C$22),1,"")</f>
        <v/>
      </c>
      <c r="J3718" s="34">
        <v>3717</v>
      </c>
      <c r="R3718" s="17"/>
      <c r="S3718" s="17"/>
      <c r="EZ3718" s="196"/>
      <c r="FA3718" s="196"/>
      <c r="FB3718" s="196"/>
      <c r="FC3718" s="196"/>
      <c r="FD3718" s="196"/>
    </row>
    <row r="3719" spans="2:160">
      <c r="B3719" s="99">
        <f t="shared" si="349"/>
        <v>0</v>
      </c>
      <c r="C3719" s="99" t="str">
        <f t="shared" si="350"/>
        <v/>
      </c>
      <c r="D3719" s="99" t="str">
        <f t="shared" si="351"/>
        <v/>
      </c>
      <c r="E3719" s="99" t="str">
        <f t="shared" si="352"/>
        <v/>
      </c>
      <c r="F3719" s="99" t="str">
        <f t="shared" si="353"/>
        <v/>
      </c>
      <c r="G3719" s="99" t="str">
        <f t="shared" si="348"/>
        <v/>
      </c>
      <c r="H3719" s="200" t="str">
        <f ca="1">IF(AND(M3719&gt;0,M3719&lt;=STATS!$C$22),1,"")</f>
        <v/>
      </c>
      <c r="J3719" s="34">
        <v>3718</v>
      </c>
      <c r="R3719" s="17"/>
      <c r="S3719" s="17"/>
      <c r="EZ3719" s="196"/>
      <c r="FA3719" s="196"/>
      <c r="FB3719" s="196"/>
      <c r="FC3719" s="196"/>
      <c r="FD3719" s="196"/>
    </row>
    <row r="3720" spans="2:160">
      <c r="B3720" s="99">
        <f t="shared" si="349"/>
        <v>0</v>
      </c>
      <c r="C3720" s="99" t="str">
        <f t="shared" si="350"/>
        <v/>
      </c>
      <c r="D3720" s="99" t="str">
        <f t="shared" si="351"/>
        <v/>
      </c>
      <c r="E3720" s="99" t="str">
        <f t="shared" si="352"/>
        <v/>
      </c>
      <c r="F3720" s="99" t="str">
        <f t="shared" si="353"/>
        <v/>
      </c>
      <c r="G3720" s="99" t="str">
        <f t="shared" si="348"/>
        <v/>
      </c>
      <c r="H3720" s="200" t="str">
        <f ca="1">IF(AND(M3720&gt;0,M3720&lt;=STATS!$C$22),1,"")</f>
        <v/>
      </c>
      <c r="J3720" s="34">
        <v>3719</v>
      </c>
      <c r="R3720" s="17"/>
      <c r="S3720" s="17"/>
      <c r="EZ3720" s="196"/>
      <c r="FA3720" s="196"/>
      <c r="FB3720" s="196"/>
      <c r="FC3720" s="196"/>
      <c r="FD3720" s="196"/>
    </row>
    <row r="3721" spans="2:160">
      <c r="B3721" s="99">
        <f t="shared" si="349"/>
        <v>0</v>
      </c>
      <c r="C3721" s="99" t="str">
        <f t="shared" si="350"/>
        <v/>
      </c>
      <c r="D3721" s="99" t="str">
        <f t="shared" si="351"/>
        <v/>
      </c>
      <c r="E3721" s="99" t="str">
        <f t="shared" si="352"/>
        <v/>
      </c>
      <c r="F3721" s="99" t="str">
        <f t="shared" si="353"/>
        <v/>
      </c>
      <c r="G3721" s="99" t="str">
        <f t="shared" si="348"/>
        <v/>
      </c>
      <c r="H3721" s="200" t="str">
        <f ca="1">IF(AND(M3721&gt;0,M3721&lt;=STATS!$C$22),1,"")</f>
        <v/>
      </c>
      <c r="J3721" s="34">
        <v>3720</v>
      </c>
      <c r="R3721" s="17"/>
      <c r="S3721" s="17"/>
      <c r="EZ3721" s="196"/>
      <c r="FA3721" s="196"/>
      <c r="FB3721" s="196"/>
      <c r="FC3721" s="196"/>
      <c r="FD3721" s="196"/>
    </row>
    <row r="3722" spans="2:160">
      <c r="B3722" s="99">
        <f t="shared" si="349"/>
        <v>0</v>
      </c>
      <c r="C3722" s="99" t="str">
        <f t="shared" si="350"/>
        <v/>
      </c>
      <c r="D3722" s="99" t="str">
        <f t="shared" si="351"/>
        <v/>
      </c>
      <c r="E3722" s="99" t="str">
        <f t="shared" si="352"/>
        <v/>
      </c>
      <c r="F3722" s="99" t="str">
        <f t="shared" si="353"/>
        <v/>
      </c>
      <c r="G3722" s="99" t="str">
        <f t="shared" si="348"/>
        <v/>
      </c>
      <c r="H3722" s="200" t="str">
        <f ca="1">IF(AND(M3722&gt;0,M3722&lt;=STATS!$C$22),1,"")</f>
        <v/>
      </c>
      <c r="J3722" s="34">
        <v>3721</v>
      </c>
      <c r="R3722" s="17"/>
      <c r="S3722" s="17"/>
      <c r="EZ3722" s="196"/>
      <c r="FA3722" s="196"/>
      <c r="FB3722" s="196"/>
      <c r="FC3722" s="196"/>
      <c r="FD3722" s="196"/>
    </row>
    <row r="3723" spans="2:160">
      <c r="B3723" s="99">
        <f t="shared" si="349"/>
        <v>0</v>
      </c>
      <c r="C3723" s="99" t="str">
        <f t="shared" si="350"/>
        <v/>
      </c>
      <c r="D3723" s="99" t="str">
        <f t="shared" si="351"/>
        <v/>
      </c>
      <c r="E3723" s="99" t="str">
        <f t="shared" si="352"/>
        <v/>
      </c>
      <c r="F3723" s="99" t="str">
        <f t="shared" si="353"/>
        <v/>
      </c>
      <c r="G3723" s="99" t="str">
        <f t="shared" si="348"/>
        <v/>
      </c>
      <c r="H3723" s="200" t="str">
        <f ca="1">IF(AND(M3723&gt;0,M3723&lt;=STATS!$C$22),1,"")</f>
        <v/>
      </c>
      <c r="J3723" s="34">
        <v>3722</v>
      </c>
      <c r="R3723" s="17"/>
      <c r="S3723" s="17"/>
      <c r="EZ3723" s="196"/>
      <c r="FA3723" s="196"/>
      <c r="FB3723" s="196"/>
      <c r="FC3723" s="196"/>
      <c r="FD3723" s="196"/>
    </row>
    <row r="3724" spans="2:160">
      <c r="B3724" s="99">
        <f t="shared" si="349"/>
        <v>0</v>
      </c>
      <c r="C3724" s="99" t="str">
        <f t="shared" si="350"/>
        <v/>
      </c>
      <c r="D3724" s="99" t="str">
        <f t="shared" si="351"/>
        <v/>
      </c>
      <c r="E3724" s="99" t="str">
        <f t="shared" si="352"/>
        <v/>
      </c>
      <c r="F3724" s="99" t="str">
        <f t="shared" si="353"/>
        <v/>
      </c>
      <c r="G3724" s="99" t="str">
        <f t="shared" si="348"/>
        <v/>
      </c>
      <c r="H3724" s="200" t="str">
        <f ca="1">IF(AND(M3724&gt;0,M3724&lt;=STATS!$C$22),1,"")</f>
        <v/>
      </c>
      <c r="J3724" s="34">
        <v>3723</v>
      </c>
      <c r="R3724" s="17"/>
      <c r="S3724" s="17"/>
      <c r="EZ3724" s="196"/>
      <c r="FA3724" s="196"/>
      <c r="FB3724" s="196"/>
      <c r="FC3724" s="196"/>
      <c r="FD3724" s="196"/>
    </row>
    <row r="3725" spans="2:160">
      <c r="B3725" s="99">
        <f t="shared" si="349"/>
        <v>0</v>
      </c>
      <c r="C3725" s="99" t="str">
        <f t="shared" si="350"/>
        <v/>
      </c>
      <c r="D3725" s="99" t="str">
        <f t="shared" si="351"/>
        <v/>
      </c>
      <c r="E3725" s="99" t="str">
        <f t="shared" si="352"/>
        <v/>
      </c>
      <c r="F3725" s="99" t="str">
        <f t="shared" si="353"/>
        <v/>
      </c>
      <c r="G3725" s="99" t="str">
        <f t="shared" si="348"/>
        <v/>
      </c>
      <c r="H3725" s="200" t="str">
        <f ca="1">IF(AND(M3725&gt;0,M3725&lt;=STATS!$C$22),1,"")</f>
        <v/>
      </c>
      <c r="J3725" s="34">
        <v>3724</v>
      </c>
      <c r="R3725" s="17"/>
      <c r="S3725" s="17"/>
      <c r="EZ3725" s="196"/>
      <c r="FA3725" s="196"/>
      <c r="FB3725" s="196"/>
      <c r="FC3725" s="196"/>
      <c r="FD3725" s="196"/>
    </row>
    <row r="3726" spans="2:160">
      <c r="B3726" s="99">
        <f t="shared" si="349"/>
        <v>0</v>
      </c>
      <c r="C3726" s="99" t="str">
        <f t="shared" si="350"/>
        <v/>
      </c>
      <c r="D3726" s="99" t="str">
        <f t="shared" si="351"/>
        <v/>
      </c>
      <c r="E3726" s="99" t="str">
        <f t="shared" si="352"/>
        <v/>
      </c>
      <c r="F3726" s="99" t="str">
        <f t="shared" si="353"/>
        <v/>
      </c>
      <c r="G3726" s="99" t="str">
        <f t="shared" si="348"/>
        <v/>
      </c>
      <c r="H3726" s="200" t="str">
        <f ca="1">IF(AND(M3726&gt;0,M3726&lt;=STATS!$C$22),1,"")</f>
        <v/>
      </c>
      <c r="J3726" s="34">
        <v>3725</v>
      </c>
      <c r="R3726" s="17"/>
      <c r="S3726" s="17"/>
      <c r="EZ3726" s="196"/>
      <c r="FA3726" s="196"/>
      <c r="FB3726" s="196"/>
      <c r="FC3726" s="196"/>
      <c r="FD3726" s="196"/>
    </row>
    <row r="3727" spans="2:160">
      <c r="B3727" s="99">
        <f t="shared" si="349"/>
        <v>0</v>
      </c>
      <c r="C3727" s="99" t="str">
        <f t="shared" si="350"/>
        <v/>
      </c>
      <c r="D3727" s="99" t="str">
        <f t="shared" si="351"/>
        <v/>
      </c>
      <c r="E3727" s="99" t="str">
        <f t="shared" si="352"/>
        <v/>
      </c>
      <c r="F3727" s="99" t="str">
        <f t="shared" si="353"/>
        <v/>
      </c>
      <c r="G3727" s="99" t="str">
        <f t="shared" si="348"/>
        <v/>
      </c>
      <c r="H3727" s="200" t="str">
        <f ca="1">IF(AND(M3727&gt;0,M3727&lt;=STATS!$C$22),1,"")</f>
        <v/>
      </c>
      <c r="J3727" s="34">
        <v>3726</v>
      </c>
      <c r="R3727" s="17"/>
      <c r="S3727" s="17"/>
      <c r="EZ3727" s="196"/>
      <c r="FA3727" s="196"/>
      <c r="FB3727" s="196"/>
      <c r="FC3727" s="196"/>
      <c r="FD3727" s="196"/>
    </row>
    <row r="3728" spans="2:160">
      <c r="B3728" s="99">
        <f t="shared" si="349"/>
        <v>0</v>
      </c>
      <c r="C3728" s="99" t="str">
        <f t="shared" si="350"/>
        <v/>
      </c>
      <c r="D3728" s="99" t="str">
        <f t="shared" si="351"/>
        <v/>
      </c>
      <c r="E3728" s="99" t="str">
        <f t="shared" si="352"/>
        <v/>
      </c>
      <c r="F3728" s="99" t="str">
        <f t="shared" si="353"/>
        <v/>
      </c>
      <c r="G3728" s="99" t="str">
        <f t="shared" si="348"/>
        <v/>
      </c>
      <c r="H3728" s="200" t="str">
        <f ca="1">IF(AND(M3728&gt;0,M3728&lt;=STATS!$C$22),1,"")</f>
        <v/>
      </c>
      <c r="J3728" s="34">
        <v>3727</v>
      </c>
      <c r="R3728" s="17"/>
      <c r="S3728" s="17"/>
      <c r="EZ3728" s="196"/>
      <c r="FA3728" s="196"/>
      <c r="FB3728" s="196"/>
      <c r="FC3728" s="196"/>
      <c r="FD3728" s="196"/>
    </row>
    <row r="3729" spans="2:160">
      <c r="B3729" s="99">
        <f t="shared" si="349"/>
        <v>0</v>
      </c>
      <c r="C3729" s="99" t="str">
        <f t="shared" si="350"/>
        <v/>
      </c>
      <c r="D3729" s="99" t="str">
        <f t="shared" si="351"/>
        <v/>
      </c>
      <c r="E3729" s="99" t="str">
        <f t="shared" si="352"/>
        <v/>
      </c>
      <c r="F3729" s="99" t="str">
        <f t="shared" si="353"/>
        <v/>
      </c>
      <c r="G3729" s="99" t="str">
        <f t="shared" si="348"/>
        <v/>
      </c>
      <c r="H3729" s="200" t="str">
        <f ca="1">IF(AND(M3729&gt;0,M3729&lt;=STATS!$C$22),1,"")</f>
        <v/>
      </c>
      <c r="J3729" s="34">
        <v>3728</v>
      </c>
      <c r="R3729" s="17"/>
      <c r="S3729" s="17"/>
      <c r="EZ3729" s="196"/>
      <c r="FA3729" s="196"/>
      <c r="FB3729" s="196"/>
      <c r="FC3729" s="196"/>
      <c r="FD3729" s="196"/>
    </row>
    <row r="3730" spans="2:160">
      <c r="B3730" s="99">
        <f t="shared" si="349"/>
        <v>0</v>
      </c>
      <c r="C3730" s="99" t="str">
        <f t="shared" si="350"/>
        <v/>
      </c>
      <c r="D3730" s="99" t="str">
        <f t="shared" si="351"/>
        <v/>
      </c>
      <c r="E3730" s="99" t="str">
        <f t="shared" si="352"/>
        <v/>
      </c>
      <c r="F3730" s="99" t="str">
        <f t="shared" si="353"/>
        <v/>
      </c>
      <c r="G3730" s="99" t="str">
        <f t="shared" si="348"/>
        <v/>
      </c>
      <c r="H3730" s="200" t="str">
        <f ca="1">IF(AND(M3730&gt;0,M3730&lt;=STATS!$C$22),1,"")</f>
        <v/>
      </c>
      <c r="J3730" s="34">
        <v>3729</v>
      </c>
      <c r="R3730" s="17"/>
      <c r="S3730" s="17"/>
      <c r="EZ3730" s="196"/>
      <c r="FA3730" s="196"/>
      <c r="FB3730" s="196"/>
      <c r="FC3730" s="196"/>
      <c r="FD3730" s="196"/>
    </row>
    <row r="3731" spans="2:160">
      <c r="B3731" s="99">
        <f t="shared" si="349"/>
        <v>0</v>
      </c>
      <c r="C3731" s="99" t="str">
        <f t="shared" si="350"/>
        <v/>
      </c>
      <c r="D3731" s="99" t="str">
        <f t="shared" si="351"/>
        <v/>
      </c>
      <c r="E3731" s="99" t="str">
        <f t="shared" si="352"/>
        <v/>
      </c>
      <c r="F3731" s="99" t="str">
        <f t="shared" si="353"/>
        <v/>
      </c>
      <c r="G3731" s="99" t="str">
        <f t="shared" si="348"/>
        <v/>
      </c>
      <c r="H3731" s="200" t="str">
        <f ca="1">IF(AND(M3731&gt;0,M3731&lt;=STATS!$C$22),1,"")</f>
        <v/>
      </c>
      <c r="J3731" s="34">
        <v>3730</v>
      </c>
      <c r="R3731" s="17"/>
      <c r="S3731" s="17"/>
      <c r="EZ3731" s="196"/>
      <c r="FA3731" s="196"/>
      <c r="FB3731" s="196"/>
      <c r="FC3731" s="196"/>
      <c r="FD3731" s="196"/>
    </row>
    <row r="3732" spans="2:160">
      <c r="B3732" s="99">
        <f t="shared" si="349"/>
        <v>0</v>
      </c>
      <c r="C3732" s="99" t="str">
        <f t="shared" si="350"/>
        <v/>
      </c>
      <c r="D3732" s="99" t="str">
        <f t="shared" si="351"/>
        <v/>
      </c>
      <c r="E3732" s="99" t="str">
        <f t="shared" si="352"/>
        <v/>
      </c>
      <c r="F3732" s="99" t="str">
        <f t="shared" si="353"/>
        <v/>
      </c>
      <c r="G3732" s="99" t="str">
        <f t="shared" si="348"/>
        <v/>
      </c>
      <c r="H3732" s="200" t="str">
        <f ca="1">IF(AND(M3732&gt;0,M3732&lt;=STATS!$C$22),1,"")</f>
        <v/>
      </c>
      <c r="J3732" s="34">
        <v>3731</v>
      </c>
      <c r="R3732" s="17"/>
      <c r="S3732" s="17"/>
      <c r="EZ3732" s="196"/>
      <c r="FA3732" s="196"/>
      <c r="FB3732" s="196"/>
      <c r="FC3732" s="196"/>
      <c r="FD3732" s="196"/>
    </row>
    <row r="3733" spans="2:160">
      <c r="B3733" s="99">
        <f t="shared" si="349"/>
        <v>0</v>
      </c>
      <c r="C3733" s="99" t="str">
        <f t="shared" si="350"/>
        <v/>
      </c>
      <c r="D3733" s="99" t="str">
        <f t="shared" si="351"/>
        <v/>
      </c>
      <c r="E3733" s="99" t="str">
        <f t="shared" si="352"/>
        <v/>
      </c>
      <c r="F3733" s="99" t="str">
        <f t="shared" si="353"/>
        <v/>
      </c>
      <c r="G3733" s="99" t="str">
        <f t="shared" si="348"/>
        <v/>
      </c>
      <c r="H3733" s="200" t="str">
        <f ca="1">IF(AND(M3733&gt;0,M3733&lt;=STATS!$C$22),1,"")</f>
        <v/>
      </c>
      <c r="J3733" s="34">
        <v>3732</v>
      </c>
      <c r="R3733" s="17"/>
      <c r="S3733" s="17"/>
      <c r="EZ3733" s="196"/>
      <c r="FA3733" s="196"/>
      <c r="FB3733" s="196"/>
      <c r="FC3733" s="196"/>
      <c r="FD3733" s="196"/>
    </row>
    <row r="3734" spans="2:160">
      <c r="B3734" s="99">
        <f t="shared" si="349"/>
        <v>0</v>
      </c>
      <c r="C3734" s="99" t="str">
        <f t="shared" si="350"/>
        <v/>
      </c>
      <c r="D3734" s="99" t="str">
        <f t="shared" si="351"/>
        <v/>
      </c>
      <c r="E3734" s="99" t="str">
        <f t="shared" si="352"/>
        <v/>
      </c>
      <c r="F3734" s="99" t="str">
        <f t="shared" si="353"/>
        <v/>
      </c>
      <c r="G3734" s="99" t="str">
        <f t="shared" si="348"/>
        <v/>
      </c>
      <c r="H3734" s="200" t="str">
        <f ca="1">IF(AND(M3734&gt;0,M3734&lt;=STATS!$C$22),1,"")</f>
        <v/>
      </c>
      <c r="J3734" s="34">
        <v>3733</v>
      </c>
      <c r="R3734" s="17"/>
      <c r="S3734" s="17"/>
      <c r="EZ3734" s="196"/>
      <c r="FA3734" s="196"/>
      <c r="FB3734" s="196"/>
      <c r="FC3734" s="196"/>
      <c r="FD3734" s="196"/>
    </row>
    <row r="3735" spans="2:160">
      <c r="B3735" s="99">
        <f t="shared" si="349"/>
        <v>0</v>
      </c>
      <c r="C3735" s="99" t="str">
        <f t="shared" si="350"/>
        <v/>
      </c>
      <c r="D3735" s="99" t="str">
        <f t="shared" si="351"/>
        <v/>
      </c>
      <c r="E3735" s="99" t="str">
        <f t="shared" si="352"/>
        <v/>
      </c>
      <c r="F3735" s="99" t="str">
        <f t="shared" si="353"/>
        <v/>
      </c>
      <c r="G3735" s="99" t="str">
        <f t="shared" si="348"/>
        <v/>
      </c>
      <c r="H3735" s="200" t="str">
        <f ca="1">IF(AND(M3735&gt;0,M3735&lt;=STATS!$C$22),1,"")</f>
        <v/>
      </c>
      <c r="J3735" s="34">
        <v>3734</v>
      </c>
      <c r="R3735" s="17"/>
      <c r="S3735" s="17"/>
      <c r="EZ3735" s="196"/>
      <c r="FA3735" s="196"/>
      <c r="FB3735" s="196"/>
      <c r="FC3735" s="196"/>
      <c r="FD3735" s="196"/>
    </row>
    <row r="3736" spans="2:160">
      <c r="B3736" s="99">
        <f t="shared" si="349"/>
        <v>0</v>
      </c>
      <c r="C3736" s="99" t="str">
        <f t="shared" si="350"/>
        <v/>
      </c>
      <c r="D3736" s="99" t="str">
        <f t="shared" si="351"/>
        <v/>
      </c>
      <c r="E3736" s="99" t="str">
        <f t="shared" si="352"/>
        <v/>
      </c>
      <c r="F3736" s="99" t="str">
        <f t="shared" si="353"/>
        <v/>
      </c>
      <c r="G3736" s="99" t="str">
        <f t="shared" si="348"/>
        <v/>
      </c>
      <c r="H3736" s="200" t="str">
        <f ca="1">IF(AND(M3736&gt;0,M3736&lt;=STATS!$C$22),1,"")</f>
        <v/>
      </c>
      <c r="J3736" s="34">
        <v>3735</v>
      </c>
      <c r="R3736" s="17"/>
      <c r="S3736" s="17"/>
      <c r="EZ3736" s="196"/>
      <c r="FA3736" s="196"/>
      <c r="FB3736" s="196"/>
      <c r="FC3736" s="196"/>
      <c r="FD3736" s="196"/>
    </row>
    <row r="3737" spans="2:160">
      <c r="B3737" s="99">
        <f t="shared" si="349"/>
        <v>0</v>
      </c>
      <c r="C3737" s="99" t="str">
        <f t="shared" si="350"/>
        <v/>
      </c>
      <c r="D3737" s="99" t="str">
        <f t="shared" si="351"/>
        <v/>
      </c>
      <c r="E3737" s="99" t="str">
        <f t="shared" si="352"/>
        <v/>
      </c>
      <c r="F3737" s="99" t="str">
        <f t="shared" si="353"/>
        <v/>
      </c>
      <c r="G3737" s="99" t="str">
        <f t="shared" si="348"/>
        <v/>
      </c>
      <c r="H3737" s="200" t="str">
        <f ca="1">IF(AND(M3737&gt;0,M3737&lt;=STATS!$C$22),1,"")</f>
        <v/>
      </c>
      <c r="J3737" s="34">
        <v>3736</v>
      </c>
      <c r="R3737" s="17"/>
      <c r="S3737" s="17"/>
      <c r="EZ3737" s="196"/>
      <c r="FA3737" s="196"/>
      <c r="FB3737" s="196"/>
      <c r="FC3737" s="196"/>
      <c r="FD3737" s="196"/>
    </row>
    <row r="3738" spans="2:160">
      <c r="B3738" s="99">
        <f t="shared" si="349"/>
        <v>0</v>
      </c>
      <c r="C3738" s="99" t="str">
        <f t="shared" si="350"/>
        <v/>
      </c>
      <c r="D3738" s="99" t="str">
        <f t="shared" si="351"/>
        <v/>
      </c>
      <c r="E3738" s="99" t="str">
        <f t="shared" si="352"/>
        <v/>
      </c>
      <c r="F3738" s="99" t="str">
        <f t="shared" si="353"/>
        <v/>
      </c>
      <c r="G3738" s="99" t="str">
        <f t="shared" ref="G3738:G3801" si="354">IF($B3738&gt;=1,$M3738,"")</f>
        <v/>
      </c>
      <c r="H3738" s="200" t="str">
        <f ca="1">IF(AND(M3738&gt;0,M3738&lt;=STATS!$C$22),1,"")</f>
        <v/>
      </c>
      <c r="J3738" s="34">
        <v>3737</v>
      </c>
      <c r="R3738" s="17"/>
      <c r="S3738" s="17"/>
      <c r="EZ3738" s="196"/>
      <c r="FA3738" s="196"/>
      <c r="FB3738" s="196"/>
      <c r="FC3738" s="196"/>
      <c r="FD3738" s="196"/>
    </row>
    <row r="3739" spans="2:160">
      <c r="B3739" s="99">
        <f t="shared" si="349"/>
        <v>0</v>
      </c>
      <c r="C3739" s="99" t="str">
        <f t="shared" si="350"/>
        <v/>
      </c>
      <c r="D3739" s="99" t="str">
        <f t="shared" si="351"/>
        <v/>
      </c>
      <c r="E3739" s="99" t="str">
        <f t="shared" si="352"/>
        <v/>
      </c>
      <c r="F3739" s="99" t="str">
        <f t="shared" si="353"/>
        <v/>
      </c>
      <c r="G3739" s="99" t="str">
        <f t="shared" si="354"/>
        <v/>
      </c>
      <c r="H3739" s="200" t="str">
        <f ca="1">IF(AND(M3739&gt;0,M3739&lt;=STATS!$C$22),1,"")</f>
        <v/>
      </c>
      <c r="J3739" s="34">
        <v>3738</v>
      </c>
      <c r="R3739" s="17"/>
      <c r="S3739" s="17"/>
      <c r="EZ3739" s="196"/>
      <c r="FA3739" s="196"/>
      <c r="FB3739" s="196"/>
      <c r="FC3739" s="196"/>
      <c r="FD3739" s="196"/>
    </row>
    <row r="3740" spans="2:160">
      <c r="B3740" s="99">
        <f t="shared" si="349"/>
        <v>0</v>
      </c>
      <c r="C3740" s="99" t="str">
        <f t="shared" si="350"/>
        <v/>
      </c>
      <c r="D3740" s="99" t="str">
        <f t="shared" si="351"/>
        <v/>
      </c>
      <c r="E3740" s="99" t="str">
        <f t="shared" si="352"/>
        <v/>
      </c>
      <c r="F3740" s="99" t="str">
        <f t="shared" si="353"/>
        <v/>
      </c>
      <c r="G3740" s="99" t="str">
        <f t="shared" si="354"/>
        <v/>
      </c>
      <c r="H3740" s="200" t="str">
        <f ca="1">IF(AND(M3740&gt;0,M3740&lt;=STATS!$C$22),1,"")</f>
        <v/>
      </c>
      <c r="J3740" s="34">
        <v>3739</v>
      </c>
      <c r="R3740" s="17"/>
      <c r="S3740" s="17"/>
      <c r="EZ3740" s="196"/>
      <c r="FA3740" s="196"/>
      <c r="FB3740" s="196"/>
      <c r="FC3740" s="196"/>
      <c r="FD3740" s="196"/>
    </row>
    <row r="3741" spans="2:160">
      <c r="B3741" s="99">
        <f t="shared" si="349"/>
        <v>0</v>
      </c>
      <c r="C3741" s="99" t="str">
        <f t="shared" si="350"/>
        <v/>
      </c>
      <c r="D3741" s="99" t="str">
        <f t="shared" si="351"/>
        <v/>
      </c>
      <c r="E3741" s="99" t="str">
        <f t="shared" si="352"/>
        <v/>
      </c>
      <c r="F3741" s="99" t="str">
        <f t="shared" si="353"/>
        <v/>
      </c>
      <c r="G3741" s="99" t="str">
        <f t="shared" si="354"/>
        <v/>
      </c>
      <c r="H3741" s="200" t="str">
        <f ca="1">IF(AND(M3741&gt;0,M3741&lt;=STATS!$C$22),1,"")</f>
        <v/>
      </c>
      <c r="J3741" s="34">
        <v>3740</v>
      </c>
      <c r="R3741" s="17"/>
      <c r="S3741" s="17"/>
      <c r="EZ3741" s="196"/>
      <c r="FA3741" s="196"/>
      <c r="FB3741" s="196"/>
      <c r="FC3741" s="196"/>
      <c r="FD3741" s="196"/>
    </row>
    <row r="3742" spans="2:160">
      <c r="B3742" s="99">
        <f t="shared" si="349"/>
        <v>0</v>
      </c>
      <c r="C3742" s="99" t="str">
        <f t="shared" si="350"/>
        <v/>
      </c>
      <c r="D3742" s="99" t="str">
        <f t="shared" si="351"/>
        <v/>
      </c>
      <c r="E3742" s="99" t="str">
        <f t="shared" si="352"/>
        <v/>
      </c>
      <c r="F3742" s="99" t="str">
        <f t="shared" si="353"/>
        <v/>
      </c>
      <c r="G3742" s="99" t="str">
        <f t="shared" si="354"/>
        <v/>
      </c>
      <c r="H3742" s="200" t="str">
        <f ca="1">IF(AND(M3742&gt;0,M3742&lt;=STATS!$C$22),1,"")</f>
        <v/>
      </c>
      <c r="J3742" s="34">
        <v>3741</v>
      </c>
      <c r="R3742" s="17"/>
      <c r="S3742" s="17"/>
      <c r="EZ3742" s="196"/>
      <c r="FA3742" s="196"/>
      <c r="FB3742" s="196"/>
      <c r="FC3742" s="196"/>
      <c r="FD3742" s="196"/>
    </row>
    <row r="3743" spans="2:160">
      <c r="B3743" s="99">
        <f t="shared" si="349"/>
        <v>0</v>
      </c>
      <c r="C3743" s="99" t="str">
        <f t="shared" si="350"/>
        <v/>
      </c>
      <c r="D3743" s="99" t="str">
        <f t="shared" si="351"/>
        <v/>
      </c>
      <c r="E3743" s="99" t="str">
        <f t="shared" si="352"/>
        <v/>
      </c>
      <c r="F3743" s="99" t="str">
        <f t="shared" si="353"/>
        <v/>
      </c>
      <c r="G3743" s="99" t="str">
        <f t="shared" si="354"/>
        <v/>
      </c>
      <c r="H3743" s="200" t="str">
        <f ca="1">IF(AND(M3743&gt;0,M3743&lt;=STATS!$C$22),1,"")</f>
        <v/>
      </c>
      <c r="J3743" s="34">
        <v>3742</v>
      </c>
      <c r="R3743" s="17"/>
      <c r="S3743" s="17"/>
      <c r="EZ3743" s="196"/>
      <c r="FA3743" s="196"/>
      <c r="FB3743" s="196"/>
      <c r="FC3743" s="196"/>
      <c r="FD3743" s="196"/>
    </row>
    <row r="3744" spans="2:160">
      <c r="B3744" s="99">
        <f t="shared" si="349"/>
        <v>0</v>
      </c>
      <c r="C3744" s="99" t="str">
        <f t="shared" si="350"/>
        <v/>
      </c>
      <c r="D3744" s="99" t="str">
        <f t="shared" si="351"/>
        <v/>
      </c>
      <c r="E3744" s="99" t="str">
        <f t="shared" si="352"/>
        <v/>
      </c>
      <c r="F3744" s="99" t="str">
        <f t="shared" si="353"/>
        <v/>
      </c>
      <c r="G3744" s="99" t="str">
        <f t="shared" si="354"/>
        <v/>
      </c>
      <c r="H3744" s="200" t="str">
        <f ca="1">IF(AND(M3744&gt;0,M3744&lt;=STATS!$C$22),1,"")</f>
        <v/>
      </c>
      <c r="J3744" s="34">
        <v>3743</v>
      </c>
      <c r="R3744" s="17"/>
      <c r="S3744" s="17"/>
      <c r="EZ3744" s="196"/>
      <c r="FA3744" s="196"/>
      <c r="FB3744" s="196"/>
      <c r="FC3744" s="196"/>
      <c r="FD3744" s="196"/>
    </row>
    <row r="3745" spans="2:160">
      <c r="B3745" s="99">
        <f t="shared" si="349"/>
        <v>0</v>
      </c>
      <c r="C3745" s="99" t="str">
        <f t="shared" si="350"/>
        <v/>
      </c>
      <c r="D3745" s="99" t="str">
        <f t="shared" si="351"/>
        <v/>
      </c>
      <c r="E3745" s="99" t="str">
        <f t="shared" si="352"/>
        <v/>
      </c>
      <c r="F3745" s="99" t="str">
        <f t="shared" si="353"/>
        <v/>
      </c>
      <c r="G3745" s="99" t="str">
        <f t="shared" si="354"/>
        <v/>
      </c>
      <c r="H3745" s="200" t="str">
        <f ca="1">IF(AND(M3745&gt;0,M3745&lt;=STATS!$C$22),1,"")</f>
        <v/>
      </c>
      <c r="J3745" s="34">
        <v>3744</v>
      </c>
      <c r="R3745" s="17"/>
      <c r="S3745" s="17"/>
      <c r="EZ3745" s="196"/>
      <c r="FA3745" s="196"/>
      <c r="FB3745" s="196"/>
      <c r="FC3745" s="196"/>
      <c r="FD3745" s="196"/>
    </row>
    <row r="3746" spans="2:160">
      <c r="B3746" s="99">
        <f t="shared" si="349"/>
        <v>0</v>
      </c>
      <c r="C3746" s="99" t="str">
        <f t="shared" si="350"/>
        <v/>
      </c>
      <c r="D3746" s="99" t="str">
        <f t="shared" si="351"/>
        <v/>
      </c>
      <c r="E3746" s="99" t="str">
        <f t="shared" si="352"/>
        <v/>
      </c>
      <c r="F3746" s="99" t="str">
        <f t="shared" si="353"/>
        <v/>
      </c>
      <c r="G3746" s="99" t="str">
        <f t="shared" si="354"/>
        <v/>
      </c>
      <c r="H3746" s="200" t="str">
        <f ca="1">IF(AND(M3746&gt;0,M3746&lt;=STATS!$C$22),1,"")</f>
        <v/>
      </c>
      <c r="J3746" s="34">
        <v>3745</v>
      </c>
      <c r="R3746" s="17"/>
      <c r="S3746" s="17"/>
      <c r="EZ3746" s="196"/>
      <c r="FA3746" s="196"/>
      <c r="FB3746" s="196"/>
      <c r="FC3746" s="196"/>
      <c r="FD3746" s="196"/>
    </row>
    <row r="3747" spans="2:160">
      <c r="B3747" s="99">
        <f t="shared" si="349"/>
        <v>0</v>
      </c>
      <c r="C3747" s="99" t="str">
        <f t="shared" si="350"/>
        <v/>
      </c>
      <c r="D3747" s="99" t="str">
        <f t="shared" si="351"/>
        <v/>
      </c>
      <c r="E3747" s="99" t="str">
        <f t="shared" si="352"/>
        <v/>
      </c>
      <c r="F3747" s="99" t="str">
        <f t="shared" si="353"/>
        <v/>
      </c>
      <c r="G3747" s="99" t="str">
        <f t="shared" si="354"/>
        <v/>
      </c>
      <c r="H3747" s="200" t="str">
        <f ca="1">IF(AND(M3747&gt;0,M3747&lt;=STATS!$C$22),1,"")</f>
        <v/>
      </c>
      <c r="J3747" s="34">
        <v>3746</v>
      </c>
      <c r="R3747" s="17"/>
      <c r="S3747" s="17"/>
      <c r="EZ3747" s="196"/>
      <c r="FA3747" s="196"/>
      <c r="FB3747" s="196"/>
      <c r="FC3747" s="196"/>
      <c r="FD3747" s="196"/>
    </row>
    <row r="3748" spans="2:160">
      <c r="B3748" s="99">
        <f t="shared" si="349"/>
        <v>0</v>
      </c>
      <c r="C3748" s="99" t="str">
        <f t="shared" si="350"/>
        <v/>
      </c>
      <c r="D3748" s="99" t="str">
        <f t="shared" si="351"/>
        <v/>
      </c>
      <c r="E3748" s="99" t="str">
        <f t="shared" si="352"/>
        <v/>
      </c>
      <c r="F3748" s="99" t="str">
        <f t="shared" si="353"/>
        <v/>
      </c>
      <c r="G3748" s="99" t="str">
        <f t="shared" si="354"/>
        <v/>
      </c>
      <c r="H3748" s="200" t="str">
        <f ca="1">IF(AND(M3748&gt;0,M3748&lt;=STATS!$C$22),1,"")</f>
        <v/>
      </c>
      <c r="J3748" s="34">
        <v>3747</v>
      </c>
      <c r="R3748" s="17"/>
      <c r="S3748" s="17"/>
      <c r="EZ3748" s="196"/>
      <c r="FA3748" s="196"/>
      <c r="FB3748" s="196"/>
      <c r="FC3748" s="196"/>
      <c r="FD3748" s="196"/>
    </row>
    <row r="3749" spans="2:160">
      <c r="B3749" s="99">
        <f t="shared" si="349"/>
        <v>0</v>
      </c>
      <c r="C3749" s="99" t="str">
        <f t="shared" si="350"/>
        <v/>
      </c>
      <c r="D3749" s="99" t="str">
        <f t="shared" si="351"/>
        <v/>
      </c>
      <c r="E3749" s="99" t="str">
        <f t="shared" si="352"/>
        <v/>
      </c>
      <c r="F3749" s="99" t="str">
        <f t="shared" si="353"/>
        <v/>
      </c>
      <c r="G3749" s="99" t="str">
        <f t="shared" si="354"/>
        <v/>
      </c>
      <c r="H3749" s="200" t="str">
        <f ca="1">IF(AND(M3749&gt;0,M3749&lt;=STATS!$C$22),1,"")</f>
        <v/>
      </c>
      <c r="J3749" s="34">
        <v>3748</v>
      </c>
      <c r="R3749" s="17"/>
      <c r="S3749" s="17"/>
      <c r="EZ3749" s="196"/>
      <c r="FA3749" s="196"/>
      <c r="FB3749" s="196"/>
      <c r="FC3749" s="196"/>
      <c r="FD3749" s="196"/>
    </row>
    <row r="3750" spans="2:160">
      <c r="B3750" s="99">
        <f t="shared" si="349"/>
        <v>0</v>
      </c>
      <c r="C3750" s="99" t="str">
        <f t="shared" si="350"/>
        <v/>
      </c>
      <c r="D3750" s="99" t="str">
        <f t="shared" si="351"/>
        <v/>
      </c>
      <c r="E3750" s="99" t="str">
        <f t="shared" si="352"/>
        <v/>
      </c>
      <c r="F3750" s="99" t="str">
        <f t="shared" si="353"/>
        <v/>
      </c>
      <c r="G3750" s="99" t="str">
        <f t="shared" si="354"/>
        <v/>
      </c>
      <c r="H3750" s="200" t="str">
        <f ca="1">IF(AND(M3750&gt;0,M3750&lt;=STATS!$C$22),1,"")</f>
        <v/>
      </c>
      <c r="J3750" s="34">
        <v>3749</v>
      </c>
      <c r="R3750" s="17"/>
      <c r="S3750" s="17"/>
      <c r="EZ3750" s="196"/>
      <c r="FA3750" s="196"/>
      <c r="FB3750" s="196"/>
      <c r="FC3750" s="196"/>
      <c r="FD3750" s="196"/>
    </row>
    <row r="3751" spans="2:160">
      <c r="B3751" s="99">
        <f t="shared" si="349"/>
        <v>0</v>
      </c>
      <c r="C3751" s="99" t="str">
        <f t="shared" si="350"/>
        <v/>
      </c>
      <c r="D3751" s="99" t="str">
        <f t="shared" si="351"/>
        <v/>
      </c>
      <c r="E3751" s="99" t="str">
        <f t="shared" si="352"/>
        <v/>
      </c>
      <c r="F3751" s="99" t="str">
        <f t="shared" si="353"/>
        <v/>
      </c>
      <c r="G3751" s="99" t="str">
        <f t="shared" si="354"/>
        <v/>
      </c>
      <c r="H3751" s="200" t="str">
        <f ca="1">IF(AND(M3751&gt;0,M3751&lt;=STATS!$C$22),1,"")</f>
        <v/>
      </c>
      <c r="J3751" s="34">
        <v>3750</v>
      </c>
      <c r="R3751" s="17"/>
      <c r="S3751" s="17"/>
      <c r="EZ3751" s="196"/>
      <c r="FA3751" s="196"/>
      <c r="FB3751" s="196"/>
      <c r="FC3751" s="196"/>
      <c r="FD3751" s="196"/>
    </row>
    <row r="3752" spans="2:160">
      <c r="B3752" s="99">
        <f t="shared" si="349"/>
        <v>0</v>
      </c>
      <c r="C3752" s="99" t="str">
        <f t="shared" si="350"/>
        <v/>
      </c>
      <c r="D3752" s="99" t="str">
        <f t="shared" si="351"/>
        <v/>
      </c>
      <c r="E3752" s="99" t="str">
        <f t="shared" si="352"/>
        <v/>
      </c>
      <c r="F3752" s="99" t="str">
        <f t="shared" si="353"/>
        <v/>
      </c>
      <c r="G3752" s="99" t="str">
        <f t="shared" si="354"/>
        <v/>
      </c>
      <c r="H3752" s="200" t="str">
        <f ca="1">IF(AND(M3752&gt;0,M3752&lt;=STATS!$C$22),1,"")</f>
        <v/>
      </c>
      <c r="J3752" s="34">
        <v>3751</v>
      </c>
      <c r="R3752" s="17"/>
      <c r="S3752" s="17"/>
      <c r="EZ3752" s="196"/>
      <c r="FA3752" s="196"/>
      <c r="FB3752" s="196"/>
      <c r="FC3752" s="196"/>
      <c r="FD3752" s="196"/>
    </row>
    <row r="3753" spans="2:160">
      <c r="B3753" s="99">
        <f t="shared" si="349"/>
        <v>0</v>
      </c>
      <c r="C3753" s="99" t="str">
        <f t="shared" si="350"/>
        <v/>
      </c>
      <c r="D3753" s="99" t="str">
        <f t="shared" si="351"/>
        <v/>
      </c>
      <c r="E3753" s="99" t="str">
        <f t="shared" si="352"/>
        <v/>
      </c>
      <c r="F3753" s="99" t="str">
        <f t="shared" si="353"/>
        <v/>
      </c>
      <c r="G3753" s="99" t="str">
        <f t="shared" si="354"/>
        <v/>
      </c>
      <c r="H3753" s="200" t="str">
        <f ca="1">IF(AND(M3753&gt;0,M3753&lt;=STATS!$C$22),1,"")</f>
        <v/>
      </c>
      <c r="J3753" s="34">
        <v>3752</v>
      </c>
      <c r="R3753" s="17"/>
      <c r="S3753" s="17"/>
      <c r="EZ3753" s="196"/>
      <c r="FA3753" s="196"/>
      <c r="FB3753" s="196"/>
      <c r="FC3753" s="196"/>
      <c r="FD3753" s="196"/>
    </row>
    <row r="3754" spans="2:160">
      <c r="B3754" s="99">
        <f t="shared" si="349"/>
        <v>0</v>
      </c>
      <c r="C3754" s="99" t="str">
        <f t="shared" si="350"/>
        <v/>
      </c>
      <c r="D3754" s="99" t="str">
        <f t="shared" si="351"/>
        <v/>
      </c>
      <c r="E3754" s="99" t="str">
        <f t="shared" si="352"/>
        <v/>
      </c>
      <c r="F3754" s="99" t="str">
        <f t="shared" si="353"/>
        <v/>
      </c>
      <c r="G3754" s="99" t="str">
        <f t="shared" si="354"/>
        <v/>
      </c>
      <c r="H3754" s="200" t="str">
        <f ca="1">IF(AND(M3754&gt;0,M3754&lt;=STATS!$C$22),1,"")</f>
        <v/>
      </c>
      <c r="J3754" s="34">
        <v>3753</v>
      </c>
      <c r="R3754" s="17"/>
      <c r="S3754" s="17"/>
      <c r="EZ3754" s="196"/>
      <c r="FA3754" s="196"/>
      <c r="FB3754" s="196"/>
      <c r="FC3754" s="196"/>
      <c r="FD3754" s="196"/>
    </row>
    <row r="3755" spans="2:160">
      <c r="B3755" s="99">
        <f t="shared" si="349"/>
        <v>0</v>
      </c>
      <c r="C3755" s="99" t="str">
        <f t="shared" si="350"/>
        <v/>
      </c>
      <c r="D3755" s="99" t="str">
        <f t="shared" si="351"/>
        <v/>
      </c>
      <c r="E3755" s="99" t="str">
        <f t="shared" si="352"/>
        <v/>
      </c>
      <c r="F3755" s="99" t="str">
        <f t="shared" si="353"/>
        <v/>
      </c>
      <c r="G3755" s="99" t="str">
        <f t="shared" si="354"/>
        <v/>
      </c>
      <c r="H3755" s="200" t="str">
        <f ca="1">IF(AND(M3755&gt;0,M3755&lt;=STATS!$C$22),1,"")</f>
        <v/>
      </c>
      <c r="J3755" s="34">
        <v>3754</v>
      </c>
      <c r="R3755" s="17"/>
      <c r="S3755" s="17"/>
      <c r="EZ3755" s="196"/>
      <c r="FA3755" s="196"/>
      <c r="FB3755" s="196"/>
      <c r="FC3755" s="196"/>
      <c r="FD3755" s="196"/>
    </row>
    <row r="3756" spans="2:160">
      <c r="B3756" s="99">
        <f t="shared" si="349"/>
        <v>0</v>
      </c>
      <c r="C3756" s="99" t="str">
        <f t="shared" si="350"/>
        <v/>
      </c>
      <c r="D3756" s="99" t="str">
        <f t="shared" si="351"/>
        <v/>
      </c>
      <c r="E3756" s="99" t="str">
        <f t="shared" si="352"/>
        <v/>
      </c>
      <c r="F3756" s="99" t="str">
        <f t="shared" si="353"/>
        <v/>
      </c>
      <c r="G3756" s="99" t="str">
        <f t="shared" si="354"/>
        <v/>
      </c>
      <c r="H3756" s="200" t="str">
        <f ca="1">IF(AND(M3756&gt;0,M3756&lt;=STATS!$C$22),1,"")</f>
        <v/>
      </c>
      <c r="J3756" s="34">
        <v>3755</v>
      </c>
      <c r="R3756" s="17"/>
      <c r="S3756" s="17"/>
      <c r="EZ3756" s="196"/>
      <c r="FA3756" s="196"/>
      <c r="FB3756" s="196"/>
      <c r="FC3756" s="196"/>
      <c r="FD3756" s="196"/>
    </row>
    <row r="3757" spans="2:160">
      <c r="B3757" s="99">
        <f t="shared" si="349"/>
        <v>0</v>
      </c>
      <c r="C3757" s="99" t="str">
        <f t="shared" si="350"/>
        <v/>
      </c>
      <c r="D3757" s="99" t="str">
        <f t="shared" si="351"/>
        <v/>
      </c>
      <c r="E3757" s="99" t="str">
        <f t="shared" si="352"/>
        <v/>
      </c>
      <c r="F3757" s="99" t="str">
        <f t="shared" si="353"/>
        <v/>
      </c>
      <c r="G3757" s="99" t="str">
        <f t="shared" si="354"/>
        <v/>
      </c>
      <c r="H3757" s="200" t="str">
        <f ca="1">IF(AND(M3757&gt;0,M3757&lt;=STATS!$C$22),1,"")</f>
        <v/>
      </c>
      <c r="J3757" s="34">
        <v>3756</v>
      </c>
      <c r="R3757" s="17"/>
      <c r="S3757" s="17"/>
      <c r="EZ3757" s="196"/>
      <c r="FA3757" s="196"/>
      <c r="FB3757" s="196"/>
      <c r="FC3757" s="196"/>
      <c r="FD3757" s="196"/>
    </row>
    <row r="3758" spans="2:160">
      <c r="B3758" s="99">
        <f t="shared" si="349"/>
        <v>0</v>
      </c>
      <c r="C3758" s="99" t="str">
        <f t="shared" si="350"/>
        <v/>
      </c>
      <c r="D3758" s="99" t="str">
        <f t="shared" si="351"/>
        <v/>
      </c>
      <c r="E3758" s="99" t="str">
        <f t="shared" si="352"/>
        <v/>
      </c>
      <c r="F3758" s="99" t="str">
        <f t="shared" si="353"/>
        <v/>
      </c>
      <c r="G3758" s="99" t="str">
        <f t="shared" si="354"/>
        <v/>
      </c>
      <c r="H3758" s="200" t="str">
        <f ca="1">IF(AND(M3758&gt;0,M3758&lt;=STATS!$C$22),1,"")</f>
        <v/>
      </c>
      <c r="J3758" s="34">
        <v>3757</v>
      </c>
      <c r="R3758" s="17"/>
      <c r="S3758" s="17"/>
      <c r="EZ3758" s="196"/>
      <c r="FA3758" s="196"/>
      <c r="FB3758" s="196"/>
      <c r="FC3758" s="196"/>
      <c r="FD3758" s="196"/>
    </row>
    <row r="3759" spans="2:160">
      <c r="B3759" s="99">
        <f t="shared" si="349"/>
        <v>0</v>
      </c>
      <c r="C3759" s="99" t="str">
        <f t="shared" si="350"/>
        <v/>
      </c>
      <c r="D3759" s="99" t="str">
        <f t="shared" si="351"/>
        <v/>
      </c>
      <c r="E3759" s="99" t="str">
        <f t="shared" si="352"/>
        <v/>
      </c>
      <c r="F3759" s="99" t="str">
        <f t="shared" si="353"/>
        <v/>
      </c>
      <c r="G3759" s="99" t="str">
        <f t="shared" si="354"/>
        <v/>
      </c>
      <c r="H3759" s="200" t="str">
        <f ca="1">IF(AND(M3759&gt;0,M3759&lt;=STATS!$C$22),1,"")</f>
        <v/>
      </c>
      <c r="J3759" s="34">
        <v>3758</v>
      </c>
      <c r="R3759" s="17"/>
      <c r="S3759" s="17"/>
      <c r="EZ3759" s="196"/>
      <c r="FA3759" s="196"/>
      <c r="FB3759" s="196"/>
      <c r="FC3759" s="196"/>
      <c r="FD3759" s="196"/>
    </row>
    <row r="3760" spans="2:160">
      <c r="B3760" s="99">
        <f t="shared" si="349"/>
        <v>0</v>
      </c>
      <c r="C3760" s="99" t="str">
        <f t="shared" si="350"/>
        <v/>
      </c>
      <c r="D3760" s="99" t="str">
        <f t="shared" si="351"/>
        <v/>
      </c>
      <c r="E3760" s="99" t="str">
        <f t="shared" si="352"/>
        <v/>
      </c>
      <c r="F3760" s="99" t="str">
        <f t="shared" si="353"/>
        <v/>
      </c>
      <c r="G3760" s="99" t="str">
        <f t="shared" si="354"/>
        <v/>
      </c>
      <c r="H3760" s="200" t="str">
        <f ca="1">IF(AND(M3760&gt;0,M3760&lt;=STATS!$C$22),1,"")</f>
        <v/>
      </c>
      <c r="J3760" s="34">
        <v>3759</v>
      </c>
      <c r="R3760" s="17"/>
      <c r="S3760" s="17"/>
      <c r="EZ3760" s="196"/>
      <c r="FA3760" s="196"/>
      <c r="FB3760" s="196"/>
      <c r="FC3760" s="196"/>
      <c r="FD3760" s="196"/>
    </row>
    <row r="3761" spans="2:160">
      <c r="B3761" s="99">
        <f t="shared" si="349"/>
        <v>0</v>
      </c>
      <c r="C3761" s="99" t="str">
        <f t="shared" si="350"/>
        <v/>
      </c>
      <c r="D3761" s="99" t="str">
        <f t="shared" si="351"/>
        <v/>
      </c>
      <c r="E3761" s="99" t="str">
        <f t="shared" si="352"/>
        <v/>
      </c>
      <c r="F3761" s="99" t="str">
        <f t="shared" si="353"/>
        <v/>
      </c>
      <c r="G3761" s="99" t="str">
        <f t="shared" si="354"/>
        <v/>
      </c>
      <c r="H3761" s="200" t="str">
        <f ca="1">IF(AND(M3761&gt;0,M3761&lt;=STATS!$C$22),1,"")</f>
        <v/>
      </c>
      <c r="J3761" s="34">
        <v>3760</v>
      </c>
      <c r="R3761" s="17"/>
      <c r="S3761" s="17"/>
      <c r="EZ3761" s="196"/>
      <c r="FA3761" s="196"/>
      <c r="FB3761" s="196"/>
      <c r="FC3761" s="196"/>
      <c r="FD3761" s="196"/>
    </row>
    <row r="3762" spans="2:160">
      <c r="B3762" s="99">
        <f t="shared" si="349"/>
        <v>0</v>
      </c>
      <c r="C3762" s="99" t="str">
        <f t="shared" si="350"/>
        <v/>
      </c>
      <c r="D3762" s="99" t="str">
        <f t="shared" si="351"/>
        <v/>
      </c>
      <c r="E3762" s="99" t="str">
        <f t="shared" si="352"/>
        <v/>
      </c>
      <c r="F3762" s="99" t="str">
        <f t="shared" si="353"/>
        <v/>
      </c>
      <c r="G3762" s="99" t="str">
        <f t="shared" si="354"/>
        <v/>
      </c>
      <c r="H3762" s="200" t="str">
        <f ca="1">IF(AND(M3762&gt;0,M3762&lt;=STATS!$C$22),1,"")</f>
        <v/>
      </c>
      <c r="J3762" s="34">
        <v>3761</v>
      </c>
      <c r="R3762" s="17"/>
      <c r="S3762" s="17"/>
      <c r="EZ3762" s="196"/>
      <c r="FA3762" s="196"/>
      <c r="FB3762" s="196"/>
      <c r="FC3762" s="196"/>
      <c r="FD3762" s="196"/>
    </row>
    <row r="3763" spans="2:160">
      <c r="B3763" s="99">
        <f t="shared" si="349"/>
        <v>0</v>
      </c>
      <c r="C3763" s="99" t="str">
        <f t="shared" si="350"/>
        <v/>
      </c>
      <c r="D3763" s="99" t="str">
        <f t="shared" si="351"/>
        <v/>
      </c>
      <c r="E3763" s="99" t="str">
        <f t="shared" si="352"/>
        <v/>
      </c>
      <c r="F3763" s="99" t="str">
        <f t="shared" si="353"/>
        <v/>
      </c>
      <c r="G3763" s="99" t="str">
        <f t="shared" si="354"/>
        <v/>
      </c>
      <c r="H3763" s="200" t="str">
        <f ca="1">IF(AND(M3763&gt;0,M3763&lt;=STATS!$C$22),1,"")</f>
        <v/>
      </c>
      <c r="J3763" s="34">
        <v>3762</v>
      </c>
      <c r="R3763" s="17"/>
      <c r="S3763" s="17"/>
      <c r="EZ3763" s="196"/>
      <c r="FA3763" s="196"/>
      <c r="FB3763" s="196"/>
      <c r="FC3763" s="196"/>
      <c r="FD3763" s="196"/>
    </row>
    <row r="3764" spans="2:160">
      <c r="B3764" s="99">
        <f t="shared" si="349"/>
        <v>0</v>
      </c>
      <c r="C3764" s="99" t="str">
        <f t="shared" si="350"/>
        <v/>
      </c>
      <c r="D3764" s="99" t="str">
        <f t="shared" si="351"/>
        <v/>
      </c>
      <c r="E3764" s="99" t="str">
        <f t="shared" si="352"/>
        <v/>
      </c>
      <c r="F3764" s="99" t="str">
        <f t="shared" si="353"/>
        <v/>
      </c>
      <c r="G3764" s="99" t="str">
        <f t="shared" si="354"/>
        <v/>
      </c>
      <c r="H3764" s="200" t="str">
        <f ca="1">IF(AND(M3764&gt;0,M3764&lt;=STATS!$C$22),1,"")</f>
        <v/>
      </c>
      <c r="J3764" s="34">
        <v>3763</v>
      </c>
      <c r="R3764" s="17"/>
      <c r="S3764" s="17"/>
      <c r="EZ3764" s="196"/>
      <c r="FA3764" s="196"/>
      <c r="FB3764" s="196"/>
      <c r="FC3764" s="196"/>
      <c r="FD3764" s="196"/>
    </row>
    <row r="3765" spans="2:160">
      <c r="B3765" s="99">
        <f t="shared" si="349"/>
        <v>0</v>
      </c>
      <c r="C3765" s="99" t="str">
        <f t="shared" si="350"/>
        <v/>
      </c>
      <c r="D3765" s="99" t="str">
        <f t="shared" si="351"/>
        <v/>
      </c>
      <c r="E3765" s="99" t="str">
        <f t="shared" si="352"/>
        <v/>
      </c>
      <c r="F3765" s="99" t="str">
        <f t="shared" si="353"/>
        <v/>
      </c>
      <c r="G3765" s="99" t="str">
        <f t="shared" si="354"/>
        <v/>
      </c>
      <c r="H3765" s="200" t="str">
        <f ca="1">IF(AND(M3765&gt;0,M3765&lt;=STATS!$C$22),1,"")</f>
        <v/>
      </c>
      <c r="J3765" s="34">
        <v>3764</v>
      </c>
      <c r="R3765" s="17"/>
      <c r="S3765" s="17"/>
      <c r="EZ3765" s="196"/>
      <c r="FA3765" s="196"/>
      <c r="FB3765" s="196"/>
      <c r="FC3765" s="196"/>
      <c r="FD3765" s="196"/>
    </row>
    <row r="3766" spans="2:160">
      <c r="B3766" s="99">
        <f t="shared" si="349"/>
        <v>0</v>
      </c>
      <c r="C3766" s="99" t="str">
        <f t="shared" si="350"/>
        <v/>
      </c>
      <c r="D3766" s="99" t="str">
        <f t="shared" si="351"/>
        <v/>
      </c>
      <c r="E3766" s="99" t="str">
        <f t="shared" si="352"/>
        <v/>
      </c>
      <c r="F3766" s="99" t="str">
        <f t="shared" si="353"/>
        <v/>
      </c>
      <c r="G3766" s="99" t="str">
        <f t="shared" si="354"/>
        <v/>
      </c>
      <c r="H3766" s="200" t="str">
        <f ca="1">IF(AND(M3766&gt;0,M3766&lt;=STATS!$C$22),1,"")</f>
        <v/>
      </c>
      <c r="J3766" s="34">
        <v>3765</v>
      </c>
      <c r="R3766" s="17"/>
      <c r="S3766" s="17"/>
      <c r="EZ3766" s="196"/>
      <c r="FA3766" s="196"/>
      <c r="FB3766" s="196"/>
      <c r="FC3766" s="196"/>
      <c r="FD3766" s="196"/>
    </row>
    <row r="3767" spans="2:160">
      <c r="B3767" s="99">
        <f t="shared" si="349"/>
        <v>0</v>
      </c>
      <c r="C3767" s="99" t="str">
        <f t="shared" si="350"/>
        <v/>
      </c>
      <c r="D3767" s="99" t="str">
        <f t="shared" si="351"/>
        <v/>
      </c>
      <c r="E3767" s="99" t="str">
        <f t="shared" si="352"/>
        <v/>
      </c>
      <c r="F3767" s="99" t="str">
        <f t="shared" si="353"/>
        <v/>
      </c>
      <c r="G3767" s="99" t="str">
        <f t="shared" si="354"/>
        <v/>
      </c>
      <c r="H3767" s="200" t="str">
        <f ca="1">IF(AND(M3767&gt;0,M3767&lt;=STATS!$C$22),1,"")</f>
        <v/>
      </c>
      <c r="J3767" s="34">
        <v>3766</v>
      </c>
      <c r="R3767" s="17"/>
      <c r="S3767" s="17"/>
      <c r="EZ3767" s="196"/>
      <c r="FA3767" s="196"/>
      <c r="FB3767" s="196"/>
      <c r="FC3767" s="196"/>
      <c r="FD3767" s="196"/>
    </row>
    <row r="3768" spans="2:160">
      <c r="B3768" s="99">
        <f t="shared" si="349"/>
        <v>0</v>
      </c>
      <c r="C3768" s="99" t="str">
        <f t="shared" si="350"/>
        <v/>
      </c>
      <c r="D3768" s="99" t="str">
        <f t="shared" si="351"/>
        <v/>
      </c>
      <c r="E3768" s="99" t="str">
        <f t="shared" si="352"/>
        <v/>
      </c>
      <c r="F3768" s="99" t="str">
        <f t="shared" si="353"/>
        <v/>
      </c>
      <c r="G3768" s="99" t="str">
        <f t="shared" si="354"/>
        <v/>
      </c>
      <c r="H3768" s="200" t="str">
        <f ca="1">IF(AND(M3768&gt;0,M3768&lt;=STATS!$C$22),1,"")</f>
        <v/>
      </c>
      <c r="J3768" s="34">
        <v>3767</v>
      </c>
      <c r="R3768" s="17"/>
      <c r="S3768" s="17"/>
      <c r="EZ3768" s="196"/>
      <c r="FA3768" s="196"/>
      <c r="FB3768" s="196"/>
      <c r="FC3768" s="196"/>
      <c r="FD3768" s="196"/>
    </row>
    <row r="3769" spans="2:160">
      <c r="B3769" s="99">
        <f t="shared" si="349"/>
        <v>0</v>
      </c>
      <c r="C3769" s="99" t="str">
        <f t="shared" si="350"/>
        <v/>
      </c>
      <c r="D3769" s="99" t="str">
        <f t="shared" si="351"/>
        <v/>
      </c>
      <c r="E3769" s="99" t="str">
        <f t="shared" si="352"/>
        <v/>
      </c>
      <c r="F3769" s="99" t="str">
        <f t="shared" si="353"/>
        <v/>
      </c>
      <c r="G3769" s="99" t="str">
        <f t="shared" si="354"/>
        <v/>
      </c>
      <c r="H3769" s="200" t="str">
        <f ca="1">IF(AND(M3769&gt;0,M3769&lt;=STATS!$C$22),1,"")</f>
        <v/>
      </c>
      <c r="J3769" s="34">
        <v>3768</v>
      </c>
      <c r="R3769" s="17"/>
      <c r="S3769" s="17"/>
      <c r="EZ3769" s="196"/>
      <c r="FA3769" s="196"/>
      <c r="FB3769" s="196"/>
      <c r="FC3769" s="196"/>
      <c r="FD3769" s="196"/>
    </row>
    <row r="3770" spans="2:160">
      <c r="B3770" s="99">
        <f t="shared" si="349"/>
        <v>0</v>
      </c>
      <c r="C3770" s="99" t="str">
        <f t="shared" si="350"/>
        <v/>
      </c>
      <c r="D3770" s="99" t="str">
        <f t="shared" si="351"/>
        <v/>
      </c>
      <c r="E3770" s="99" t="str">
        <f t="shared" si="352"/>
        <v/>
      </c>
      <c r="F3770" s="99" t="str">
        <f t="shared" si="353"/>
        <v/>
      </c>
      <c r="G3770" s="99" t="str">
        <f t="shared" si="354"/>
        <v/>
      </c>
      <c r="H3770" s="200" t="str">
        <f ca="1">IF(AND(M3770&gt;0,M3770&lt;=STATS!$C$22),1,"")</f>
        <v/>
      </c>
      <c r="J3770" s="34">
        <v>3769</v>
      </c>
      <c r="R3770" s="17"/>
      <c r="S3770" s="17"/>
      <c r="EZ3770" s="196"/>
      <c r="FA3770" s="196"/>
      <c r="FB3770" s="196"/>
      <c r="FC3770" s="196"/>
      <c r="FD3770" s="196"/>
    </row>
    <row r="3771" spans="2:160">
      <c r="B3771" s="99">
        <f t="shared" si="349"/>
        <v>0</v>
      </c>
      <c r="C3771" s="99" t="str">
        <f t="shared" si="350"/>
        <v/>
      </c>
      <c r="D3771" s="99" t="str">
        <f t="shared" si="351"/>
        <v/>
      </c>
      <c r="E3771" s="99" t="str">
        <f t="shared" si="352"/>
        <v/>
      </c>
      <c r="F3771" s="99" t="str">
        <f t="shared" si="353"/>
        <v/>
      </c>
      <c r="G3771" s="99" t="str">
        <f t="shared" si="354"/>
        <v/>
      </c>
      <c r="H3771" s="200" t="str">
        <f ca="1">IF(AND(M3771&gt;0,M3771&lt;=STATS!$C$22),1,"")</f>
        <v/>
      </c>
      <c r="J3771" s="34">
        <v>3770</v>
      </c>
      <c r="R3771" s="17"/>
      <c r="S3771" s="17"/>
      <c r="EZ3771" s="196"/>
      <c r="FA3771" s="196"/>
      <c r="FB3771" s="196"/>
      <c r="FC3771" s="196"/>
      <c r="FD3771" s="196"/>
    </row>
    <row r="3772" spans="2:160">
      <c r="B3772" s="99">
        <f t="shared" si="349"/>
        <v>0</v>
      </c>
      <c r="C3772" s="99" t="str">
        <f t="shared" si="350"/>
        <v/>
      </c>
      <c r="D3772" s="99" t="str">
        <f t="shared" si="351"/>
        <v/>
      </c>
      <c r="E3772" s="99" t="str">
        <f t="shared" si="352"/>
        <v/>
      </c>
      <c r="F3772" s="99" t="str">
        <f t="shared" si="353"/>
        <v/>
      </c>
      <c r="G3772" s="99" t="str">
        <f t="shared" si="354"/>
        <v/>
      </c>
      <c r="H3772" s="200" t="str">
        <f ca="1">IF(AND(M3772&gt;0,M3772&lt;=STATS!$C$22),1,"")</f>
        <v/>
      </c>
      <c r="J3772" s="34">
        <v>3771</v>
      </c>
      <c r="R3772" s="17"/>
      <c r="S3772" s="17"/>
      <c r="EZ3772" s="196"/>
      <c r="FA3772" s="196"/>
      <c r="FB3772" s="196"/>
      <c r="FC3772" s="196"/>
      <c r="FD3772" s="196"/>
    </row>
    <row r="3773" spans="2:160">
      <c r="B3773" s="99">
        <f t="shared" si="349"/>
        <v>0</v>
      </c>
      <c r="C3773" s="99" t="str">
        <f t="shared" si="350"/>
        <v/>
      </c>
      <c r="D3773" s="99" t="str">
        <f t="shared" si="351"/>
        <v/>
      </c>
      <c r="E3773" s="99" t="str">
        <f t="shared" si="352"/>
        <v/>
      </c>
      <c r="F3773" s="99" t="str">
        <f t="shared" si="353"/>
        <v/>
      </c>
      <c r="G3773" s="99" t="str">
        <f t="shared" si="354"/>
        <v/>
      </c>
      <c r="H3773" s="200" t="str">
        <f ca="1">IF(AND(M3773&gt;0,M3773&lt;=STATS!$C$22),1,"")</f>
        <v/>
      </c>
      <c r="J3773" s="34">
        <v>3772</v>
      </c>
      <c r="R3773" s="17"/>
      <c r="S3773" s="17"/>
      <c r="EZ3773" s="196"/>
      <c r="FA3773" s="196"/>
      <c r="FB3773" s="196"/>
      <c r="FC3773" s="196"/>
      <c r="FD3773" s="196"/>
    </row>
    <row r="3774" spans="2:160">
      <c r="B3774" s="99">
        <f t="shared" si="349"/>
        <v>0</v>
      </c>
      <c r="C3774" s="99" t="str">
        <f t="shared" si="350"/>
        <v/>
      </c>
      <c r="D3774" s="99" t="str">
        <f t="shared" si="351"/>
        <v/>
      </c>
      <c r="E3774" s="99" t="str">
        <f t="shared" si="352"/>
        <v/>
      </c>
      <c r="F3774" s="99" t="str">
        <f t="shared" si="353"/>
        <v/>
      </c>
      <c r="G3774" s="99" t="str">
        <f t="shared" si="354"/>
        <v/>
      </c>
      <c r="H3774" s="200" t="str">
        <f ca="1">IF(AND(M3774&gt;0,M3774&lt;=STATS!$C$22),1,"")</f>
        <v/>
      </c>
      <c r="J3774" s="34">
        <v>3773</v>
      </c>
      <c r="R3774" s="17"/>
      <c r="S3774" s="17"/>
      <c r="EZ3774" s="196"/>
      <c r="FA3774" s="196"/>
      <c r="FB3774" s="196"/>
      <c r="FC3774" s="196"/>
      <c r="FD3774" s="196"/>
    </row>
    <row r="3775" spans="2:160">
      <c r="B3775" s="99">
        <f t="shared" si="349"/>
        <v>0</v>
      </c>
      <c r="C3775" s="99" t="str">
        <f t="shared" si="350"/>
        <v/>
      </c>
      <c r="D3775" s="99" t="str">
        <f t="shared" si="351"/>
        <v/>
      </c>
      <c r="E3775" s="99" t="str">
        <f t="shared" si="352"/>
        <v/>
      </c>
      <c r="F3775" s="99" t="str">
        <f t="shared" si="353"/>
        <v/>
      </c>
      <c r="G3775" s="99" t="str">
        <f t="shared" si="354"/>
        <v/>
      </c>
      <c r="H3775" s="200" t="str">
        <f ca="1">IF(AND(M3775&gt;0,M3775&lt;=STATS!$C$22),1,"")</f>
        <v/>
      </c>
      <c r="J3775" s="34">
        <v>3774</v>
      </c>
      <c r="R3775" s="17"/>
      <c r="S3775" s="17"/>
      <c r="EZ3775" s="196"/>
      <c r="FA3775" s="196"/>
      <c r="FB3775" s="196"/>
      <c r="FC3775" s="196"/>
      <c r="FD3775" s="196"/>
    </row>
    <row r="3776" spans="2:160">
      <c r="B3776" s="99">
        <f t="shared" si="349"/>
        <v>0</v>
      </c>
      <c r="C3776" s="99" t="str">
        <f t="shared" si="350"/>
        <v/>
      </c>
      <c r="D3776" s="99" t="str">
        <f t="shared" si="351"/>
        <v/>
      </c>
      <c r="E3776" s="99" t="str">
        <f t="shared" si="352"/>
        <v/>
      </c>
      <c r="F3776" s="99" t="str">
        <f t="shared" si="353"/>
        <v/>
      </c>
      <c r="G3776" s="99" t="str">
        <f t="shared" si="354"/>
        <v/>
      </c>
      <c r="H3776" s="200" t="str">
        <f ca="1">IF(AND(M3776&gt;0,M3776&lt;=STATS!$C$22),1,"")</f>
        <v/>
      </c>
      <c r="J3776" s="34">
        <v>3775</v>
      </c>
      <c r="R3776" s="17"/>
      <c r="S3776" s="17"/>
      <c r="EZ3776" s="196"/>
      <c r="FA3776" s="196"/>
      <c r="FB3776" s="196"/>
      <c r="FC3776" s="196"/>
      <c r="FD3776" s="196"/>
    </row>
    <row r="3777" spans="2:160">
      <c r="B3777" s="99">
        <f t="shared" si="349"/>
        <v>0</v>
      </c>
      <c r="C3777" s="99" t="str">
        <f t="shared" si="350"/>
        <v/>
      </c>
      <c r="D3777" s="99" t="str">
        <f t="shared" si="351"/>
        <v/>
      </c>
      <c r="E3777" s="99" t="str">
        <f t="shared" si="352"/>
        <v/>
      </c>
      <c r="F3777" s="99" t="str">
        <f t="shared" si="353"/>
        <v/>
      </c>
      <c r="G3777" s="99" t="str">
        <f t="shared" si="354"/>
        <v/>
      </c>
      <c r="H3777" s="200" t="str">
        <f ca="1">IF(AND(M3777&gt;0,M3777&lt;=STATS!$C$22),1,"")</f>
        <v/>
      </c>
      <c r="J3777" s="34">
        <v>3776</v>
      </c>
      <c r="R3777" s="17"/>
      <c r="S3777" s="17"/>
      <c r="EZ3777" s="196"/>
      <c r="FA3777" s="196"/>
      <c r="FB3777" s="196"/>
      <c r="FC3777" s="196"/>
      <c r="FD3777" s="196"/>
    </row>
    <row r="3778" spans="2:160">
      <c r="B3778" s="99">
        <f t="shared" ref="B3778:B3841" si="355">COUNT(R3778:EY3778,FE3778:FM3778)</f>
        <v>0</v>
      </c>
      <c r="C3778" s="99" t="str">
        <f t="shared" ref="C3778:C3841" si="356">IF(COUNT(R3778:EY3778,FE3778:FM3778)&gt;0,COUNT(R3778:EY3778,FE3778:FM3778),"")</f>
        <v/>
      </c>
      <c r="D3778" s="99" t="str">
        <f t="shared" ref="D3778:D3841" si="357">IF(COUNT(T3778:BJ3778,BL3778:BT3778,BV3778:CB3778,CD3778:EY3778,FE3778:FM3778)&gt;0,COUNT(T3778:BJ3778,BL3778:BT3778,BV3778:CB3778,CD3778:EY3778,FE3778:FM3778),"")</f>
        <v/>
      </c>
      <c r="E3778" s="99" t="str">
        <f t="shared" ref="E3778:E3841" si="358">IF(H3778=1,COUNT(R3778:EY3778,FE3778:FM3778),"")</f>
        <v/>
      </c>
      <c r="F3778" s="99" t="str">
        <f t="shared" ref="F3778:F3841" si="359">IF(H3778=1,COUNT(T3778:BJ3778,BL3778:BT3778,BV3778:CB3778,CD3778:EY3778,FE3778:FM3778),"")</f>
        <v/>
      </c>
      <c r="G3778" s="99" t="str">
        <f t="shared" si="354"/>
        <v/>
      </c>
      <c r="H3778" s="200" t="str">
        <f ca="1">IF(AND(M3778&gt;0,M3778&lt;=STATS!$C$22),1,"")</f>
        <v/>
      </c>
      <c r="J3778" s="34">
        <v>3777</v>
      </c>
      <c r="R3778" s="17"/>
      <c r="S3778" s="17"/>
      <c r="EZ3778" s="196"/>
      <c r="FA3778" s="196"/>
      <c r="FB3778" s="196"/>
      <c r="FC3778" s="196"/>
      <c r="FD3778" s="196"/>
    </row>
    <row r="3779" spans="2:160">
      <c r="B3779" s="99">
        <f t="shared" si="355"/>
        <v>0</v>
      </c>
      <c r="C3779" s="99" t="str">
        <f t="shared" si="356"/>
        <v/>
      </c>
      <c r="D3779" s="99" t="str">
        <f t="shared" si="357"/>
        <v/>
      </c>
      <c r="E3779" s="99" t="str">
        <f t="shared" si="358"/>
        <v/>
      </c>
      <c r="F3779" s="99" t="str">
        <f t="shared" si="359"/>
        <v/>
      </c>
      <c r="G3779" s="99" t="str">
        <f t="shared" si="354"/>
        <v/>
      </c>
      <c r="H3779" s="200" t="str">
        <f ca="1">IF(AND(M3779&gt;0,M3779&lt;=STATS!$C$22),1,"")</f>
        <v/>
      </c>
      <c r="J3779" s="34">
        <v>3778</v>
      </c>
      <c r="R3779" s="17"/>
      <c r="S3779" s="17"/>
      <c r="EZ3779" s="196"/>
      <c r="FA3779" s="196"/>
      <c r="FB3779" s="196"/>
      <c r="FC3779" s="196"/>
      <c r="FD3779" s="196"/>
    </row>
    <row r="3780" spans="2:160">
      <c r="B3780" s="99">
        <f t="shared" si="355"/>
        <v>0</v>
      </c>
      <c r="C3780" s="99" t="str">
        <f t="shared" si="356"/>
        <v/>
      </c>
      <c r="D3780" s="99" t="str">
        <f t="shared" si="357"/>
        <v/>
      </c>
      <c r="E3780" s="99" t="str">
        <f t="shared" si="358"/>
        <v/>
      </c>
      <c r="F3780" s="99" t="str">
        <f t="shared" si="359"/>
        <v/>
      </c>
      <c r="G3780" s="99" t="str">
        <f t="shared" si="354"/>
        <v/>
      </c>
      <c r="H3780" s="200" t="str">
        <f ca="1">IF(AND(M3780&gt;0,M3780&lt;=STATS!$C$22),1,"")</f>
        <v/>
      </c>
      <c r="J3780" s="34">
        <v>3779</v>
      </c>
      <c r="R3780" s="17"/>
      <c r="S3780" s="17"/>
      <c r="EZ3780" s="196"/>
      <c r="FA3780" s="196"/>
      <c r="FB3780" s="196"/>
      <c r="FC3780" s="196"/>
      <c r="FD3780" s="196"/>
    </row>
    <row r="3781" spans="2:160">
      <c r="B3781" s="99">
        <f t="shared" si="355"/>
        <v>0</v>
      </c>
      <c r="C3781" s="99" t="str">
        <f t="shared" si="356"/>
        <v/>
      </c>
      <c r="D3781" s="99" t="str">
        <f t="shared" si="357"/>
        <v/>
      </c>
      <c r="E3781" s="99" t="str">
        <f t="shared" si="358"/>
        <v/>
      </c>
      <c r="F3781" s="99" t="str">
        <f t="shared" si="359"/>
        <v/>
      </c>
      <c r="G3781" s="99" t="str">
        <f t="shared" si="354"/>
        <v/>
      </c>
      <c r="H3781" s="200" t="str">
        <f ca="1">IF(AND(M3781&gt;0,M3781&lt;=STATS!$C$22),1,"")</f>
        <v/>
      </c>
      <c r="J3781" s="34">
        <v>3780</v>
      </c>
      <c r="R3781" s="17"/>
      <c r="S3781" s="17"/>
      <c r="EZ3781" s="196"/>
      <c r="FA3781" s="196"/>
      <c r="FB3781" s="196"/>
      <c r="FC3781" s="196"/>
      <c r="FD3781" s="196"/>
    </row>
    <row r="3782" spans="2:160">
      <c r="B3782" s="99">
        <f t="shared" si="355"/>
        <v>0</v>
      </c>
      <c r="C3782" s="99" t="str">
        <f t="shared" si="356"/>
        <v/>
      </c>
      <c r="D3782" s="99" t="str">
        <f t="shared" si="357"/>
        <v/>
      </c>
      <c r="E3782" s="99" t="str">
        <f t="shared" si="358"/>
        <v/>
      </c>
      <c r="F3782" s="99" t="str">
        <f t="shared" si="359"/>
        <v/>
      </c>
      <c r="G3782" s="99" t="str">
        <f t="shared" si="354"/>
        <v/>
      </c>
      <c r="H3782" s="200" t="str">
        <f ca="1">IF(AND(M3782&gt;0,M3782&lt;=STATS!$C$22),1,"")</f>
        <v/>
      </c>
      <c r="J3782" s="34">
        <v>3781</v>
      </c>
      <c r="R3782" s="17"/>
      <c r="S3782" s="17"/>
      <c r="EZ3782" s="196"/>
      <c r="FA3782" s="196"/>
      <c r="FB3782" s="196"/>
      <c r="FC3782" s="196"/>
      <c r="FD3782" s="196"/>
    </row>
    <row r="3783" spans="2:160">
      <c r="B3783" s="99">
        <f t="shared" si="355"/>
        <v>0</v>
      </c>
      <c r="C3783" s="99" t="str">
        <f t="shared" si="356"/>
        <v/>
      </c>
      <c r="D3783" s="99" t="str">
        <f t="shared" si="357"/>
        <v/>
      </c>
      <c r="E3783" s="99" t="str">
        <f t="shared" si="358"/>
        <v/>
      </c>
      <c r="F3783" s="99" t="str">
        <f t="shared" si="359"/>
        <v/>
      </c>
      <c r="G3783" s="99" t="str">
        <f t="shared" si="354"/>
        <v/>
      </c>
      <c r="H3783" s="200" t="str">
        <f ca="1">IF(AND(M3783&gt;0,M3783&lt;=STATS!$C$22),1,"")</f>
        <v/>
      </c>
      <c r="J3783" s="34">
        <v>3782</v>
      </c>
      <c r="R3783" s="17"/>
      <c r="S3783" s="17"/>
      <c r="EZ3783" s="196"/>
      <c r="FA3783" s="196"/>
      <c r="FB3783" s="196"/>
      <c r="FC3783" s="196"/>
      <c r="FD3783" s="196"/>
    </row>
    <row r="3784" spans="2:160">
      <c r="B3784" s="99">
        <f t="shared" si="355"/>
        <v>0</v>
      </c>
      <c r="C3784" s="99" t="str">
        <f t="shared" si="356"/>
        <v/>
      </c>
      <c r="D3784" s="99" t="str">
        <f t="shared" si="357"/>
        <v/>
      </c>
      <c r="E3784" s="99" t="str">
        <f t="shared" si="358"/>
        <v/>
      </c>
      <c r="F3784" s="99" t="str">
        <f t="shared" si="359"/>
        <v/>
      </c>
      <c r="G3784" s="99" t="str">
        <f t="shared" si="354"/>
        <v/>
      </c>
      <c r="H3784" s="200" t="str">
        <f ca="1">IF(AND(M3784&gt;0,M3784&lt;=STATS!$C$22),1,"")</f>
        <v/>
      </c>
      <c r="J3784" s="34">
        <v>3783</v>
      </c>
      <c r="R3784" s="17"/>
      <c r="S3784" s="17"/>
      <c r="EZ3784" s="196"/>
      <c r="FA3784" s="196"/>
      <c r="FB3784" s="196"/>
      <c r="FC3784" s="196"/>
      <c r="FD3784" s="196"/>
    </row>
    <row r="3785" spans="2:160">
      <c r="B3785" s="99">
        <f t="shared" si="355"/>
        <v>0</v>
      </c>
      <c r="C3785" s="99" t="str">
        <f t="shared" si="356"/>
        <v/>
      </c>
      <c r="D3785" s="99" t="str">
        <f t="shared" si="357"/>
        <v/>
      </c>
      <c r="E3785" s="99" t="str">
        <f t="shared" si="358"/>
        <v/>
      </c>
      <c r="F3785" s="99" t="str">
        <f t="shared" si="359"/>
        <v/>
      </c>
      <c r="G3785" s="99" t="str">
        <f t="shared" si="354"/>
        <v/>
      </c>
      <c r="H3785" s="200" t="str">
        <f ca="1">IF(AND(M3785&gt;0,M3785&lt;=STATS!$C$22),1,"")</f>
        <v/>
      </c>
      <c r="J3785" s="34">
        <v>3784</v>
      </c>
      <c r="R3785" s="17"/>
      <c r="S3785" s="17"/>
      <c r="EZ3785" s="196"/>
      <c r="FA3785" s="196"/>
      <c r="FB3785" s="196"/>
      <c r="FC3785" s="196"/>
      <c r="FD3785" s="196"/>
    </row>
    <row r="3786" spans="2:160">
      <c r="B3786" s="99">
        <f t="shared" si="355"/>
        <v>0</v>
      </c>
      <c r="C3786" s="99" t="str">
        <f t="shared" si="356"/>
        <v/>
      </c>
      <c r="D3786" s="99" t="str">
        <f t="shared" si="357"/>
        <v/>
      </c>
      <c r="E3786" s="99" t="str">
        <f t="shared" si="358"/>
        <v/>
      </c>
      <c r="F3786" s="99" t="str">
        <f t="shared" si="359"/>
        <v/>
      </c>
      <c r="G3786" s="99" t="str">
        <f t="shared" si="354"/>
        <v/>
      </c>
      <c r="H3786" s="200" t="str">
        <f ca="1">IF(AND(M3786&gt;0,M3786&lt;=STATS!$C$22),1,"")</f>
        <v/>
      </c>
      <c r="J3786" s="34">
        <v>3785</v>
      </c>
      <c r="R3786" s="17"/>
      <c r="S3786" s="17"/>
      <c r="EZ3786" s="196"/>
      <c r="FA3786" s="196"/>
      <c r="FB3786" s="196"/>
      <c r="FC3786" s="196"/>
      <c r="FD3786" s="196"/>
    </row>
    <row r="3787" spans="2:160">
      <c r="B3787" s="99">
        <f t="shared" si="355"/>
        <v>0</v>
      </c>
      <c r="C3787" s="99" t="str">
        <f t="shared" si="356"/>
        <v/>
      </c>
      <c r="D3787" s="99" t="str">
        <f t="shared" si="357"/>
        <v/>
      </c>
      <c r="E3787" s="99" t="str">
        <f t="shared" si="358"/>
        <v/>
      </c>
      <c r="F3787" s="99" t="str">
        <f t="shared" si="359"/>
        <v/>
      </c>
      <c r="G3787" s="99" t="str">
        <f t="shared" si="354"/>
        <v/>
      </c>
      <c r="H3787" s="200" t="str">
        <f ca="1">IF(AND(M3787&gt;0,M3787&lt;=STATS!$C$22),1,"")</f>
        <v/>
      </c>
      <c r="J3787" s="34">
        <v>3786</v>
      </c>
      <c r="R3787" s="17"/>
      <c r="S3787" s="17"/>
      <c r="EZ3787" s="196"/>
      <c r="FA3787" s="196"/>
      <c r="FB3787" s="196"/>
      <c r="FC3787" s="196"/>
      <c r="FD3787" s="196"/>
    </row>
    <row r="3788" spans="2:160">
      <c r="B3788" s="99">
        <f t="shared" si="355"/>
        <v>0</v>
      </c>
      <c r="C3788" s="99" t="str">
        <f t="shared" si="356"/>
        <v/>
      </c>
      <c r="D3788" s="99" t="str">
        <f t="shared" si="357"/>
        <v/>
      </c>
      <c r="E3788" s="99" t="str">
        <f t="shared" si="358"/>
        <v/>
      </c>
      <c r="F3788" s="99" t="str">
        <f t="shared" si="359"/>
        <v/>
      </c>
      <c r="G3788" s="99" t="str">
        <f t="shared" si="354"/>
        <v/>
      </c>
      <c r="H3788" s="200" t="str">
        <f ca="1">IF(AND(M3788&gt;0,M3788&lt;=STATS!$C$22),1,"")</f>
        <v/>
      </c>
      <c r="J3788" s="34">
        <v>3787</v>
      </c>
      <c r="R3788" s="17"/>
      <c r="S3788" s="17"/>
      <c r="EZ3788" s="196"/>
      <c r="FA3788" s="196"/>
      <c r="FB3788" s="196"/>
      <c r="FC3788" s="196"/>
      <c r="FD3788" s="196"/>
    </row>
    <row r="3789" spans="2:160">
      <c r="B3789" s="99">
        <f t="shared" si="355"/>
        <v>0</v>
      </c>
      <c r="C3789" s="99" t="str">
        <f t="shared" si="356"/>
        <v/>
      </c>
      <c r="D3789" s="99" t="str">
        <f t="shared" si="357"/>
        <v/>
      </c>
      <c r="E3789" s="99" t="str">
        <f t="shared" si="358"/>
        <v/>
      </c>
      <c r="F3789" s="99" t="str">
        <f t="shared" si="359"/>
        <v/>
      </c>
      <c r="G3789" s="99" t="str">
        <f t="shared" si="354"/>
        <v/>
      </c>
      <c r="H3789" s="200" t="str">
        <f ca="1">IF(AND(M3789&gt;0,M3789&lt;=STATS!$C$22),1,"")</f>
        <v/>
      </c>
      <c r="J3789" s="34">
        <v>3788</v>
      </c>
      <c r="R3789" s="17"/>
      <c r="S3789" s="17"/>
      <c r="EZ3789" s="196"/>
      <c r="FA3789" s="196"/>
      <c r="FB3789" s="196"/>
      <c r="FC3789" s="196"/>
      <c r="FD3789" s="196"/>
    </row>
    <row r="3790" spans="2:160">
      <c r="B3790" s="99">
        <f t="shared" si="355"/>
        <v>0</v>
      </c>
      <c r="C3790" s="99" t="str">
        <f t="shared" si="356"/>
        <v/>
      </c>
      <c r="D3790" s="99" t="str">
        <f t="shared" si="357"/>
        <v/>
      </c>
      <c r="E3790" s="99" t="str">
        <f t="shared" si="358"/>
        <v/>
      </c>
      <c r="F3790" s="99" t="str">
        <f t="shared" si="359"/>
        <v/>
      </c>
      <c r="G3790" s="99" t="str">
        <f t="shared" si="354"/>
        <v/>
      </c>
      <c r="H3790" s="200" t="str">
        <f ca="1">IF(AND(M3790&gt;0,M3790&lt;=STATS!$C$22),1,"")</f>
        <v/>
      </c>
      <c r="J3790" s="34">
        <v>3789</v>
      </c>
      <c r="R3790" s="17"/>
      <c r="S3790" s="17"/>
      <c r="EZ3790" s="196"/>
      <c r="FA3790" s="196"/>
      <c r="FB3790" s="196"/>
      <c r="FC3790" s="196"/>
      <c r="FD3790" s="196"/>
    </row>
    <row r="3791" spans="2:160">
      <c r="B3791" s="99">
        <f t="shared" si="355"/>
        <v>0</v>
      </c>
      <c r="C3791" s="99" t="str">
        <f t="shared" si="356"/>
        <v/>
      </c>
      <c r="D3791" s="99" t="str">
        <f t="shared" si="357"/>
        <v/>
      </c>
      <c r="E3791" s="99" t="str">
        <f t="shared" si="358"/>
        <v/>
      </c>
      <c r="F3791" s="99" t="str">
        <f t="shared" si="359"/>
        <v/>
      </c>
      <c r="G3791" s="99" t="str">
        <f t="shared" si="354"/>
        <v/>
      </c>
      <c r="H3791" s="200" t="str">
        <f ca="1">IF(AND(M3791&gt;0,M3791&lt;=STATS!$C$22),1,"")</f>
        <v/>
      </c>
      <c r="J3791" s="34">
        <v>3790</v>
      </c>
      <c r="R3791" s="17"/>
      <c r="S3791" s="17"/>
      <c r="EZ3791" s="196"/>
      <c r="FA3791" s="196"/>
      <c r="FB3791" s="196"/>
      <c r="FC3791" s="196"/>
      <c r="FD3791" s="196"/>
    </row>
    <row r="3792" spans="2:160">
      <c r="B3792" s="99">
        <f t="shared" si="355"/>
        <v>0</v>
      </c>
      <c r="C3792" s="99" t="str">
        <f t="shared" si="356"/>
        <v/>
      </c>
      <c r="D3792" s="99" t="str">
        <f t="shared" si="357"/>
        <v/>
      </c>
      <c r="E3792" s="99" t="str">
        <f t="shared" si="358"/>
        <v/>
      </c>
      <c r="F3792" s="99" t="str">
        <f t="shared" si="359"/>
        <v/>
      </c>
      <c r="G3792" s="99" t="str">
        <f t="shared" si="354"/>
        <v/>
      </c>
      <c r="H3792" s="200" t="str">
        <f ca="1">IF(AND(M3792&gt;0,M3792&lt;=STATS!$C$22),1,"")</f>
        <v/>
      </c>
      <c r="J3792" s="34">
        <v>3791</v>
      </c>
      <c r="R3792" s="17"/>
      <c r="S3792" s="17"/>
      <c r="EZ3792" s="196"/>
      <c r="FA3792" s="196"/>
      <c r="FB3792" s="196"/>
      <c r="FC3792" s="196"/>
      <c r="FD3792" s="196"/>
    </row>
    <row r="3793" spans="2:160">
      <c r="B3793" s="99">
        <f t="shared" si="355"/>
        <v>0</v>
      </c>
      <c r="C3793" s="99" t="str">
        <f t="shared" si="356"/>
        <v/>
      </c>
      <c r="D3793" s="99" t="str">
        <f t="shared" si="357"/>
        <v/>
      </c>
      <c r="E3793" s="99" t="str">
        <f t="shared" si="358"/>
        <v/>
      </c>
      <c r="F3793" s="99" t="str">
        <f t="shared" si="359"/>
        <v/>
      </c>
      <c r="G3793" s="99" t="str">
        <f t="shared" si="354"/>
        <v/>
      </c>
      <c r="H3793" s="200" t="str">
        <f ca="1">IF(AND(M3793&gt;0,M3793&lt;=STATS!$C$22),1,"")</f>
        <v/>
      </c>
      <c r="J3793" s="34">
        <v>3792</v>
      </c>
      <c r="R3793" s="17"/>
      <c r="S3793" s="17"/>
      <c r="EZ3793" s="196"/>
      <c r="FA3793" s="196"/>
      <c r="FB3793" s="196"/>
      <c r="FC3793" s="196"/>
      <c r="FD3793" s="196"/>
    </row>
    <row r="3794" spans="2:160">
      <c r="B3794" s="99">
        <f t="shared" si="355"/>
        <v>0</v>
      </c>
      <c r="C3794" s="99" t="str">
        <f t="shared" si="356"/>
        <v/>
      </c>
      <c r="D3794" s="99" t="str">
        <f t="shared" si="357"/>
        <v/>
      </c>
      <c r="E3794" s="99" t="str">
        <f t="shared" si="358"/>
        <v/>
      </c>
      <c r="F3794" s="99" t="str">
        <f t="shared" si="359"/>
        <v/>
      </c>
      <c r="G3794" s="99" t="str">
        <f t="shared" si="354"/>
        <v/>
      </c>
      <c r="H3794" s="200" t="str">
        <f ca="1">IF(AND(M3794&gt;0,M3794&lt;=STATS!$C$22),1,"")</f>
        <v/>
      </c>
      <c r="J3794" s="34">
        <v>3793</v>
      </c>
      <c r="R3794" s="17"/>
      <c r="S3794" s="17"/>
      <c r="EZ3794" s="196"/>
      <c r="FA3794" s="196"/>
      <c r="FB3794" s="196"/>
      <c r="FC3794" s="196"/>
      <c r="FD3794" s="196"/>
    </row>
    <row r="3795" spans="2:160">
      <c r="B3795" s="99">
        <f t="shared" si="355"/>
        <v>0</v>
      </c>
      <c r="C3795" s="99" t="str">
        <f t="shared" si="356"/>
        <v/>
      </c>
      <c r="D3795" s="99" t="str">
        <f t="shared" si="357"/>
        <v/>
      </c>
      <c r="E3795" s="99" t="str">
        <f t="shared" si="358"/>
        <v/>
      </c>
      <c r="F3795" s="99" t="str">
        <f t="shared" si="359"/>
        <v/>
      </c>
      <c r="G3795" s="99" t="str">
        <f t="shared" si="354"/>
        <v/>
      </c>
      <c r="H3795" s="200" t="str">
        <f ca="1">IF(AND(M3795&gt;0,M3795&lt;=STATS!$C$22),1,"")</f>
        <v/>
      </c>
      <c r="J3795" s="34">
        <v>3794</v>
      </c>
      <c r="R3795" s="17"/>
      <c r="S3795" s="17"/>
      <c r="EZ3795" s="196"/>
      <c r="FA3795" s="196"/>
      <c r="FB3795" s="196"/>
      <c r="FC3795" s="196"/>
      <c r="FD3795" s="196"/>
    </row>
    <row r="3796" spans="2:160">
      <c r="B3796" s="99">
        <f t="shared" si="355"/>
        <v>0</v>
      </c>
      <c r="C3796" s="99" t="str">
        <f t="shared" si="356"/>
        <v/>
      </c>
      <c r="D3796" s="99" t="str">
        <f t="shared" si="357"/>
        <v/>
      </c>
      <c r="E3796" s="99" t="str">
        <f t="shared" si="358"/>
        <v/>
      </c>
      <c r="F3796" s="99" t="str">
        <f t="shared" si="359"/>
        <v/>
      </c>
      <c r="G3796" s="99" t="str">
        <f t="shared" si="354"/>
        <v/>
      </c>
      <c r="H3796" s="200" t="str">
        <f ca="1">IF(AND(M3796&gt;0,M3796&lt;=STATS!$C$22),1,"")</f>
        <v/>
      </c>
      <c r="J3796" s="34">
        <v>3795</v>
      </c>
      <c r="R3796" s="17"/>
      <c r="S3796" s="17"/>
      <c r="EZ3796" s="196"/>
      <c r="FA3796" s="196"/>
      <c r="FB3796" s="196"/>
      <c r="FC3796" s="196"/>
      <c r="FD3796" s="196"/>
    </row>
    <row r="3797" spans="2:160">
      <c r="B3797" s="99">
        <f t="shared" si="355"/>
        <v>0</v>
      </c>
      <c r="C3797" s="99" t="str">
        <f t="shared" si="356"/>
        <v/>
      </c>
      <c r="D3797" s="99" t="str">
        <f t="shared" si="357"/>
        <v/>
      </c>
      <c r="E3797" s="99" t="str">
        <f t="shared" si="358"/>
        <v/>
      </c>
      <c r="F3797" s="99" t="str">
        <f t="shared" si="359"/>
        <v/>
      </c>
      <c r="G3797" s="99" t="str">
        <f t="shared" si="354"/>
        <v/>
      </c>
      <c r="H3797" s="200" t="str">
        <f ca="1">IF(AND(M3797&gt;0,M3797&lt;=STATS!$C$22),1,"")</f>
        <v/>
      </c>
      <c r="J3797" s="34">
        <v>3796</v>
      </c>
      <c r="R3797" s="17"/>
      <c r="S3797" s="17"/>
      <c r="EZ3797" s="196"/>
      <c r="FA3797" s="196"/>
      <c r="FB3797" s="196"/>
      <c r="FC3797" s="196"/>
      <c r="FD3797" s="196"/>
    </row>
    <row r="3798" spans="2:160">
      <c r="B3798" s="99">
        <f t="shared" si="355"/>
        <v>0</v>
      </c>
      <c r="C3798" s="99" t="str">
        <f t="shared" si="356"/>
        <v/>
      </c>
      <c r="D3798" s="99" t="str">
        <f t="shared" si="357"/>
        <v/>
      </c>
      <c r="E3798" s="99" t="str">
        <f t="shared" si="358"/>
        <v/>
      </c>
      <c r="F3798" s="99" t="str">
        <f t="shared" si="359"/>
        <v/>
      </c>
      <c r="G3798" s="99" t="str">
        <f t="shared" si="354"/>
        <v/>
      </c>
      <c r="H3798" s="200" t="str">
        <f ca="1">IF(AND(M3798&gt;0,M3798&lt;=STATS!$C$22),1,"")</f>
        <v/>
      </c>
      <c r="J3798" s="34">
        <v>3797</v>
      </c>
      <c r="R3798" s="17"/>
      <c r="S3798" s="17"/>
      <c r="EZ3798" s="196"/>
      <c r="FA3798" s="196"/>
      <c r="FB3798" s="196"/>
      <c r="FC3798" s="196"/>
      <c r="FD3798" s="196"/>
    </row>
    <row r="3799" spans="2:160">
      <c r="B3799" s="99">
        <f t="shared" si="355"/>
        <v>0</v>
      </c>
      <c r="C3799" s="99" t="str">
        <f t="shared" si="356"/>
        <v/>
      </c>
      <c r="D3799" s="99" t="str">
        <f t="shared" si="357"/>
        <v/>
      </c>
      <c r="E3799" s="99" t="str">
        <f t="shared" si="358"/>
        <v/>
      </c>
      <c r="F3799" s="99" t="str">
        <f t="shared" si="359"/>
        <v/>
      </c>
      <c r="G3799" s="99" t="str">
        <f t="shared" si="354"/>
        <v/>
      </c>
      <c r="H3799" s="200" t="str">
        <f ca="1">IF(AND(M3799&gt;0,M3799&lt;=STATS!$C$22),1,"")</f>
        <v/>
      </c>
      <c r="J3799" s="34">
        <v>3798</v>
      </c>
      <c r="R3799" s="17"/>
      <c r="S3799" s="17"/>
      <c r="EZ3799" s="196"/>
      <c r="FA3799" s="196"/>
      <c r="FB3799" s="196"/>
      <c r="FC3799" s="196"/>
      <c r="FD3799" s="196"/>
    </row>
    <row r="3800" spans="2:160">
      <c r="B3800" s="99">
        <f t="shared" si="355"/>
        <v>0</v>
      </c>
      <c r="C3800" s="99" t="str">
        <f t="shared" si="356"/>
        <v/>
      </c>
      <c r="D3800" s="99" t="str">
        <f t="shared" si="357"/>
        <v/>
      </c>
      <c r="E3800" s="99" t="str">
        <f t="shared" si="358"/>
        <v/>
      </c>
      <c r="F3800" s="99" t="str">
        <f t="shared" si="359"/>
        <v/>
      </c>
      <c r="G3800" s="99" t="str">
        <f t="shared" si="354"/>
        <v/>
      </c>
      <c r="H3800" s="200" t="str">
        <f ca="1">IF(AND(M3800&gt;0,M3800&lt;=STATS!$C$22),1,"")</f>
        <v/>
      </c>
      <c r="J3800" s="34">
        <v>3799</v>
      </c>
      <c r="R3800" s="17"/>
      <c r="S3800" s="17"/>
      <c r="EZ3800" s="196"/>
      <c r="FA3800" s="196"/>
      <c r="FB3800" s="196"/>
      <c r="FC3800" s="196"/>
      <c r="FD3800" s="196"/>
    </row>
    <row r="3801" spans="2:160">
      <c r="B3801" s="99">
        <f t="shared" si="355"/>
        <v>0</v>
      </c>
      <c r="C3801" s="99" t="str">
        <f t="shared" si="356"/>
        <v/>
      </c>
      <c r="D3801" s="99" t="str">
        <f t="shared" si="357"/>
        <v/>
      </c>
      <c r="E3801" s="99" t="str">
        <f t="shared" si="358"/>
        <v/>
      </c>
      <c r="F3801" s="99" t="str">
        <f t="shared" si="359"/>
        <v/>
      </c>
      <c r="G3801" s="99" t="str">
        <f t="shared" si="354"/>
        <v/>
      </c>
      <c r="H3801" s="200" t="str">
        <f ca="1">IF(AND(M3801&gt;0,M3801&lt;=STATS!$C$22),1,"")</f>
        <v/>
      </c>
      <c r="J3801" s="34">
        <v>3800</v>
      </c>
      <c r="R3801" s="17"/>
      <c r="S3801" s="17"/>
      <c r="EZ3801" s="196"/>
      <c r="FA3801" s="196"/>
      <c r="FB3801" s="196"/>
      <c r="FC3801" s="196"/>
      <c r="FD3801" s="196"/>
    </row>
    <row r="3802" spans="2:160">
      <c r="B3802" s="99">
        <f t="shared" si="355"/>
        <v>0</v>
      </c>
      <c r="C3802" s="99" t="str">
        <f t="shared" si="356"/>
        <v/>
      </c>
      <c r="D3802" s="99" t="str">
        <f t="shared" si="357"/>
        <v/>
      </c>
      <c r="E3802" s="99" t="str">
        <f t="shared" si="358"/>
        <v/>
      </c>
      <c r="F3802" s="99" t="str">
        <f t="shared" si="359"/>
        <v/>
      </c>
      <c r="G3802" s="99" t="str">
        <f t="shared" ref="G3802:G3865" si="360">IF($B3802&gt;=1,$M3802,"")</f>
        <v/>
      </c>
      <c r="H3802" s="200" t="str">
        <f ca="1">IF(AND(M3802&gt;0,M3802&lt;=STATS!$C$22),1,"")</f>
        <v/>
      </c>
      <c r="J3802" s="34">
        <v>3801</v>
      </c>
      <c r="R3802" s="17"/>
      <c r="S3802" s="17"/>
      <c r="EZ3802" s="196"/>
      <c r="FA3802" s="196"/>
      <c r="FB3802" s="196"/>
      <c r="FC3802" s="196"/>
      <c r="FD3802" s="196"/>
    </row>
    <row r="3803" spans="2:160">
      <c r="B3803" s="99">
        <f t="shared" si="355"/>
        <v>0</v>
      </c>
      <c r="C3803" s="99" t="str">
        <f t="shared" si="356"/>
        <v/>
      </c>
      <c r="D3803" s="99" t="str">
        <f t="shared" si="357"/>
        <v/>
      </c>
      <c r="E3803" s="99" t="str">
        <f t="shared" si="358"/>
        <v/>
      </c>
      <c r="F3803" s="99" t="str">
        <f t="shared" si="359"/>
        <v/>
      </c>
      <c r="G3803" s="99" t="str">
        <f t="shared" si="360"/>
        <v/>
      </c>
      <c r="H3803" s="200" t="str">
        <f ca="1">IF(AND(M3803&gt;0,M3803&lt;=STATS!$C$22),1,"")</f>
        <v/>
      </c>
      <c r="J3803" s="34">
        <v>3802</v>
      </c>
      <c r="R3803" s="17"/>
      <c r="S3803" s="17"/>
      <c r="EZ3803" s="196"/>
      <c r="FA3803" s="196"/>
      <c r="FB3803" s="196"/>
      <c r="FC3803" s="196"/>
      <c r="FD3803" s="196"/>
    </row>
    <row r="3804" spans="2:160">
      <c r="B3804" s="99">
        <f t="shared" si="355"/>
        <v>0</v>
      </c>
      <c r="C3804" s="99" t="str">
        <f t="shared" si="356"/>
        <v/>
      </c>
      <c r="D3804" s="99" t="str">
        <f t="shared" si="357"/>
        <v/>
      </c>
      <c r="E3804" s="99" t="str">
        <f t="shared" si="358"/>
        <v/>
      </c>
      <c r="F3804" s="99" t="str">
        <f t="shared" si="359"/>
        <v/>
      </c>
      <c r="G3804" s="99" t="str">
        <f t="shared" si="360"/>
        <v/>
      </c>
      <c r="H3804" s="200" t="str">
        <f ca="1">IF(AND(M3804&gt;0,M3804&lt;=STATS!$C$22),1,"")</f>
        <v/>
      </c>
      <c r="J3804" s="34">
        <v>3803</v>
      </c>
      <c r="R3804" s="17"/>
      <c r="S3804" s="17"/>
      <c r="EZ3804" s="196"/>
      <c r="FA3804" s="196"/>
      <c r="FB3804" s="196"/>
      <c r="FC3804" s="196"/>
      <c r="FD3804" s="196"/>
    </row>
    <row r="3805" spans="2:160">
      <c r="B3805" s="99">
        <f t="shared" si="355"/>
        <v>0</v>
      </c>
      <c r="C3805" s="99" t="str">
        <f t="shared" si="356"/>
        <v/>
      </c>
      <c r="D3805" s="99" t="str">
        <f t="shared" si="357"/>
        <v/>
      </c>
      <c r="E3805" s="99" t="str">
        <f t="shared" si="358"/>
        <v/>
      </c>
      <c r="F3805" s="99" t="str">
        <f t="shared" si="359"/>
        <v/>
      </c>
      <c r="G3805" s="99" t="str">
        <f t="shared" si="360"/>
        <v/>
      </c>
      <c r="H3805" s="200" t="str">
        <f ca="1">IF(AND(M3805&gt;0,M3805&lt;=STATS!$C$22),1,"")</f>
        <v/>
      </c>
      <c r="J3805" s="34">
        <v>3804</v>
      </c>
      <c r="R3805" s="17"/>
      <c r="S3805" s="17"/>
      <c r="EZ3805" s="196"/>
      <c r="FA3805" s="196"/>
      <c r="FB3805" s="196"/>
      <c r="FC3805" s="196"/>
      <c r="FD3805" s="196"/>
    </row>
    <row r="3806" spans="2:160">
      <c r="B3806" s="99">
        <f t="shared" si="355"/>
        <v>0</v>
      </c>
      <c r="C3806" s="99" t="str">
        <f t="shared" si="356"/>
        <v/>
      </c>
      <c r="D3806" s="99" t="str">
        <f t="shared" si="357"/>
        <v/>
      </c>
      <c r="E3806" s="99" t="str">
        <f t="shared" si="358"/>
        <v/>
      </c>
      <c r="F3806" s="99" t="str">
        <f t="shared" si="359"/>
        <v/>
      </c>
      <c r="G3806" s="99" t="str">
        <f t="shared" si="360"/>
        <v/>
      </c>
      <c r="H3806" s="200" t="str">
        <f ca="1">IF(AND(M3806&gt;0,M3806&lt;=STATS!$C$22),1,"")</f>
        <v/>
      </c>
      <c r="J3806" s="34">
        <v>3805</v>
      </c>
      <c r="R3806" s="17"/>
      <c r="S3806" s="17"/>
      <c r="EZ3806" s="196"/>
      <c r="FA3806" s="196"/>
      <c r="FB3806" s="196"/>
      <c r="FC3806" s="196"/>
      <c r="FD3806" s="196"/>
    </row>
    <row r="3807" spans="2:160">
      <c r="B3807" s="99">
        <f t="shared" si="355"/>
        <v>0</v>
      </c>
      <c r="C3807" s="99" t="str">
        <f t="shared" si="356"/>
        <v/>
      </c>
      <c r="D3807" s="99" t="str">
        <f t="shared" si="357"/>
        <v/>
      </c>
      <c r="E3807" s="99" t="str">
        <f t="shared" si="358"/>
        <v/>
      </c>
      <c r="F3807" s="99" t="str">
        <f t="shared" si="359"/>
        <v/>
      </c>
      <c r="G3807" s="99" t="str">
        <f t="shared" si="360"/>
        <v/>
      </c>
      <c r="H3807" s="200" t="str">
        <f ca="1">IF(AND(M3807&gt;0,M3807&lt;=STATS!$C$22),1,"")</f>
        <v/>
      </c>
      <c r="J3807" s="34">
        <v>3806</v>
      </c>
      <c r="R3807" s="17"/>
      <c r="S3807" s="17"/>
      <c r="EZ3807" s="196"/>
      <c r="FA3807" s="196"/>
      <c r="FB3807" s="196"/>
      <c r="FC3807" s="196"/>
      <c r="FD3807" s="196"/>
    </row>
    <row r="3808" spans="2:160">
      <c r="B3808" s="99">
        <f t="shared" si="355"/>
        <v>0</v>
      </c>
      <c r="C3808" s="99" t="str">
        <f t="shared" si="356"/>
        <v/>
      </c>
      <c r="D3808" s="99" t="str">
        <f t="shared" si="357"/>
        <v/>
      </c>
      <c r="E3808" s="99" t="str">
        <f t="shared" si="358"/>
        <v/>
      </c>
      <c r="F3808" s="99" t="str">
        <f t="shared" si="359"/>
        <v/>
      </c>
      <c r="G3808" s="99" t="str">
        <f t="shared" si="360"/>
        <v/>
      </c>
      <c r="H3808" s="200" t="str">
        <f ca="1">IF(AND(M3808&gt;0,M3808&lt;=STATS!$C$22),1,"")</f>
        <v/>
      </c>
      <c r="J3808" s="34">
        <v>3807</v>
      </c>
      <c r="R3808" s="17"/>
      <c r="S3808" s="17"/>
      <c r="EZ3808" s="196"/>
      <c r="FA3808" s="196"/>
      <c r="FB3808" s="196"/>
      <c r="FC3808" s="196"/>
      <c r="FD3808" s="196"/>
    </row>
    <row r="3809" spans="2:160">
      <c r="B3809" s="99">
        <f t="shared" si="355"/>
        <v>0</v>
      </c>
      <c r="C3809" s="99" t="str">
        <f t="shared" si="356"/>
        <v/>
      </c>
      <c r="D3809" s="99" t="str">
        <f t="shared" si="357"/>
        <v/>
      </c>
      <c r="E3809" s="99" t="str">
        <f t="shared" si="358"/>
        <v/>
      </c>
      <c r="F3809" s="99" t="str">
        <f t="shared" si="359"/>
        <v/>
      </c>
      <c r="G3809" s="99" t="str">
        <f t="shared" si="360"/>
        <v/>
      </c>
      <c r="H3809" s="200" t="str">
        <f ca="1">IF(AND(M3809&gt;0,M3809&lt;=STATS!$C$22),1,"")</f>
        <v/>
      </c>
      <c r="J3809" s="34">
        <v>3808</v>
      </c>
      <c r="R3809" s="17"/>
      <c r="S3809" s="17"/>
      <c r="EZ3809" s="196"/>
      <c r="FA3809" s="196"/>
      <c r="FB3809" s="196"/>
      <c r="FC3809" s="196"/>
      <c r="FD3809" s="196"/>
    </row>
    <row r="3810" spans="2:160">
      <c r="B3810" s="99">
        <f t="shared" si="355"/>
        <v>0</v>
      </c>
      <c r="C3810" s="99" t="str">
        <f t="shared" si="356"/>
        <v/>
      </c>
      <c r="D3810" s="99" t="str">
        <f t="shared" si="357"/>
        <v/>
      </c>
      <c r="E3810" s="99" t="str">
        <f t="shared" si="358"/>
        <v/>
      </c>
      <c r="F3810" s="99" t="str">
        <f t="shared" si="359"/>
        <v/>
      </c>
      <c r="G3810" s="99" t="str">
        <f t="shared" si="360"/>
        <v/>
      </c>
      <c r="H3810" s="200" t="str">
        <f ca="1">IF(AND(M3810&gt;0,M3810&lt;=STATS!$C$22),1,"")</f>
        <v/>
      </c>
      <c r="J3810" s="34">
        <v>3809</v>
      </c>
      <c r="R3810" s="17"/>
      <c r="S3810" s="17"/>
      <c r="EZ3810" s="196"/>
      <c r="FA3810" s="196"/>
      <c r="FB3810" s="196"/>
      <c r="FC3810" s="196"/>
      <c r="FD3810" s="196"/>
    </row>
    <row r="3811" spans="2:160">
      <c r="B3811" s="99">
        <f t="shared" si="355"/>
        <v>0</v>
      </c>
      <c r="C3811" s="99" t="str">
        <f t="shared" si="356"/>
        <v/>
      </c>
      <c r="D3811" s="99" t="str">
        <f t="shared" si="357"/>
        <v/>
      </c>
      <c r="E3811" s="99" t="str">
        <f t="shared" si="358"/>
        <v/>
      </c>
      <c r="F3811" s="99" t="str">
        <f t="shared" si="359"/>
        <v/>
      </c>
      <c r="G3811" s="99" t="str">
        <f t="shared" si="360"/>
        <v/>
      </c>
      <c r="H3811" s="200" t="str">
        <f ca="1">IF(AND(M3811&gt;0,M3811&lt;=STATS!$C$22),1,"")</f>
        <v/>
      </c>
      <c r="J3811" s="34">
        <v>3810</v>
      </c>
      <c r="R3811" s="17"/>
      <c r="S3811" s="17"/>
      <c r="EZ3811" s="196"/>
      <c r="FA3811" s="196"/>
      <c r="FB3811" s="196"/>
      <c r="FC3811" s="196"/>
      <c r="FD3811" s="196"/>
    </row>
    <row r="3812" spans="2:160">
      <c r="B3812" s="99">
        <f t="shared" si="355"/>
        <v>0</v>
      </c>
      <c r="C3812" s="99" t="str">
        <f t="shared" si="356"/>
        <v/>
      </c>
      <c r="D3812" s="99" t="str">
        <f t="shared" si="357"/>
        <v/>
      </c>
      <c r="E3812" s="99" t="str">
        <f t="shared" si="358"/>
        <v/>
      </c>
      <c r="F3812" s="99" t="str">
        <f t="shared" si="359"/>
        <v/>
      </c>
      <c r="G3812" s="99" t="str">
        <f t="shared" si="360"/>
        <v/>
      </c>
      <c r="H3812" s="200" t="str">
        <f ca="1">IF(AND(M3812&gt;0,M3812&lt;=STATS!$C$22),1,"")</f>
        <v/>
      </c>
      <c r="J3812" s="34">
        <v>3811</v>
      </c>
      <c r="R3812" s="17"/>
      <c r="S3812" s="17"/>
      <c r="EZ3812" s="196"/>
      <c r="FA3812" s="196"/>
      <c r="FB3812" s="196"/>
      <c r="FC3812" s="196"/>
      <c r="FD3812" s="196"/>
    </row>
    <row r="3813" spans="2:160">
      <c r="B3813" s="99">
        <f t="shared" si="355"/>
        <v>0</v>
      </c>
      <c r="C3813" s="99" t="str">
        <f t="shared" si="356"/>
        <v/>
      </c>
      <c r="D3813" s="99" t="str">
        <f t="shared" si="357"/>
        <v/>
      </c>
      <c r="E3813" s="99" t="str">
        <f t="shared" si="358"/>
        <v/>
      </c>
      <c r="F3813" s="99" t="str">
        <f t="shared" si="359"/>
        <v/>
      </c>
      <c r="G3813" s="99" t="str">
        <f t="shared" si="360"/>
        <v/>
      </c>
      <c r="H3813" s="200" t="str">
        <f ca="1">IF(AND(M3813&gt;0,M3813&lt;=STATS!$C$22),1,"")</f>
        <v/>
      </c>
      <c r="J3813" s="34">
        <v>3812</v>
      </c>
      <c r="R3813" s="17"/>
      <c r="S3813" s="17"/>
      <c r="EZ3813" s="196"/>
      <c r="FA3813" s="196"/>
      <c r="FB3813" s="196"/>
      <c r="FC3813" s="196"/>
      <c r="FD3813" s="196"/>
    </row>
    <row r="3814" spans="2:160">
      <c r="B3814" s="99">
        <f t="shared" si="355"/>
        <v>0</v>
      </c>
      <c r="C3814" s="99" t="str">
        <f t="shared" si="356"/>
        <v/>
      </c>
      <c r="D3814" s="99" t="str">
        <f t="shared" si="357"/>
        <v/>
      </c>
      <c r="E3814" s="99" t="str">
        <f t="shared" si="358"/>
        <v/>
      </c>
      <c r="F3814" s="99" t="str">
        <f t="shared" si="359"/>
        <v/>
      </c>
      <c r="G3814" s="99" t="str">
        <f t="shared" si="360"/>
        <v/>
      </c>
      <c r="H3814" s="200" t="str">
        <f ca="1">IF(AND(M3814&gt;0,M3814&lt;=STATS!$C$22),1,"")</f>
        <v/>
      </c>
      <c r="J3814" s="34">
        <v>3813</v>
      </c>
      <c r="R3814" s="17"/>
      <c r="S3814" s="17"/>
      <c r="EZ3814" s="196"/>
      <c r="FA3814" s="196"/>
      <c r="FB3814" s="196"/>
      <c r="FC3814" s="196"/>
      <c r="FD3814" s="196"/>
    </row>
    <row r="3815" spans="2:160">
      <c r="B3815" s="99">
        <f t="shared" si="355"/>
        <v>0</v>
      </c>
      <c r="C3815" s="99" t="str">
        <f t="shared" si="356"/>
        <v/>
      </c>
      <c r="D3815" s="99" t="str">
        <f t="shared" si="357"/>
        <v/>
      </c>
      <c r="E3815" s="99" t="str">
        <f t="shared" si="358"/>
        <v/>
      </c>
      <c r="F3815" s="99" t="str">
        <f t="shared" si="359"/>
        <v/>
      </c>
      <c r="G3815" s="99" t="str">
        <f t="shared" si="360"/>
        <v/>
      </c>
      <c r="H3815" s="200" t="str">
        <f ca="1">IF(AND(M3815&gt;0,M3815&lt;=STATS!$C$22),1,"")</f>
        <v/>
      </c>
      <c r="J3815" s="34">
        <v>3814</v>
      </c>
      <c r="R3815" s="17"/>
      <c r="S3815" s="17"/>
      <c r="EZ3815" s="196"/>
      <c r="FA3815" s="196"/>
      <c r="FB3815" s="196"/>
      <c r="FC3815" s="196"/>
      <c r="FD3815" s="196"/>
    </row>
    <row r="3816" spans="2:160">
      <c r="B3816" s="99">
        <f t="shared" si="355"/>
        <v>0</v>
      </c>
      <c r="C3816" s="99" t="str">
        <f t="shared" si="356"/>
        <v/>
      </c>
      <c r="D3816" s="99" t="str">
        <f t="shared" si="357"/>
        <v/>
      </c>
      <c r="E3816" s="99" t="str">
        <f t="shared" si="358"/>
        <v/>
      </c>
      <c r="F3816" s="99" t="str">
        <f t="shared" si="359"/>
        <v/>
      </c>
      <c r="G3816" s="99" t="str">
        <f t="shared" si="360"/>
        <v/>
      </c>
      <c r="H3816" s="200" t="str">
        <f ca="1">IF(AND(M3816&gt;0,M3816&lt;=STATS!$C$22),1,"")</f>
        <v/>
      </c>
      <c r="J3816" s="34">
        <v>3815</v>
      </c>
      <c r="R3816" s="17"/>
      <c r="S3816" s="17"/>
      <c r="EZ3816" s="196"/>
      <c r="FA3816" s="196"/>
      <c r="FB3816" s="196"/>
      <c r="FC3816" s="196"/>
      <c r="FD3816" s="196"/>
    </row>
    <row r="3817" spans="2:160">
      <c r="B3817" s="99">
        <f t="shared" si="355"/>
        <v>0</v>
      </c>
      <c r="C3817" s="99" t="str">
        <f t="shared" si="356"/>
        <v/>
      </c>
      <c r="D3817" s="99" t="str">
        <f t="shared" si="357"/>
        <v/>
      </c>
      <c r="E3817" s="99" t="str">
        <f t="shared" si="358"/>
        <v/>
      </c>
      <c r="F3817" s="99" t="str">
        <f t="shared" si="359"/>
        <v/>
      </c>
      <c r="G3817" s="99" t="str">
        <f t="shared" si="360"/>
        <v/>
      </c>
      <c r="H3817" s="200" t="str">
        <f ca="1">IF(AND(M3817&gt;0,M3817&lt;=STATS!$C$22),1,"")</f>
        <v/>
      </c>
      <c r="J3817" s="34">
        <v>3816</v>
      </c>
      <c r="R3817" s="17"/>
      <c r="S3817" s="17"/>
      <c r="EZ3817" s="196"/>
      <c r="FA3817" s="196"/>
      <c r="FB3817" s="196"/>
      <c r="FC3817" s="196"/>
      <c r="FD3817" s="196"/>
    </row>
    <row r="3818" spans="2:160">
      <c r="B3818" s="99">
        <f t="shared" si="355"/>
        <v>0</v>
      </c>
      <c r="C3818" s="99" t="str">
        <f t="shared" si="356"/>
        <v/>
      </c>
      <c r="D3818" s="99" t="str">
        <f t="shared" si="357"/>
        <v/>
      </c>
      <c r="E3818" s="99" t="str">
        <f t="shared" si="358"/>
        <v/>
      </c>
      <c r="F3818" s="99" t="str">
        <f t="shared" si="359"/>
        <v/>
      </c>
      <c r="G3818" s="99" t="str">
        <f t="shared" si="360"/>
        <v/>
      </c>
      <c r="H3818" s="200" t="str">
        <f ca="1">IF(AND(M3818&gt;0,M3818&lt;=STATS!$C$22),1,"")</f>
        <v/>
      </c>
      <c r="J3818" s="34">
        <v>3817</v>
      </c>
      <c r="R3818" s="17"/>
      <c r="S3818" s="17"/>
      <c r="EZ3818" s="196"/>
      <c r="FA3818" s="196"/>
      <c r="FB3818" s="196"/>
      <c r="FC3818" s="196"/>
      <c r="FD3818" s="196"/>
    </row>
    <row r="3819" spans="2:160">
      <c r="B3819" s="99">
        <f t="shared" si="355"/>
        <v>0</v>
      </c>
      <c r="C3819" s="99" t="str">
        <f t="shared" si="356"/>
        <v/>
      </c>
      <c r="D3819" s="99" t="str">
        <f t="shared" si="357"/>
        <v/>
      </c>
      <c r="E3819" s="99" t="str">
        <f t="shared" si="358"/>
        <v/>
      </c>
      <c r="F3819" s="99" t="str">
        <f t="shared" si="359"/>
        <v/>
      </c>
      <c r="G3819" s="99" t="str">
        <f t="shared" si="360"/>
        <v/>
      </c>
      <c r="H3819" s="200" t="str">
        <f ca="1">IF(AND(M3819&gt;0,M3819&lt;=STATS!$C$22),1,"")</f>
        <v/>
      </c>
      <c r="J3819" s="34">
        <v>3818</v>
      </c>
      <c r="R3819" s="17"/>
      <c r="S3819" s="17"/>
      <c r="EZ3819" s="196"/>
      <c r="FA3819" s="196"/>
      <c r="FB3819" s="196"/>
      <c r="FC3819" s="196"/>
      <c r="FD3819" s="196"/>
    </row>
    <row r="3820" spans="2:160">
      <c r="B3820" s="99">
        <f t="shared" si="355"/>
        <v>0</v>
      </c>
      <c r="C3820" s="99" t="str">
        <f t="shared" si="356"/>
        <v/>
      </c>
      <c r="D3820" s="99" t="str">
        <f t="shared" si="357"/>
        <v/>
      </c>
      <c r="E3820" s="99" t="str">
        <f t="shared" si="358"/>
        <v/>
      </c>
      <c r="F3820" s="99" t="str">
        <f t="shared" si="359"/>
        <v/>
      </c>
      <c r="G3820" s="99" t="str">
        <f t="shared" si="360"/>
        <v/>
      </c>
      <c r="H3820" s="200" t="str">
        <f ca="1">IF(AND(M3820&gt;0,M3820&lt;=STATS!$C$22),1,"")</f>
        <v/>
      </c>
      <c r="J3820" s="34">
        <v>3819</v>
      </c>
      <c r="R3820" s="17"/>
      <c r="S3820" s="17"/>
      <c r="EZ3820" s="196"/>
      <c r="FA3820" s="196"/>
      <c r="FB3820" s="196"/>
      <c r="FC3820" s="196"/>
      <c r="FD3820" s="196"/>
    </row>
    <row r="3821" spans="2:160">
      <c r="B3821" s="99">
        <f t="shared" si="355"/>
        <v>0</v>
      </c>
      <c r="C3821" s="99" t="str">
        <f t="shared" si="356"/>
        <v/>
      </c>
      <c r="D3821" s="99" t="str">
        <f t="shared" si="357"/>
        <v/>
      </c>
      <c r="E3821" s="99" t="str">
        <f t="shared" si="358"/>
        <v/>
      </c>
      <c r="F3821" s="99" t="str">
        <f t="shared" si="359"/>
        <v/>
      </c>
      <c r="G3821" s="99" t="str">
        <f t="shared" si="360"/>
        <v/>
      </c>
      <c r="H3821" s="200" t="str">
        <f ca="1">IF(AND(M3821&gt;0,M3821&lt;=STATS!$C$22),1,"")</f>
        <v/>
      </c>
      <c r="J3821" s="34">
        <v>3820</v>
      </c>
      <c r="R3821" s="17"/>
      <c r="S3821" s="17"/>
      <c r="EZ3821" s="196"/>
      <c r="FA3821" s="196"/>
      <c r="FB3821" s="196"/>
      <c r="FC3821" s="196"/>
      <c r="FD3821" s="196"/>
    </row>
    <row r="3822" spans="2:160">
      <c r="B3822" s="99">
        <f t="shared" si="355"/>
        <v>0</v>
      </c>
      <c r="C3822" s="99" t="str">
        <f t="shared" si="356"/>
        <v/>
      </c>
      <c r="D3822" s="99" t="str">
        <f t="shared" si="357"/>
        <v/>
      </c>
      <c r="E3822" s="99" t="str">
        <f t="shared" si="358"/>
        <v/>
      </c>
      <c r="F3822" s="99" t="str">
        <f t="shared" si="359"/>
        <v/>
      </c>
      <c r="G3822" s="99" t="str">
        <f t="shared" si="360"/>
        <v/>
      </c>
      <c r="H3822" s="200" t="str">
        <f ca="1">IF(AND(M3822&gt;0,M3822&lt;=STATS!$C$22),1,"")</f>
        <v/>
      </c>
      <c r="J3822" s="34">
        <v>3821</v>
      </c>
      <c r="R3822" s="17"/>
      <c r="S3822" s="17"/>
      <c r="EZ3822" s="196"/>
      <c r="FA3822" s="196"/>
      <c r="FB3822" s="196"/>
      <c r="FC3822" s="196"/>
      <c r="FD3822" s="196"/>
    </row>
    <row r="3823" spans="2:160">
      <c r="B3823" s="99">
        <f t="shared" si="355"/>
        <v>0</v>
      </c>
      <c r="C3823" s="99" t="str">
        <f t="shared" si="356"/>
        <v/>
      </c>
      <c r="D3823" s="99" t="str">
        <f t="shared" si="357"/>
        <v/>
      </c>
      <c r="E3823" s="99" t="str">
        <f t="shared" si="358"/>
        <v/>
      </c>
      <c r="F3823" s="99" t="str">
        <f t="shared" si="359"/>
        <v/>
      </c>
      <c r="G3823" s="99" t="str">
        <f t="shared" si="360"/>
        <v/>
      </c>
      <c r="H3823" s="200" t="str">
        <f ca="1">IF(AND(M3823&gt;0,M3823&lt;=STATS!$C$22),1,"")</f>
        <v/>
      </c>
      <c r="J3823" s="34">
        <v>3822</v>
      </c>
      <c r="R3823" s="17"/>
      <c r="S3823" s="17"/>
      <c r="EZ3823" s="196"/>
      <c r="FA3823" s="196"/>
      <c r="FB3823" s="196"/>
      <c r="FC3823" s="196"/>
      <c r="FD3823" s="196"/>
    </row>
    <row r="3824" spans="2:160">
      <c r="B3824" s="99">
        <f t="shared" si="355"/>
        <v>0</v>
      </c>
      <c r="C3824" s="99" t="str">
        <f t="shared" si="356"/>
        <v/>
      </c>
      <c r="D3824" s="99" t="str">
        <f t="shared" si="357"/>
        <v/>
      </c>
      <c r="E3824" s="99" t="str">
        <f t="shared" si="358"/>
        <v/>
      </c>
      <c r="F3824" s="99" t="str">
        <f t="shared" si="359"/>
        <v/>
      </c>
      <c r="G3824" s="99" t="str">
        <f t="shared" si="360"/>
        <v/>
      </c>
      <c r="H3824" s="200" t="str">
        <f ca="1">IF(AND(M3824&gt;0,M3824&lt;=STATS!$C$22),1,"")</f>
        <v/>
      </c>
      <c r="J3824" s="34">
        <v>3823</v>
      </c>
      <c r="R3824" s="17"/>
      <c r="S3824" s="17"/>
      <c r="EZ3824" s="196"/>
      <c r="FA3824" s="196"/>
      <c r="FB3824" s="196"/>
      <c r="FC3824" s="196"/>
      <c r="FD3824" s="196"/>
    </row>
    <row r="3825" spans="2:160">
      <c r="B3825" s="99">
        <f t="shared" si="355"/>
        <v>0</v>
      </c>
      <c r="C3825" s="99" t="str">
        <f t="shared" si="356"/>
        <v/>
      </c>
      <c r="D3825" s="99" t="str">
        <f t="shared" si="357"/>
        <v/>
      </c>
      <c r="E3825" s="99" t="str">
        <f t="shared" si="358"/>
        <v/>
      </c>
      <c r="F3825" s="99" t="str">
        <f t="shared" si="359"/>
        <v/>
      </c>
      <c r="G3825" s="99" t="str">
        <f t="shared" si="360"/>
        <v/>
      </c>
      <c r="H3825" s="200" t="str">
        <f ca="1">IF(AND(M3825&gt;0,M3825&lt;=STATS!$C$22),1,"")</f>
        <v/>
      </c>
      <c r="J3825" s="34">
        <v>3824</v>
      </c>
      <c r="R3825" s="17"/>
      <c r="S3825" s="17"/>
      <c r="EZ3825" s="196"/>
      <c r="FA3825" s="196"/>
      <c r="FB3825" s="196"/>
      <c r="FC3825" s="196"/>
      <c r="FD3825" s="196"/>
    </row>
    <row r="3826" spans="2:160">
      <c r="B3826" s="99">
        <f t="shared" si="355"/>
        <v>0</v>
      </c>
      <c r="C3826" s="99" t="str">
        <f t="shared" si="356"/>
        <v/>
      </c>
      <c r="D3826" s="99" t="str">
        <f t="shared" si="357"/>
        <v/>
      </c>
      <c r="E3826" s="99" t="str">
        <f t="shared" si="358"/>
        <v/>
      </c>
      <c r="F3826" s="99" t="str">
        <f t="shared" si="359"/>
        <v/>
      </c>
      <c r="G3826" s="99" t="str">
        <f t="shared" si="360"/>
        <v/>
      </c>
      <c r="H3826" s="200" t="str">
        <f ca="1">IF(AND(M3826&gt;0,M3826&lt;=STATS!$C$22),1,"")</f>
        <v/>
      </c>
      <c r="J3826" s="34">
        <v>3825</v>
      </c>
      <c r="R3826" s="17"/>
      <c r="S3826" s="17"/>
      <c r="EZ3826" s="196"/>
      <c r="FA3826" s="196"/>
      <c r="FB3826" s="196"/>
      <c r="FC3826" s="196"/>
      <c r="FD3826" s="196"/>
    </row>
    <row r="3827" spans="2:160">
      <c r="B3827" s="99">
        <f t="shared" si="355"/>
        <v>0</v>
      </c>
      <c r="C3827" s="99" t="str">
        <f t="shared" si="356"/>
        <v/>
      </c>
      <c r="D3827" s="99" t="str">
        <f t="shared" si="357"/>
        <v/>
      </c>
      <c r="E3827" s="99" t="str">
        <f t="shared" si="358"/>
        <v/>
      </c>
      <c r="F3827" s="99" t="str">
        <f t="shared" si="359"/>
        <v/>
      </c>
      <c r="G3827" s="99" t="str">
        <f t="shared" si="360"/>
        <v/>
      </c>
      <c r="H3827" s="200" t="str">
        <f ca="1">IF(AND(M3827&gt;0,M3827&lt;=STATS!$C$22),1,"")</f>
        <v/>
      </c>
      <c r="J3827" s="34">
        <v>3826</v>
      </c>
      <c r="R3827" s="17"/>
      <c r="S3827" s="17"/>
      <c r="EZ3827" s="196"/>
      <c r="FA3827" s="196"/>
      <c r="FB3827" s="196"/>
      <c r="FC3827" s="196"/>
      <c r="FD3827" s="196"/>
    </row>
    <row r="3828" spans="2:160">
      <c r="B3828" s="99">
        <f t="shared" si="355"/>
        <v>0</v>
      </c>
      <c r="C3828" s="99" t="str">
        <f t="shared" si="356"/>
        <v/>
      </c>
      <c r="D3828" s="99" t="str">
        <f t="shared" si="357"/>
        <v/>
      </c>
      <c r="E3828" s="99" t="str">
        <f t="shared" si="358"/>
        <v/>
      </c>
      <c r="F3828" s="99" t="str">
        <f t="shared" si="359"/>
        <v/>
      </c>
      <c r="G3828" s="99" t="str">
        <f t="shared" si="360"/>
        <v/>
      </c>
      <c r="H3828" s="200" t="str">
        <f ca="1">IF(AND(M3828&gt;0,M3828&lt;=STATS!$C$22),1,"")</f>
        <v/>
      </c>
      <c r="J3828" s="34">
        <v>3827</v>
      </c>
      <c r="R3828" s="17"/>
      <c r="S3828" s="17"/>
      <c r="EZ3828" s="196"/>
      <c r="FA3828" s="196"/>
      <c r="FB3828" s="196"/>
      <c r="FC3828" s="196"/>
      <c r="FD3828" s="196"/>
    </row>
    <row r="3829" spans="2:160">
      <c r="B3829" s="99">
        <f t="shared" si="355"/>
        <v>0</v>
      </c>
      <c r="C3829" s="99" t="str">
        <f t="shared" si="356"/>
        <v/>
      </c>
      <c r="D3829" s="99" t="str">
        <f t="shared" si="357"/>
        <v/>
      </c>
      <c r="E3829" s="99" t="str">
        <f t="shared" si="358"/>
        <v/>
      </c>
      <c r="F3829" s="99" t="str">
        <f t="shared" si="359"/>
        <v/>
      </c>
      <c r="G3829" s="99" t="str">
        <f t="shared" si="360"/>
        <v/>
      </c>
      <c r="H3829" s="200" t="str">
        <f ca="1">IF(AND(M3829&gt;0,M3829&lt;=STATS!$C$22),1,"")</f>
        <v/>
      </c>
      <c r="J3829" s="34">
        <v>3828</v>
      </c>
      <c r="R3829" s="17"/>
      <c r="S3829" s="17"/>
      <c r="EZ3829" s="196"/>
      <c r="FA3829" s="196"/>
      <c r="FB3829" s="196"/>
      <c r="FC3829" s="196"/>
      <c r="FD3829" s="196"/>
    </row>
    <row r="3830" spans="2:160">
      <c r="B3830" s="99">
        <f t="shared" si="355"/>
        <v>0</v>
      </c>
      <c r="C3830" s="99" t="str">
        <f t="shared" si="356"/>
        <v/>
      </c>
      <c r="D3830" s="99" t="str">
        <f t="shared" si="357"/>
        <v/>
      </c>
      <c r="E3830" s="99" t="str">
        <f t="shared" si="358"/>
        <v/>
      </c>
      <c r="F3830" s="99" t="str">
        <f t="shared" si="359"/>
        <v/>
      </c>
      <c r="G3830" s="99" t="str">
        <f t="shared" si="360"/>
        <v/>
      </c>
      <c r="H3830" s="200" t="str">
        <f ca="1">IF(AND(M3830&gt;0,M3830&lt;=STATS!$C$22),1,"")</f>
        <v/>
      </c>
      <c r="J3830" s="34">
        <v>3829</v>
      </c>
      <c r="R3830" s="17"/>
      <c r="S3830" s="17"/>
      <c r="EZ3830" s="196"/>
      <c r="FA3830" s="196"/>
      <c r="FB3830" s="196"/>
      <c r="FC3830" s="196"/>
      <c r="FD3830" s="196"/>
    </row>
    <row r="3831" spans="2:160">
      <c r="B3831" s="99">
        <f t="shared" si="355"/>
        <v>0</v>
      </c>
      <c r="C3831" s="99" t="str">
        <f t="shared" si="356"/>
        <v/>
      </c>
      <c r="D3831" s="99" t="str">
        <f t="shared" si="357"/>
        <v/>
      </c>
      <c r="E3831" s="99" t="str">
        <f t="shared" si="358"/>
        <v/>
      </c>
      <c r="F3831" s="99" t="str">
        <f t="shared" si="359"/>
        <v/>
      </c>
      <c r="G3831" s="99" t="str">
        <f t="shared" si="360"/>
        <v/>
      </c>
      <c r="H3831" s="200" t="str">
        <f ca="1">IF(AND(M3831&gt;0,M3831&lt;=STATS!$C$22),1,"")</f>
        <v/>
      </c>
      <c r="J3831" s="34">
        <v>3830</v>
      </c>
      <c r="R3831" s="17"/>
      <c r="S3831" s="17"/>
      <c r="EZ3831" s="196"/>
      <c r="FA3831" s="196"/>
      <c r="FB3831" s="196"/>
      <c r="FC3831" s="196"/>
      <c r="FD3831" s="196"/>
    </row>
    <row r="3832" spans="2:160">
      <c r="B3832" s="99">
        <f t="shared" si="355"/>
        <v>0</v>
      </c>
      <c r="C3832" s="99" t="str">
        <f t="shared" si="356"/>
        <v/>
      </c>
      <c r="D3832" s="99" t="str">
        <f t="shared" si="357"/>
        <v/>
      </c>
      <c r="E3832" s="99" t="str">
        <f t="shared" si="358"/>
        <v/>
      </c>
      <c r="F3832" s="99" t="str">
        <f t="shared" si="359"/>
        <v/>
      </c>
      <c r="G3832" s="99" t="str">
        <f t="shared" si="360"/>
        <v/>
      </c>
      <c r="H3832" s="200" t="str">
        <f ca="1">IF(AND(M3832&gt;0,M3832&lt;=STATS!$C$22),1,"")</f>
        <v/>
      </c>
      <c r="J3832" s="34">
        <v>3831</v>
      </c>
      <c r="R3832" s="17"/>
      <c r="S3832" s="17"/>
      <c r="EZ3832" s="196"/>
      <c r="FA3832" s="196"/>
      <c r="FB3832" s="196"/>
      <c r="FC3832" s="196"/>
      <c r="FD3832" s="196"/>
    </row>
    <row r="3833" spans="2:160">
      <c r="B3833" s="99">
        <f t="shared" si="355"/>
        <v>0</v>
      </c>
      <c r="C3833" s="99" t="str">
        <f t="shared" si="356"/>
        <v/>
      </c>
      <c r="D3833" s="99" t="str">
        <f t="shared" si="357"/>
        <v/>
      </c>
      <c r="E3833" s="99" t="str">
        <f t="shared" si="358"/>
        <v/>
      </c>
      <c r="F3833" s="99" t="str">
        <f t="shared" si="359"/>
        <v/>
      </c>
      <c r="G3833" s="99" t="str">
        <f t="shared" si="360"/>
        <v/>
      </c>
      <c r="H3833" s="200" t="str">
        <f ca="1">IF(AND(M3833&gt;0,M3833&lt;=STATS!$C$22),1,"")</f>
        <v/>
      </c>
      <c r="J3833" s="34">
        <v>3832</v>
      </c>
      <c r="R3833" s="17"/>
      <c r="S3833" s="17"/>
      <c r="EZ3833" s="196"/>
      <c r="FA3833" s="196"/>
      <c r="FB3833" s="196"/>
      <c r="FC3833" s="196"/>
      <c r="FD3833" s="196"/>
    </row>
    <row r="3834" spans="2:160">
      <c r="B3834" s="99">
        <f t="shared" si="355"/>
        <v>0</v>
      </c>
      <c r="C3834" s="99" t="str">
        <f t="shared" si="356"/>
        <v/>
      </c>
      <c r="D3834" s="99" t="str">
        <f t="shared" si="357"/>
        <v/>
      </c>
      <c r="E3834" s="99" t="str">
        <f t="shared" si="358"/>
        <v/>
      </c>
      <c r="F3834" s="99" t="str">
        <f t="shared" si="359"/>
        <v/>
      </c>
      <c r="G3834" s="99" t="str">
        <f t="shared" si="360"/>
        <v/>
      </c>
      <c r="H3834" s="200" t="str">
        <f ca="1">IF(AND(M3834&gt;0,M3834&lt;=STATS!$C$22),1,"")</f>
        <v/>
      </c>
      <c r="J3834" s="34">
        <v>3833</v>
      </c>
      <c r="R3834" s="17"/>
      <c r="S3834" s="17"/>
      <c r="EZ3834" s="196"/>
      <c r="FA3834" s="196"/>
      <c r="FB3834" s="196"/>
      <c r="FC3834" s="196"/>
      <c r="FD3834" s="196"/>
    </row>
    <row r="3835" spans="2:160">
      <c r="B3835" s="99">
        <f t="shared" si="355"/>
        <v>0</v>
      </c>
      <c r="C3835" s="99" t="str">
        <f t="shared" si="356"/>
        <v/>
      </c>
      <c r="D3835" s="99" t="str">
        <f t="shared" si="357"/>
        <v/>
      </c>
      <c r="E3835" s="99" t="str">
        <f t="shared" si="358"/>
        <v/>
      </c>
      <c r="F3835" s="99" t="str">
        <f t="shared" si="359"/>
        <v/>
      </c>
      <c r="G3835" s="99" t="str">
        <f t="shared" si="360"/>
        <v/>
      </c>
      <c r="H3835" s="200" t="str">
        <f ca="1">IF(AND(M3835&gt;0,M3835&lt;=STATS!$C$22),1,"")</f>
        <v/>
      </c>
      <c r="J3835" s="34">
        <v>3834</v>
      </c>
      <c r="R3835" s="17"/>
      <c r="S3835" s="17"/>
      <c r="EZ3835" s="196"/>
      <c r="FA3835" s="196"/>
      <c r="FB3835" s="196"/>
      <c r="FC3835" s="196"/>
      <c r="FD3835" s="196"/>
    </row>
    <row r="3836" spans="2:160">
      <c r="B3836" s="99">
        <f t="shared" si="355"/>
        <v>0</v>
      </c>
      <c r="C3836" s="99" t="str">
        <f t="shared" si="356"/>
        <v/>
      </c>
      <c r="D3836" s="99" t="str">
        <f t="shared" si="357"/>
        <v/>
      </c>
      <c r="E3836" s="99" t="str">
        <f t="shared" si="358"/>
        <v/>
      </c>
      <c r="F3836" s="99" t="str">
        <f t="shared" si="359"/>
        <v/>
      </c>
      <c r="G3836" s="99" t="str">
        <f t="shared" si="360"/>
        <v/>
      </c>
      <c r="H3836" s="200" t="str">
        <f ca="1">IF(AND(M3836&gt;0,M3836&lt;=STATS!$C$22),1,"")</f>
        <v/>
      </c>
      <c r="J3836" s="34">
        <v>3835</v>
      </c>
      <c r="R3836" s="17"/>
      <c r="S3836" s="17"/>
      <c r="EZ3836" s="196"/>
      <c r="FA3836" s="196"/>
      <c r="FB3836" s="196"/>
      <c r="FC3836" s="196"/>
      <c r="FD3836" s="196"/>
    </row>
    <row r="3837" spans="2:160">
      <c r="B3837" s="99">
        <f t="shared" si="355"/>
        <v>0</v>
      </c>
      <c r="C3837" s="99" t="str">
        <f t="shared" si="356"/>
        <v/>
      </c>
      <c r="D3837" s="99" t="str">
        <f t="shared" si="357"/>
        <v/>
      </c>
      <c r="E3837" s="99" t="str">
        <f t="shared" si="358"/>
        <v/>
      </c>
      <c r="F3837" s="99" t="str">
        <f t="shared" si="359"/>
        <v/>
      </c>
      <c r="G3837" s="99" t="str">
        <f t="shared" si="360"/>
        <v/>
      </c>
      <c r="H3837" s="200" t="str">
        <f ca="1">IF(AND(M3837&gt;0,M3837&lt;=STATS!$C$22),1,"")</f>
        <v/>
      </c>
      <c r="J3837" s="34">
        <v>3836</v>
      </c>
      <c r="R3837" s="17"/>
      <c r="S3837" s="17"/>
      <c r="EZ3837" s="196"/>
      <c r="FA3837" s="196"/>
      <c r="FB3837" s="196"/>
      <c r="FC3837" s="196"/>
      <c r="FD3837" s="196"/>
    </row>
    <row r="3838" spans="2:160">
      <c r="B3838" s="99">
        <f t="shared" si="355"/>
        <v>0</v>
      </c>
      <c r="C3838" s="99" t="str">
        <f t="shared" si="356"/>
        <v/>
      </c>
      <c r="D3838" s="99" t="str">
        <f t="shared" si="357"/>
        <v/>
      </c>
      <c r="E3838" s="99" t="str">
        <f t="shared" si="358"/>
        <v/>
      </c>
      <c r="F3838" s="99" t="str">
        <f t="shared" si="359"/>
        <v/>
      </c>
      <c r="G3838" s="99" t="str">
        <f t="shared" si="360"/>
        <v/>
      </c>
      <c r="H3838" s="200" t="str">
        <f ca="1">IF(AND(M3838&gt;0,M3838&lt;=STATS!$C$22),1,"")</f>
        <v/>
      </c>
      <c r="J3838" s="34">
        <v>3837</v>
      </c>
      <c r="R3838" s="17"/>
      <c r="S3838" s="17"/>
      <c r="EZ3838" s="196"/>
      <c r="FA3838" s="196"/>
      <c r="FB3838" s="196"/>
      <c r="FC3838" s="196"/>
      <c r="FD3838" s="196"/>
    </row>
    <row r="3839" spans="2:160">
      <c r="B3839" s="99">
        <f t="shared" si="355"/>
        <v>0</v>
      </c>
      <c r="C3839" s="99" t="str">
        <f t="shared" si="356"/>
        <v/>
      </c>
      <c r="D3839" s="99" t="str">
        <f t="shared" si="357"/>
        <v/>
      </c>
      <c r="E3839" s="99" t="str">
        <f t="shared" si="358"/>
        <v/>
      </c>
      <c r="F3839" s="99" t="str">
        <f t="shared" si="359"/>
        <v/>
      </c>
      <c r="G3839" s="99" t="str">
        <f t="shared" si="360"/>
        <v/>
      </c>
      <c r="H3839" s="200" t="str">
        <f ca="1">IF(AND(M3839&gt;0,M3839&lt;=STATS!$C$22),1,"")</f>
        <v/>
      </c>
      <c r="J3839" s="34">
        <v>3838</v>
      </c>
      <c r="R3839" s="17"/>
      <c r="S3839" s="17"/>
      <c r="EZ3839" s="196"/>
      <c r="FA3839" s="196"/>
      <c r="FB3839" s="196"/>
      <c r="FC3839" s="196"/>
      <c r="FD3839" s="196"/>
    </row>
    <row r="3840" spans="2:160">
      <c r="B3840" s="99">
        <f t="shared" si="355"/>
        <v>0</v>
      </c>
      <c r="C3840" s="99" t="str">
        <f t="shared" si="356"/>
        <v/>
      </c>
      <c r="D3840" s="99" t="str">
        <f t="shared" si="357"/>
        <v/>
      </c>
      <c r="E3840" s="99" t="str">
        <f t="shared" si="358"/>
        <v/>
      </c>
      <c r="F3840" s="99" t="str">
        <f t="shared" si="359"/>
        <v/>
      </c>
      <c r="G3840" s="99" t="str">
        <f t="shared" si="360"/>
        <v/>
      </c>
      <c r="H3840" s="200" t="str">
        <f ca="1">IF(AND(M3840&gt;0,M3840&lt;=STATS!$C$22),1,"")</f>
        <v/>
      </c>
      <c r="J3840" s="34">
        <v>3839</v>
      </c>
      <c r="R3840" s="17"/>
      <c r="S3840" s="17"/>
      <c r="EZ3840" s="196"/>
      <c r="FA3840" s="196"/>
      <c r="FB3840" s="196"/>
      <c r="FC3840" s="196"/>
      <c r="FD3840" s="196"/>
    </row>
    <row r="3841" spans="2:160">
      <c r="B3841" s="99">
        <f t="shared" si="355"/>
        <v>0</v>
      </c>
      <c r="C3841" s="99" t="str">
        <f t="shared" si="356"/>
        <v/>
      </c>
      <c r="D3841" s="99" t="str">
        <f t="shared" si="357"/>
        <v/>
      </c>
      <c r="E3841" s="99" t="str">
        <f t="shared" si="358"/>
        <v/>
      </c>
      <c r="F3841" s="99" t="str">
        <f t="shared" si="359"/>
        <v/>
      </c>
      <c r="G3841" s="99" t="str">
        <f t="shared" si="360"/>
        <v/>
      </c>
      <c r="H3841" s="200" t="str">
        <f ca="1">IF(AND(M3841&gt;0,M3841&lt;=STATS!$C$22),1,"")</f>
        <v/>
      </c>
      <c r="J3841" s="34">
        <v>3840</v>
      </c>
      <c r="R3841" s="17"/>
      <c r="S3841" s="17"/>
      <c r="EZ3841" s="196"/>
      <c r="FA3841" s="196"/>
      <c r="FB3841" s="196"/>
      <c r="FC3841" s="196"/>
      <c r="FD3841" s="196"/>
    </row>
    <row r="3842" spans="2:160">
      <c r="B3842" s="99">
        <f t="shared" ref="B3842:B3905" si="361">COUNT(R3842:EY3842,FE3842:FM3842)</f>
        <v>0</v>
      </c>
      <c r="C3842" s="99" t="str">
        <f t="shared" ref="C3842:C3905" si="362">IF(COUNT(R3842:EY3842,FE3842:FM3842)&gt;0,COUNT(R3842:EY3842,FE3842:FM3842),"")</f>
        <v/>
      </c>
      <c r="D3842" s="99" t="str">
        <f t="shared" ref="D3842:D3905" si="363">IF(COUNT(T3842:BJ3842,BL3842:BT3842,BV3842:CB3842,CD3842:EY3842,FE3842:FM3842)&gt;0,COUNT(T3842:BJ3842,BL3842:BT3842,BV3842:CB3842,CD3842:EY3842,FE3842:FM3842),"")</f>
        <v/>
      </c>
      <c r="E3842" s="99" t="str">
        <f t="shared" ref="E3842:E3905" si="364">IF(H3842=1,COUNT(R3842:EY3842,FE3842:FM3842),"")</f>
        <v/>
      </c>
      <c r="F3842" s="99" t="str">
        <f t="shared" ref="F3842:F3905" si="365">IF(H3842=1,COUNT(T3842:BJ3842,BL3842:BT3842,BV3842:CB3842,CD3842:EY3842,FE3842:FM3842),"")</f>
        <v/>
      </c>
      <c r="G3842" s="99" t="str">
        <f t="shared" si="360"/>
        <v/>
      </c>
      <c r="H3842" s="200" t="str">
        <f ca="1">IF(AND(M3842&gt;0,M3842&lt;=STATS!$C$22),1,"")</f>
        <v/>
      </c>
      <c r="J3842" s="34">
        <v>3841</v>
      </c>
      <c r="R3842" s="17"/>
      <c r="S3842" s="17"/>
      <c r="EZ3842" s="196"/>
      <c r="FA3842" s="196"/>
      <c r="FB3842" s="196"/>
      <c r="FC3842" s="196"/>
      <c r="FD3842" s="196"/>
    </row>
    <row r="3843" spans="2:160">
      <c r="B3843" s="99">
        <f t="shared" si="361"/>
        <v>0</v>
      </c>
      <c r="C3843" s="99" t="str">
        <f t="shared" si="362"/>
        <v/>
      </c>
      <c r="D3843" s="99" t="str">
        <f t="shared" si="363"/>
        <v/>
      </c>
      <c r="E3843" s="99" t="str">
        <f t="shared" si="364"/>
        <v/>
      </c>
      <c r="F3843" s="99" t="str">
        <f t="shared" si="365"/>
        <v/>
      </c>
      <c r="G3843" s="99" t="str">
        <f t="shared" si="360"/>
        <v/>
      </c>
      <c r="H3843" s="200" t="str">
        <f ca="1">IF(AND(M3843&gt;0,M3843&lt;=STATS!$C$22),1,"")</f>
        <v/>
      </c>
      <c r="J3843" s="34">
        <v>3842</v>
      </c>
      <c r="R3843" s="17"/>
      <c r="S3843" s="17"/>
      <c r="EZ3843" s="196"/>
      <c r="FA3843" s="196"/>
      <c r="FB3843" s="196"/>
      <c r="FC3843" s="196"/>
      <c r="FD3843" s="196"/>
    </row>
    <row r="3844" spans="2:160">
      <c r="B3844" s="99">
        <f t="shared" si="361"/>
        <v>0</v>
      </c>
      <c r="C3844" s="99" t="str">
        <f t="shared" si="362"/>
        <v/>
      </c>
      <c r="D3844" s="99" t="str">
        <f t="shared" si="363"/>
        <v/>
      </c>
      <c r="E3844" s="99" t="str">
        <f t="shared" si="364"/>
        <v/>
      </c>
      <c r="F3844" s="99" t="str">
        <f t="shared" si="365"/>
        <v/>
      </c>
      <c r="G3844" s="99" t="str">
        <f t="shared" si="360"/>
        <v/>
      </c>
      <c r="H3844" s="200" t="str">
        <f ca="1">IF(AND(M3844&gt;0,M3844&lt;=STATS!$C$22),1,"")</f>
        <v/>
      </c>
      <c r="J3844" s="34">
        <v>3843</v>
      </c>
      <c r="R3844" s="17"/>
      <c r="S3844" s="17"/>
      <c r="EZ3844" s="196"/>
      <c r="FA3844" s="196"/>
      <c r="FB3844" s="196"/>
      <c r="FC3844" s="196"/>
      <c r="FD3844" s="196"/>
    </row>
    <row r="3845" spans="2:160">
      <c r="B3845" s="99">
        <f t="shared" si="361"/>
        <v>0</v>
      </c>
      <c r="C3845" s="99" t="str">
        <f t="shared" si="362"/>
        <v/>
      </c>
      <c r="D3845" s="99" t="str">
        <f t="shared" si="363"/>
        <v/>
      </c>
      <c r="E3845" s="99" t="str">
        <f t="shared" si="364"/>
        <v/>
      </c>
      <c r="F3845" s="99" t="str">
        <f t="shared" si="365"/>
        <v/>
      </c>
      <c r="G3845" s="99" t="str">
        <f t="shared" si="360"/>
        <v/>
      </c>
      <c r="H3845" s="200" t="str">
        <f ca="1">IF(AND(M3845&gt;0,M3845&lt;=STATS!$C$22),1,"")</f>
        <v/>
      </c>
      <c r="J3845" s="34">
        <v>3844</v>
      </c>
      <c r="R3845" s="17"/>
      <c r="S3845" s="17"/>
      <c r="EZ3845" s="196"/>
      <c r="FA3845" s="196"/>
      <c r="FB3845" s="196"/>
      <c r="FC3845" s="196"/>
      <c r="FD3845" s="196"/>
    </row>
    <row r="3846" spans="2:160">
      <c r="B3846" s="99">
        <f t="shared" si="361"/>
        <v>0</v>
      </c>
      <c r="C3846" s="99" t="str">
        <f t="shared" si="362"/>
        <v/>
      </c>
      <c r="D3846" s="99" t="str">
        <f t="shared" si="363"/>
        <v/>
      </c>
      <c r="E3846" s="99" t="str">
        <f t="shared" si="364"/>
        <v/>
      </c>
      <c r="F3846" s="99" t="str">
        <f t="shared" si="365"/>
        <v/>
      </c>
      <c r="G3846" s="99" t="str">
        <f t="shared" si="360"/>
        <v/>
      </c>
      <c r="H3846" s="200" t="str">
        <f ca="1">IF(AND(M3846&gt;0,M3846&lt;=STATS!$C$22),1,"")</f>
        <v/>
      </c>
      <c r="J3846" s="34">
        <v>3845</v>
      </c>
      <c r="R3846" s="17"/>
      <c r="S3846" s="17"/>
      <c r="EZ3846" s="196"/>
      <c r="FA3846" s="196"/>
      <c r="FB3846" s="196"/>
      <c r="FC3846" s="196"/>
      <c r="FD3846" s="196"/>
    </row>
    <row r="3847" spans="2:160">
      <c r="B3847" s="99">
        <f t="shared" si="361"/>
        <v>0</v>
      </c>
      <c r="C3847" s="99" t="str">
        <f t="shared" si="362"/>
        <v/>
      </c>
      <c r="D3847" s="99" t="str">
        <f t="shared" si="363"/>
        <v/>
      </c>
      <c r="E3847" s="99" t="str">
        <f t="shared" si="364"/>
        <v/>
      </c>
      <c r="F3847" s="99" t="str">
        <f t="shared" si="365"/>
        <v/>
      </c>
      <c r="G3847" s="99" t="str">
        <f t="shared" si="360"/>
        <v/>
      </c>
      <c r="H3847" s="200" t="str">
        <f ca="1">IF(AND(M3847&gt;0,M3847&lt;=STATS!$C$22),1,"")</f>
        <v/>
      </c>
      <c r="J3847" s="34">
        <v>3846</v>
      </c>
      <c r="R3847" s="17"/>
      <c r="S3847" s="17"/>
      <c r="EZ3847" s="196"/>
      <c r="FA3847" s="196"/>
      <c r="FB3847" s="196"/>
      <c r="FC3847" s="196"/>
      <c r="FD3847" s="196"/>
    </row>
    <row r="3848" spans="2:160">
      <c r="B3848" s="99">
        <f t="shared" si="361"/>
        <v>0</v>
      </c>
      <c r="C3848" s="99" t="str">
        <f t="shared" si="362"/>
        <v/>
      </c>
      <c r="D3848" s="99" t="str">
        <f t="shared" si="363"/>
        <v/>
      </c>
      <c r="E3848" s="99" t="str">
        <f t="shared" si="364"/>
        <v/>
      </c>
      <c r="F3848" s="99" t="str">
        <f t="shared" si="365"/>
        <v/>
      </c>
      <c r="G3848" s="99" t="str">
        <f t="shared" si="360"/>
        <v/>
      </c>
      <c r="H3848" s="200" t="str">
        <f ca="1">IF(AND(M3848&gt;0,M3848&lt;=STATS!$C$22),1,"")</f>
        <v/>
      </c>
      <c r="J3848" s="34">
        <v>3847</v>
      </c>
      <c r="R3848" s="17"/>
      <c r="S3848" s="17"/>
      <c r="EZ3848" s="196"/>
      <c r="FA3848" s="196"/>
      <c r="FB3848" s="196"/>
      <c r="FC3848" s="196"/>
      <c r="FD3848" s="196"/>
    </row>
    <row r="3849" spans="2:160">
      <c r="B3849" s="99">
        <f t="shared" si="361"/>
        <v>0</v>
      </c>
      <c r="C3849" s="99" t="str">
        <f t="shared" si="362"/>
        <v/>
      </c>
      <c r="D3849" s="99" t="str">
        <f t="shared" si="363"/>
        <v/>
      </c>
      <c r="E3849" s="99" t="str">
        <f t="shared" si="364"/>
        <v/>
      </c>
      <c r="F3849" s="99" t="str">
        <f t="shared" si="365"/>
        <v/>
      </c>
      <c r="G3849" s="99" t="str">
        <f t="shared" si="360"/>
        <v/>
      </c>
      <c r="H3849" s="200" t="str">
        <f ca="1">IF(AND(M3849&gt;0,M3849&lt;=STATS!$C$22),1,"")</f>
        <v/>
      </c>
      <c r="J3849" s="34">
        <v>3848</v>
      </c>
      <c r="R3849" s="17"/>
      <c r="S3849" s="17"/>
      <c r="EZ3849" s="196"/>
      <c r="FA3849" s="196"/>
      <c r="FB3849" s="196"/>
      <c r="FC3849" s="196"/>
      <c r="FD3849" s="196"/>
    </row>
    <row r="3850" spans="2:160">
      <c r="B3850" s="99">
        <f t="shared" si="361"/>
        <v>0</v>
      </c>
      <c r="C3850" s="99" t="str">
        <f t="shared" si="362"/>
        <v/>
      </c>
      <c r="D3850" s="99" t="str">
        <f t="shared" si="363"/>
        <v/>
      </c>
      <c r="E3850" s="99" t="str">
        <f t="shared" si="364"/>
        <v/>
      </c>
      <c r="F3850" s="99" t="str">
        <f t="shared" si="365"/>
        <v/>
      </c>
      <c r="G3850" s="99" t="str">
        <f t="shared" si="360"/>
        <v/>
      </c>
      <c r="H3850" s="200" t="str">
        <f ca="1">IF(AND(M3850&gt;0,M3850&lt;=STATS!$C$22),1,"")</f>
        <v/>
      </c>
      <c r="J3850" s="34">
        <v>3849</v>
      </c>
      <c r="R3850" s="17"/>
      <c r="S3850" s="17"/>
      <c r="EZ3850" s="196"/>
      <c r="FA3850" s="196"/>
      <c r="FB3850" s="196"/>
      <c r="FC3850" s="196"/>
      <c r="FD3850" s="196"/>
    </row>
    <row r="3851" spans="2:160">
      <c r="B3851" s="99">
        <f t="shared" si="361"/>
        <v>0</v>
      </c>
      <c r="C3851" s="99" t="str">
        <f t="shared" si="362"/>
        <v/>
      </c>
      <c r="D3851" s="99" t="str">
        <f t="shared" si="363"/>
        <v/>
      </c>
      <c r="E3851" s="99" t="str">
        <f t="shared" si="364"/>
        <v/>
      </c>
      <c r="F3851" s="99" t="str">
        <f t="shared" si="365"/>
        <v/>
      </c>
      <c r="G3851" s="99" t="str">
        <f t="shared" si="360"/>
        <v/>
      </c>
      <c r="H3851" s="200" t="str">
        <f ca="1">IF(AND(M3851&gt;0,M3851&lt;=STATS!$C$22),1,"")</f>
        <v/>
      </c>
      <c r="J3851" s="34">
        <v>3850</v>
      </c>
      <c r="R3851" s="17"/>
      <c r="S3851" s="17"/>
      <c r="EZ3851" s="196"/>
      <c r="FA3851" s="196"/>
      <c r="FB3851" s="196"/>
      <c r="FC3851" s="196"/>
      <c r="FD3851" s="196"/>
    </row>
    <row r="3852" spans="2:160">
      <c r="B3852" s="99">
        <f t="shared" si="361"/>
        <v>0</v>
      </c>
      <c r="C3852" s="99" t="str">
        <f t="shared" si="362"/>
        <v/>
      </c>
      <c r="D3852" s="99" t="str">
        <f t="shared" si="363"/>
        <v/>
      </c>
      <c r="E3852" s="99" t="str">
        <f t="shared" si="364"/>
        <v/>
      </c>
      <c r="F3852" s="99" t="str">
        <f t="shared" si="365"/>
        <v/>
      </c>
      <c r="G3852" s="99" t="str">
        <f t="shared" si="360"/>
        <v/>
      </c>
      <c r="H3852" s="200" t="str">
        <f ca="1">IF(AND(M3852&gt;0,M3852&lt;=STATS!$C$22),1,"")</f>
        <v/>
      </c>
      <c r="J3852" s="34">
        <v>3851</v>
      </c>
      <c r="R3852" s="17"/>
      <c r="S3852" s="17"/>
      <c r="EZ3852" s="196"/>
      <c r="FA3852" s="196"/>
      <c r="FB3852" s="196"/>
      <c r="FC3852" s="196"/>
      <c r="FD3852" s="196"/>
    </row>
    <row r="3853" spans="2:160">
      <c r="B3853" s="99">
        <f t="shared" si="361"/>
        <v>0</v>
      </c>
      <c r="C3853" s="99" t="str">
        <f t="shared" si="362"/>
        <v/>
      </c>
      <c r="D3853" s="99" t="str">
        <f t="shared" si="363"/>
        <v/>
      </c>
      <c r="E3853" s="99" t="str">
        <f t="shared" si="364"/>
        <v/>
      </c>
      <c r="F3853" s="99" t="str">
        <f t="shared" si="365"/>
        <v/>
      </c>
      <c r="G3853" s="99" t="str">
        <f t="shared" si="360"/>
        <v/>
      </c>
      <c r="H3853" s="200" t="str">
        <f ca="1">IF(AND(M3853&gt;0,M3853&lt;=STATS!$C$22),1,"")</f>
        <v/>
      </c>
      <c r="J3853" s="34">
        <v>3852</v>
      </c>
      <c r="R3853" s="17"/>
      <c r="S3853" s="17"/>
      <c r="EZ3853" s="196"/>
      <c r="FA3853" s="196"/>
      <c r="FB3853" s="196"/>
      <c r="FC3853" s="196"/>
      <c r="FD3853" s="196"/>
    </row>
    <row r="3854" spans="2:160">
      <c r="B3854" s="99">
        <f t="shared" si="361"/>
        <v>0</v>
      </c>
      <c r="C3854" s="99" t="str">
        <f t="shared" si="362"/>
        <v/>
      </c>
      <c r="D3854" s="99" t="str">
        <f t="shared" si="363"/>
        <v/>
      </c>
      <c r="E3854" s="99" t="str">
        <f t="shared" si="364"/>
        <v/>
      </c>
      <c r="F3854" s="99" t="str">
        <f t="shared" si="365"/>
        <v/>
      </c>
      <c r="G3854" s="99" t="str">
        <f t="shared" si="360"/>
        <v/>
      </c>
      <c r="H3854" s="200" t="str">
        <f ca="1">IF(AND(M3854&gt;0,M3854&lt;=STATS!$C$22),1,"")</f>
        <v/>
      </c>
      <c r="J3854" s="34">
        <v>3853</v>
      </c>
      <c r="R3854" s="17"/>
      <c r="S3854" s="17"/>
      <c r="EZ3854" s="196"/>
      <c r="FA3854" s="196"/>
      <c r="FB3854" s="196"/>
      <c r="FC3854" s="196"/>
      <c r="FD3854" s="196"/>
    </row>
    <row r="3855" spans="2:160">
      <c r="B3855" s="99">
        <f t="shared" si="361"/>
        <v>0</v>
      </c>
      <c r="C3855" s="99" t="str">
        <f t="shared" si="362"/>
        <v/>
      </c>
      <c r="D3855" s="99" t="str">
        <f t="shared" si="363"/>
        <v/>
      </c>
      <c r="E3855" s="99" t="str">
        <f t="shared" si="364"/>
        <v/>
      </c>
      <c r="F3855" s="99" t="str">
        <f t="shared" si="365"/>
        <v/>
      </c>
      <c r="G3855" s="99" t="str">
        <f t="shared" si="360"/>
        <v/>
      </c>
      <c r="H3855" s="200" t="str">
        <f ca="1">IF(AND(M3855&gt;0,M3855&lt;=STATS!$C$22),1,"")</f>
        <v/>
      </c>
      <c r="J3855" s="34">
        <v>3854</v>
      </c>
      <c r="R3855" s="17"/>
      <c r="S3855" s="17"/>
      <c r="EZ3855" s="196"/>
      <c r="FA3855" s="196"/>
      <c r="FB3855" s="196"/>
      <c r="FC3855" s="196"/>
      <c r="FD3855" s="196"/>
    </row>
    <row r="3856" spans="2:160">
      <c r="B3856" s="99">
        <f t="shared" si="361"/>
        <v>0</v>
      </c>
      <c r="C3856" s="99" t="str">
        <f t="shared" si="362"/>
        <v/>
      </c>
      <c r="D3856" s="99" t="str">
        <f t="shared" si="363"/>
        <v/>
      </c>
      <c r="E3856" s="99" t="str">
        <f t="shared" si="364"/>
        <v/>
      </c>
      <c r="F3856" s="99" t="str">
        <f t="shared" si="365"/>
        <v/>
      </c>
      <c r="G3856" s="99" t="str">
        <f t="shared" si="360"/>
        <v/>
      </c>
      <c r="H3856" s="200" t="str">
        <f ca="1">IF(AND(M3856&gt;0,M3856&lt;=STATS!$C$22),1,"")</f>
        <v/>
      </c>
      <c r="J3856" s="34">
        <v>3855</v>
      </c>
      <c r="R3856" s="17"/>
      <c r="S3856" s="17"/>
      <c r="EZ3856" s="196"/>
      <c r="FA3856" s="196"/>
      <c r="FB3856" s="196"/>
      <c r="FC3856" s="196"/>
      <c r="FD3856" s="196"/>
    </row>
    <row r="3857" spans="2:160">
      <c r="B3857" s="99">
        <f t="shared" si="361"/>
        <v>0</v>
      </c>
      <c r="C3857" s="99" t="str">
        <f t="shared" si="362"/>
        <v/>
      </c>
      <c r="D3857" s="99" t="str">
        <f t="shared" si="363"/>
        <v/>
      </c>
      <c r="E3857" s="99" t="str">
        <f t="shared" si="364"/>
        <v/>
      </c>
      <c r="F3857" s="99" t="str">
        <f t="shared" si="365"/>
        <v/>
      </c>
      <c r="G3857" s="99" t="str">
        <f t="shared" si="360"/>
        <v/>
      </c>
      <c r="H3857" s="200" t="str">
        <f ca="1">IF(AND(M3857&gt;0,M3857&lt;=STATS!$C$22),1,"")</f>
        <v/>
      </c>
      <c r="J3857" s="34">
        <v>3856</v>
      </c>
      <c r="R3857" s="17"/>
      <c r="S3857" s="17"/>
      <c r="EZ3857" s="196"/>
      <c r="FA3857" s="196"/>
      <c r="FB3857" s="196"/>
      <c r="FC3857" s="196"/>
      <c r="FD3857" s="196"/>
    </row>
    <row r="3858" spans="2:160">
      <c r="B3858" s="99">
        <f t="shared" si="361"/>
        <v>0</v>
      </c>
      <c r="C3858" s="99" t="str">
        <f t="shared" si="362"/>
        <v/>
      </c>
      <c r="D3858" s="99" t="str">
        <f t="shared" si="363"/>
        <v/>
      </c>
      <c r="E3858" s="99" t="str">
        <f t="shared" si="364"/>
        <v/>
      </c>
      <c r="F3858" s="99" t="str">
        <f t="shared" si="365"/>
        <v/>
      </c>
      <c r="G3858" s="99" t="str">
        <f t="shared" si="360"/>
        <v/>
      </c>
      <c r="H3858" s="200" t="str">
        <f ca="1">IF(AND(M3858&gt;0,M3858&lt;=STATS!$C$22),1,"")</f>
        <v/>
      </c>
      <c r="J3858" s="34">
        <v>3857</v>
      </c>
      <c r="R3858" s="17"/>
      <c r="S3858" s="17"/>
      <c r="EZ3858" s="196"/>
      <c r="FA3858" s="196"/>
      <c r="FB3858" s="196"/>
      <c r="FC3858" s="196"/>
      <c r="FD3858" s="196"/>
    </row>
    <row r="3859" spans="2:160">
      <c r="B3859" s="99">
        <f t="shared" si="361"/>
        <v>0</v>
      </c>
      <c r="C3859" s="99" t="str">
        <f t="shared" si="362"/>
        <v/>
      </c>
      <c r="D3859" s="99" t="str">
        <f t="shared" si="363"/>
        <v/>
      </c>
      <c r="E3859" s="99" t="str">
        <f t="shared" si="364"/>
        <v/>
      </c>
      <c r="F3859" s="99" t="str">
        <f t="shared" si="365"/>
        <v/>
      </c>
      <c r="G3859" s="99" t="str">
        <f t="shared" si="360"/>
        <v/>
      </c>
      <c r="H3859" s="200" t="str">
        <f ca="1">IF(AND(M3859&gt;0,M3859&lt;=STATS!$C$22),1,"")</f>
        <v/>
      </c>
      <c r="J3859" s="34">
        <v>3858</v>
      </c>
      <c r="R3859" s="17"/>
      <c r="S3859" s="17"/>
      <c r="EZ3859" s="196"/>
      <c r="FA3859" s="196"/>
      <c r="FB3859" s="196"/>
      <c r="FC3859" s="196"/>
      <c r="FD3859" s="196"/>
    </row>
    <row r="3860" spans="2:160">
      <c r="B3860" s="99">
        <f t="shared" si="361"/>
        <v>0</v>
      </c>
      <c r="C3860" s="99" t="str">
        <f t="shared" si="362"/>
        <v/>
      </c>
      <c r="D3860" s="99" t="str">
        <f t="shared" si="363"/>
        <v/>
      </c>
      <c r="E3860" s="99" t="str">
        <f t="shared" si="364"/>
        <v/>
      </c>
      <c r="F3860" s="99" t="str">
        <f t="shared" si="365"/>
        <v/>
      </c>
      <c r="G3860" s="99" t="str">
        <f t="shared" si="360"/>
        <v/>
      </c>
      <c r="H3860" s="200" t="str">
        <f ca="1">IF(AND(M3860&gt;0,M3860&lt;=STATS!$C$22),1,"")</f>
        <v/>
      </c>
      <c r="J3860" s="34">
        <v>3859</v>
      </c>
      <c r="R3860" s="17"/>
      <c r="S3860" s="17"/>
      <c r="EZ3860" s="196"/>
      <c r="FA3860" s="196"/>
      <c r="FB3860" s="196"/>
      <c r="FC3860" s="196"/>
      <c r="FD3860" s="196"/>
    </row>
    <row r="3861" spans="2:160">
      <c r="B3861" s="99">
        <f t="shared" si="361"/>
        <v>0</v>
      </c>
      <c r="C3861" s="99" t="str">
        <f t="shared" si="362"/>
        <v/>
      </c>
      <c r="D3861" s="99" t="str">
        <f t="shared" si="363"/>
        <v/>
      </c>
      <c r="E3861" s="99" t="str">
        <f t="shared" si="364"/>
        <v/>
      </c>
      <c r="F3861" s="99" t="str">
        <f t="shared" si="365"/>
        <v/>
      </c>
      <c r="G3861" s="99" t="str">
        <f t="shared" si="360"/>
        <v/>
      </c>
      <c r="H3861" s="200" t="str">
        <f ca="1">IF(AND(M3861&gt;0,M3861&lt;=STATS!$C$22),1,"")</f>
        <v/>
      </c>
      <c r="J3861" s="34">
        <v>3860</v>
      </c>
      <c r="R3861" s="17"/>
      <c r="S3861" s="17"/>
      <c r="EZ3861" s="196"/>
      <c r="FA3861" s="196"/>
      <c r="FB3861" s="196"/>
      <c r="FC3861" s="196"/>
      <c r="FD3861" s="196"/>
    </row>
    <row r="3862" spans="2:160">
      <c r="B3862" s="99">
        <f t="shared" si="361"/>
        <v>0</v>
      </c>
      <c r="C3862" s="99" t="str">
        <f t="shared" si="362"/>
        <v/>
      </c>
      <c r="D3862" s="99" t="str">
        <f t="shared" si="363"/>
        <v/>
      </c>
      <c r="E3862" s="99" t="str">
        <f t="shared" si="364"/>
        <v/>
      </c>
      <c r="F3862" s="99" t="str">
        <f t="shared" si="365"/>
        <v/>
      </c>
      <c r="G3862" s="99" t="str">
        <f t="shared" si="360"/>
        <v/>
      </c>
      <c r="H3862" s="200" t="str">
        <f ca="1">IF(AND(M3862&gt;0,M3862&lt;=STATS!$C$22),1,"")</f>
        <v/>
      </c>
      <c r="J3862" s="34">
        <v>3861</v>
      </c>
      <c r="R3862" s="17"/>
      <c r="S3862" s="17"/>
      <c r="EZ3862" s="196"/>
      <c r="FA3862" s="196"/>
      <c r="FB3862" s="196"/>
      <c r="FC3862" s="196"/>
      <c r="FD3862" s="196"/>
    </row>
    <row r="3863" spans="2:160">
      <c r="B3863" s="99">
        <f t="shared" si="361"/>
        <v>0</v>
      </c>
      <c r="C3863" s="99" t="str">
        <f t="shared" si="362"/>
        <v/>
      </c>
      <c r="D3863" s="99" t="str">
        <f t="shared" si="363"/>
        <v/>
      </c>
      <c r="E3863" s="99" t="str">
        <f t="shared" si="364"/>
        <v/>
      </c>
      <c r="F3863" s="99" t="str">
        <f t="shared" si="365"/>
        <v/>
      </c>
      <c r="G3863" s="99" t="str">
        <f t="shared" si="360"/>
        <v/>
      </c>
      <c r="H3863" s="200" t="str">
        <f ca="1">IF(AND(M3863&gt;0,M3863&lt;=STATS!$C$22),1,"")</f>
        <v/>
      </c>
      <c r="J3863" s="34">
        <v>3862</v>
      </c>
      <c r="R3863" s="17"/>
      <c r="S3863" s="17"/>
      <c r="EZ3863" s="196"/>
      <c r="FA3863" s="196"/>
      <c r="FB3863" s="196"/>
      <c r="FC3863" s="196"/>
      <c r="FD3863" s="196"/>
    </row>
    <row r="3864" spans="2:160">
      <c r="B3864" s="99">
        <f t="shared" si="361"/>
        <v>0</v>
      </c>
      <c r="C3864" s="99" t="str">
        <f t="shared" si="362"/>
        <v/>
      </c>
      <c r="D3864" s="99" t="str">
        <f t="shared" si="363"/>
        <v/>
      </c>
      <c r="E3864" s="99" t="str">
        <f t="shared" si="364"/>
        <v/>
      </c>
      <c r="F3864" s="99" t="str">
        <f t="shared" si="365"/>
        <v/>
      </c>
      <c r="G3864" s="99" t="str">
        <f t="shared" si="360"/>
        <v/>
      </c>
      <c r="H3864" s="200" t="str">
        <f ca="1">IF(AND(M3864&gt;0,M3864&lt;=STATS!$C$22),1,"")</f>
        <v/>
      </c>
      <c r="J3864" s="34">
        <v>3863</v>
      </c>
      <c r="R3864" s="17"/>
      <c r="S3864" s="17"/>
      <c r="EZ3864" s="196"/>
      <c r="FA3864" s="196"/>
      <c r="FB3864" s="196"/>
      <c r="FC3864" s="196"/>
      <c r="FD3864" s="196"/>
    </row>
    <row r="3865" spans="2:160">
      <c r="B3865" s="99">
        <f t="shared" si="361"/>
        <v>0</v>
      </c>
      <c r="C3865" s="99" t="str">
        <f t="shared" si="362"/>
        <v/>
      </c>
      <c r="D3865" s="99" t="str">
        <f t="shared" si="363"/>
        <v/>
      </c>
      <c r="E3865" s="99" t="str">
        <f t="shared" si="364"/>
        <v/>
      </c>
      <c r="F3865" s="99" t="str">
        <f t="shared" si="365"/>
        <v/>
      </c>
      <c r="G3865" s="99" t="str">
        <f t="shared" si="360"/>
        <v/>
      </c>
      <c r="H3865" s="200" t="str">
        <f ca="1">IF(AND(M3865&gt;0,M3865&lt;=STATS!$C$22),1,"")</f>
        <v/>
      </c>
      <c r="J3865" s="34">
        <v>3864</v>
      </c>
      <c r="R3865" s="17"/>
      <c r="S3865" s="17"/>
      <c r="EZ3865" s="196"/>
      <c r="FA3865" s="196"/>
      <c r="FB3865" s="196"/>
      <c r="FC3865" s="196"/>
      <c r="FD3865" s="196"/>
    </row>
    <row r="3866" spans="2:160">
      <c r="B3866" s="99">
        <f t="shared" si="361"/>
        <v>0</v>
      </c>
      <c r="C3866" s="99" t="str">
        <f t="shared" si="362"/>
        <v/>
      </c>
      <c r="D3866" s="99" t="str">
        <f t="shared" si="363"/>
        <v/>
      </c>
      <c r="E3866" s="99" t="str">
        <f t="shared" si="364"/>
        <v/>
      </c>
      <c r="F3866" s="99" t="str">
        <f t="shared" si="365"/>
        <v/>
      </c>
      <c r="G3866" s="99" t="str">
        <f t="shared" ref="G3866:G3929" si="366">IF($B3866&gt;=1,$M3866,"")</f>
        <v/>
      </c>
      <c r="H3866" s="200" t="str">
        <f ca="1">IF(AND(M3866&gt;0,M3866&lt;=STATS!$C$22),1,"")</f>
        <v/>
      </c>
      <c r="J3866" s="34">
        <v>3865</v>
      </c>
      <c r="R3866" s="17"/>
      <c r="S3866" s="17"/>
      <c r="EZ3866" s="196"/>
      <c r="FA3866" s="196"/>
      <c r="FB3866" s="196"/>
      <c r="FC3866" s="196"/>
      <c r="FD3866" s="196"/>
    </row>
    <row r="3867" spans="2:160">
      <c r="B3867" s="99">
        <f t="shared" si="361"/>
        <v>0</v>
      </c>
      <c r="C3867" s="99" t="str">
        <f t="shared" si="362"/>
        <v/>
      </c>
      <c r="D3867" s="99" t="str">
        <f t="shared" si="363"/>
        <v/>
      </c>
      <c r="E3867" s="99" t="str">
        <f t="shared" si="364"/>
        <v/>
      </c>
      <c r="F3867" s="99" t="str">
        <f t="shared" si="365"/>
        <v/>
      </c>
      <c r="G3867" s="99" t="str">
        <f t="shared" si="366"/>
        <v/>
      </c>
      <c r="H3867" s="200" t="str">
        <f ca="1">IF(AND(M3867&gt;0,M3867&lt;=STATS!$C$22),1,"")</f>
        <v/>
      </c>
      <c r="J3867" s="34">
        <v>3866</v>
      </c>
      <c r="R3867" s="17"/>
      <c r="S3867" s="17"/>
      <c r="EZ3867" s="196"/>
      <c r="FA3867" s="196"/>
      <c r="FB3867" s="196"/>
      <c r="FC3867" s="196"/>
      <c r="FD3867" s="196"/>
    </row>
    <row r="3868" spans="2:160">
      <c r="B3868" s="99">
        <f t="shared" si="361"/>
        <v>0</v>
      </c>
      <c r="C3868" s="99" t="str">
        <f t="shared" si="362"/>
        <v/>
      </c>
      <c r="D3868" s="99" t="str">
        <f t="shared" si="363"/>
        <v/>
      </c>
      <c r="E3868" s="99" t="str">
        <f t="shared" si="364"/>
        <v/>
      </c>
      <c r="F3868" s="99" t="str">
        <f t="shared" si="365"/>
        <v/>
      </c>
      <c r="G3868" s="99" t="str">
        <f t="shared" si="366"/>
        <v/>
      </c>
      <c r="H3868" s="200" t="str">
        <f ca="1">IF(AND(M3868&gt;0,M3868&lt;=STATS!$C$22),1,"")</f>
        <v/>
      </c>
      <c r="J3868" s="34">
        <v>3867</v>
      </c>
      <c r="R3868" s="17"/>
      <c r="S3868" s="17"/>
      <c r="EZ3868" s="196"/>
      <c r="FA3868" s="196"/>
      <c r="FB3868" s="196"/>
      <c r="FC3868" s="196"/>
      <c r="FD3868" s="196"/>
    </row>
    <row r="3869" spans="2:160">
      <c r="B3869" s="99">
        <f t="shared" si="361"/>
        <v>0</v>
      </c>
      <c r="C3869" s="99" t="str">
        <f t="shared" si="362"/>
        <v/>
      </c>
      <c r="D3869" s="99" t="str">
        <f t="shared" si="363"/>
        <v/>
      </c>
      <c r="E3869" s="99" t="str">
        <f t="shared" si="364"/>
        <v/>
      </c>
      <c r="F3869" s="99" t="str">
        <f t="shared" si="365"/>
        <v/>
      </c>
      <c r="G3869" s="99" t="str">
        <f t="shared" si="366"/>
        <v/>
      </c>
      <c r="H3869" s="200" t="str">
        <f ca="1">IF(AND(M3869&gt;0,M3869&lt;=STATS!$C$22),1,"")</f>
        <v/>
      </c>
      <c r="J3869" s="34">
        <v>3868</v>
      </c>
      <c r="R3869" s="17"/>
      <c r="S3869" s="17"/>
      <c r="EZ3869" s="196"/>
      <c r="FA3869" s="196"/>
      <c r="FB3869" s="196"/>
      <c r="FC3869" s="196"/>
      <c r="FD3869" s="196"/>
    </row>
    <row r="3870" spans="2:160">
      <c r="B3870" s="99">
        <f t="shared" si="361"/>
        <v>0</v>
      </c>
      <c r="C3870" s="99" t="str">
        <f t="shared" si="362"/>
        <v/>
      </c>
      <c r="D3870" s="99" t="str">
        <f t="shared" si="363"/>
        <v/>
      </c>
      <c r="E3870" s="99" t="str">
        <f t="shared" si="364"/>
        <v/>
      </c>
      <c r="F3870" s="99" t="str">
        <f t="shared" si="365"/>
        <v/>
      </c>
      <c r="G3870" s="99" t="str">
        <f t="shared" si="366"/>
        <v/>
      </c>
      <c r="H3870" s="200" t="str">
        <f ca="1">IF(AND(M3870&gt;0,M3870&lt;=STATS!$C$22),1,"")</f>
        <v/>
      </c>
      <c r="J3870" s="34">
        <v>3869</v>
      </c>
      <c r="R3870" s="17"/>
      <c r="S3870" s="17"/>
      <c r="EZ3870" s="196"/>
      <c r="FA3870" s="196"/>
      <c r="FB3870" s="196"/>
      <c r="FC3870" s="196"/>
      <c r="FD3870" s="196"/>
    </row>
    <row r="3871" spans="2:160">
      <c r="B3871" s="99">
        <f t="shared" si="361"/>
        <v>0</v>
      </c>
      <c r="C3871" s="99" t="str">
        <f t="shared" si="362"/>
        <v/>
      </c>
      <c r="D3871" s="99" t="str">
        <f t="shared" si="363"/>
        <v/>
      </c>
      <c r="E3871" s="99" t="str">
        <f t="shared" si="364"/>
        <v/>
      </c>
      <c r="F3871" s="99" t="str">
        <f t="shared" si="365"/>
        <v/>
      </c>
      <c r="G3871" s="99" t="str">
        <f t="shared" si="366"/>
        <v/>
      </c>
      <c r="H3871" s="200" t="str">
        <f ca="1">IF(AND(M3871&gt;0,M3871&lt;=STATS!$C$22),1,"")</f>
        <v/>
      </c>
      <c r="J3871" s="34">
        <v>3870</v>
      </c>
      <c r="R3871" s="17"/>
      <c r="S3871" s="17"/>
      <c r="EZ3871" s="196"/>
      <c r="FA3871" s="196"/>
      <c r="FB3871" s="196"/>
      <c r="FC3871" s="196"/>
      <c r="FD3871" s="196"/>
    </row>
    <row r="3872" spans="2:160">
      <c r="B3872" s="99">
        <f t="shared" si="361"/>
        <v>0</v>
      </c>
      <c r="C3872" s="99" t="str">
        <f t="shared" si="362"/>
        <v/>
      </c>
      <c r="D3872" s="99" t="str">
        <f t="shared" si="363"/>
        <v/>
      </c>
      <c r="E3872" s="99" t="str">
        <f t="shared" si="364"/>
        <v/>
      </c>
      <c r="F3872" s="99" t="str">
        <f t="shared" si="365"/>
        <v/>
      </c>
      <c r="G3872" s="99" t="str">
        <f t="shared" si="366"/>
        <v/>
      </c>
      <c r="H3872" s="200" t="str">
        <f ca="1">IF(AND(M3872&gt;0,M3872&lt;=STATS!$C$22),1,"")</f>
        <v/>
      </c>
      <c r="J3872" s="34">
        <v>3871</v>
      </c>
      <c r="R3872" s="17"/>
      <c r="S3872" s="17"/>
      <c r="EZ3872" s="196"/>
      <c r="FA3872" s="196"/>
      <c r="FB3872" s="196"/>
      <c r="FC3872" s="196"/>
      <c r="FD3872" s="196"/>
    </row>
    <row r="3873" spans="2:160">
      <c r="B3873" s="99">
        <f t="shared" si="361"/>
        <v>0</v>
      </c>
      <c r="C3873" s="99" t="str">
        <f t="shared" si="362"/>
        <v/>
      </c>
      <c r="D3873" s="99" t="str">
        <f t="shared" si="363"/>
        <v/>
      </c>
      <c r="E3873" s="99" t="str">
        <f t="shared" si="364"/>
        <v/>
      </c>
      <c r="F3873" s="99" t="str">
        <f t="shared" si="365"/>
        <v/>
      </c>
      <c r="G3873" s="99" t="str">
        <f t="shared" si="366"/>
        <v/>
      </c>
      <c r="H3873" s="200" t="str">
        <f ca="1">IF(AND(M3873&gt;0,M3873&lt;=STATS!$C$22),1,"")</f>
        <v/>
      </c>
      <c r="J3873" s="34">
        <v>3872</v>
      </c>
      <c r="R3873" s="17"/>
      <c r="S3873" s="17"/>
      <c r="EZ3873" s="196"/>
      <c r="FA3873" s="196"/>
      <c r="FB3873" s="196"/>
      <c r="FC3873" s="196"/>
      <c r="FD3873" s="196"/>
    </row>
    <row r="3874" spans="2:160">
      <c r="B3874" s="99">
        <f t="shared" si="361"/>
        <v>0</v>
      </c>
      <c r="C3874" s="99" t="str">
        <f t="shared" si="362"/>
        <v/>
      </c>
      <c r="D3874" s="99" t="str">
        <f t="shared" si="363"/>
        <v/>
      </c>
      <c r="E3874" s="99" t="str">
        <f t="shared" si="364"/>
        <v/>
      </c>
      <c r="F3874" s="99" t="str">
        <f t="shared" si="365"/>
        <v/>
      </c>
      <c r="G3874" s="99" t="str">
        <f t="shared" si="366"/>
        <v/>
      </c>
      <c r="H3874" s="200" t="str">
        <f ca="1">IF(AND(M3874&gt;0,M3874&lt;=STATS!$C$22),1,"")</f>
        <v/>
      </c>
      <c r="J3874" s="34">
        <v>3873</v>
      </c>
      <c r="R3874" s="17"/>
      <c r="S3874" s="17"/>
      <c r="EZ3874" s="196"/>
      <c r="FA3874" s="196"/>
      <c r="FB3874" s="196"/>
      <c r="FC3874" s="196"/>
      <c r="FD3874" s="196"/>
    </row>
    <row r="3875" spans="2:160">
      <c r="B3875" s="99">
        <f t="shared" si="361"/>
        <v>0</v>
      </c>
      <c r="C3875" s="99" t="str">
        <f t="shared" si="362"/>
        <v/>
      </c>
      <c r="D3875" s="99" t="str">
        <f t="shared" si="363"/>
        <v/>
      </c>
      <c r="E3875" s="99" t="str">
        <f t="shared" si="364"/>
        <v/>
      </c>
      <c r="F3875" s="99" t="str">
        <f t="shared" si="365"/>
        <v/>
      </c>
      <c r="G3875" s="99" t="str">
        <f t="shared" si="366"/>
        <v/>
      </c>
      <c r="H3875" s="200" t="str">
        <f ca="1">IF(AND(M3875&gt;0,M3875&lt;=STATS!$C$22),1,"")</f>
        <v/>
      </c>
      <c r="J3875" s="34">
        <v>3874</v>
      </c>
      <c r="R3875" s="17"/>
      <c r="S3875" s="17"/>
      <c r="EZ3875" s="196"/>
      <c r="FA3875" s="196"/>
      <c r="FB3875" s="196"/>
      <c r="FC3875" s="196"/>
      <c r="FD3875" s="196"/>
    </row>
    <row r="3876" spans="2:160">
      <c r="B3876" s="99">
        <f t="shared" si="361"/>
        <v>0</v>
      </c>
      <c r="C3876" s="99" t="str">
        <f t="shared" si="362"/>
        <v/>
      </c>
      <c r="D3876" s="99" t="str">
        <f t="shared" si="363"/>
        <v/>
      </c>
      <c r="E3876" s="99" t="str">
        <f t="shared" si="364"/>
        <v/>
      </c>
      <c r="F3876" s="99" t="str">
        <f t="shared" si="365"/>
        <v/>
      </c>
      <c r="G3876" s="99" t="str">
        <f t="shared" si="366"/>
        <v/>
      </c>
      <c r="H3876" s="200" t="str">
        <f ca="1">IF(AND(M3876&gt;0,M3876&lt;=STATS!$C$22),1,"")</f>
        <v/>
      </c>
      <c r="J3876" s="34">
        <v>3875</v>
      </c>
      <c r="R3876" s="17"/>
      <c r="S3876" s="17"/>
      <c r="EZ3876" s="196"/>
      <c r="FA3876" s="196"/>
      <c r="FB3876" s="196"/>
      <c r="FC3876" s="196"/>
      <c r="FD3876" s="196"/>
    </row>
    <row r="3877" spans="2:160">
      <c r="B3877" s="99">
        <f t="shared" si="361"/>
        <v>0</v>
      </c>
      <c r="C3877" s="99" t="str">
        <f t="shared" si="362"/>
        <v/>
      </c>
      <c r="D3877" s="99" t="str">
        <f t="shared" si="363"/>
        <v/>
      </c>
      <c r="E3877" s="99" t="str">
        <f t="shared" si="364"/>
        <v/>
      </c>
      <c r="F3877" s="99" t="str">
        <f t="shared" si="365"/>
        <v/>
      </c>
      <c r="G3877" s="99" t="str">
        <f t="shared" si="366"/>
        <v/>
      </c>
      <c r="H3877" s="200" t="str">
        <f ca="1">IF(AND(M3877&gt;0,M3877&lt;=STATS!$C$22),1,"")</f>
        <v/>
      </c>
      <c r="J3877" s="34">
        <v>3876</v>
      </c>
      <c r="R3877" s="17"/>
      <c r="S3877" s="17"/>
      <c r="EZ3877" s="196"/>
      <c r="FA3877" s="196"/>
      <c r="FB3877" s="196"/>
      <c r="FC3877" s="196"/>
      <c r="FD3877" s="196"/>
    </row>
    <row r="3878" spans="2:160">
      <c r="B3878" s="99">
        <f t="shared" si="361"/>
        <v>0</v>
      </c>
      <c r="C3878" s="99" t="str">
        <f t="shared" si="362"/>
        <v/>
      </c>
      <c r="D3878" s="99" t="str">
        <f t="shared" si="363"/>
        <v/>
      </c>
      <c r="E3878" s="99" t="str">
        <f t="shared" si="364"/>
        <v/>
      </c>
      <c r="F3878" s="99" t="str">
        <f t="shared" si="365"/>
        <v/>
      </c>
      <c r="G3878" s="99" t="str">
        <f t="shared" si="366"/>
        <v/>
      </c>
      <c r="H3878" s="200" t="str">
        <f ca="1">IF(AND(M3878&gt;0,M3878&lt;=STATS!$C$22),1,"")</f>
        <v/>
      </c>
      <c r="J3878" s="34">
        <v>3877</v>
      </c>
      <c r="R3878" s="17"/>
      <c r="S3878" s="17"/>
      <c r="EZ3878" s="196"/>
      <c r="FA3878" s="196"/>
      <c r="FB3878" s="196"/>
      <c r="FC3878" s="196"/>
      <c r="FD3878" s="196"/>
    </row>
    <row r="3879" spans="2:160">
      <c r="B3879" s="99">
        <f t="shared" si="361"/>
        <v>0</v>
      </c>
      <c r="C3879" s="99" t="str">
        <f t="shared" si="362"/>
        <v/>
      </c>
      <c r="D3879" s="99" t="str">
        <f t="shared" si="363"/>
        <v/>
      </c>
      <c r="E3879" s="99" t="str">
        <f t="shared" si="364"/>
        <v/>
      </c>
      <c r="F3879" s="99" t="str">
        <f t="shared" si="365"/>
        <v/>
      </c>
      <c r="G3879" s="99" t="str">
        <f t="shared" si="366"/>
        <v/>
      </c>
      <c r="H3879" s="200" t="str">
        <f ca="1">IF(AND(M3879&gt;0,M3879&lt;=STATS!$C$22),1,"")</f>
        <v/>
      </c>
      <c r="J3879" s="34">
        <v>3878</v>
      </c>
      <c r="R3879" s="17"/>
      <c r="S3879" s="17"/>
      <c r="EZ3879" s="196"/>
      <c r="FA3879" s="196"/>
      <c r="FB3879" s="196"/>
      <c r="FC3879" s="196"/>
      <c r="FD3879" s="196"/>
    </row>
    <row r="3880" spans="2:160">
      <c r="B3880" s="99">
        <f t="shared" si="361"/>
        <v>0</v>
      </c>
      <c r="C3880" s="99" t="str">
        <f t="shared" si="362"/>
        <v/>
      </c>
      <c r="D3880" s="99" t="str">
        <f t="shared" si="363"/>
        <v/>
      </c>
      <c r="E3880" s="99" t="str">
        <f t="shared" si="364"/>
        <v/>
      </c>
      <c r="F3880" s="99" t="str">
        <f t="shared" si="365"/>
        <v/>
      </c>
      <c r="G3880" s="99" t="str">
        <f t="shared" si="366"/>
        <v/>
      </c>
      <c r="H3880" s="200" t="str">
        <f ca="1">IF(AND(M3880&gt;0,M3880&lt;=STATS!$C$22),1,"")</f>
        <v/>
      </c>
      <c r="J3880" s="34">
        <v>3879</v>
      </c>
      <c r="R3880" s="17"/>
      <c r="S3880" s="17"/>
      <c r="EZ3880" s="196"/>
      <c r="FA3880" s="196"/>
      <c r="FB3880" s="196"/>
      <c r="FC3880" s="196"/>
      <c r="FD3880" s="196"/>
    </row>
    <row r="3881" spans="2:160">
      <c r="B3881" s="99">
        <f t="shared" si="361"/>
        <v>0</v>
      </c>
      <c r="C3881" s="99" t="str">
        <f t="shared" si="362"/>
        <v/>
      </c>
      <c r="D3881" s="99" t="str">
        <f t="shared" si="363"/>
        <v/>
      </c>
      <c r="E3881" s="99" t="str">
        <f t="shared" si="364"/>
        <v/>
      </c>
      <c r="F3881" s="99" t="str">
        <f t="shared" si="365"/>
        <v/>
      </c>
      <c r="G3881" s="99" t="str">
        <f t="shared" si="366"/>
        <v/>
      </c>
      <c r="H3881" s="200" t="str">
        <f ca="1">IF(AND(M3881&gt;0,M3881&lt;=STATS!$C$22),1,"")</f>
        <v/>
      </c>
      <c r="J3881" s="34">
        <v>3880</v>
      </c>
      <c r="R3881" s="17"/>
      <c r="S3881" s="17"/>
      <c r="EZ3881" s="196"/>
      <c r="FA3881" s="196"/>
      <c r="FB3881" s="196"/>
      <c r="FC3881" s="196"/>
      <c r="FD3881" s="196"/>
    </row>
    <row r="3882" spans="2:160">
      <c r="B3882" s="99">
        <f t="shared" si="361"/>
        <v>0</v>
      </c>
      <c r="C3882" s="99" t="str">
        <f t="shared" si="362"/>
        <v/>
      </c>
      <c r="D3882" s="99" t="str">
        <f t="shared" si="363"/>
        <v/>
      </c>
      <c r="E3882" s="99" t="str">
        <f t="shared" si="364"/>
        <v/>
      </c>
      <c r="F3882" s="99" t="str">
        <f t="shared" si="365"/>
        <v/>
      </c>
      <c r="G3882" s="99" t="str">
        <f t="shared" si="366"/>
        <v/>
      </c>
      <c r="H3882" s="200" t="str">
        <f ca="1">IF(AND(M3882&gt;0,M3882&lt;=STATS!$C$22),1,"")</f>
        <v/>
      </c>
      <c r="J3882" s="34">
        <v>3881</v>
      </c>
      <c r="R3882" s="17"/>
      <c r="S3882" s="17"/>
      <c r="EZ3882" s="196"/>
      <c r="FA3882" s="196"/>
      <c r="FB3882" s="196"/>
      <c r="FC3882" s="196"/>
      <c r="FD3882" s="196"/>
    </row>
    <row r="3883" spans="2:160">
      <c r="B3883" s="99">
        <f t="shared" si="361"/>
        <v>0</v>
      </c>
      <c r="C3883" s="99" t="str">
        <f t="shared" si="362"/>
        <v/>
      </c>
      <c r="D3883" s="99" t="str">
        <f t="shared" si="363"/>
        <v/>
      </c>
      <c r="E3883" s="99" t="str">
        <f t="shared" si="364"/>
        <v/>
      </c>
      <c r="F3883" s="99" t="str">
        <f t="shared" si="365"/>
        <v/>
      </c>
      <c r="G3883" s="99" t="str">
        <f t="shared" si="366"/>
        <v/>
      </c>
      <c r="H3883" s="200" t="str">
        <f ca="1">IF(AND(M3883&gt;0,M3883&lt;=STATS!$C$22),1,"")</f>
        <v/>
      </c>
      <c r="J3883" s="34">
        <v>3882</v>
      </c>
      <c r="R3883" s="17"/>
      <c r="S3883" s="17"/>
      <c r="EZ3883" s="196"/>
      <c r="FA3883" s="196"/>
      <c r="FB3883" s="196"/>
      <c r="FC3883" s="196"/>
      <c r="FD3883" s="196"/>
    </row>
    <row r="3884" spans="2:160">
      <c r="B3884" s="99">
        <f t="shared" si="361"/>
        <v>0</v>
      </c>
      <c r="C3884" s="99" t="str">
        <f t="shared" si="362"/>
        <v/>
      </c>
      <c r="D3884" s="99" t="str">
        <f t="shared" si="363"/>
        <v/>
      </c>
      <c r="E3884" s="99" t="str">
        <f t="shared" si="364"/>
        <v/>
      </c>
      <c r="F3884" s="99" t="str">
        <f t="shared" si="365"/>
        <v/>
      </c>
      <c r="G3884" s="99" t="str">
        <f t="shared" si="366"/>
        <v/>
      </c>
      <c r="H3884" s="200" t="str">
        <f ca="1">IF(AND(M3884&gt;0,M3884&lt;=STATS!$C$22),1,"")</f>
        <v/>
      </c>
      <c r="J3884" s="34">
        <v>3883</v>
      </c>
      <c r="R3884" s="17"/>
      <c r="S3884" s="17"/>
      <c r="EZ3884" s="196"/>
      <c r="FA3884" s="196"/>
      <c r="FB3884" s="196"/>
      <c r="FC3884" s="196"/>
      <c r="FD3884" s="196"/>
    </row>
    <row r="3885" spans="2:160">
      <c r="B3885" s="99">
        <f t="shared" si="361"/>
        <v>0</v>
      </c>
      <c r="C3885" s="99" t="str">
        <f t="shared" si="362"/>
        <v/>
      </c>
      <c r="D3885" s="99" t="str">
        <f t="shared" si="363"/>
        <v/>
      </c>
      <c r="E3885" s="99" t="str">
        <f t="shared" si="364"/>
        <v/>
      </c>
      <c r="F3885" s="99" t="str">
        <f t="shared" si="365"/>
        <v/>
      </c>
      <c r="G3885" s="99" t="str">
        <f t="shared" si="366"/>
        <v/>
      </c>
      <c r="H3885" s="200" t="str">
        <f ca="1">IF(AND(M3885&gt;0,M3885&lt;=STATS!$C$22),1,"")</f>
        <v/>
      </c>
      <c r="J3885" s="34">
        <v>3884</v>
      </c>
      <c r="R3885" s="17"/>
      <c r="S3885" s="17"/>
      <c r="EZ3885" s="196"/>
      <c r="FA3885" s="196"/>
      <c r="FB3885" s="196"/>
      <c r="FC3885" s="196"/>
      <c r="FD3885" s="196"/>
    </row>
    <row r="3886" spans="2:160">
      <c r="B3886" s="99">
        <f t="shared" si="361"/>
        <v>0</v>
      </c>
      <c r="C3886" s="99" t="str">
        <f t="shared" si="362"/>
        <v/>
      </c>
      <c r="D3886" s="99" t="str">
        <f t="shared" si="363"/>
        <v/>
      </c>
      <c r="E3886" s="99" t="str">
        <f t="shared" si="364"/>
        <v/>
      </c>
      <c r="F3886" s="99" t="str">
        <f t="shared" si="365"/>
        <v/>
      </c>
      <c r="G3886" s="99" t="str">
        <f t="shared" si="366"/>
        <v/>
      </c>
      <c r="H3886" s="200" t="str">
        <f ca="1">IF(AND(M3886&gt;0,M3886&lt;=STATS!$C$22),1,"")</f>
        <v/>
      </c>
      <c r="J3886" s="34">
        <v>3885</v>
      </c>
      <c r="R3886" s="17"/>
      <c r="S3886" s="17"/>
      <c r="EZ3886" s="196"/>
      <c r="FA3886" s="196"/>
      <c r="FB3886" s="196"/>
      <c r="FC3886" s="196"/>
      <c r="FD3886" s="196"/>
    </row>
    <row r="3887" spans="2:160">
      <c r="B3887" s="99">
        <f t="shared" si="361"/>
        <v>0</v>
      </c>
      <c r="C3887" s="99" t="str">
        <f t="shared" si="362"/>
        <v/>
      </c>
      <c r="D3887" s="99" t="str">
        <f t="shared" si="363"/>
        <v/>
      </c>
      <c r="E3887" s="99" t="str">
        <f t="shared" si="364"/>
        <v/>
      </c>
      <c r="F3887" s="99" t="str">
        <f t="shared" si="365"/>
        <v/>
      </c>
      <c r="G3887" s="99" t="str">
        <f t="shared" si="366"/>
        <v/>
      </c>
      <c r="H3887" s="200" t="str">
        <f ca="1">IF(AND(M3887&gt;0,M3887&lt;=STATS!$C$22),1,"")</f>
        <v/>
      </c>
      <c r="J3887" s="34">
        <v>3886</v>
      </c>
      <c r="R3887" s="17"/>
      <c r="S3887" s="17"/>
      <c r="EZ3887" s="196"/>
      <c r="FA3887" s="196"/>
      <c r="FB3887" s="196"/>
      <c r="FC3887" s="196"/>
      <c r="FD3887" s="196"/>
    </row>
    <row r="3888" spans="2:160">
      <c r="B3888" s="99">
        <f t="shared" si="361"/>
        <v>0</v>
      </c>
      <c r="C3888" s="99" t="str">
        <f t="shared" si="362"/>
        <v/>
      </c>
      <c r="D3888" s="99" t="str">
        <f t="shared" si="363"/>
        <v/>
      </c>
      <c r="E3888" s="99" t="str">
        <f t="shared" si="364"/>
        <v/>
      </c>
      <c r="F3888" s="99" t="str">
        <f t="shared" si="365"/>
        <v/>
      </c>
      <c r="G3888" s="99" t="str">
        <f t="shared" si="366"/>
        <v/>
      </c>
      <c r="H3888" s="200" t="str">
        <f ca="1">IF(AND(M3888&gt;0,M3888&lt;=STATS!$C$22),1,"")</f>
        <v/>
      </c>
      <c r="J3888" s="34">
        <v>3887</v>
      </c>
      <c r="R3888" s="17"/>
      <c r="S3888" s="17"/>
      <c r="EZ3888" s="196"/>
      <c r="FA3888" s="196"/>
      <c r="FB3888" s="196"/>
      <c r="FC3888" s="196"/>
      <c r="FD3888" s="196"/>
    </row>
    <row r="3889" spans="2:160">
      <c r="B3889" s="99">
        <f t="shared" si="361"/>
        <v>0</v>
      </c>
      <c r="C3889" s="99" t="str">
        <f t="shared" si="362"/>
        <v/>
      </c>
      <c r="D3889" s="99" t="str">
        <f t="shared" si="363"/>
        <v/>
      </c>
      <c r="E3889" s="99" t="str">
        <f t="shared" si="364"/>
        <v/>
      </c>
      <c r="F3889" s="99" t="str">
        <f t="shared" si="365"/>
        <v/>
      </c>
      <c r="G3889" s="99" t="str">
        <f t="shared" si="366"/>
        <v/>
      </c>
      <c r="H3889" s="200" t="str">
        <f ca="1">IF(AND(M3889&gt;0,M3889&lt;=STATS!$C$22),1,"")</f>
        <v/>
      </c>
      <c r="J3889" s="34">
        <v>3888</v>
      </c>
      <c r="R3889" s="17"/>
      <c r="S3889" s="17"/>
      <c r="EZ3889" s="196"/>
      <c r="FA3889" s="196"/>
      <c r="FB3889" s="196"/>
      <c r="FC3889" s="196"/>
      <c r="FD3889" s="196"/>
    </row>
    <row r="3890" spans="2:160">
      <c r="B3890" s="99">
        <f t="shared" si="361"/>
        <v>0</v>
      </c>
      <c r="C3890" s="99" t="str">
        <f t="shared" si="362"/>
        <v/>
      </c>
      <c r="D3890" s="99" t="str">
        <f t="shared" si="363"/>
        <v/>
      </c>
      <c r="E3890" s="99" t="str">
        <f t="shared" si="364"/>
        <v/>
      </c>
      <c r="F3890" s="99" t="str">
        <f t="shared" si="365"/>
        <v/>
      </c>
      <c r="G3890" s="99" t="str">
        <f t="shared" si="366"/>
        <v/>
      </c>
      <c r="H3890" s="200" t="str">
        <f ca="1">IF(AND(M3890&gt;0,M3890&lt;=STATS!$C$22),1,"")</f>
        <v/>
      </c>
      <c r="J3890" s="34">
        <v>3889</v>
      </c>
      <c r="R3890" s="17"/>
      <c r="S3890" s="17"/>
      <c r="EZ3890" s="196"/>
      <c r="FA3890" s="196"/>
      <c r="FB3890" s="196"/>
      <c r="FC3890" s="196"/>
      <c r="FD3890" s="196"/>
    </row>
    <row r="3891" spans="2:160">
      <c r="B3891" s="99">
        <f t="shared" si="361"/>
        <v>0</v>
      </c>
      <c r="C3891" s="99" t="str">
        <f t="shared" si="362"/>
        <v/>
      </c>
      <c r="D3891" s="99" t="str">
        <f t="shared" si="363"/>
        <v/>
      </c>
      <c r="E3891" s="99" t="str">
        <f t="shared" si="364"/>
        <v/>
      </c>
      <c r="F3891" s="99" t="str">
        <f t="shared" si="365"/>
        <v/>
      </c>
      <c r="G3891" s="99" t="str">
        <f t="shared" si="366"/>
        <v/>
      </c>
      <c r="H3891" s="200" t="str">
        <f ca="1">IF(AND(M3891&gt;0,M3891&lt;=STATS!$C$22),1,"")</f>
        <v/>
      </c>
      <c r="J3891" s="34">
        <v>3890</v>
      </c>
      <c r="R3891" s="17"/>
      <c r="S3891" s="17"/>
      <c r="EZ3891" s="196"/>
      <c r="FA3891" s="196"/>
      <c r="FB3891" s="196"/>
      <c r="FC3891" s="196"/>
      <c r="FD3891" s="196"/>
    </row>
    <row r="3892" spans="2:160">
      <c r="B3892" s="99">
        <f t="shared" si="361"/>
        <v>0</v>
      </c>
      <c r="C3892" s="99" t="str">
        <f t="shared" si="362"/>
        <v/>
      </c>
      <c r="D3892" s="99" t="str">
        <f t="shared" si="363"/>
        <v/>
      </c>
      <c r="E3892" s="99" t="str">
        <f t="shared" si="364"/>
        <v/>
      </c>
      <c r="F3892" s="99" t="str">
        <f t="shared" si="365"/>
        <v/>
      </c>
      <c r="G3892" s="99" t="str">
        <f t="shared" si="366"/>
        <v/>
      </c>
      <c r="H3892" s="200" t="str">
        <f ca="1">IF(AND(M3892&gt;0,M3892&lt;=STATS!$C$22),1,"")</f>
        <v/>
      </c>
      <c r="J3892" s="34">
        <v>3891</v>
      </c>
      <c r="R3892" s="17"/>
      <c r="S3892" s="17"/>
      <c r="EZ3892" s="196"/>
      <c r="FA3892" s="196"/>
      <c r="FB3892" s="196"/>
      <c r="FC3892" s="196"/>
      <c r="FD3892" s="196"/>
    </row>
    <row r="3893" spans="2:160">
      <c r="B3893" s="99">
        <f t="shared" si="361"/>
        <v>0</v>
      </c>
      <c r="C3893" s="99" t="str">
        <f t="shared" si="362"/>
        <v/>
      </c>
      <c r="D3893" s="99" t="str">
        <f t="shared" si="363"/>
        <v/>
      </c>
      <c r="E3893" s="99" t="str">
        <f t="shared" si="364"/>
        <v/>
      </c>
      <c r="F3893" s="99" t="str">
        <f t="shared" si="365"/>
        <v/>
      </c>
      <c r="G3893" s="99" t="str">
        <f t="shared" si="366"/>
        <v/>
      </c>
      <c r="H3893" s="200" t="str">
        <f ca="1">IF(AND(M3893&gt;0,M3893&lt;=STATS!$C$22),1,"")</f>
        <v/>
      </c>
      <c r="J3893" s="34">
        <v>3892</v>
      </c>
      <c r="R3893" s="17"/>
      <c r="S3893" s="17"/>
      <c r="EZ3893" s="196"/>
      <c r="FA3893" s="196"/>
      <c r="FB3893" s="196"/>
      <c r="FC3893" s="196"/>
      <c r="FD3893" s="196"/>
    </row>
    <row r="3894" spans="2:160">
      <c r="B3894" s="99">
        <f t="shared" si="361"/>
        <v>0</v>
      </c>
      <c r="C3894" s="99" t="str">
        <f t="shared" si="362"/>
        <v/>
      </c>
      <c r="D3894" s="99" t="str">
        <f t="shared" si="363"/>
        <v/>
      </c>
      <c r="E3894" s="99" t="str">
        <f t="shared" si="364"/>
        <v/>
      </c>
      <c r="F3894" s="99" t="str">
        <f t="shared" si="365"/>
        <v/>
      </c>
      <c r="G3894" s="99" t="str">
        <f t="shared" si="366"/>
        <v/>
      </c>
      <c r="H3894" s="200" t="str">
        <f ca="1">IF(AND(M3894&gt;0,M3894&lt;=STATS!$C$22),1,"")</f>
        <v/>
      </c>
      <c r="J3894" s="34">
        <v>3893</v>
      </c>
      <c r="R3894" s="17"/>
      <c r="S3894" s="17"/>
      <c r="EZ3894" s="196"/>
      <c r="FA3894" s="196"/>
      <c r="FB3894" s="196"/>
      <c r="FC3894" s="196"/>
      <c r="FD3894" s="196"/>
    </row>
    <row r="3895" spans="2:160">
      <c r="B3895" s="99">
        <f t="shared" si="361"/>
        <v>0</v>
      </c>
      <c r="C3895" s="99" t="str">
        <f t="shared" si="362"/>
        <v/>
      </c>
      <c r="D3895" s="99" t="str">
        <f t="shared" si="363"/>
        <v/>
      </c>
      <c r="E3895" s="99" t="str">
        <f t="shared" si="364"/>
        <v/>
      </c>
      <c r="F3895" s="99" t="str">
        <f t="shared" si="365"/>
        <v/>
      </c>
      <c r="G3895" s="99" t="str">
        <f t="shared" si="366"/>
        <v/>
      </c>
      <c r="H3895" s="200" t="str">
        <f ca="1">IF(AND(M3895&gt;0,M3895&lt;=STATS!$C$22),1,"")</f>
        <v/>
      </c>
      <c r="J3895" s="34">
        <v>3894</v>
      </c>
      <c r="R3895" s="17"/>
      <c r="S3895" s="17"/>
      <c r="EZ3895" s="196"/>
      <c r="FA3895" s="196"/>
      <c r="FB3895" s="196"/>
      <c r="FC3895" s="196"/>
      <c r="FD3895" s="196"/>
    </row>
    <row r="3896" spans="2:160">
      <c r="B3896" s="99">
        <f t="shared" si="361"/>
        <v>0</v>
      </c>
      <c r="C3896" s="99" t="str">
        <f t="shared" si="362"/>
        <v/>
      </c>
      <c r="D3896" s="99" t="str">
        <f t="shared" si="363"/>
        <v/>
      </c>
      <c r="E3896" s="99" t="str">
        <f t="shared" si="364"/>
        <v/>
      </c>
      <c r="F3896" s="99" t="str">
        <f t="shared" si="365"/>
        <v/>
      </c>
      <c r="G3896" s="99" t="str">
        <f t="shared" si="366"/>
        <v/>
      </c>
      <c r="H3896" s="200" t="str">
        <f ca="1">IF(AND(M3896&gt;0,M3896&lt;=STATS!$C$22),1,"")</f>
        <v/>
      </c>
      <c r="J3896" s="34">
        <v>3895</v>
      </c>
      <c r="R3896" s="17"/>
      <c r="S3896" s="17"/>
      <c r="EZ3896" s="196"/>
      <c r="FA3896" s="196"/>
      <c r="FB3896" s="196"/>
      <c r="FC3896" s="196"/>
      <c r="FD3896" s="196"/>
    </row>
    <row r="3897" spans="2:160">
      <c r="B3897" s="99">
        <f t="shared" si="361"/>
        <v>0</v>
      </c>
      <c r="C3897" s="99" t="str">
        <f t="shared" si="362"/>
        <v/>
      </c>
      <c r="D3897" s="99" t="str">
        <f t="shared" si="363"/>
        <v/>
      </c>
      <c r="E3897" s="99" t="str">
        <f t="shared" si="364"/>
        <v/>
      </c>
      <c r="F3897" s="99" t="str">
        <f t="shared" si="365"/>
        <v/>
      </c>
      <c r="G3897" s="99" t="str">
        <f t="shared" si="366"/>
        <v/>
      </c>
      <c r="H3897" s="200" t="str">
        <f ca="1">IF(AND(M3897&gt;0,M3897&lt;=STATS!$C$22),1,"")</f>
        <v/>
      </c>
      <c r="J3897" s="34">
        <v>3896</v>
      </c>
      <c r="R3897" s="17"/>
      <c r="S3897" s="17"/>
      <c r="EZ3897" s="196"/>
      <c r="FA3897" s="196"/>
      <c r="FB3897" s="196"/>
      <c r="FC3897" s="196"/>
      <c r="FD3897" s="196"/>
    </row>
    <row r="3898" spans="2:160">
      <c r="B3898" s="99">
        <f t="shared" si="361"/>
        <v>0</v>
      </c>
      <c r="C3898" s="99" t="str">
        <f t="shared" si="362"/>
        <v/>
      </c>
      <c r="D3898" s="99" t="str">
        <f t="shared" si="363"/>
        <v/>
      </c>
      <c r="E3898" s="99" t="str">
        <f t="shared" si="364"/>
        <v/>
      </c>
      <c r="F3898" s="99" t="str">
        <f t="shared" si="365"/>
        <v/>
      </c>
      <c r="G3898" s="99" t="str">
        <f t="shared" si="366"/>
        <v/>
      </c>
      <c r="H3898" s="200" t="str">
        <f ca="1">IF(AND(M3898&gt;0,M3898&lt;=STATS!$C$22),1,"")</f>
        <v/>
      </c>
      <c r="J3898" s="34">
        <v>3897</v>
      </c>
      <c r="R3898" s="17"/>
      <c r="S3898" s="17"/>
      <c r="EZ3898" s="196"/>
      <c r="FA3898" s="196"/>
      <c r="FB3898" s="196"/>
      <c r="FC3898" s="196"/>
      <c r="FD3898" s="196"/>
    </row>
    <row r="3899" spans="2:160">
      <c r="B3899" s="99">
        <f t="shared" si="361"/>
        <v>0</v>
      </c>
      <c r="C3899" s="99" t="str">
        <f t="shared" si="362"/>
        <v/>
      </c>
      <c r="D3899" s="99" t="str">
        <f t="shared" si="363"/>
        <v/>
      </c>
      <c r="E3899" s="99" t="str">
        <f t="shared" si="364"/>
        <v/>
      </c>
      <c r="F3899" s="99" t="str">
        <f t="shared" si="365"/>
        <v/>
      </c>
      <c r="G3899" s="99" t="str">
        <f t="shared" si="366"/>
        <v/>
      </c>
      <c r="H3899" s="200" t="str">
        <f ca="1">IF(AND(M3899&gt;0,M3899&lt;=STATS!$C$22),1,"")</f>
        <v/>
      </c>
      <c r="J3899" s="34">
        <v>3898</v>
      </c>
      <c r="R3899" s="17"/>
      <c r="S3899" s="17"/>
      <c r="EZ3899" s="196"/>
      <c r="FA3899" s="196"/>
      <c r="FB3899" s="196"/>
      <c r="FC3899" s="196"/>
      <c r="FD3899" s="196"/>
    </row>
    <row r="3900" spans="2:160">
      <c r="B3900" s="99">
        <f t="shared" si="361"/>
        <v>0</v>
      </c>
      <c r="C3900" s="99" t="str">
        <f t="shared" si="362"/>
        <v/>
      </c>
      <c r="D3900" s="99" t="str">
        <f t="shared" si="363"/>
        <v/>
      </c>
      <c r="E3900" s="99" t="str">
        <f t="shared" si="364"/>
        <v/>
      </c>
      <c r="F3900" s="99" t="str">
        <f t="shared" si="365"/>
        <v/>
      </c>
      <c r="G3900" s="99" t="str">
        <f t="shared" si="366"/>
        <v/>
      </c>
      <c r="H3900" s="200" t="str">
        <f ca="1">IF(AND(M3900&gt;0,M3900&lt;=STATS!$C$22),1,"")</f>
        <v/>
      </c>
      <c r="J3900" s="34">
        <v>3899</v>
      </c>
      <c r="R3900" s="17"/>
      <c r="S3900" s="17"/>
      <c r="EZ3900" s="196"/>
      <c r="FA3900" s="196"/>
      <c r="FB3900" s="196"/>
      <c r="FC3900" s="196"/>
      <c r="FD3900" s="196"/>
    </row>
    <row r="3901" spans="2:160">
      <c r="B3901" s="99">
        <f t="shared" si="361"/>
        <v>0</v>
      </c>
      <c r="C3901" s="99" t="str">
        <f t="shared" si="362"/>
        <v/>
      </c>
      <c r="D3901" s="99" t="str">
        <f t="shared" si="363"/>
        <v/>
      </c>
      <c r="E3901" s="99" t="str">
        <f t="shared" si="364"/>
        <v/>
      </c>
      <c r="F3901" s="99" t="str">
        <f t="shared" si="365"/>
        <v/>
      </c>
      <c r="G3901" s="99" t="str">
        <f t="shared" si="366"/>
        <v/>
      </c>
      <c r="H3901" s="200" t="str">
        <f ca="1">IF(AND(M3901&gt;0,M3901&lt;=STATS!$C$22),1,"")</f>
        <v/>
      </c>
      <c r="J3901" s="34">
        <v>3900</v>
      </c>
      <c r="R3901" s="17"/>
      <c r="S3901" s="17"/>
      <c r="EZ3901" s="196"/>
      <c r="FA3901" s="196"/>
      <c r="FB3901" s="196"/>
      <c r="FC3901" s="196"/>
      <c r="FD3901" s="196"/>
    </row>
    <row r="3902" spans="2:160">
      <c r="B3902" s="99">
        <f t="shared" si="361"/>
        <v>0</v>
      </c>
      <c r="C3902" s="99" t="str">
        <f t="shared" si="362"/>
        <v/>
      </c>
      <c r="D3902" s="99" t="str">
        <f t="shared" si="363"/>
        <v/>
      </c>
      <c r="E3902" s="99" t="str">
        <f t="shared" si="364"/>
        <v/>
      </c>
      <c r="F3902" s="99" t="str">
        <f t="shared" si="365"/>
        <v/>
      </c>
      <c r="G3902" s="99" t="str">
        <f t="shared" si="366"/>
        <v/>
      </c>
      <c r="H3902" s="200" t="str">
        <f ca="1">IF(AND(M3902&gt;0,M3902&lt;=STATS!$C$22),1,"")</f>
        <v/>
      </c>
      <c r="J3902" s="34">
        <v>3901</v>
      </c>
      <c r="R3902" s="17"/>
      <c r="S3902" s="17"/>
      <c r="EZ3902" s="196"/>
      <c r="FA3902" s="196"/>
      <c r="FB3902" s="196"/>
      <c r="FC3902" s="196"/>
      <c r="FD3902" s="196"/>
    </row>
    <row r="3903" spans="2:160">
      <c r="B3903" s="99">
        <f t="shared" si="361"/>
        <v>0</v>
      </c>
      <c r="C3903" s="99" t="str">
        <f t="shared" si="362"/>
        <v/>
      </c>
      <c r="D3903" s="99" t="str">
        <f t="shared" si="363"/>
        <v/>
      </c>
      <c r="E3903" s="99" t="str">
        <f t="shared" si="364"/>
        <v/>
      </c>
      <c r="F3903" s="99" t="str">
        <f t="shared" si="365"/>
        <v/>
      </c>
      <c r="G3903" s="99" t="str">
        <f t="shared" si="366"/>
        <v/>
      </c>
      <c r="H3903" s="200" t="str">
        <f ca="1">IF(AND(M3903&gt;0,M3903&lt;=STATS!$C$22),1,"")</f>
        <v/>
      </c>
      <c r="J3903" s="34">
        <v>3902</v>
      </c>
      <c r="R3903" s="17"/>
      <c r="S3903" s="17"/>
      <c r="EZ3903" s="196"/>
      <c r="FA3903" s="196"/>
      <c r="FB3903" s="196"/>
      <c r="FC3903" s="196"/>
      <c r="FD3903" s="196"/>
    </row>
    <row r="3904" spans="2:160">
      <c r="B3904" s="99">
        <f t="shared" si="361"/>
        <v>0</v>
      </c>
      <c r="C3904" s="99" t="str">
        <f t="shared" si="362"/>
        <v/>
      </c>
      <c r="D3904" s="99" t="str">
        <f t="shared" si="363"/>
        <v/>
      </c>
      <c r="E3904" s="99" t="str">
        <f t="shared" si="364"/>
        <v/>
      </c>
      <c r="F3904" s="99" t="str">
        <f t="shared" si="365"/>
        <v/>
      </c>
      <c r="G3904" s="99" t="str">
        <f t="shared" si="366"/>
        <v/>
      </c>
      <c r="H3904" s="200" t="str">
        <f ca="1">IF(AND(M3904&gt;0,M3904&lt;=STATS!$C$22),1,"")</f>
        <v/>
      </c>
      <c r="J3904" s="34">
        <v>3903</v>
      </c>
      <c r="R3904" s="17"/>
      <c r="S3904" s="17"/>
      <c r="EZ3904" s="196"/>
      <c r="FA3904" s="196"/>
      <c r="FB3904" s="196"/>
      <c r="FC3904" s="196"/>
      <c r="FD3904" s="196"/>
    </row>
    <row r="3905" spans="2:160">
      <c r="B3905" s="99">
        <f t="shared" si="361"/>
        <v>0</v>
      </c>
      <c r="C3905" s="99" t="str">
        <f t="shared" si="362"/>
        <v/>
      </c>
      <c r="D3905" s="99" t="str">
        <f t="shared" si="363"/>
        <v/>
      </c>
      <c r="E3905" s="99" t="str">
        <f t="shared" si="364"/>
        <v/>
      </c>
      <c r="F3905" s="99" t="str">
        <f t="shared" si="365"/>
        <v/>
      </c>
      <c r="G3905" s="99" t="str">
        <f t="shared" si="366"/>
        <v/>
      </c>
      <c r="H3905" s="200" t="str">
        <f ca="1">IF(AND(M3905&gt;0,M3905&lt;=STATS!$C$22),1,"")</f>
        <v/>
      </c>
      <c r="J3905" s="34">
        <v>3904</v>
      </c>
      <c r="R3905" s="17"/>
      <c r="S3905" s="17"/>
      <c r="EZ3905" s="196"/>
      <c r="FA3905" s="196"/>
      <c r="FB3905" s="196"/>
      <c r="FC3905" s="196"/>
      <c r="FD3905" s="196"/>
    </row>
    <row r="3906" spans="2:160">
      <c r="B3906" s="99">
        <f t="shared" ref="B3906:B3969" si="367">COUNT(R3906:EY3906,FE3906:FM3906)</f>
        <v>0</v>
      </c>
      <c r="C3906" s="99" t="str">
        <f t="shared" ref="C3906:C3969" si="368">IF(COUNT(R3906:EY3906,FE3906:FM3906)&gt;0,COUNT(R3906:EY3906,FE3906:FM3906),"")</f>
        <v/>
      </c>
      <c r="D3906" s="99" t="str">
        <f t="shared" ref="D3906:D3969" si="369">IF(COUNT(T3906:BJ3906,BL3906:BT3906,BV3906:CB3906,CD3906:EY3906,FE3906:FM3906)&gt;0,COUNT(T3906:BJ3906,BL3906:BT3906,BV3906:CB3906,CD3906:EY3906,FE3906:FM3906),"")</f>
        <v/>
      </c>
      <c r="E3906" s="99" t="str">
        <f t="shared" ref="E3906:E3969" si="370">IF(H3906=1,COUNT(R3906:EY3906,FE3906:FM3906),"")</f>
        <v/>
      </c>
      <c r="F3906" s="99" t="str">
        <f t="shared" ref="F3906:F3969" si="371">IF(H3906=1,COUNT(T3906:BJ3906,BL3906:BT3906,BV3906:CB3906,CD3906:EY3906,FE3906:FM3906),"")</f>
        <v/>
      </c>
      <c r="G3906" s="99" t="str">
        <f t="shared" si="366"/>
        <v/>
      </c>
      <c r="H3906" s="200" t="str">
        <f ca="1">IF(AND(M3906&gt;0,M3906&lt;=STATS!$C$22),1,"")</f>
        <v/>
      </c>
      <c r="J3906" s="34">
        <v>3905</v>
      </c>
      <c r="R3906" s="17"/>
      <c r="S3906" s="17"/>
      <c r="EZ3906" s="196"/>
      <c r="FA3906" s="196"/>
      <c r="FB3906" s="196"/>
      <c r="FC3906" s="196"/>
      <c r="FD3906" s="196"/>
    </row>
    <row r="3907" spans="2:160">
      <c r="B3907" s="99">
        <f t="shared" si="367"/>
        <v>0</v>
      </c>
      <c r="C3907" s="99" t="str">
        <f t="shared" si="368"/>
        <v/>
      </c>
      <c r="D3907" s="99" t="str">
        <f t="shared" si="369"/>
        <v/>
      </c>
      <c r="E3907" s="99" t="str">
        <f t="shared" si="370"/>
        <v/>
      </c>
      <c r="F3907" s="99" t="str">
        <f t="shared" si="371"/>
        <v/>
      </c>
      <c r="G3907" s="99" t="str">
        <f t="shared" si="366"/>
        <v/>
      </c>
      <c r="H3907" s="200" t="str">
        <f ca="1">IF(AND(M3907&gt;0,M3907&lt;=STATS!$C$22),1,"")</f>
        <v/>
      </c>
      <c r="J3907" s="34">
        <v>3906</v>
      </c>
      <c r="R3907" s="17"/>
      <c r="S3907" s="17"/>
      <c r="EZ3907" s="196"/>
      <c r="FA3907" s="196"/>
      <c r="FB3907" s="196"/>
      <c r="FC3907" s="196"/>
      <c r="FD3907" s="196"/>
    </row>
    <row r="3908" spans="2:160">
      <c r="B3908" s="99">
        <f t="shared" si="367"/>
        <v>0</v>
      </c>
      <c r="C3908" s="99" t="str">
        <f t="shared" si="368"/>
        <v/>
      </c>
      <c r="D3908" s="99" t="str">
        <f t="shared" si="369"/>
        <v/>
      </c>
      <c r="E3908" s="99" t="str">
        <f t="shared" si="370"/>
        <v/>
      </c>
      <c r="F3908" s="99" t="str">
        <f t="shared" si="371"/>
        <v/>
      </c>
      <c r="G3908" s="99" t="str">
        <f t="shared" si="366"/>
        <v/>
      </c>
      <c r="H3908" s="200" t="str">
        <f ca="1">IF(AND(M3908&gt;0,M3908&lt;=STATS!$C$22),1,"")</f>
        <v/>
      </c>
      <c r="J3908" s="34">
        <v>3907</v>
      </c>
      <c r="R3908" s="17"/>
      <c r="S3908" s="17"/>
      <c r="EZ3908" s="196"/>
      <c r="FA3908" s="196"/>
      <c r="FB3908" s="196"/>
      <c r="FC3908" s="196"/>
      <c r="FD3908" s="196"/>
    </row>
    <row r="3909" spans="2:160">
      <c r="B3909" s="99">
        <f t="shared" si="367"/>
        <v>0</v>
      </c>
      <c r="C3909" s="99" t="str">
        <f t="shared" si="368"/>
        <v/>
      </c>
      <c r="D3909" s="99" t="str">
        <f t="shared" si="369"/>
        <v/>
      </c>
      <c r="E3909" s="99" t="str">
        <f t="shared" si="370"/>
        <v/>
      </c>
      <c r="F3909" s="99" t="str">
        <f t="shared" si="371"/>
        <v/>
      </c>
      <c r="G3909" s="99" t="str">
        <f t="shared" si="366"/>
        <v/>
      </c>
      <c r="H3909" s="200" t="str">
        <f ca="1">IF(AND(M3909&gt;0,M3909&lt;=STATS!$C$22),1,"")</f>
        <v/>
      </c>
      <c r="J3909" s="34">
        <v>3908</v>
      </c>
      <c r="R3909" s="17"/>
      <c r="S3909" s="17"/>
      <c r="EZ3909" s="196"/>
      <c r="FA3909" s="196"/>
      <c r="FB3909" s="196"/>
      <c r="FC3909" s="196"/>
      <c r="FD3909" s="196"/>
    </row>
    <row r="3910" spans="2:160">
      <c r="B3910" s="99">
        <f t="shared" si="367"/>
        <v>0</v>
      </c>
      <c r="C3910" s="99" t="str">
        <f t="shared" si="368"/>
        <v/>
      </c>
      <c r="D3910" s="99" t="str">
        <f t="shared" si="369"/>
        <v/>
      </c>
      <c r="E3910" s="99" t="str">
        <f t="shared" si="370"/>
        <v/>
      </c>
      <c r="F3910" s="99" t="str">
        <f t="shared" si="371"/>
        <v/>
      </c>
      <c r="G3910" s="99" t="str">
        <f t="shared" si="366"/>
        <v/>
      </c>
      <c r="H3910" s="200" t="str">
        <f ca="1">IF(AND(M3910&gt;0,M3910&lt;=STATS!$C$22),1,"")</f>
        <v/>
      </c>
      <c r="J3910" s="34">
        <v>3909</v>
      </c>
      <c r="R3910" s="17"/>
      <c r="S3910" s="17"/>
      <c r="EZ3910" s="196"/>
      <c r="FA3910" s="196"/>
      <c r="FB3910" s="196"/>
      <c r="FC3910" s="196"/>
      <c r="FD3910" s="196"/>
    </row>
    <row r="3911" spans="2:160">
      <c r="B3911" s="99">
        <f t="shared" si="367"/>
        <v>0</v>
      </c>
      <c r="C3911" s="99" t="str">
        <f t="shared" si="368"/>
        <v/>
      </c>
      <c r="D3911" s="99" t="str">
        <f t="shared" si="369"/>
        <v/>
      </c>
      <c r="E3911" s="99" t="str">
        <f t="shared" si="370"/>
        <v/>
      </c>
      <c r="F3911" s="99" t="str">
        <f t="shared" si="371"/>
        <v/>
      </c>
      <c r="G3911" s="99" t="str">
        <f t="shared" si="366"/>
        <v/>
      </c>
      <c r="H3911" s="200" t="str">
        <f ca="1">IF(AND(M3911&gt;0,M3911&lt;=STATS!$C$22),1,"")</f>
        <v/>
      </c>
      <c r="J3911" s="34">
        <v>3910</v>
      </c>
      <c r="R3911" s="17"/>
      <c r="S3911" s="17"/>
      <c r="EZ3911" s="196"/>
      <c r="FA3911" s="196"/>
      <c r="FB3911" s="196"/>
      <c r="FC3911" s="196"/>
      <c r="FD3911" s="196"/>
    </row>
    <row r="3912" spans="2:160">
      <c r="B3912" s="99">
        <f t="shared" si="367"/>
        <v>0</v>
      </c>
      <c r="C3912" s="99" t="str">
        <f t="shared" si="368"/>
        <v/>
      </c>
      <c r="D3912" s="99" t="str">
        <f t="shared" si="369"/>
        <v/>
      </c>
      <c r="E3912" s="99" t="str">
        <f t="shared" si="370"/>
        <v/>
      </c>
      <c r="F3912" s="99" t="str">
        <f t="shared" si="371"/>
        <v/>
      </c>
      <c r="G3912" s="99" t="str">
        <f t="shared" si="366"/>
        <v/>
      </c>
      <c r="H3912" s="200" t="str">
        <f ca="1">IF(AND(M3912&gt;0,M3912&lt;=STATS!$C$22),1,"")</f>
        <v/>
      </c>
      <c r="J3912" s="34">
        <v>3911</v>
      </c>
      <c r="R3912" s="17"/>
      <c r="S3912" s="17"/>
      <c r="EZ3912" s="196"/>
      <c r="FA3912" s="196"/>
      <c r="FB3912" s="196"/>
      <c r="FC3912" s="196"/>
      <c r="FD3912" s="196"/>
    </row>
    <row r="3913" spans="2:160">
      <c r="B3913" s="99">
        <f t="shared" si="367"/>
        <v>0</v>
      </c>
      <c r="C3913" s="99" t="str">
        <f t="shared" si="368"/>
        <v/>
      </c>
      <c r="D3913" s="99" t="str">
        <f t="shared" si="369"/>
        <v/>
      </c>
      <c r="E3913" s="99" t="str">
        <f t="shared" si="370"/>
        <v/>
      </c>
      <c r="F3913" s="99" t="str">
        <f t="shared" si="371"/>
        <v/>
      </c>
      <c r="G3913" s="99" t="str">
        <f t="shared" si="366"/>
        <v/>
      </c>
      <c r="H3913" s="200" t="str">
        <f ca="1">IF(AND(M3913&gt;0,M3913&lt;=STATS!$C$22),1,"")</f>
        <v/>
      </c>
      <c r="J3913" s="34">
        <v>3912</v>
      </c>
      <c r="R3913" s="17"/>
      <c r="S3913" s="17"/>
      <c r="EZ3913" s="196"/>
      <c r="FA3913" s="196"/>
      <c r="FB3913" s="196"/>
      <c r="FC3913" s="196"/>
      <c r="FD3913" s="196"/>
    </row>
    <row r="3914" spans="2:160">
      <c r="B3914" s="99">
        <f t="shared" si="367"/>
        <v>0</v>
      </c>
      <c r="C3914" s="99" t="str">
        <f t="shared" si="368"/>
        <v/>
      </c>
      <c r="D3914" s="99" t="str">
        <f t="shared" si="369"/>
        <v/>
      </c>
      <c r="E3914" s="99" t="str">
        <f t="shared" si="370"/>
        <v/>
      </c>
      <c r="F3914" s="99" t="str">
        <f t="shared" si="371"/>
        <v/>
      </c>
      <c r="G3914" s="99" t="str">
        <f t="shared" si="366"/>
        <v/>
      </c>
      <c r="H3914" s="200" t="str">
        <f ca="1">IF(AND(M3914&gt;0,M3914&lt;=STATS!$C$22),1,"")</f>
        <v/>
      </c>
      <c r="J3914" s="34">
        <v>3913</v>
      </c>
      <c r="R3914" s="17"/>
      <c r="S3914" s="17"/>
      <c r="EZ3914" s="196"/>
      <c r="FA3914" s="196"/>
      <c r="FB3914" s="196"/>
      <c r="FC3914" s="196"/>
      <c r="FD3914" s="196"/>
    </row>
    <row r="3915" spans="2:160">
      <c r="B3915" s="99">
        <f t="shared" si="367"/>
        <v>0</v>
      </c>
      <c r="C3915" s="99" t="str">
        <f t="shared" si="368"/>
        <v/>
      </c>
      <c r="D3915" s="99" t="str">
        <f t="shared" si="369"/>
        <v/>
      </c>
      <c r="E3915" s="99" t="str">
        <f t="shared" si="370"/>
        <v/>
      </c>
      <c r="F3915" s="99" t="str">
        <f t="shared" si="371"/>
        <v/>
      </c>
      <c r="G3915" s="99" t="str">
        <f t="shared" si="366"/>
        <v/>
      </c>
      <c r="H3915" s="200" t="str">
        <f ca="1">IF(AND(M3915&gt;0,M3915&lt;=STATS!$C$22),1,"")</f>
        <v/>
      </c>
      <c r="J3915" s="34">
        <v>3914</v>
      </c>
      <c r="R3915" s="17"/>
      <c r="S3915" s="17"/>
      <c r="EZ3915" s="196"/>
      <c r="FA3915" s="196"/>
      <c r="FB3915" s="196"/>
      <c r="FC3915" s="196"/>
      <c r="FD3915" s="196"/>
    </row>
    <row r="3916" spans="2:160">
      <c r="B3916" s="99">
        <f t="shared" si="367"/>
        <v>0</v>
      </c>
      <c r="C3916" s="99" t="str">
        <f t="shared" si="368"/>
        <v/>
      </c>
      <c r="D3916" s="99" t="str">
        <f t="shared" si="369"/>
        <v/>
      </c>
      <c r="E3916" s="99" t="str">
        <f t="shared" si="370"/>
        <v/>
      </c>
      <c r="F3916" s="99" t="str">
        <f t="shared" si="371"/>
        <v/>
      </c>
      <c r="G3916" s="99" t="str">
        <f t="shared" si="366"/>
        <v/>
      </c>
      <c r="H3916" s="200" t="str">
        <f ca="1">IF(AND(M3916&gt;0,M3916&lt;=STATS!$C$22),1,"")</f>
        <v/>
      </c>
      <c r="J3916" s="34">
        <v>3915</v>
      </c>
      <c r="R3916" s="17"/>
      <c r="S3916" s="17"/>
      <c r="EZ3916" s="196"/>
      <c r="FA3916" s="196"/>
      <c r="FB3916" s="196"/>
      <c r="FC3916" s="196"/>
      <c r="FD3916" s="196"/>
    </row>
    <row r="3917" spans="2:160">
      <c r="B3917" s="99">
        <f t="shared" si="367"/>
        <v>0</v>
      </c>
      <c r="C3917" s="99" t="str">
        <f t="shared" si="368"/>
        <v/>
      </c>
      <c r="D3917" s="99" t="str">
        <f t="shared" si="369"/>
        <v/>
      </c>
      <c r="E3917" s="99" t="str">
        <f t="shared" si="370"/>
        <v/>
      </c>
      <c r="F3917" s="99" t="str">
        <f t="shared" si="371"/>
        <v/>
      </c>
      <c r="G3917" s="99" t="str">
        <f t="shared" si="366"/>
        <v/>
      </c>
      <c r="H3917" s="200" t="str">
        <f ca="1">IF(AND(M3917&gt;0,M3917&lt;=STATS!$C$22),1,"")</f>
        <v/>
      </c>
      <c r="J3917" s="34">
        <v>3916</v>
      </c>
      <c r="R3917" s="17"/>
      <c r="S3917" s="17"/>
      <c r="EZ3917" s="196"/>
      <c r="FA3917" s="196"/>
      <c r="FB3917" s="196"/>
      <c r="FC3917" s="196"/>
      <c r="FD3917" s="196"/>
    </row>
    <row r="3918" spans="2:160">
      <c r="B3918" s="99">
        <f t="shared" si="367"/>
        <v>0</v>
      </c>
      <c r="C3918" s="99" t="str">
        <f t="shared" si="368"/>
        <v/>
      </c>
      <c r="D3918" s="99" t="str">
        <f t="shared" si="369"/>
        <v/>
      </c>
      <c r="E3918" s="99" t="str">
        <f t="shared" si="370"/>
        <v/>
      </c>
      <c r="F3918" s="99" t="str">
        <f t="shared" si="371"/>
        <v/>
      </c>
      <c r="G3918" s="99" t="str">
        <f t="shared" si="366"/>
        <v/>
      </c>
      <c r="H3918" s="200" t="str">
        <f ca="1">IF(AND(M3918&gt;0,M3918&lt;=STATS!$C$22),1,"")</f>
        <v/>
      </c>
      <c r="J3918" s="34">
        <v>3917</v>
      </c>
      <c r="R3918" s="17"/>
      <c r="S3918" s="17"/>
      <c r="EZ3918" s="196"/>
      <c r="FA3918" s="196"/>
      <c r="FB3918" s="196"/>
      <c r="FC3918" s="196"/>
      <c r="FD3918" s="196"/>
    </row>
    <row r="3919" spans="2:160">
      <c r="B3919" s="99">
        <f t="shared" si="367"/>
        <v>0</v>
      </c>
      <c r="C3919" s="99" t="str">
        <f t="shared" si="368"/>
        <v/>
      </c>
      <c r="D3919" s="99" t="str">
        <f t="shared" si="369"/>
        <v/>
      </c>
      <c r="E3919" s="99" t="str">
        <f t="shared" si="370"/>
        <v/>
      </c>
      <c r="F3919" s="99" t="str">
        <f t="shared" si="371"/>
        <v/>
      </c>
      <c r="G3919" s="99" t="str">
        <f t="shared" si="366"/>
        <v/>
      </c>
      <c r="H3919" s="200" t="str">
        <f ca="1">IF(AND(M3919&gt;0,M3919&lt;=STATS!$C$22),1,"")</f>
        <v/>
      </c>
      <c r="J3919" s="34">
        <v>3918</v>
      </c>
      <c r="R3919" s="17"/>
      <c r="S3919" s="17"/>
      <c r="EZ3919" s="196"/>
      <c r="FA3919" s="196"/>
      <c r="FB3919" s="196"/>
      <c r="FC3919" s="196"/>
      <c r="FD3919" s="196"/>
    </row>
    <row r="3920" spans="2:160">
      <c r="B3920" s="99">
        <f t="shared" si="367"/>
        <v>0</v>
      </c>
      <c r="C3920" s="99" t="str">
        <f t="shared" si="368"/>
        <v/>
      </c>
      <c r="D3920" s="99" t="str">
        <f t="shared" si="369"/>
        <v/>
      </c>
      <c r="E3920" s="99" t="str">
        <f t="shared" si="370"/>
        <v/>
      </c>
      <c r="F3920" s="99" t="str">
        <f t="shared" si="371"/>
        <v/>
      </c>
      <c r="G3920" s="99" t="str">
        <f t="shared" si="366"/>
        <v/>
      </c>
      <c r="H3920" s="200" t="str">
        <f ca="1">IF(AND(M3920&gt;0,M3920&lt;=STATS!$C$22),1,"")</f>
        <v/>
      </c>
      <c r="J3920" s="34">
        <v>3919</v>
      </c>
      <c r="R3920" s="17"/>
      <c r="S3920" s="17"/>
      <c r="EZ3920" s="196"/>
      <c r="FA3920" s="196"/>
      <c r="FB3920" s="196"/>
      <c r="FC3920" s="196"/>
      <c r="FD3920" s="196"/>
    </row>
    <row r="3921" spans="2:160">
      <c r="B3921" s="99">
        <f t="shared" si="367"/>
        <v>0</v>
      </c>
      <c r="C3921" s="99" t="str">
        <f t="shared" si="368"/>
        <v/>
      </c>
      <c r="D3921" s="99" t="str">
        <f t="shared" si="369"/>
        <v/>
      </c>
      <c r="E3921" s="99" t="str">
        <f t="shared" si="370"/>
        <v/>
      </c>
      <c r="F3921" s="99" t="str">
        <f t="shared" si="371"/>
        <v/>
      </c>
      <c r="G3921" s="99" t="str">
        <f t="shared" si="366"/>
        <v/>
      </c>
      <c r="H3921" s="200" t="str">
        <f ca="1">IF(AND(M3921&gt;0,M3921&lt;=STATS!$C$22),1,"")</f>
        <v/>
      </c>
      <c r="J3921" s="34">
        <v>3920</v>
      </c>
      <c r="R3921" s="17"/>
      <c r="S3921" s="17"/>
      <c r="EZ3921" s="196"/>
      <c r="FA3921" s="196"/>
      <c r="FB3921" s="196"/>
      <c r="FC3921" s="196"/>
      <c r="FD3921" s="196"/>
    </row>
    <row r="3922" spans="2:160">
      <c r="B3922" s="99">
        <f t="shared" si="367"/>
        <v>0</v>
      </c>
      <c r="C3922" s="99" t="str">
        <f t="shared" si="368"/>
        <v/>
      </c>
      <c r="D3922" s="99" t="str">
        <f t="shared" si="369"/>
        <v/>
      </c>
      <c r="E3922" s="99" t="str">
        <f t="shared" si="370"/>
        <v/>
      </c>
      <c r="F3922" s="99" t="str">
        <f t="shared" si="371"/>
        <v/>
      </c>
      <c r="G3922" s="99" t="str">
        <f t="shared" si="366"/>
        <v/>
      </c>
      <c r="H3922" s="200" t="str">
        <f ca="1">IF(AND(M3922&gt;0,M3922&lt;=STATS!$C$22),1,"")</f>
        <v/>
      </c>
      <c r="J3922" s="34">
        <v>3921</v>
      </c>
      <c r="R3922" s="17"/>
      <c r="S3922" s="17"/>
      <c r="EZ3922" s="196"/>
      <c r="FA3922" s="196"/>
      <c r="FB3922" s="196"/>
      <c r="FC3922" s="196"/>
      <c r="FD3922" s="196"/>
    </row>
    <row r="3923" spans="2:160">
      <c r="B3923" s="99">
        <f t="shared" si="367"/>
        <v>0</v>
      </c>
      <c r="C3923" s="99" t="str">
        <f t="shared" si="368"/>
        <v/>
      </c>
      <c r="D3923" s="99" t="str">
        <f t="shared" si="369"/>
        <v/>
      </c>
      <c r="E3923" s="99" t="str">
        <f t="shared" si="370"/>
        <v/>
      </c>
      <c r="F3923" s="99" t="str">
        <f t="shared" si="371"/>
        <v/>
      </c>
      <c r="G3923" s="99" t="str">
        <f t="shared" si="366"/>
        <v/>
      </c>
      <c r="H3923" s="200" t="str">
        <f ca="1">IF(AND(M3923&gt;0,M3923&lt;=STATS!$C$22),1,"")</f>
        <v/>
      </c>
      <c r="J3923" s="34">
        <v>3922</v>
      </c>
      <c r="R3923" s="17"/>
      <c r="S3923" s="17"/>
      <c r="EZ3923" s="196"/>
      <c r="FA3923" s="196"/>
      <c r="FB3923" s="196"/>
      <c r="FC3923" s="196"/>
      <c r="FD3923" s="196"/>
    </row>
    <row r="3924" spans="2:160">
      <c r="B3924" s="99">
        <f t="shared" si="367"/>
        <v>0</v>
      </c>
      <c r="C3924" s="99" t="str">
        <f t="shared" si="368"/>
        <v/>
      </c>
      <c r="D3924" s="99" t="str">
        <f t="shared" si="369"/>
        <v/>
      </c>
      <c r="E3924" s="99" t="str">
        <f t="shared" si="370"/>
        <v/>
      </c>
      <c r="F3924" s="99" t="str">
        <f t="shared" si="371"/>
        <v/>
      </c>
      <c r="G3924" s="99" t="str">
        <f t="shared" si="366"/>
        <v/>
      </c>
      <c r="H3924" s="200" t="str">
        <f ca="1">IF(AND(M3924&gt;0,M3924&lt;=STATS!$C$22),1,"")</f>
        <v/>
      </c>
      <c r="J3924" s="34">
        <v>3923</v>
      </c>
      <c r="R3924" s="17"/>
      <c r="S3924" s="17"/>
      <c r="EZ3924" s="196"/>
      <c r="FA3924" s="196"/>
      <c r="FB3924" s="196"/>
      <c r="FC3924" s="196"/>
      <c r="FD3924" s="196"/>
    </row>
    <row r="3925" spans="2:160">
      <c r="B3925" s="99">
        <f t="shared" si="367"/>
        <v>0</v>
      </c>
      <c r="C3925" s="99" t="str">
        <f t="shared" si="368"/>
        <v/>
      </c>
      <c r="D3925" s="99" t="str">
        <f t="shared" si="369"/>
        <v/>
      </c>
      <c r="E3925" s="99" t="str">
        <f t="shared" si="370"/>
        <v/>
      </c>
      <c r="F3925" s="99" t="str">
        <f t="shared" si="371"/>
        <v/>
      </c>
      <c r="G3925" s="99" t="str">
        <f t="shared" si="366"/>
        <v/>
      </c>
      <c r="H3925" s="200" t="str">
        <f ca="1">IF(AND(M3925&gt;0,M3925&lt;=STATS!$C$22),1,"")</f>
        <v/>
      </c>
      <c r="J3925" s="34">
        <v>3924</v>
      </c>
      <c r="R3925" s="17"/>
      <c r="S3925" s="17"/>
      <c r="EZ3925" s="196"/>
      <c r="FA3925" s="196"/>
      <c r="FB3925" s="196"/>
      <c r="FC3925" s="196"/>
      <c r="FD3925" s="196"/>
    </row>
    <row r="3926" spans="2:160">
      <c r="B3926" s="99">
        <f t="shared" si="367"/>
        <v>0</v>
      </c>
      <c r="C3926" s="99" t="str">
        <f t="shared" si="368"/>
        <v/>
      </c>
      <c r="D3926" s="99" t="str">
        <f t="shared" si="369"/>
        <v/>
      </c>
      <c r="E3926" s="99" t="str">
        <f t="shared" si="370"/>
        <v/>
      </c>
      <c r="F3926" s="99" t="str">
        <f t="shared" si="371"/>
        <v/>
      </c>
      <c r="G3926" s="99" t="str">
        <f t="shared" si="366"/>
        <v/>
      </c>
      <c r="H3926" s="200" t="str">
        <f ca="1">IF(AND(M3926&gt;0,M3926&lt;=STATS!$C$22),1,"")</f>
        <v/>
      </c>
      <c r="J3926" s="34">
        <v>3925</v>
      </c>
      <c r="R3926" s="17"/>
      <c r="S3926" s="17"/>
      <c r="EZ3926" s="196"/>
      <c r="FA3926" s="196"/>
      <c r="FB3926" s="196"/>
      <c r="FC3926" s="196"/>
      <c r="FD3926" s="196"/>
    </row>
    <row r="3927" spans="2:160">
      <c r="B3927" s="99">
        <f t="shared" si="367"/>
        <v>0</v>
      </c>
      <c r="C3927" s="99" t="str">
        <f t="shared" si="368"/>
        <v/>
      </c>
      <c r="D3927" s="99" t="str">
        <f t="shared" si="369"/>
        <v/>
      </c>
      <c r="E3927" s="99" t="str">
        <f t="shared" si="370"/>
        <v/>
      </c>
      <c r="F3927" s="99" t="str">
        <f t="shared" si="371"/>
        <v/>
      </c>
      <c r="G3927" s="99" t="str">
        <f t="shared" si="366"/>
        <v/>
      </c>
      <c r="H3927" s="200" t="str">
        <f ca="1">IF(AND(M3927&gt;0,M3927&lt;=STATS!$C$22),1,"")</f>
        <v/>
      </c>
      <c r="J3927" s="34">
        <v>3926</v>
      </c>
      <c r="R3927" s="17"/>
      <c r="S3927" s="17"/>
      <c r="EZ3927" s="196"/>
      <c r="FA3927" s="196"/>
      <c r="FB3927" s="196"/>
      <c r="FC3927" s="196"/>
      <c r="FD3927" s="196"/>
    </row>
    <row r="3928" spans="2:160">
      <c r="B3928" s="99">
        <f t="shared" si="367"/>
        <v>0</v>
      </c>
      <c r="C3928" s="99" t="str">
        <f t="shared" si="368"/>
        <v/>
      </c>
      <c r="D3928" s="99" t="str">
        <f t="shared" si="369"/>
        <v/>
      </c>
      <c r="E3928" s="99" t="str">
        <f t="shared" si="370"/>
        <v/>
      </c>
      <c r="F3928" s="99" t="str">
        <f t="shared" si="371"/>
        <v/>
      </c>
      <c r="G3928" s="99" t="str">
        <f t="shared" si="366"/>
        <v/>
      </c>
      <c r="H3928" s="200" t="str">
        <f ca="1">IF(AND(M3928&gt;0,M3928&lt;=STATS!$C$22),1,"")</f>
        <v/>
      </c>
      <c r="J3928" s="34">
        <v>3927</v>
      </c>
      <c r="R3928" s="17"/>
      <c r="S3928" s="17"/>
      <c r="EZ3928" s="196"/>
      <c r="FA3928" s="196"/>
      <c r="FB3928" s="196"/>
      <c r="FC3928" s="196"/>
      <c r="FD3928" s="196"/>
    </row>
    <row r="3929" spans="2:160">
      <c r="B3929" s="99">
        <f t="shared" si="367"/>
        <v>0</v>
      </c>
      <c r="C3929" s="99" t="str">
        <f t="shared" si="368"/>
        <v/>
      </c>
      <c r="D3929" s="99" t="str">
        <f t="shared" si="369"/>
        <v/>
      </c>
      <c r="E3929" s="99" t="str">
        <f t="shared" si="370"/>
        <v/>
      </c>
      <c r="F3929" s="99" t="str">
        <f t="shared" si="371"/>
        <v/>
      </c>
      <c r="G3929" s="99" t="str">
        <f t="shared" si="366"/>
        <v/>
      </c>
      <c r="H3929" s="200" t="str">
        <f ca="1">IF(AND(M3929&gt;0,M3929&lt;=STATS!$C$22),1,"")</f>
        <v/>
      </c>
      <c r="J3929" s="34">
        <v>3928</v>
      </c>
      <c r="R3929" s="17"/>
      <c r="S3929" s="17"/>
      <c r="EZ3929" s="196"/>
      <c r="FA3929" s="196"/>
      <c r="FB3929" s="196"/>
      <c r="FC3929" s="196"/>
      <c r="FD3929" s="196"/>
    </row>
    <row r="3930" spans="2:160">
      <c r="B3930" s="99">
        <f t="shared" si="367"/>
        <v>0</v>
      </c>
      <c r="C3930" s="99" t="str">
        <f t="shared" si="368"/>
        <v/>
      </c>
      <c r="D3930" s="99" t="str">
        <f t="shared" si="369"/>
        <v/>
      </c>
      <c r="E3930" s="99" t="str">
        <f t="shared" si="370"/>
        <v/>
      </c>
      <c r="F3930" s="99" t="str">
        <f t="shared" si="371"/>
        <v/>
      </c>
      <c r="G3930" s="99" t="str">
        <f t="shared" ref="G3930:G3993" si="372">IF($B3930&gt;=1,$M3930,"")</f>
        <v/>
      </c>
      <c r="H3930" s="200" t="str">
        <f ca="1">IF(AND(M3930&gt;0,M3930&lt;=STATS!$C$22),1,"")</f>
        <v/>
      </c>
      <c r="J3930" s="34">
        <v>3929</v>
      </c>
      <c r="R3930" s="17"/>
      <c r="S3930" s="17"/>
      <c r="EZ3930" s="196"/>
      <c r="FA3930" s="196"/>
      <c r="FB3930" s="196"/>
      <c r="FC3930" s="196"/>
      <c r="FD3930" s="196"/>
    </row>
    <row r="3931" spans="2:160">
      <c r="B3931" s="99">
        <f t="shared" si="367"/>
        <v>0</v>
      </c>
      <c r="C3931" s="99" t="str">
        <f t="shared" si="368"/>
        <v/>
      </c>
      <c r="D3931" s="99" t="str">
        <f t="shared" si="369"/>
        <v/>
      </c>
      <c r="E3931" s="99" t="str">
        <f t="shared" si="370"/>
        <v/>
      </c>
      <c r="F3931" s="99" t="str">
        <f t="shared" si="371"/>
        <v/>
      </c>
      <c r="G3931" s="99" t="str">
        <f t="shared" si="372"/>
        <v/>
      </c>
      <c r="H3931" s="200" t="str">
        <f ca="1">IF(AND(M3931&gt;0,M3931&lt;=STATS!$C$22),1,"")</f>
        <v/>
      </c>
      <c r="J3931" s="34">
        <v>3930</v>
      </c>
      <c r="R3931" s="17"/>
      <c r="S3931" s="17"/>
      <c r="EZ3931" s="196"/>
      <c r="FA3931" s="196"/>
      <c r="FB3931" s="196"/>
      <c r="FC3931" s="196"/>
      <c r="FD3931" s="196"/>
    </row>
    <row r="3932" spans="2:160">
      <c r="B3932" s="99">
        <f t="shared" si="367"/>
        <v>0</v>
      </c>
      <c r="C3932" s="99" t="str">
        <f t="shared" si="368"/>
        <v/>
      </c>
      <c r="D3932" s="99" t="str">
        <f t="shared" si="369"/>
        <v/>
      </c>
      <c r="E3932" s="99" t="str">
        <f t="shared" si="370"/>
        <v/>
      </c>
      <c r="F3932" s="99" t="str">
        <f t="shared" si="371"/>
        <v/>
      </c>
      <c r="G3932" s="99" t="str">
        <f t="shared" si="372"/>
        <v/>
      </c>
      <c r="H3932" s="200" t="str">
        <f ca="1">IF(AND(M3932&gt;0,M3932&lt;=STATS!$C$22),1,"")</f>
        <v/>
      </c>
      <c r="J3932" s="34">
        <v>3931</v>
      </c>
      <c r="R3932" s="17"/>
      <c r="S3932" s="17"/>
      <c r="EZ3932" s="196"/>
      <c r="FA3932" s="196"/>
      <c r="FB3932" s="196"/>
      <c r="FC3932" s="196"/>
      <c r="FD3932" s="196"/>
    </row>
    <row r="3933" spans="2:160">
      <c r="B3933" s="99">
        <f t="shared" si="367"/>
        <v>0</v>
      </c>
      <c r="C3933" s="99" t="str">
        <f t="shared" si="368"/>
        <v/>
      </c>
      <c r="D3933" s="99" t="str">
        <f t="shared" si="369"/>
        <v/>
      </c>
      <c r="E3933" s="99" t="str">
        <f t="shared" si="370"/>
        <v/>
      </c>
      <c r="F3933" s="99" t="str">
        <f t="shared" si="371"/>
        <v/>
      </c>
      <c r="G3933" s="99" t="str">
        <f t="shared" si="372"/>
        <v/>
      </c>
      <c r="H3933" s="200" t="str">
        <f ca="1">IF(AND(M3933&gt;0,M3933&lt;=STATS!$C$22),1,"")</f>
        <v/>
      </c>
      <c r="J3933" s="34">
        <v>3932</v>
      </c>
      <c r="R3933" s="17"/>
      <c r="S3933" s="17"/>
      <c r="EZ3933" s="196"/>
      <c r="FA3933" s="196"/>
      <c r="FB3933" s="196"/>
      <c r="FC3933" s="196"/>
      <c r="FD3933" s="196"/>
    </row>
    <row r="3934" spans="2:160">
      <c r="B3934" s="99">
        <f t="shared" si="367"/>
        <v>0</v>
      </c>
      <c r="C3934" s="99" t="str">
        <f t="shared" si="368"/>
        <v/>
      </c>
      <c r="D3934" s="99" t="str">
        <f t="shared" si="369"/>
        <v/>
      </c>
      <c r="E3934" s="99" t="str">
        <f t="shared" si="370"/>
        <v/>
      </c>
      <c r="F3934" s="99" t="str">
        <f t="shared" si="371"/>
        <v/>
      </c>
      <c r="G3934" s="99" t="str">
        <f t="shared" si="372"/>
        <v/>
      </c>
      <c r="H3934" s="200" t="str">
        <f ca="1">IF(AND(M3934&gt;0,M3934&lt;=STATS!$C$22),1,"")</f>
        <v/>
      </c>
      <c r="J3934" s="34">
        <v>3933</v>
      </c>
      <c r="R3934" s="17"/>
      <c r="S3934" s="17"/>
      <c r="EZ3934" s="196"/>
      <c r="FA3934" s="196"/>
      <c r="FB3934" s="196"/>
      <c r="FC3934" s="196"/>
      <c r="FD3934" s="196"/>
    </row>
    <row r="3935" spans="2:160">
      <c r="B3935" s="99">
        <f t="shared" si="367"/>
        <v>0</v>
      </c>
      <c r="C3935" s="99" t="str">
        <f t="shared" si="368"/>
        <v/>
      </c>
      <c r="D3935" s="99" t="str">
        <f t="shared" si="369"/>
        <v/>
      </c>
      <c r="E3935" s="99" t="str">
        <f t="shared" si="370"/>
        <v/>
      </c>
      <c r="F3935" s="99" t="str">
        <f t="shared" si="371"/>
        <v/>
      </c>
      <c r="G3935" s="99" t="str">
        <f t="shared" si="372"/>
        <v/>
      </c>
      <c r="H3935" s="200" t="str">
        <f ca="1">IF(AND(M3935&gt;0,M3935&lt;=STATS!$C$22),1,"")</f>
        <v/>
      </c>
      <c r="J3935" s="34">
        <v>3934</v>
      </c>
      <c r="R3935" s="17"/>
      <c r="S3935" s="17"/>
      <c r="EZ3935" s="196"/>
      <c r="FA3935" s="196"/>
      <c r="FB3935" s="196"/>
      <c r="FC3935" s="196"/>
      <c r="FD3935" s="196"/>
    </row>
    <row r="3936" spans="2:160">
      <c r="B3936" s="99">
        <f t="shared" si="367"/>
        <v>0</v>
      </c>
      <c r="C3936" s="99" t="str">
        <f t="shared" si="368"/>
        <v/>
      </c>
      <c r="D3936" s="99" t="str">
        <f t="shared" si="369"/>
        <v/>
      </c>
      <c r="E3936" s="99" t="str">
        <f t="shared" si="370"/>
        <v/>
      </c>
      <c r="F3936" s="99" t="str">
        <f t="shared" si="371"/>
        <v/>
      </c>
      <c r="G3936" s="99" t="str">
        <f t="shared" si="372"/>
        <v/>
      </c>
      <c r="H3936" s="200" t="str">
        <f ca="1">IF(AND(M3936&gt;0,M3936&lt;=STATS!$C$22),1,"")</f>
        <v/>
      </c>
      <c r="J3936" s="34">
        <v>3935</v>
      </c>
      <c r="R3936" s="17"/>
      <c r="S3936" s="17"/>
      <c r="EZ3936" s="196"/>
      <c r="FA3936" s="196"/>
      <c r="FB3936" s="196"/>
      <c r="FC3936" s="196"/>
      <c r="FD3936" s="196"/>
    </row>
    <row r="3937" spans="2:160">
      <c r="B3937" s="99">
        <f t="shared" si="367"/>
        <v>0</v>
      </c>
      <c r="C3937" s="99" t="str">
        <f t="shared" si="368"/>
        <v/>
      </c>
      <c r="D3937" s="99" t="str">
        <f t="shared" si="369"/>
        <v/>
      </c>
      <c r="E3937" s="99" t="str">
        <f t="shared" si="370"/>
        <v/>
      </c>
      <c r="F3937" s="99" t="str">
        <f t="shared" si="371"/>
        <v/>
      </c>
      <c r="G3937" s="99" t="str">
        <f t="shared" si="372"/>
        <v/>
      </c>
      <c r="H3937" s="200" t="str">
        <f ca="1">IF(AND(M3937&gt;0,M3937&lt;=STATS!$C$22),1,"")</f>
        <v/>
      </c>
      <c r="J3937" s="34">
        <v>3936</v>
      </c>
      <c r="R3937" s="17"/>
      <c r="S3937" s="17"/>
      <c r="EZ3937" s="196"/>
      <c r="FA3937" s="196"/>
      <c r="FB3937" s="196"/>
      <c r="FC3937" s="196"/>
      <c r="FD3937" s="196"/>
    </row>
    <row r="3938" spans="2:160">
      <c r="B3938" s="99">
        <f t="shared" si="367"/>
        <v>0</v>
      </c>
      <c r="C3938" s="99" t="str">
        <f t="shared" si="368"/>
        <v/>
      </c>
      <c r="D3938" s="99" t="str">
        <f t="shared" si="369"/>
        <v/>
      </c>
      <c r="E3938" s="99" t="str">
        <f t="shared" si="370"/>
        <v/>
      </c>
      <c r="F3938" s="99" t="str">
        <f t="shared" si="371"/>
        <v/>
      </c>
      <c r="G3938" s="99" t="str">
        <f t="shared" si="372"/>
        <v/>
      </c>
      <c r="H3938" s="200" t="str">
        <f ca="1">IF(AND(M3938&gt;0,M3938&lt;=STATS!$C$22),1,"")</f>
        <v/>
      </c>
      <c r="J3938" s="34">
        <v>3937</v>
      </c>
      <c r="R3938" s="17"/>
      <c r="S3938" s="17"/>
      <c r="EZ3938" s="196"/>
      <c r="FA3938" s="196"/>
      <c r="FB3938" s="196"/>
      <c r="FC3938" s="196"/>
      <c r="FD3938" s="196"/>
    </row>
    <row r="3939" spans="2:160">
      <c r="B3939" s="99">
        <f t="shared" si="367"/>
        <v>0</v>
      </c>
      <c r="C3939" s="99" t="str">
        <f t="shared" si="368"/>
        <v/>
      </c>
      <c r="D3939" s="99" t="str">
        <f t="shared" si="369"/>
        <v/>
      </c>
      <c r="E3939" s="99" t="str">
        <f t="shared" si="370"/>
        <v/>
      </c>
      <c r="F3939" s="99" t="str">
        <f t="shared" si="371"/>
        <v/>
      </c>
      <c r="G3939" s="99" t="str">
        <f t="shared" si="372"/>
        <v/>
      </c>
      <c r="H3939" s="200" t="str">
        <f ca="1">IF(AND(M3939&gt;0,M3939&lt;=STATS!$C$22),1,"")</f>
        <v/>
      </c>
      <c r="J3939" s="34">
        <v>3938</v>
      </c>
      <c r="R3939" s="17"/>
      <c r="S3939" s="17"/>
      <c r="EZ3939" s="196"/>
      <c r="FA3939" s="196"/>
      <c r="FB3939" s="196"/>
      <c r="FC3939" s="196"/>
      <c r="FD3939" s="196"/>
    </row>
    <row r="3940" spans="2:160">
      <c r="B3940" s="99">
        <f t="shared" si="367"/>
        <v>0</v>
      </c>
      <c r="C3940" s="99" t="str">
        <f t="shared" si="368"/>
        <v/>
      </c>
      <c r="D3940" s="99" t="str">
        <f t="shared" si="369"/>
        <v/>
      </c>
      <c r="E3940" s="99" t="str">
        <f t="shared" si="370"/>
        <v/>
      </c>
      <c r="F3940" s="99" t="str">
        <f t="shared" si="371"/>
        <v/>
      </c>
      <c r="G3940" s="99" t="str">
        <f t="shared" si="372"/>
        <v/>
      </c>
      <c r="H3940" s="200" t="str">
        <f ca="1">IF(AND(M3940&gt;0,M3940&lt;=STATS!$C$22),1,"")</f>
        <v/>
      </c>
      <c r="J3940" s="34">
        <v>3939</v>
      </c>
      <c r="R3940" s="17"/>
      <c r="S3940" s="17"/>
      <c r="EZ3940" s="196"/>
      <c r="FA3940" s="196"/>
      <c r="FB3940" s="196"/>
      <c r="FC3940" s="196"/>
      <c r="FD3940" s="196"/>
    </row>
    <row r="3941" spans="2:160">
      <c r="B3941" s="99">
        <f t="shared" si="367"/>
        <v>0</v>
      </c>
      <c r="C3941" s="99" t="str">
        <f t="shared" si="368"/>
        <v/>
      </c>
      <c r="D3941" s="99" t="str">
        <f t="shared" si="369"/>
        <v/>
      </c>
      <c r="E3941" s="99" t="str">
        <f t="shared" si="370"/>
        <v/>
      </c>
      <c r="F3941" s="99" t="str">
        <f t="shared" si="371"/>
        <v/>
      </c>
      <c r="G3941" s="99" t="str">
        <f t="shared" si="372"/>
        <v/>
      </c>
      <c r="H3941" s="200" t="str">
        <f ca="1">IF(AND(M3941&gt;0,M3941&lt;=STATS!$C$22),1,"")</f>
        <v/>
      </c>
      <c r="J3941" s="34">
        <v>3940</v>
      </c>
      <c r="R3941" s="17"/>
      <c r="S3941" s="17"/>
      <c r="EZ3941" s="196"/>
      <c r="FA3941" s="196"/>
      <c r="FB3941" s="196"/>
      <c r="FC3941" s="196"/>
      <c r="FD3941" s="196"/>
    </row>
    <row r="3942" spans="2:160">
      <c r="B3942" s="99">
        <f t="shared" si="367"/>
        <v>0</v>
      </c>
      <c r="C3942" s="99" t="str">
        <f t="shared" si="368"/>
        <v/>
      </c>
      <c r="D3942" s="99" t="str">
        <f t="shared" si="369"/>
        <v/>
      </c>
      <c r="E3942" s="99" t="str">
        <f t="shared" si="370"/>
        <v/>
      </c>
      <c r="F3942" s="99" t="str">
        <f t="shared" si="371"/>
        <v/>
      </c>
      <c r="G3942" s="99" t="str">
        <f t="shared" si="372"/>
        <v/>
      </c>
      <c r="H3942" s="200" t="str">
        <f ca="1">IF(AND(M3942&gt;0,M3942&lt;=STATS!$C$22),1,"")</f>
        <v/>
      </c>
      <c r="J3942" s="34">
        <v>3941</v>
      </c>
      <c r="R3942" s="17"/>
      <c r="S3942" s="17"/>
      <c r="EZ3942" s="196"/>
      <c r="FA3942" s="196"/>
      <c r="FB3942" s="196"/>
      <c r="FC3942" s="196"/>
      <c r="FD3942" s="196"/>
    </row>
    <row r="3943" spans="2:160">
      <c r="B3943" s="99">
        <f t="shared" si="367"/>
        <v>0</v>
      </c>
      <c r="C3943" s="99" t="str">
        <f t="shared" si="368"/>
        <v/>
      </c>
      <c r="D3943" s="99" t="str">
        <f t="shared" si="369"/>
        <v/>
      </c>
      <c r="E3943" s="99" t="str">
        <f t="shared" si="370"/>
        <v/>
      </c>
      <c r="F3943" s="99" t="str">
        <f t="shared" si="371"/>
        <v/>
      </c>
      <c r="G3943" s="99" t="str">
        <f t="shared" si="372"/>
        <v/>
      </c>
      <c r="H3943" s="200" t="str">
        <f ca="1">IF(AND(M3943&gt;0,M3943&lt;=STATS!$C$22),1,"")</f>
        <v/>
      </c>
      <c r="J3943" s="34">
        <v>3942</v>
      </c>
      <c r="R3943" s="17"/>
      <c r="S3943" s="17"/>
      <c r="EZ3943" s="196"/>
      <c r="FA3943" s="196"/>
      <c r="FB3943" s="196"/>
      <c r="FC3943" s="196"/>
      <c r="FD3943" s="196"/>
    </row>
    <row r="3944" spans="2:160">
      <c r="B3944" s="99">
        <f t="shared" si="367"/>
        <v>0</v>
      </c>
      <c r="C3944" s="99" t="str">
        <f t="shared" si="368"/>
        <v/>
      </c>
      <c r="D3944" s="99" t="str">
        <f t="shared" si="369"/>
        <v/>
      </c>
      <c r="E3944" s="99" t="str">
        <f t="shared" si="370"/>
        <v/>
      </c>
      <c r="F3944" s="99" t="str">
        <f t="shared" si="371"/>
        <v/>
      </c>
      <c r="G3944" s="99" t="str">
        <f t="shared" si="372"/>
        <v/>
      </c>
      <c r="H3944" s="200" t="str">
        <f ca="1">IF(AND(M3944&gt;0,M3944&lt;=STATS!$C$22),1,"")</f>
        <v/>
      </c>
      <c r="J3944" s="34">
        <v>3943</v>
      </c>
      <c r="R3944" s="17"/>
      <c r="S3944" s="17"/>
      <c r="EZ3944" s="196"/>
      <c r="FA3944" s="196"/>
      <c r="FB3944" s="196"/>
      <c r="FC3944" s="196"/>
      <c r="FD3944" s="196"/>
    </row>
    <row r="3945" spans="2:160">
      <c r="B3945" s="99">
        <f t="shared" si="367"/>
        <v>0</v>
      </c>
      <c r="C3945" s="99" t="str">
        <f t="shared" si="368"/>
        <v/>
      </c>
      <c r="D3945" s="99" t="str">
        <f t="shared" si="369"/>
        <v/>
      </c>
      <c r="E3945" s="99" t="str">
        <f t="shared" si="370"/>
        <v/>
      </c>
      <c r="F3945" s="99" t="str">
        <f t="shared" si="371"/>
        <v/>
      </c>
      <c r="G3945" s="99" t="str">
        <f t="shared" si="372"/>
        <v/>
      </c>
      <c r="H3945" s="200" t="str">
        <f ca="1">IF(AND(M3945&gt;0,M3945&lt;=STATS!$C$22),1,"")</f>
        <v/>
      </c>
      <c r="J3945" s="34">
        <v>3944</v>
      </c>
      <c r="R3945" s="17"/>
      <c r="S3945" s="17"/>
      <c r="EZ3945" s="196"/>
      <c r="FA3945" s="196"/>
      <c r="FB3945" s="196"/>
      <c r="FC3945" s="196"/>
      <c r="FD3945" s="196"/>
    </row>
    <row r="3946" spans="2:160">
      <c r="B3946" s="99">
        <f t="shared" si="367"/>
        <v>0</v>
      </c>
      <c r="C3946" s="99" t="str">
        <f t="shared" si="368"/>
        <v/>
      </c>
      <c r="D3946" s="99" t="str">
        <f t="shared" si="369"/>
        <v/>
      </c>
      <c r="E3946" s="99" t="str">
        <f t="shared" si="370"/>
        <v/>
      </c>
      <c r="F3946" s="99" t="str">
        <f t="shared" si="371"/>
        <v/>
      </c>
      <c r="G3946" s="99" t="str">
        <f t="shared" si="372"/>
        <v/>
      </c>
      <c r="H3946" s="200" t="str">
        <f ca="1">IF(AND(M3946&gt;0,M3946&lt;=STATS!$C$22),1,"")</f>
        <v/>
      </c>
      <c r="J3946" s="34">
        <v>3945</v>
      </c>
      <c r="R3946" s="17"/>
      <c r="S3946" s="17"/>
      <c r="EZ3946" s="196"/>
      <c r="FA3946" s="196"/>
      <c r="FB3946" s="196"/>
      <c r="FC3946" s="196"/>
      <c r="FD3946" s="196"/>
    </row>
    <row r="3947" spans="2:160">
      <c r="B3947" s="99">
        <f t="shared" si="367"/>
        <v>0</v>
      </c>
      <c r="C3947" s="99" t="str">
        <f t="shared" si="368"/>
        <v/>
      </c>
      <c r="D3947" s="99" t="str">
        <f t="shared" si="369"/>
        <v/>
      </c>
      <c r="E3947" s="99" t="str">
        <f t="shared" si="370"/>
        <v/>
      </c>
      <c r="F3947" s="99" t="str">
        <f t="shared" si="371"/>
        <v/>
      </c>
      <c r="G3947" s="99" t="str">
        <f t="shared" si="372"/>
        <v/>
      </c>
      <c r="H3947" s="200" t="str">
        <f ca="1">IF(AND(M3947&gt;0,M3947&lt;=STATS!$C$22),1,"")</f>
        <v/>
      </c>
      <c r="J3947" s="34">
        <v>3946</v>
      </c>
      <c r="R3947" s="17"/>
      <c r="S3947" s="17"/>
      <c r="EZ3947" s="196"/>
      <c r="FA3947" s="196"/>
      <c r="FB3947" s="196"/>
      <c r="FC3947" s="196"/>
      <c r="FD3947" s="196"/>
    </row>
    <row r="3948" spans="2:160">
      <c r="B3948" s="99">
        <f t="shared" si="367"/>
        <v>0</v>
      </c>
      <c r="C3948" s="99" t="str">
        <f t="shared" si="368"/>
        <v/>
      </c>
      <c r="D3948" s="99" t="str">
        <f t="shared" si="369"/>
        <v/>
      </c>
      <c r="E3948" s="99" t="str">
        <f t="shared" si="370"/>
        <v/>
      </c>
      <c r="F3948" s="99" t="str">
        <f t="shared" si="371"/>
        <v/>
      </c>
      <c r="G3948" s="99" t="str">
        <f t="shared" si="372"/>
        <v/>
      </c>
      <c r="H3948" s="200" t="str">
        <f ca="1">IF(AND(M3948&gt;0,M3948&lt;=STATS!$C$22),1,"")</f>
        <v/>
      </c>
      <c r="J3948" s="34">
        <v>3947</v>
      </c>
      <c r="R3948" s="17"/>
      <c r="S3948" s="17"/>
      <c r="EZ3948" s="196"/>
      <c r="FA3948" s="196"/>
      <c r="FB3948" s="196"/>
      <c r="FC3948" s="196"/>
      <c r="FD3948" s="196"/>
    </row>
    <row r="3949" spans="2:160">
      <c r="B3949" s="99">
        <f t="shared" si="367"/>
        <v>0</v>
      </c>
      <c r="C3949" s="99" t="str">
        <f t="shared" si="368"/>
        <v/>
      </c>
      <c r="D3949" s="99" t="str">
        <f t="shared" si="369"/>
        <v/>
      </c>
      <c r="E3949" s="99" t="str">
        <f t="shared" si="370"/>
        <v/>
      </c>
      <c r="F3949" s="99" t="str">
        <f t="shared" si="371"/>
        <v/>
      </c>
      <c r="G3949" s="99" t="str">
        <f t="shared" si="372"/>
        <v/>
      </c>
      <c r="H3949" s="200" t="str">
        <f ca="1">IF(AND(M3949&gt;0,M3949&lt;=STATS!$C$22),1,"")</f>
        <v/>
      </c>
      <c r="J3949" s="34">
        <v>3948</v>
      </c>
      <c r="R3949" s="17"/>
      <c r="S3949" s="17"/>
      <c r="EZ3949" s="196"/>
      <c r="FA3949" s="196"/>
      <c r="FB3949" s="196"/>
      <c r="FC3949" s="196"/>
      <c r="FD3949" s="196"/>
    </row>
    <row r="3950" spans="2:160">
      <c r="B3950" s="99">
        <f t="shared" si="367"/>
        <v>0</v>
      </c>
      <c r="C3950" s="99" t="str">
        <f t="shared" si="368"/>
        <v/>
      </c>
      <c r="D3950" s="99" t="str">
        <f t="shared" si="369"/>
        <v/>
      </c>
      <c r="E3950" s="99" t="str">
        <f t="shared" si="370"/>
        <v/>
      </c>
      <c r="F3950" s="99" t="str">
        <f t="shared" si="371"/>
        <v/>
      </c>
      <c r="G3950" s="99" t="str">
        <f t="shared" si="372"/>
        <v/>
      </c>
      <c r="H3950" s="200" t="str">
        <f ca="1">IF(AND(M3950&gt;0,M3950&lt;=STATS!$C$22),1,"")</f>
        <v/>
      </c>
      <c r="J3950" s="34">
        <v>3949</v>
      </c>
      <c r="R3950" s="17"/>
      <c r="S3950" s="17"/>
      <c r="EZ3950" s="196"/>
      <c r="FA3950" s="196"/>
      <c r="FB3950" s="196"/>
      <c r="FC3950" s="196"/>
      <c r="FD3950" s="196"/>
    </row>
    <row r="3951" spans="2:160">
      <c r="B3951" s="99">
        <f t="shared" si="367"/>
        <v>0</v>
      </c>
      <c r="C3951" s="99" t="str">
        <f t="shared" si="368"/>
        <v/>
      </c>
      <c r="D3951" s="99" t="str">
        <f t="shared" si="369"/>
        <v/>
      </c>
      <c r="E3951" s="99" t="str">
        <f t="shared" si="370"/>
        <v/>
      </c>
      <c r="F3951" s="99" t="str">
        <f t="shared" si="371"/>
        <v/>
      </c>
      <c r="G3951" s="99" t="str">
        <f t="shared" si="372"/>
        <v/>
      </c>
      <c r="H3951" s="200" t="str">
        <f ca="1">IF(AND(M3951&gt;0,M3951&lt;=STATS!$C$22),1,"")</f>
        <v/>
      </c>
      <c r="J3951" s="34">
        <v>3950</v>
      </c>
      <c r="R3951" s="17"/>
      <c r="S3951" s="17"/>
      <c r="EZ3951" s="196"/>
      <c r="FA3951" s="196"/>
      <c r="FB3951" s="196"/>
      <c r="FC3951" s="196"/>
      <c r="FD3951" s="196"/>
    </row>
    <row r="3952" spans="2:160">
      <c r="B3952" s="99">
        <f t="shared" si="367"/>
        <v>0</v>
      </c>
      <c r="C3952" s="99" t="str">
        <f t="shared" si="368"/>
        <v/>
      </c>
      <c r="D3952" s="99" t="str">
        <f t="shared" si="369"/>
        <v/>
      </c>
      <c r="E3952" s="99" t="str">
        <f t="shared" si="370"/>
        <v/>
      </c>
      <c r="F3952" s="99" t="str">
        <f t="shared" si="371"/>
        <v/>
      </c>
      <c r="G3952" s="99" t="str">
        <f t="shared" si="372"/>
        <v/>
      </c>
      <c r="H3952" s="200" t="str">
        <f ca="1">IF(AND(M3952&gt;0,M3952&lt;=STATS!$C$22),1,"")</f>
        <v/>
      </c>
      <c r="J3952" s="34">
        <v>3951</v>
      </c>
      <c r="R3952" s="17"/>
      <c r="S3952" s="17"/>
      <c r="EZ3952" s="196"/>
      <c r="FA3952" s="196"/>
      <c r="FB3952" s="196"/>
      <c r="FC3952" s="196"/>
      <c r="FD3952" s="196"/>
    </row>
    <row r="3953" spans="2:160">
      <c r="B3953" s="99">
        <f t="shared" si="367"/>
        <v>0</v>
      </c>
      <c r="C3953" s="99" t="str">
        <f t="shared" si="368"/>
        <v/>
      </c>
      <c r="D3953" s="99" t="str">
        <f t="shared" si="369"/>
        <v/>
      </c>
      <c r="E3953" s="99" t="str">
        <f t="shared" si="370"/>
        <v/>
      </c>
      <c r="F3953" s="99" t="str">
        <f t="shared" si="371"/>
        <v/>
      </c>
      <c r="G3953" s="99" t="str">
        <f t="shared" si="372"/>
        <v/>
      </c>
      <c r="H3953" s="200" t="str">
        <f ca="1">IF(AND(M3953&gt;0,M3953&lt;=STATS!$C$22),1,"")</f>
        <v/>
      </c>
      <c r="J3953" s="34">
        <v>3952</v>
      </c>
      <c r="R3953" s="17"/>
      <c r="S3953" s="17"/>
      <c r="EZ3953" s="196"/>
      <c r="FA3953" s="196"/>
      <c r="FB3953" s="196"/>
      <c r="FC3953" s="196"/>
      <c r="FD3953" s="196"/>
    </row>
    <row r="3954" spans="2:160">
      <c r="B3954" s="99">
        <f t="shared" si="367"/>
        <v>0</v>
      </c>
      <c r="C3954" s="99" t="str">
        <f t="shared" si="368"/>
        <v/>
      </c>
      <c r="D3954" s="99" t="str">
        <f t="shared" si="369"/>
        <v/>
      </c>
      <c r="E3954" s="99" t="str">
        <f t="shared" si="370"/>
        <v/>
      </c>
      <c r="F3954" s="99" t="str">
        <f t="shared" si="371"/>
        <v/>
      </c>
      <c r="G3954" s="99" t="str">
        <f t="shared" si="372"/>
        <v/>
      </c>
      <c r="H3954" s="200" t="str">
        <f ca="1">IF(AND(M3954&gt;0,M3954&lt;=STATS!$C$22),1,"")</f>
        <v/>
      </c>
      <c r="J3954" s="34">
        <v>3953</v>
      </c>
      <c r="R3954" s="17"/>
      <c r="S3954" s="17"/>
      <c r="EZ3954" s="196"/>
      <c r="FA3954" s="196"/>
      <c r="FB3954" s="196"/>
      <c r="FC3954" s="196"/>
      <c r="FD3954" s="196"/>
    </row>
    <row r="3955" spans="2:160">
      <c r="B3955" s="99">
        <f t="shared" si="367"/>
        <v>0</v>
      </c>
      <c r="C3955" s="99" t="str">
        <f t="shared" si="368"/>
        <v/>
      </c>
      <c r="D3955" s="99" t="str">
        <f t="shared" si="369"/>
        <v/>
      </c>
      <c r="E3955" s="99" t="str">
        <f t="shared" si="370"/>
        <v/>
      </c>
      <c r="F3955" s="99" t="str">
        <f t="shared" si="371"/>
        <v/>
      </c>
      <c r="G3955" s="99" t="str">
        <f t="shared" si="372"/>
        <v/>
      </c>
      <c r="H3955" s="200" t="str">
        <f ca="1">IF(AND(M3955&gt;0,M3955&lt;=STATS!$C$22),1,"")</f>
        <v/>
      </c>
      <c r="J3955" s="34">
        <v>3954</v>
      </c>
      <c r="R3955" s="17"/>
      <c r="S3955" s="17"/>
      <c r="EZ3955" s="196"/>
      <c r="FA3955" s="196"/>
      <c r="FB3955" s="196"/>
      <c r="FC3955" s="196"/>
      <c r="FD3955" s="196"/>
    </row>
    <row r="3956" spans="2:160">
      <c r="B3956" s="99">
        <f t="shared" si="367"/>
        <v>0</v>
      </c>
      <c r="C3956" s="99" t="str">
        <f t="shared" si="368"/>
        <v/>
      </c>
      <c r="D3956" s="99" t="str">
        <f t="shared" si="369"/>
        <v/>
      </c>
      <c r="E3956" s="99" t="str">
        <f t="shared" si="370"/>
        <v/>
      </c>
      <c r="F3956" s="99" t="str">
        <f t="shared" si="371"/>
        <v/>
      </c>
      <c r="G3956" s="99" t="str">
        <f t="shared" si="372"/>
        <v/>
      </c>
      <c r="H3956" s="200" t="str">
        <f ca="1">IF(AND(M3956&gt;0,M3956&lt;=STATS!$C$22),1,"")</f>
        <v/>
      </c>
      <c r="J3956" s="34">
        <v>3955</v>
      </c>
      <c r="R3956" s="17"/>
      <c r="S3956" s="17"/>
      <c r="EZ3956" s="196"/>
      <c r="FA3956" s="196"/>
      <c r="FB3956" s="196"/>
      <c r="FC3956" s="196"/>
      <c r="FD3956" s="196"/>
    </row>
    <row r="3957" spans="2:160">
      <c r="B3957" s="99">
        <f t="shared" si="367"/>
        <v>0</v>
      </c>
      <c r="C3957" s="99" t="str">
        <f t="shared" si="368"/>
        <v/>
      </c>
      <c r="D3957" s="99" t="str">
        <f t="shared" si="369"/>
        <v/>
      </c>
      <c r="E3957" s="99" t="str">
        <f t="shared" si="370"/>
        <v/>
      </c>
      <c r="F3957" s="99" t="str">
        <f t="shared" si="371"/>
        <v/>
      </c>
      <c r="G3957" s="99" t="str">
        <f t="shared" si="372"/>
        <v/>
      </c>
      <c r="H3957" s="200" t="str">
        <f ca="1">IF(AND(M3957&gt;0,M3957&lt;=STATS!$C$22),1,"")</f>
        <v/>
      </c>
      <c r="J3957" s="34">
        <v>3956</v>
      </c>
      <c r="R3957" s="17"/>
      <c r="S3957" s="17"/>
      <c r="EZ3957" s="196"/>
      <c r="FA3957" s="196"/>
      <c r="FB3957" s="196"/>
      <c r="FC3957" s="196"/>
      <c r="FD3957" s="196"/>
    </row>
    <row r="3958" spans="2:160">
      <c r="B3958" s="99">
        <f t="shared" si="367"/>
        <v>0</v>
      </c>
      <c r="C3958" s="99" t="str">
        <f t="shared" si="368"/>
        <v/>
      </c>
      <c r="D3958" s="99" t="str">
        <f t="shared" si="369"/>
        <v/>
      </c>
      <c r="E3958" s="99" t="str">
        <f t="shared" si="370"/>
        <v/>
      </c>
      <c r="F3958" s="99" t="str">
        <f t="shared" si="371"/>
        <v/>
      </c>
      <c r="G3958" s="99" t="str">
        <f t="shared" si="372"/>
        <v/>
      </c>
      <c r="H3958" s="200" t="str">
        <f ca="1">IF(AND(M3958&gt;0,M3958&lt;=STATS!$C$22),1,"")</f>
        <v/>
      </c>
      <c r="J3958" s="34">
        <v>3957</v>
      </c>
      <c r="R3958" s="17"/>
      <c r="S3958" s="17"/>
      <c r="EZ3958" s="196"/>
      <c r="FA3958" s="196"/>
      <c r="FB3958" s="196"/>
      <c r="FC3958" s="196"/>
      <c r="FD3958" s="196"/>
    </row>
    <row r="3959" spans="2:160">
      <c r="B3959" s="99">
        <f t="shared" si="367"/>
        <v>0</v>
      </c>
      <c r="C3959" s="99" t="str">
        <f t="shared" si="368"/>
        <v/>
      </c>
      <c r="D3959" s="99" t="str">
        <f t="shared" si="369"/>
        <v/>
      </c>
      <c r="E3959" s="99" t="str">
        <f t="shared" si="370"/>
        <v/>
      </c>
      <c r="F3959" s="99" t="str">
        <f t="shared" si="371"/>
        <v/>
      </c>
      <c r="G3959" s="99" t="str">
        <f t="shared" si="372"/>
        <v/>
      </c>
      <c r="H3959" s="200" t="str">
        <f ca="1">IF(AND(M3959&gt;0,M3959&lt;=STATS!$C$22),1,"")</f>
        <v/>
      </c>
      <c r="J3959" s="34">
        <v>3958</v>
      </c>
      <c r="R3959" s="17"/>
      <c r="S3959" s="17"/>
      <c r="EZ3959" s="196"/>
      <c r="FA3959" s="196"/>
      <c r="FB3959" s="196"/>
      <c r="FC3959" s="196"/>
      <c r="FD3959" s="196"/>
    </row>
    <row r="3960" spans="2:160">
      <c r="B3960" s="99">
        <f t="shared" si="367"/>
        <v>0</v>
      </c>
      <c r="C3960" s="99" t="str">
        <f t="shared" si="368"/>
        <v/>
      </c>
      <c r="D3960" s="99" t="str">
        <f t="shared" si="369"/>
        <v/>
      </c>
      <c r="E3960" s="99" t="str">
        <f t="shared" si="370"/>
        <v/>
      </c>
      <c r="F3960" s="99" t="str">
        <f t="shared" si="371"/>
        <v/>
      </c>
      <c r="G3960" s="99" t="str">
        <f t="shared" si="372"/>
        <v/>
      </c>
      <c r="H3960" s="200" t="str">
        <f ca="1">IF(AND(M3960&gt;0,M3960&lt;=STATS!$C$22),1,"")</f>
        <v/>
      </c>
      <c r="J3960" s="34">
        <v>3959</v>
      </c>
      <c r="R3960" s="17"/>
      <c r="S3960" s="17"/>
      <c r="EZ3960" s="196"/>
      <c r="FA3960" s="196"/>
      <c r="FB3960" s="196"/>
      <c r="FC3960" s="196"/>
      <c r="FD3960" s="196"/>
    </row>
    <row r="3961" spans="2:160">
      <c r="B3961" s="99">
        <f t="shared" si="367"/>
        <v>0</v>
      </c>
      <c r="C3961" s="99" t="str">
        <f t="shared" si="368"/>
        <v/>
      </c>
      <c r="D3961" s="99" t="str">
        <f t="shared" si="369"/>
        <v/>
      </c>
      <c r="E3961" s="99" t="str">
        <f t="shared" si="370"/>
        <v/>
      </c>
      <c r="F3961" s="99" t="str">
        <f t="shared" si="371"/>
        <v/>
      </c>
      <c r="G3961" s="99" t="str">
        <f t="shared" si="372"/>
        <v/>
      </c>
      <c r="H3961" s="200" t="str">
        <f ca="1">IF(AND(M3961&gt;0,M3961&lt;=STATS!$C$22),1,"")</f>
        <v/>
      </c>
      <c r="J3961" s="34">
        <v>3960</v>
      </c>
      <c r="R3961" s="17"/>
      <c r="S3961" s="17"/>
      <c r="EZ3961" s="196"/>
      <c r="FA3961" s="196"/>
      <c r="FB3961" s="196"/>
      <c r="FC3961" s="196"/>
      <c r="FD3961" s="196"/>
    </row>
    <row r="3962" spans="2:160">
      <c r="B3962" s="99">
        <f t="shared" si="367"/>
        <v>0</v>
      </c>
      <c r="C3962" s="99" t="str">
        <f t="shared" si="368"/>
        <v/>
      </c>
      <c r="D3962" s="99" t="str">
        <f t="shared" si="369"/>
        <v/>
      </c>
      <c r="E3962" s="99" t="str">
        <f t="shared" si="370"/>
        <v/>
      </c>
      <c r="F3962" s="99" t="str">
        <f t="shared" si="371"/>
        <v/>
      </c>
      <c r="G3962" s="99" t="str">
        <f t="shared" si="372"/>
        <v/>
      </c>
      <c r="H3962" s="200" t="str">
        <f ca="1">IF(AND(M3962&gt;0,M3962&lt;=STATS!$C$22),1,"")</f>
        <v/>
      </c>
      <c r="J3962" s="34">
        <v>3961</v>
      </c>
      <c r="R3962" s="17"/>
      <c r="S3962" s="17"/>
      <c r="EZ3962" s="196"/>
      <c r="FA3962" s="196"/>
      <c r="FB3962" s="196"/>
      <c r="FC3962" s="196"/>
      <c r="FD3962" s="196"/>
    </row>
    <row r="3963" spans="2:160">
      <c r="B3963" s="99">
        <f t="shared" si="367"/>
        <v>0</v>
      </c>
      <c r="C3963" s="99" t="str">
        <f t="shared" si="368"/>
        <v/>
      </c>
      <c r="D3963" s="99" t="str">
        <f t="shared" si="369"/>
        <v/>
      </c>
      <c r="E3963" s="99" t="str">
        <f t="shared" si="370"/>
        <v/>
      </c>
      <c r="F3963" s="99" t="str">
        <f t="shared" si="371"/>
        <v/>
      </c>
      <c r="G3963" s="99" t="str">
        <f t="shared" si="372"/>
        <v/>
      </c>
      <c r="H3963" s="200" t="str">
        <f ca="1">IF(AND(M3963&gt;0,M3963&lt;=STATS!$C$22),1,"")</f>
        <v/>
      </c>
      <c r="J3963" s="34">
        <v>3962</v>
      </c>
      <c r="R3963" s="17"/>
      <c r="S3963" s="17"/>
      <c r="EZ3963" s="196"/>
      <c r="FA3963" s="196"/>
      <c r="FB3963" s="196"/>
      <c r="FC3963" s="196"/>
      <c r="FD3963" s="196"/>
    </row>
    <row r="3964" spans="2:160">
      <c r="B3964" s="99">
        <f t="shared" si="367"/>
        <v>0</v>
      </c>
      <c r="C3964" s="99" t="str">
        <f t="shared" si="368"/>
        <v/>
      </c>
      <c r="D3964" s="99" t="str">
        <f t="shared" si="369"/>
        <v/>
      </c>
      <c r="E3964" s="99" t="str">
        <f t="shared" si="370"/>
        <v/>
      </c>
      <c r="F3964" s="99" t="str">
        <f t="shared" si="371"/>
        <v/>
      </c>
      <c r="G3964" s="99" t="str">
        <f t="shared" si="372"/>
        <v/>
      </c>
      <c r="H3964" s="200" t="str">
        <f ca="1">IF(AND(M3964&gt;0,M3964&lt;=STATS!$C$22),1,"")</f>
        <v/>
      </c>
      <c r="J3964" s="34">
        <v>3963</v>
      </c>
      <c r="R3964" s="17"/>
      <c r="S3964" s="17"/>
      <c r="EZ3964" s="196"/>
      <c r="FA3964" s="196"/>
      <c r="FB3964" s="196"/>
      <c r="FC3964" s="196"/>
      <c r="FD3964" s="196"/>
    </row>
    <row r="3965" spans="2:160">
      <c r="B3965" s="99">
        <f t="shared" si="367"/>
        <v>0</v>
      </c>
      <c r="C3965" s="99" t="str">
        <f t="shared" si="368"/>
        <v/>
      </c>
      <c r="D3965" s="99" t="str">
        <f t="shared" si="369"/>
        <v/>
      </c>
      <c r="E3965" s="99" t="str">
        <f t="shared" si="370"/>
        <v/>
      </c>
      <c r="F3965" s="99" t="str">
        <f t="shared" si="371"/>
        <v/>
      </c>
      <c r="G3965" s="99" t="str">
        <f t="shared" si="372"/>
        <v/>
      </c>
      <c r="H3965" s="200" t="str">
        <f ca="1">IF(AND(M3965&gt;0,M3965&lt;=STATS!$C$22),1,"")</f>
        <v/>
      </c>
      <c r="J3965" s="34">
        <v>3964</v>
      </c>
      <c r="R3965" s="17"/>
      <c r="S3965" s="17"/>
      <c r="EZ3965" s="196"/>
      <c r="FA3965" s="196"/>
      <c r="FB3965" s="196"/>
      <c r="FC3965" s="196"/>
      <c r="FD3965" s="196"/>
    </row>
    <row r="3966" spans="2:160">
      <c r="B3966" s="99">
        <f t="shared" si="367"/>
        <v>0</v>
      </c>
      <c r="C3966" s="99" t="str">
        <f t="shared" si="368"/>
        <v/>
      </c>
      <c r="D3966" s="99" t="str">
        <f t="shared" si="369"/>
        <v/>
      </c>
      <c r="E3966" s="99" t="str">
        <f t="shared" si="370"/>
        <v/>
      </c>
      <c r="F3966" s="99" t="str">
        <f t="shared" si="371"/>
        <v/>
      </c>
      <c r="G3966" s="99" t="str">
        <f t="shared" si="372"/>
        <v/>
      </c>
      <c r="H3966" s="200" t="str">
        <f ca="1">IF(AND(M3966&gt;0,M3966&lt;=STATS!$C$22),1,"")</f>
        <v/>
      </c>
      <c r="J3966" s="34">
        <v>3965</v>
      </c>
      <c r="R3966" s="17"/>
      <c r="S3966" s="17"/>
      <c r="EZ3966" s="196"/>
      <c r="FA3966" s="196"/>
      <c r="FB3966" s="196"/>
      <c r="FC3966" s="196"/>
      <c r="FD3966" s="196"/>
    </row>
    <row r="3967" spans="2:160">
      <c r="B3967" s="99">
        <f t="shared" si="367"/>
        <v>0</v>
      </c>
      <c r="C3967" s="99" t="str">
        <f t="shared" si="368"/>
        <v/>
      </c>
      <c r="D3967" s="99" t="str">
        <f t="shared" si="369"/>
        <v/>
      </c>
      <c r="E3967" s="99" t="str">
        <f t="shared" si="370"/>
        <v/>
      </c>
      <c r="F3967" s="99" t="str">
        <f t="shared" si="371"/>
        <v/>
      </c>
      <c r="G3967" s="99" t="str">
        <f t="shared" si="372"/>
        <v/>
      </c>
      <c r="H3967" s="200" t="str">
        <f ca="1">IF(AND(M3967&gt;0,M3967&lt;=STATS!$C$22),1,"")</f>
        <v/>
      </c>
      <c r="J3967" s="34">
        <v>3966</v>
      </c>
      <c r="R3967" s="17"/>
      <c r="S3967" s="17"/>
      <c r="EZ3967" s="196"/>
      <c r="FA3967" s="196"/>
      <c r="FB3967" s="196"/>
      <c r="FC3967" s="196"/>
      <c r="FD3967" s="196"/>
    </row>
    <row r="3968" spans="2:160">
      <c r="B3968" s="99">
        <f t="shared" si="367"/>
        <v>0</v>
      </c>
      <c r="C3968" s="99" t="str">
        <f t="shared" si="368"/>
        <v/>
      </c>
      <c r="D3968" s="99" t="str">
        <f t="shared" si="369"/>
        <v/>
      </c>
      <c r="E3968" s="99" t="str">
        <f t="shared" si="370"/>
        <v/>
      </c>
      <c r="F3968" s="99" t="str">
        <f t="shared" si="371"/>
        <v/>
      </c>
      <c r="G3968" s="99" t="str">
        <f t="shared" si="372"/>
        <v/>
      </c>
      <c r="H3968" s="200" t="str">
        <f ca="1">IF(AND(M3968&gt;0,M3968&lt;=STATS!$C$22),1,"")</f>
        <v/>
      </c>
      <c r="J3968" s="34">
        <v>3967</v>
      </c>
      <c r="R3968" s="17"/>
      <c r="S3968" s="17"/>
      <c r="EZ3968" s="196"/>
      <c r="FA3968" s="196"/>
      <c r="FB3968" s="196"/>
      <c r="FC3968" s="196"/>
      <c r="FD3968" s="196"/>
    </row>
    <row r="3969" spans="2:160">
      <c r="B3969" s="99">
        <f t="shared" si="367"/>
        <v>0</v>
      </c>
      <c r="C3969" s="99" t="str">
        <f t="shared" si="368"/>
        <v/>
      </c>
      <c r="D3969" s="99" t="str">
        <f t="shared" si="369"/>
        <v/>
      </c>
      <c r="E3969" s="99" t="str">
        <f t="shared" si="370"/>
        <v/>
      </c>
      <c r="F3969" s="99" t="str">
        <f t="shared" si="371"/>
        <v/>
      </c>
      <c r="G3969" s="99" t="str">
        <f t="shared" si="372"/>
        <v/>
      </c>
      <c r="H3969" s="200" t="str">
        <f ca="1">IF(AND(M3969&gt;0,M3969&lt;=STATS!$C$22),1,"")</f>
        <v/>
      </c>
      <c r="J3969" s="34">
        <v>3968</v>
      </c>
      <c r="R3969" s="17"/>
      <c r="S3969" s="17"/>
      <c r="EZ3969" s="196"/>
      <c r="FA3969" s="196"/>
      <c r="FB3969" s="196"/>
      <c r="FC3969" s="196"/>
      <c r="FD3969" s="196"/>
    </row>
    <row r="3970" spans="2:160">
      <c r="B3970" s="99">
        <f t="shared" ref="B3970:B4001" si="373">COUNT(R3970:EY3970,FE3970:FM3970)</f>
        <v>0</v>
      </c>
      <c r="C3970" s="99" t="str">
        <f t="shared" ref="C3970:C4001" si="374">IF(COUNT(R3970:EY3970,FE3970:FM3970)&gt;0,COUNT(R3970:EY3970,FE3970:FM3970),"")</f>
        <v/>
      </c>
      <c r="D3970" s="99" t="str">
        <f t="shared" ref="D3970:D4001" si="375">IF(COUNT(T3970:BJ3970,BL3970:BT3970,BV3970:CB3970,CD3970:EY3970,FE3970:FM3970)&gt;0,COUNT(T3970:BJ3970,BL3970:BT3970,BV3970:CB3970,CD3970:EY3970,FE3970:FM3970),"")</f>
        <v/>
      </c>
      <c r="E3970" s="99" t="str">
        <f t="shared" ref="E3970:E4001" si="376">IF(H3970=1,COUNT(R3970:EY3970,FE3970:FM3970),"")</f>
        <v/>
      </c>
      <c r="F3970" s="99" t="str">
        <f t="shared" ref="F3970:F4001" si="377">IF(H3970=1,COUNT(T3970:BJ3970,BL3970:BT3970,BV3970:CB3970,CD3970:EY3970,FE3970:FM3970),"")</f>
        <v/>
      </c>
      <c r="G3970" s="99" t="str">
        <f t="shared" si="372"/>
        <v/>
      </c>
      <c r="H3970" s="200" t="str">
        <f ca="1">IF(AND(M3970&gt;0,M3970&lt;=STATS!$C$22),1,"")</f>
        <v/>
      </c>
      <c r="J3970" s="34">
        <v>3969</v>
      </c>
      <c r="R3970" s="17"/>
      <c r="S3970" s="17"/>
      <c r="EZ3970" s="196"/>
      <c r="FA3970" s="196"/>
      <c r="FB3970" s="196"/>
      <c r="FC3970" s="196"/>
      <c r="FD3970" s="196"/>
    </row>
    <row r="3971" spans="2:160">
      <c r="B3971" s="99">
        <f t="shared" si="373"/>
        <v>0</v>
      </c>
      <c r="C3971" s="99" t="str">
        <f t="shared" si="374"/>
        <v/>
      </c>
      <c r="D3971" s="99" t="str">
        <f t="shared" si="375"/>
        <v/>
      </c>
      <c r="E3971" s="99" t="str">
        <f t="shared" si="376"/>
        <v/>
      </c>
      <c r="F3971" s="99" t="str">
        <f t="shared" si="377"/>
        <v/>
      </c>
      <c r="G3971" s="99" t="str">
        <f t="shared" si="372"/>
        <v/>
      </c>
      <c r="H3971" s="200" t="str">
        <f ca="1">IF(AND(M3971&gt;0,M3971&lt;=STATS!$C$22),1,"")</f>
        <v/>
      </c>
      <c r="J3971" s="34">
        <v>3970</v>
      </c>
      <c r="R3971" s="17"/>
      <c r="S3971" s="17"/>
      <c r="EZ3971" s="196"/>
      <c r="FA3971" s="196"/>
      <c r="FB3971" s="196"/>
      <c r="FC3971" s="196"/>
      <c r="FD3971" s="196"/>
    </row>
    <row r="3972" spans="2:160">
      <c r="B3972" s="99">
        <f t="shared" si="373"/>
        <v>0</v>
      </c>
      <c r="C3972" s="99" t="str">
        <f t="shared" si="374"/>
        <v/>
      </c>
      <c r="D3972" s="99" t="str">
        <f t="shared" si="375"/>
        <v/>
      </c>
      <c r="E3972" s="99" t="str">
        <f t="shared" si="376"/>
        <v/>
      </c>
      <c r="F3972" s="99" t="str">
        <f t="shared" si="377"/>
        <v/>
      </c>
      <c r="G3972" s="99" t="str">
        <f t="shared" si="372"/>
        <v/>
      </c>
      <c r="H3972" s="200" t="str">
        <f ca="1">IF(AND(M3972&gt;0,M3972&lt;=STATS!$C$22),1,"")</f>
        <v/>
      </c>
      <c r="J3972" s="34">
        <v>3971</v>
      </c>
      <c r="R3972" s="17"/>
      <c r="S3972" s="17"/>
      <c r="EZ3972" s="196"/>
      <c r="FA3972" s="196"/>
      <c r="FB3972" s="196"/>
      <c r="FC3972" s="196"/>
      <c r="FD3972" s="196"/>
    </row>
    <row r="3973" spans="2:160">
      <c r="B3973" s="99">
        <f t="shared" si="373"/>
        <v>0</v>
      </c>
      <c r="C3973" s="99" t="str">
        <f t="shared" si="374"/>
        <v/>
      </c>
      <c r="D3973" s="99" t="str">
        <f t="shared" si="375"/>
        <v/>
      </c>
      <c r="E3973" s="99" t="str">
        <f t="shared" si="376"/>
        <v/>
      </c>
      <c r="F3973" s="99" t="str">
        <f t="shared" si="377"/>
        <v/>
      </c>
      <c r="G3973" s="99" t="str">
        <f t="shared" si="372"/>
        <v/>
      </c>
      <c r="H3973" s="200" t="str">
        <f ca="1">IF(AND(M3973&gt;0,M3973&lt;=STATS!$C$22),1,"")</f>
        <v/>
      </c>
      <c r="J3973" s="34">
        <v>3972</v>
      </c>
      <c r="R3973" s="17"/>
      <c r="S3973" s="17"/>
      <c r="EZ3973" s="196"/>
      <c r="FA3973" s="196"/>
      <c r="FB3973" s="196"/>
      <c r="FC3973" s="196"/>
      <c r="FD3973" s="196"/>
    </row>
    <row r="3974" spans="2:160">
      <c r="B3974" s="99">
        <f t="shared" si="373"/>
        <v>0</v>
      </c>
      <c r="C3974" s="99" t="str">
        <f t="shared" si="374"/>
        <v/>
      </c>
      <c r="D3974" s="99" t="str">
        <f t="shared" si="375"/>
        <v/>
      </c>
      <c r="E3974" s="99" t="str">
        <f t="shared" si="376"/>
        <v/>
      </c>
      <c r="F3974" s="99" t="str">
        <f t="shared" si="377"/>
        <v/>
      </c>
      <c r="G3974" s="99" t="str">
        <f t="shared" si="372"/>
        <v/>
      </c>
      <c r="H3974" s="200" t="str">
        <f ca="1">IF(AND(M3974&gt;0,M3974&lt;=STATS!$C$22),1,"")</f>
        <v/>
      </c>
      <c r="J3974" s="34">
        <v>3973</v>
      </c>
      <c r="R3974" s="17"/>
      <c r="S3974" s="17"/>
      <c r="EZ3974" s="196"/>
      <c r="FA3974" s="196"/>
      <c r="FB3974" s="196"/>
      <c r="FC3974" s="196"/>
      <c r="FD3974" s="196"/>
    </row>
    <row r="3975" spans="2:160">
      <c r="B3975" s="99">
        <f t="shared" si="373"/>
        <v>0</v>
      </c>
      <c r="C3975" s="99" t="str">
        <f t="shared" si="374"/>
        <v/>
      </c>
      <c r="D3975" s="99" t="str">
        <f t="shared" si="375"/>
        <v/>
      </c>
      <c r="E3975" s="99" t="str">
        <f t="shared" si="376"/>
        <v/>
      </c>
      <c r="F3975" s="99" t="str">
        <f t="shared" si="377"/>
        <v/>
      </c>
      <c r="G3975" s="99" t="str">
        <f t="shared" si="372"/>
        <v/>
      </c>
      <c r="H3975" s="200" t="str">
        <f ca="1">IF(AND(M3975&gt;0,M3975&lt;=STATS!$C$22),1,"")</f>
        <v/>
      </c>
      <c r="J3975" s="34">
        <v>3974</v>
      </c>
      <c r="R3975" s="17"/>
      <c r="S3975" s="17"/>
      <c r="EZ3975" s="196"/>
      <c r="FA3975" s="196"/>
      <c r="FB3975" s="196"/>
      <c r="FC3975" s="196"/>
      <c r="FD3975" s="196"/>
    </row>
    <row r="3976" spans="2:160">
      <c r="B3976" s="99">
        <f t="shared" si="373"/>
        <v>0</v>
      </c>
      <c r="C3976" s="99" t="str">
        <f t="shared" si="374"/>
        <v/>
      </c>
      <c r="D3976" s="99" t="str">
        <f t="shared" si="375"/>
        <v/>
      </c>
      <c r="E3976" s="99" t="str">
        <f t="shared" si="376"/>
        <v/>
      </c>
      <c r="F3976" s="99" t="str">
        <f t="shared" si="377"/>
        <v/>
      </c>
      <c r="G3976" s="99" t="str">
        <f t="shared" si="372"/>
        <v/>
      </c>
      <c r="H3976" s="200" t="str">
        <f ca="1">IF(AND(M3976&gt;0,M3976&lt;=STATS!$C$22),1,"")</f>
        <v/>
      </c>
      <c r="J3976" s="34">
        <v>3975</v>
      </c>
      <c r="R3976" s="17"/>
      <c r="S3976" s="17"/>
      <c r="EZ3976" s="196"/>
      <c r="FA3976" s="196"/>
      <c r="FB3976" s="196"/>
      <c r="FC3976" s="196"/>
      <c r="FD3976" s="196"/>
    </row>
    <row r="3977" spans="2:160">
      <c r="B3977" s="99">
        <f t="shared" si="373"/>
        <v>0</v>
      </c>
      <c r="C3977" s="99" t="str">
        <f t="shared" si="374"/>
        <v/>
      </c>
      <c r="D3977" s="99" t="str">
        <f t="shared" si="375"/>
        <v/>
      </c>
      <c r="E3977" s="99" t="str">
        <f t="shared" si="376"/>
        <v/>
      </c>
      <c r="F3977" s="99" t="str">
        <f t="shared" si="377"/>
        <v/>
      </c>
      <c r="G3977" s="99" t="str">
        <f t="shared" si="372"/>
        <v/>
      </c>
      <c r="H3977" s="200" t="str">
        <f ca="1">IF(AND(M3977&gt;0,M3977&lt;=STATS!$C$22),1,"")</f>
        <v/>
      </c>
      <c r="J3977" s="34">
        <v>3976</v>
      </c>
      <c r="R3977" s="17"/>
      <c r="S3977" s="17"/>
      <c r="EZ3977" s="196"/>
      <c r="FA3977" s="196"/>
      <c r="FB3977" s="196"/>
      <c r="FC3977" s="196"/>
      <c r="FD3977" s="196"/>
    </row>
    <row r="3978" spans="2:160">
      <c r="B3978" s="99">
        <f t="shared" si="373"/>
        <v>0</v>
      </c>
      <c r="C3978" s="99" t="str">
        <f t="shared" si="374"/>
        <v/>
      </c>
      <c r="D3978" s="99" t="str">
        <f t="shared" si="375"/>
        <v/>
      </c>
      <c r="E3978" s="99" t="str">
        <f t="shared" si="376"/>
        <v/>
      </c>
      <c r="F3978" s="99" t="str">
        <f t="shared" si="377"/>
        <v/>
      </c>
      <c r="G3978" s="99" t="str">
        <f t="shared" si="372"/>
        <v/>
      </c>
      <c r="H3978" s="200" t="str">
        <f ca="1">IF(AND(M3978&gt;0,M3978&lt;=STATS!$C$22),1,"")</f>
        <v/>
      </c>
      <c r="J3978" s="34">
        <v>3977</v>
      </c>
      <c r="R3978" s="17"/>
      <c r="S3978" s="17"/>
      <c r="EZ3978" s="196"/>
      <c r="FA3978" s="196"/>
      <c r="FB3978" s="196"/>
      <c r="FC3978" s="196"/>
      <c r="FD3978" s="196"/>
    </row>
    <row r="3979" spans="2:160">
      <c r="B3979" s="99">
        <f t="shared" si="373"/>
        <v>0</v>
      </c>
      <c r="C3979" s="99" t="str">
        <f t="shared" si="374"/>
        <v/>
      </c>
      <c r="D3979" s="99" t="str">
        <f t="shared" si="375"/>
        <v/>
      </c>
      <c r="E3979" s="99" t="str">
        <f t="shared" si="376"/>
        <v/>
      </c>
      <c r="F3979" s="99" t="str">
        <f t="shared" si="377"/>
        <v/>
      </c>
      <c r="G3979" s="99" t="str">
        <f t="shared" si="372"/>
        <v/>
      </c>
      <c r="H3979" s="200" t="str">
        <f ca="1">IF(AND(M3979&gt;0,M3979&lt;=STATS!$C$22),1,"")</f>
        <v/>
      </c>
      <c r="J3979" s="34">
        <v>3978</v>
      </c>
      <c r="R3979" s="17"/>
      <c r="S3979" s="17"/>
      <c r="EZ3979" s="196"/>
      <c r="FA3979" s="196"/>
      <c r="FB3979" s="196"/>
      <c r="FC3979" s="196"/>
      <c r="FD3979" s="196"/>
    </row>
    <row r="3980" spans="2:160">
      <c r="B3980" s="99">
        <f t="shared" si="373"/>
        <v>0</v>
      </c>
      <c r="C3980" s="99" t="str">
        <f t="shared" si="374"/>
        <v/>
      </c>
      <c r="D3980" s="99" t="str">
        <f t="shared" si="375"/>
        <v/>
      </c>
      <c r="E3980" s="99" t="str">
        <f t="shared" si="376"/>
        <v/>
      </c>
      <c r="F3980" s="99" t="str">
        <f t="shared" si="377"/>
        <v/>
      </c>
      <c r="G3980" s="99" t="str">
        <f t="shared" si="372"/>
        <v/>
      </c>
      <c r="H3980" s="200" t="str">
        <f ca="1">IF(AND(M3980&gt;0,M3980&lt;=STATS!$C$22),1,"")</f>
        <v/>
      </c>
      <c r="J3980" s="34">
        <v>3979</v>
      </c>
      <c r="R3980" s="17"/>
      <c r="S3980" s="17"/>
      <c r="EZ3980" s="196"/>
      <c r="FA3980" s="196"/>
      <c r="FB3980" s="196"/>
      <c r="FC3980" s="196"/>
      <c r="FD3980" s="196"/>
    </row>
    <row r="3981" spans="2:160">
      <c r="B3981" s="99">
        <f t="shared" si="373"/>
        <v>0</v>
      </c>
      <c r="C3981" s="99" t="str">
        <f t="shared" si="374"/>
        <v/>
      </c>
      <c r="D3981" s="99" t="str">
        <f t="shared" si="375"/>
        <v/>
      </c>
      <c r="E3981" s="99" t="str">
        <f t="shared" si="376"/>
        <v/>
      </c>
      <c r="F3981" s="99" t="str">
        <f t="shared" si="377"/>
        <v/>
      </c>
      <c r="G3981" s="99" t="str">
        <f t="shared" si="372"/>
        <v/>
      </c>
      <c r="H3981" s="200" t="str">
        <f ca="1">IF(AND(M3981&gt;0,M3981&lt;=STATS!$C$22),1,"")</f>
        <v/>
      </c>
      <c r="J3981" s="34">
        <v>3980</v>
      </c>
      <c r="R3981" s="17"/>
      <c r="S3981" s="17"/>
      <c r="EZ3981" s="196"/>
      <c r="FA3981" s="196"/>
      <c r="FB3981" s="196"/>
      <c r="FC3981" s="196"/>
      <c r="FD3981" s="196"/>
    </row>
    <row r="3982" spans="2:160">
      <c r="B3982" s="99">
        <f t="shared" si="373"/>
        <v>0</v>
      </c>
      <c r="C3982" s="99" t="str">
        <f t="shared" si="374"/>
        <v/>
      </c>
      <c r="D3982" s="99" t="str">
        <f t="shared" si="375"/>
        <v/>
      </c>
      <c r="E3982" s="99" t="str">
        <f t="shared" si="376"/>
        <v/>
      </c>
      <c r="F3982" s="99" t="str">
        <f t="shared" si="377"/>
        <v/>
      </c>
      <c r="G3982" s="99" t="str">
        <f t="shared" si="372"/>
        <v/>
      </c>
      <c r="H3982" s="200" t="str">
        <f ca="1">IF(AND(M3982&gt;0,M3982&lt;=STATS!$C$22),1,"")</f>
        <v/>
      </c>
      <c r="J3982" s="34">
        <v>3981</v>
      </c>
      <c r="R3982" s="17"/>
      <c r="S3982" s="17"/>
      <c r="EZ3982" s="196"/>
      <c r="FA3982" s="196"/>
      <c r="FB3982" s="196"/>
      <c r="FC3982" s="196"/>
      <c r="FD3982" s="196"/>
    </row>
    <row r="3983" spans="2:160">
      <c r="B3983" s="99">
        <f t="shared" si="373"/>
        <v>0</v>
      </c>
      <c r="C3983" s="99" t="str">
        <f t="shared" si="374"/>
        <v/>
      </c>
      <c r="D3983" s="99" t="str">
        <f t="shared" si="375"/>
        <v/>
      </c>
      <c r="E3983" s="99" t="str">
        <f t="shared" si="376"/>
        <v/>
      </c>
      <c r="F3983" s="99" t="str">
        <f t="shared" si="377"/>
        <v/>
      </c>
      <c r="G3983" s="99" t="str">
        <f t="shared" si="372"/>
        <v/>
      </c>
      <c r="H3983" s="200" t="str">
        <f ca="1">IF(AND(M3983&gt;0,M3983&lt;=STATS!$C$22),1,"")</f>
        <v/>
      </c>
      <c r="J3983" s="34">
        <v>3982</v>
      </c>
      <c r="R3983" s="17"/>
      <c r="S3983" s="17"/>
      <c r="EZ3983" s="196"/>
      <c r="FA3983" s="196"/>
      <c r="FB3983" s="196"/>
      <c r="FC3983" s="196"/>
      <c r="FD3983" s="196"/>
    </row>
    <row r="3984" spans="2:160">
      <c r="B3984" s="99">
        <f t="shared" si="373"/>
        <v>0</v>
      </c>
      <c r="C3984" s="99" t="str">
        <f t="shared" si="374"/>
        <v/>
      </c>
      <c r="D3984" s="99" t="str">
        <f t="shared" si="375"/>
        <v/>
      </c>
      <c r="E3984" s="99" t="str">
        <f t="shared" si="376"/>
        <v/>
      </c>
      <c r="F3984" s="99" t="str">
        <f t="shared" si="377"/>
        <v/>
      </c>
      <c r="G3984" s="99" t="str">
        <f t="shared" si="372"/>
        <v/>
      </c>
      <c r="H3984" s="200" t="str">
        <f ca="1">IF(AND(M3984&gt;0,M3984&lt;=STATS!$C$22),1,"")</f>
        <v/>
      </c>
      <c r="J3984" s="34">
        <v>3983</v>
      </c>
      <c r="R3984" s="17"/>
      <c r="S3984" s="17"/>
      <c r="EZ3984" s="196"/>
      <c r="FA3984" s="196"/>
      <c r="FB3984" s="196"/>
      <c r="FC3984" s="196"/>
      <c r="FD3984" s="196"/>
    </row>
    <row r="3985" spans="2:160">
      <c r="B3985" s="99">
        <f t="shared" si="373"/>
        <v>0</v>
      </c>
      <c r="C3985" s="99" t="str">
        <f t="shared" si="374"/>
        <v/>
      </c>
      <c r="D3985" s="99" t="str">
        <f t="shared" si="375"/>
        <v/>
      </c>
      <c r="E3985" s="99" t="str">
        <f t="shared" si="376"/>
        <v/>
      </c>
      <c r="F3985" s="99" t="str">
        <f t="shared" si="377"/>
        <v/>
      </c>
      <c r="G3985" s="99" t="str">
        <f t="shared" si="372"/>
        <v/>
      </c>
      <c r="H3985" s="200" t="str">
        <f ca="1">IF(AND(M3985&gt;0,M3985&lt;=STATS!$C$22),1,"")</f>
        <v/>
      </c>
      <c r="J3985" s="34">
        <v>3984</v>
      </c>
      <c r="R3985" s="17"/>
      <c r="S3985" s="17"/>
      <c r="EZ3985" s="196"/>
      <c r="FA3985" s="196"/>
      <c r="FB3985" s="196"/>
      <c r="FC3985" s="196"/>
      <c r="FD3985" s="196"/>
    </row>
    <row r="3986" spans="2:160">
      <c r="B3986" s="99">
        <f t="shared" si="373"/>
        <v>0</v>
      </c>
      <c r="C3986" s="99" t="str">
        <f t="shared" si="374"/>
        <v/>
      </c>
      <c r="D3986" s="99" t="str">
        <f t="shared" si="375"/>
        <v/>
      </c>
      <c r="E3986" s="99" t="str">
        <f t="shared" si="376"/>
        <v/>
      </c>
      <c r="F3986" s="99" t="str">
        <f t="shared" si="377"/>
        <v/>
      </c>
      <c r="G3986" s="99" t="str">
        <f t="shared" si="372"/>
        <v/>
      </c>
      <c r="H3986" s="200" t="str">
        <f ca="1">IF(AND(M3986&gt;0,M3986&lt;=STATS!$C$22),1,"")</f>
        <v/>
      </c>
      <c r="J3986" s="34">
        <v>3985</v>
      </c>
      <c r="R3986" s="17"/>
      <c r="S3986" s="17"/>
      <c r="EZ3986" s="196"/>
      <c r="FA3986" s="196"/>
      <c r="FB3986" s="196"/>
      <c r="FC3986" s="196"/>
      <c r="FD3986" s="196"/>
    </row>
    <row r="3987" spans="2:160">
      <c r="B3987" s="99">
        <f t="shared" si="373"/>
        <v>0</v>
      </c>
      <c r="C3987" s="99" t="str">
        <f t="shared" si="374"/>
        <v/>
      </c>
      <c r="D3987" s="99" t="str">
        <f t="shared" si="375"/>
        <v/>
      </c>
      <c r="E3987" s="99" t="str">
        <f t="shared" si="376"/>
        <v/>
      </c>
      <c r="F3987" s="99" t="str">
        <f t="shared" si="377"/>
        <v/>
      </c>
      <c r="G3987" s="99" t="str">
        <f t="shared" si="372"/>
        <v/>
      </c>
      <c r="H3987" s="200" t="str">
        <f ca="1">IF(AND(M3987&gt;0,M3987&lt;=STATS!$C$22),1,"")</f>
        <v/>
      </c>
      <c r="J3987" s="34">
        <v>3986</v>
      </c>
      <c r="R3987" s="17"/>
      <c r="S3987" s="17"/>
      <c r="EZ3987" s="196"/>
      <c r="FA3987" s="196"/>
      <c r="FB3987" s="196"/>
      <c r="FC3987" s="196"/>
      <c r="FD3987" s="196"/>
    </row>
    <row r="3988" spans="2:160">
      <c r="B3988" s="99">
        <f t="shared" si="373"/>
        <v>0</v>
      </c>
      <c r="C3988" s="99" t="str">
        <f t="shared" si="374"/>
        <v/>
      </c>
      <c r="D3988" s="99" t="str">
        <f t="shared" si="375"/>
        <v/>
      </c>
      <c r="E3988" s="99" t="str">
        <f t="shared" si="376"/>
        <v/>
      </c>
      <c r="F3988" s="99" t="str">
        <f t="shared" si="377"/>
        <v/>
      </c>
      <c r="G3988" s="99" t="str">
        <f t="shared" si="372"/>
        <v/>
      </c>
      <c r="H3988" s="200" t="str">
        <f ca="1">IF(AND(M3988&gt;0,M3988&lt;=STATS!$C$22),1,"")</f>
        <v/>
      </c>
      <c r="J3988" s="34">
        <v>3987</v>
      </c>
      <c r="R3988" s="17"/>
      <c r="S3988" s="17"/>
      <c r="EZ3988" s="196"/>
      <c r="FA3988" s="196"/>
      <c r="FB3988" s="196"/>
      <c r="FC3988" s="196"/>
      <c r="FD3988" s="196"/>
    </row>
    <row r="3989" spans="2:160">
      <c r="B3989" s="99">
        <f t="shared" si="373"/>
        <v>0</v>
      </c>
      <c r="C3989" s="99" t="str">
        <f t="shared" si="374"/>
        <v/>
      </c>
      <c r="D3989" s="99" t="str">
        <f t="shared" si="375"/>
        <v/>
      </c>
      <c r="E3989" s="99" t="str">
        <f t="shared" si="376"/>
        <v/>
      </c>
      <c r="F3989" s="99" t="str">
        <f t="shared" si="377"/>
        <v/>
      </c>
      <c r="G3989" s="99" t="str">
        <f t="shared" si="372"/>
        <v/>
      </c>
      <c r="H3989" s="200" t="str">
        <f ca="1">IF(AND(M3989&gt;0,M3989&lt;=STATS!$C$22),1,"")</f>
        <v/>
      </c>
      <c r="J3989" s="34">
        <v>3988</v>
      </c>
      <c r="R3989" s="17"/>
      <c r="S3989" s="17"/>
      <c r="EZ3989" s="196"/>
      <c r="FA3989" s="196"/>
      <c r="FB3989" s="196"/>
      <c r="FC3989" s="196"/>
      <c r="FD3989" s="196"/>
    </row>
    <row r="3990" spans="2:160">
      <c r="B3990" s="99">
        <f t="shared" si="373"/>
        <v>0</v>
      </c>
      <c r="C3990" s="99" t="str">
        <f t="shared" si="374"/>
        <v/>
      </c>
      <c r="D3990" s="99" t="str">
        <f t="shared" si="375"/>
        <v/>
      </c>
      <c r="E3990" s="99" t="str">
        <f t="shared" si="376"/>
        <v/>
      </c>
      <c r="F3990" s="99" t="str">
        <f t="shared" si="377"/>
        <v/>
      </c>
      <c r="G3990" s="99" t="str">
        <f t="shared" si="372"/>
        <v/>
      </c>
      <c r="H3990" s="200" t="str">
        <f ca="1">IF(AND(M3990&gt;0,M3990&lt;=STATS!$C$22),1,"")</f>
        <v/>
      </c>
      <c r="J3990" s="34">
        <v>3989</v>
      </c>
      <c r="R3990" s="17"/>
      <c r="S3990" s="17"/>
      <c r="EZ3990" s="196"/>
      <c r="FA3990" s="196"/>
      <c r="FB3990" s="196"/>
      <c r="FC3990" s="196"/>
      <c r="FD3990" s="196"/>
    </row>
    <row r="3991" spans="2:160">
      <c r="B3991" s="99">
        <f t="shared" si="373"/>
        <v>0</v>
      </c>
      <c r="C3991" s="99" t="str">
        <f t="shared" si="374"/>
        <v/>
      </c>
      <c r="D3991" s="99" t="str">
        <f t="shared" si="375"/>
        <v/>
      </c>
      <c r="E3991" s="99" t="str">
        <f t="shared" si="376"/>
        <v/>
      </c>
      <c r="F3991" s="99" t="str">
        <f t="shared" si="377"/>
        <v/>
      </c>
      <c r="G3991" s="99" t="str">
        <f t="shared" si="372"/>
        <v/>
      </c>
      <c r="H3991" s="200" t="str">
        <f ca="1">IF(AND(M3991&gt;0,M3991&lt;=STATS!$C$22),1,"")</f>
        <v/>
      </c>
      <c r="J3991" s="34">
        <v>3990</v>
      </c>
      <c r="R3991" s="17"/>
      <c r="S3991" s="17"/>
      <c r="EZ3991" s="196"/>
      <c r="FA3991" s="196"/>
      <c r="FB3991" s="196"/>
      <c r="FC3991" s="196"/>
      <c r="FD3991" s="196"/>
    </row>
    <row r="3992" spans="2:160">
      <c r="B3992" s="99">
        <f t="shared" si="373"/>
        <v>0</v>
      </c>
      <c r="C3992" s="99" t="str">
        <f t="shared" si="374"/>
        <v/>
      </c>
      <c r="D3992" s="99" t="str">
        <f t="shared" si="375"/>
        <v/>
      </c>
      <c r="E3992" s="99" t="str">
        <f t="shared" si="376"/>
        <v/>
      </c>
      <c r="F3992" s="99" t="str">
        <f t="shared" si="377"/>
        <v/>
      </c>
      <c r="G3992" s="99" t="str">
        <f t="shared" si="372"/>
        <v/>
      </c>
      <c r="H3992" s="200" t="str">
        <f ca="1">IF(AND(M3992&gt;0,M3992&lt;=STATS!$C$22),1,"")</f>
        <v/>
      </c>
      <c r="J3992" s="34">
        <v>3991</v>
      </c>
      <c r="R3992" s="17"/>
      <c r="S3992" s="17"/>
      <c r="EZ3992" s="196"/>
      <c r="FA3992" s="196"/>
      <c r="FB3992" s="196"/>
      <c r="FC3992" s="196"/>
      <c r="FD3992" s="196"/>
    </row>
    <row r="3993" spans="2:160">
      <c r="B3993" s="99">
        <f t="shared" si="373"/>
        <v>0</v>
      </c>
      <c r="C3993" s="99" t="str">
        <f t="shared" si="374"/>
        <v/>
      </c>
      <c r="D3993" s="99" t="str">
        <f t="shared" si="375"/>
        <v/>
      </c>
      <c r="E3993" s="99" t="str">
        <f t="shared" si="376"/>
        <v/>
      </c>
      <c r="F3993" s="99" t="str">
        <f t="shared" si="377"/>
        <v/>
      </c>
      <c r="G3993" s="99" t="str">
        <f t="shared" si="372"/>
        <v/>
      </c>
      <c r="H3993" s="200" t="str">
        <f ca="1">IF(AND(M3993&gt;0,M3993&lt;=STATS!$C$22),1,"")</f>
        <v/>
      </c>
      <c r="J3993" s="34">
        <v>3992</v>
      </c>
      <c r="R3993" s="17"/>
      <c r="S3993" s="17"/>
      <c r="EZ3993" s="196"/>
      <c r="FA3993" s="196"/>
      <c r="FB3993" s="196"/>
      <c r="FC3993" s="196"/>
      <c r="FD3993" s="196"/>
    </row>
    <row r="3994" spans="2:160">
      <c r="B3994" s="99">
        <f t="shared" si="373"/>
        <v>0</v>
      </c>
      <c r="C3994" s="99" t="str">
        <f t="shared" si="374"/>
        <v/>
      </c>
      <c r="D3994" s="99" t="str">
        <f t="shared" si="375"/>
        <v/>
      </c>
      <c r="E3994" s="99" t="str">
        <f t="shared" si="376"/>
        <v/>
      </c>
      <c r="F3994" s="99" t="str">
        <f t="shared" si="377"/>
        <v/>
      </c>
      <c r="G3994" s="99" t="str">
        <f t="shared" ref="G3994:G4001" si="378">IF($B3994&gt;=1,$M3994,"")</f>
        <v/>
      </c>
      <c r="H3994" s="200" t="str">
        <f ca="1">IF(AND(M3994&gt;0,M3994&lt;=STATS!$C$22),1,"")</f>
        <v/>
      </c>
      <c r="J3994" s="34">
        <v>3993</v>
      </c>
      <c r="R3994" s="17"/>
      <c r="S3994" s="17"/>
      <c r="EZ3994" s="196"/>
      <c r="FA3994" s="196"/>
      <c r="FB3994" s="196"/>
      <c r="FC3994" s="196"/>
      <c r="FD3994" s="196"/>
    </row>
    <row r="3995" spans="2:160">
      <c r="B3995" s="99">
        <f t="shared" si="373"/>
        <v>0</v>
      </c>
      <c r="C3995" s="99" t="str">
        <f t="shared" si="374"/>
        <v/>
      </c>
      <c r="D3995" s="99" t="str">
        <f t="shared" si="375"/>
        <v/>
      </c>
      <c r="E3995" s="99" t="str">
        <f t="shared" si="376"/>
        <v/>
      </c>
      <c r="F3995" s="99" t="str">
        <f t="shared" si="377"/>
        <v/>
      </c>
      <c r="G3995" s="99" t="str">
        <f t="shared" si="378"/>
        <v/>
      </c>
      <c r="H3995" s="200" t="str">
        <f ca="1">IF(AND(M3995&gt;0,M3995&lt;=STATS!$C$22),1,"")</f>
        <v/>
      </c>
      <c r="J3995" s="34">
        <v>3994</v>
      </c>
      <c r="R3995" s="17"/>
      <c r="S3995" s="17"/>
      <c r="EZ3995" s="196"/>
      <c r="FA3995" s="196"/>
      <c r="FB3995" s="196"/>
      <c r="FC3995" s="196"/>
      <c r="FD3995" s="196"/>
    </row>
    <row r="3996" spans="2:160">
      <c r="B3996" s="99">
        <f t="shared" si="373"/>
        <v>0</v>
      </c>
      <c r="C3996" s="99" t="str">
        <f t="shared" si="374"/>
        <v/>
      </c>
      <c r="D3996" s="99" t="str">
        <f t="shared" si="375"/>
        <v/>
      </c>
      <c r="E3996" s="99" t="str">
        <f t="shared" si="376"/>
        <v/>
      </c>
      <c r="F3996" s="99" t="str">
        <f t="shared" si="377"/>
        <v/>
      </c>
      <c r="G3996" s="99" t="str">
        <f t="shared" si="378"/>
        <v/>
      </c>
      <c r="H3996" s="200" t="str">
        <f ca="1">IF(AND(M3996&gt;0,M3996&lt;=STATS!$C$22),1,"")</f>
        <v/>
      </c>
      <c r="J3996" s="34">
        <v>3995</v>
      </c>
      <c r="R3996" s="17"/>
      <c r="S3996" s="17"/>
      <c r="EZ3996" s="196"/>
      <c r="FA3996" s="196"/>
      <c r="FB3996" s="196"/>
      <c r="FC3996" s="196"/>
      <c r="FD3996" s="196"/>
    </row>
    <row r="3997" spans="2:160">
      <c r="B3997" s="99">
        <f t="shared" si="373"/>
        <v>0</v>
      </c>
      <c r="C3997" s="99" t="str">
        <f t="shared" si="374"/>
        <v/>
      </c>
      <c r="D3997" s="99" t="str">
        <f t="shared" si="375"/>
        <v/>
      </c>
      <c r="E3997" s="99" t="str">
        <f t="shared" si="376"/>
        <v/>
      </c>
      <c r="F3997" s="99" t="str">
        <f t="shared" si="377"/>
        <v/>
      </c>
      <c r="G3997" s="99" t="str">
        <f t="shared" si="378"/>
        <v/>
      </c>
      <c r="H3997" s="200" t="str">
        <f ca="1">IF(AND(M3997&gt;0,M3997&lt;=STATS!$C$22),1,"")</f>
        <v/>
      </c>
      <c r="J3997" s="34">
        <v>3996</v>
      </c>
      <c r="R3997" s="17"/>
      <c r="S3997" s="17"/>
      <c r="EZ3997" s="196"/>
      <c r="FA3997" s="196"/>
      <c r="FB3997" s="196"/>
      <c r="FC3997" s="196"/>
      <c r="FD3997" s="196"/>
    </row>
    <row r="3998" spans="2:160">
      <c r="B3998" s="99">
        <f t="shared" si="373"/>
        <v>0</v>
      </c>
      <c r="C3998" s="99" t="str">
        <f t="shared" si="374"/>
        <v/>
      </c>
      <c r="D3998" s="99" t="str">
        <f t="shared" si="375"/>
        <v/>
      </c>
      <c r="E3998" s="99" t="str">
        <f t="shared" si="376"/>
        <v/>
      </c>
      <c r="F3998" s="99" t="str">
        <f t="shared" si="377"/>
        <v/>
      </c>
      <c r="G3998" s="99" t="str">
        <f t="shared" si="378"/>
        <v/>
      </c>
      <c r="H3998" s="200" t="str">
        <f ca="1">IF(AND(M3998&gt;0,M3998&lt;=STATS!$C$22),1,"")</f>
        <v/>
      </c>
      <c r="J3998" s="34">
        <v>3997</v>
      </c>
      <c r="R3998" s="17"/>
      <c r="S3998" s="17"/>
      <c r="EZ3998" s="196"/>
      <c r="FA3998" s="196"/>
      <c r="FB3998" s="196"/>
      <c r="FC3998" s="196"/>
      <c r="FD3998" s="196"/>
    </row>
    <row r="3999" spans="2:160">
      <c r="B3999" s="99">
        <f t="shared" si="373"/>
        <v>0</v>
      </c>
      <c r="C3999" s="99" t="str">
        <f t="shared" si="374"/>
        <v/>
      </c>
      <c r="D3999" s="99" t="str">
        <f t="shared" si="375"/>
        <v/>
      </c>
      <c r="E3999" s="99" t="str">
        <f t="shared" si="376"/>
        <v/>
      </c>
      <c r="F3999" s="99" t="str">
        <f t="shared" si="377"/>
        <v/>
      </c>
      <c r="G3999" s="99" t="str">
        <f t="shared" si="378"/>
        <v/>
      </c>
      <c r="H3999" s="200" t="str">
        <f ca="1">IF(AND(M3999&gt;0,M3999&lt;=STATS!$C$22),1,"")</f>
        <v/>
      </c>
      <c r="J3999" s="34">
        <v>3998</v>
      </c>
      <c r="R3999" s="17"/>
      <c r="S3999" s="17"/>
      <c r="EZ3999" s="196"/>
      <c r="FA3999" s="196"/>
      <c r="FB3999" s="196"/>
      <c r="FC3999" s="196"/>
      <c r="FD3999" s="196"/>
    </row>
    <row r="4000" spans="2:160">
      <c r="B4000" s="99">
        <f t="shared" si="373"/>
        <v>0</v>
      </c>
      <c r="C4000" s="99" t="str">
        <f t="shared" si="374"/>
        <v/>
      </c>
      <c r="D4000" s="99" t="str">
        <f t="shared" si="375"/>
        <v/>
      </c>
      <c r="E4000" s="99" t="str">
        <f t="shared" si="376"/>
        <v/>
      </c>
      <c r="F4000" s="99" t="str">
        <f t="shared" si="377"/>
        <v/>
      </c>
      <c r="G4000" s="99" t="str">
        <f t="shared" si="378"/>
        <v/>
      </c>
      <c r="H4000" s="200" t="str">
        <f ca="1">IF(AND(M4000&gt;0,M4000&lt;=STATS!$C$22),1,"")</f>
        <v/>
      </c>
      <c r="J4000" s="34">
        <v>3999</v>
      </c>
      <c r="R4000" s="17"/>
      <c r="S4000" s="17"/>
      <c r="EZ4000" s="196"/>
      <c r="FA4000" s="196"/>
      <c r="FB4000" s="196"/>
      <c r="FC4000" s="196"/>
      <c r="FD4000" s="196"/>
    </row>
    <row r="4001" spans="2:160">
      <c r="B4001" s="99">
        <f t="shared" si="373"/>
        <v>0</v>
      </c>
      <c r="C4001" s="99" t="str">
        <f t="shared" si="374"/>
        <v/>
      </c>
      <c r="D4001" s="99" t="str">
        <f t="shared" si="375"/>
        <v/>
      </c>
      <c r="E4001" s="99" t="str">
        <f t="shared" si="376"/>
        <v/>
      </c>
      <c r="F4001" s="99" t="str">
        <f t="shared" si="377"/>
        <v/>
      </c>
      <c r="G4001" s="99" t="str">
        <f t="shared" si="378"/>
        <v/>
      </c>
      <c r="H4001" s="200" t="str">
        <f ca="1">IF(AND(M4001&gt;0,M4001&lt;=STATS!$C$22),1,"")</f>
        <v/>
      </c>
      <c r="J4001" s="34">
        <v>4000</v>
      </c>
      <c r="R4001" s="17"/>
      <c r="S4001" s="17"/>
      <c r="EZ4001" s="196"/>
      <c r="FA4001" s="196"/>
      <c r="FB4001" s="196"/>
      <c r="FC4001" s="196"/>
      <c r="FD4001" s="196"/>
    </row>
  </sheetData>
  <sheetProtection formatCells="0" sort="0"/>
  <protectedRanges>
    <protectedRange sqref="N338:N2010 O421:O4001" name="Range1"/>
    <protectedRange sqref="O338:O420" name="Range1_1"/>
    <protectedRange sqref="N304:O337" name="Range1_2"/>
    <protectedRange sqref="K2:L8 N2:O303 Q2:Q8 P2:P11" name="Range1_3"/>
  </protectedRanges>
  <phoneticPr fontId="17" type="noConversion"/>
  <dataValidations count="9">
    <dataValidation type="list" allowBlank="1" showInputMessage="1" showErrorMessage="1" sqref="EZ4002:EZ65536 Q1 AE1:AF1 AC1 X1 Q4002:AF65536">
      <formula1>"V,v,1,2,3"</formula1>
    </dataValidation>
    <dataValidation type="whole" allowBlank="1" showInputMessage="1" showErrorMessage="1" errorTitle="Presence/Absence Data" error="Enter 1 if present" sqref="AG4002:EY65536 FA4002:FM65536">
      <formula1>1</formula1>
      <formula2>1</formula2>
    </dataValidation>
    <dataValidation type="decimal" allowBlank="1" showInputMessage="1" showErrorMessage="1" error="Is your depth really more than 99 feet?" sqref="M2910:M65536 M2:M2011">
      <formula1>0.1</formula1>
      <formula2>99</formula2>
    </dataValidation>
    <dataValidation type="list" allowBlank="1" showInputMessage="1" showErrorMessage="1" sqref="O4002:O65536">
      <formula1>"R,P"</formula1>
    </dataValidation>
    <dataValidation type="list" allowBlank="1" showInputMessage="1" showErrorMessage="1" sqref="O2:O4001">
      <formula1>"R,r,P,p"</formula1>
    </dataValidation>
    <dataValidation allowBlank="1" showInputMessage="1" showErrorMessage="1" promptTitle="Comments section" prompt="Enter comments for non-sampled depths as:&#10;&#10;NONNAVIGABLE (PLANTS)&#10;TERRESTRIAL&#10;DEEP&#10;SHALLOW&#10;ROCKS&#10;DOCK&#10;SWIM AREA&#10;TEMPORARY OBSTACLE&#10;NO INFORMATION&#10;OTHER" sqref="P1:P81 P84:P65536"/>
    <dataValidation type="list" allowBlank="1" showInputMessage="1" showErrorMessage="1" error="Please enter an overall rake fullness of 1, 2, 3 or leave cell blank if no plants found" sqref="Q2:Q4001">
      <formula1>"1,2,3"</formula1>
    </dataValidation>
    <dataValidation type="list" allowBlank="1" showInputMessage="1" showErrorMessage="1" error="Please enter M (muck), S (sand), or R (rock).  If sediment type unknown, leave cell blank." sqref="N2:N4001">
      <formula1>"M,m,s,S,R,r"</formula1>
    </dataValidation>
    <dataValidation type="list" allowBlank="1" showInputMessage="1" showErrorMessage="1" error="Please enter a rake fullness rating of 1, 2, 3 or V (visual).  If species not found, leave cell blank." sqref="R2:FM4001">
      <formula1>"V,v,1,2,3"</formula1>
    </dataValidation>
  </dataValidations>
  <printOptions headings="1" gridLines="1"/>
  <pageMargins left="0.75" right="0.75" top="1" bottom="1" header="0.5" footer="0.5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6886"/>
  <sheetViews>
    <sheetView workbookViewId="0">
      <selection sqref="A1:G1"/>
    </sheetView>
  </sheetViews>
  <sheetFormatPr defaultRowHeight="12.75"/>
  <cols>
    <col min="1" max="1" width="5.140625" style="102" customWidth="1"/>
    <col min="2" max="3" width="4.5703125" bestFit="1" customWidth="1"/>
    <col min="4" max="4" width="4.5703125" style="103" bestFit="1" customWidth="1"/>
    <col min="5" max="5" width="4.5703125" style="37" customWidth="1"/>
    <col min="6" max="6" width="8.28515625" style="106" customWidth="1"/>
    <col min="7" max="7" width="8.28515625" customWidth="1"/>
    <col min="8" max="8" width="4.140625" style="106" bestFit="1" customWidth="1"/>
    <col min="9" max="9" width="4.5703125" style="25" bestFit="1" customWidth="1"/>
    <col min="10" max="10" width="4.5703125" style="105" bestFit="1" customWidth="1"/>
    <col min="11" max="11" width="4.5703125" style="105" customWidth="1"/>
    <col min="12" max="12" width="4.5703125" style="25" bestFit="1" customWidth="1"/>
    <col min="13" max="13" width="4.5703125" style="107" bestFit="1" customWidth="1"/>
    <col min="14" max="15" width="4.5703125" style="25" bestFit="1" customWidth="1"/>
    <col min="16" max="16" width="4.5703125" style="105" bestFit="1" customWidth="1"/>
    <col min="17" max="17" width="4.5703125" style="25" bestFit="1" customWidth="1"/>
    <col min="18" max="18" width="4.5703125" style="107" bestFit="1" customWidth="1"/>
    <col min="19" max="19" width="4.5703125" style="25" bestFit="1" customWidth="1"/>
    <col min="20" max="21" width="4.5703125" bestFit="1" customWidth="1"/>
    <col min="22" max="22" width="4.5703125" style="37" bestFit="1" customWidth="1"/>
    <col min="23" max="23" width="4.5703125" style="106" bestFit="1" customWidth="1"/>
    <col min="24" max="24" width="4.5703125" style="37" bestFit="1" customWidth="1"/>
    <col min="25" max="25" width="4.5703125" bestFit="1" customWidth="1"/>
    <col min="26" max="26" width="4.5703125" customWidth="1"/>
    <col min="27" max="27" width="4.5703125" style="37" bestFit="1" customWidth="1"/>
    <col min="28" max="28" width="4.5703125" style="106" bestFit="1" customWidth="1"/>
    <col min="29" max="16384" width="9.140625" style="37"/>
  </cols>
  <sheetData>
    <row r="1" spans="1:29" s="104" customFormat="1">
      <c r="A1" s="217" t="s">
        <v>173</v>
      </c>
      <c r="B1" s="218"/>
      <c r="C1" s="218"/>
      <c r="D1" s="218"/>
      <c r="E1" s="218"/>
      <c r="F1" s="218"/>
      <c r="G1" s="218"/>
      <c r="H1" s="213" t="s">
        <v>174</v>
      </c>
      <c r="I1" s="214"/>
      <c r="J1" s="214"/>
      <c r="K1" s="214"/>
      <c r="L1" s="214"/>
      <c r="M1" s="214"/>
      <c r="N1" s="214"/>
      <c r="O1" s="214"/>
      <c r="P1" s="214"/>
      <c r="Q1" s="215" t="s">
        <v>175</v>
      </c>
      <c r="R1" s="216"/>
      <c r="S1" s="216"/>
      <c r="T1" s="216"/>
      <c r="U1" s="216"/>
      <c r="V1" s="216"/>
      <c r="W1" s="216"/>
      <c r="X1" s="216"/>
      <c r="Y1" s="100" t="s">
        <v>176</v>
      </c>
      <c r="Z1" s="100"/>
      <c r="AA1" s="100"/>
      <c r="AB1" s="108"/>
      <c r="AC1" s="101"/>
    </row>
    <row r="2" spans="1:29" s="25" customFormat="1" ht="123" customHeight="1">
      <c r="A2" s="109" t="s">
        <v>33</v>
      </c>
      <c r="B2" s="110" t="s">
        <v>15</v>
      </c>
      <c r="C2" s="110" t="s">
        <v>177</v>
      </c>
      <c r="D2" s="110" t="s">
        <v>178</v>
      </c>
      <c r="E2" s="113" t="s">
        <v>179</v>
      </c>
      <c r="F2" s="124" t="s">
        <v>180</v>
      </c>
      <c r="G2" s="111" t="s">
        <v>181</v>
      </c>
      <c r="H2" s="112">
        <v>1</v>
      </c>
      <c r="I2" s="110">
        <v>2</v>
      </c>
      <c r="J2" s="110">
        <v>3</v>
      </c>
      <c r="K2" s="110">
        <v>4</v>
      </c>
      <c r="L2" s="113">
        <v>5</v>
      </c>
      <c r="M2" s="112">
        <v>6</v>
      </c>
      <c r="N2" s="110">
        <v>7</v>
      </c>
      <c r="O2" s="110">
        <v>8</v>
      </c>
      <c r="P2" s="110">
        <v>9</v>
      </c>
      <c r="Q2" s="113">
        <v>10</v>
      </c>
      <c r="R2" s="112">
        <v>11</v>
      </c>
      <c r="S2" s="110">
        <v>12</v>
      </c>
      <c r="T2" s="110">
        <v>13</v>
      </c>
      <c r="U2" s="110">
        <v>14</v>
      </c>
      <c r="V2" s="113">
        <v>15</v>
      </c>
      <c r="W2" s="112">
        <v>16</v>
      </c>
      <c r="X2" s="110">
        <v>17</v>
      </c>
      <c r="Y2" s="110">
        <v>18</v>
      </c>
      <c r="Z2" s="110">
        <v>19</v>
      </c>
      <c r="AA2" s="113">
        <v>20</v>
      </c>
      <c r="AB2" s="126">
        <v>21</v>
      </c>
    </row>
    <row r="3" spans="1:29">
      <c r="A3" s="102">
        <v>1</v>
      </c>
      <c r="B3" s="37"/>
      <c r="C3" s="37"/>
      <c r="D3" s="37"/>
      <c r="G3" s="37"/>
      <c r="J3" s="25"/>
      <c r="K3" s="25"/>
      <c r="P3" s="25"/>
      <c r="T3" s="37"/>
      <c r="U3" s="37"/>
      <c r="Y3" s="37"/>
      <c r="Z3" s="37"/>
    </row>
    <row r="4" spans="1:29">
      <c r="A4" s="102">
        <v>2</v>
      </c>
      <c r="B4" s="37"/>
      <c r="C4" s="37"/>
      <c r="D4" s="37"/>
      <c r="G4" s="37"/>
      <c r="J4" s="25"/>
      <c r="K4" s="25"/>
      <c r="P4" s="25"/>
      <c r="T4" s="37"/>
      <c r="U4" s="37"/>
      <c r="Y4" s="37"/>
      <c r="Z4" s="37"/>
    </row>
    <row r="5" spans="1:29">
      <c r="A5" s="102">
        <v>3</v>
      </c>
      <c r="B5" s="37"/>
      <c r="C5" s="37"/>
      <c r="D5" s="37"/>
      <c r="G5" s="37"/>
      <c r="J5" s="25"/>
      <c r="K5" s="25"/>
      <c r="P5" s="25"/>
      <c r="T5" s="37"/>
      <c r="U5" s="37"/>
      <c r="Y5" s="37"/>
      <c r="Z5" s="37"/>
    </row>
    <row r="6" spans="1:29" ht="13.5" thickBot="1">
      <c r="A6" s="114">
        <v>4</v>
      </c>
      <c r="B6" s="115"/>
      <c r="C6" s="115"/>
      <c r="D6" s="115"/>
      <c r="E6" s="115"/>
      <c r="F6" s="116"/>
      <c r="G6" s="115"/>
      <c r="H6" s="116"/>
      <c r="I6" s="117"/>
      <c r="J6" s="117"/>
      <c r="K6" s="117"/>
      <c r="L6" s="117"/>
      <c r="M6" s="118"/>
      <c r="N6" s="117"/>
      <c r="O6" s="117"/>
      <c r="P6" s="117"/>
      <c r="Q6" s="117"/>
      <c r="R6" s="118"/>
      <c r="S6" s="117"/>
      <c r="T6" s="115"/>
      <c r="U6" s="115"/>
      <c r="V6" s="115"/>
      <c r="W6" s="116"/>
      <c r="X6" s="115"/>
      <c r="Y6" s="115"/>
      <c r="Z6" s="115"/>
      <c r="AA6" s="115"/>
      <c r="AB6" s="116"/>
    </row>
    <row r="7" spans="1:29">
      <c r="A7" s="102">
        <v>5</v>
      </c>
      <c r="B7" s="37"/>
      <c r="C7" s="37"/>
      <c r="D7" s="37"/>
      <c r="G7" s="37"/>
      <c r="J7" s="25"/>
      <c r="K7" s="25"/>
      <c r="P7" s="25"/>
      <c r="T7" s="37"/>
      <c r="U7" s="37"/>
      <c r="Y7" s="37"/>
      <c r="Z7" s="37"/>
    </row>
    <row r="8" spans="1:29">
      <c r="A8" s="102">
        <v>6</v>
      </c>
      <c r="B8" s="37"/>
      <c r="C8" s="37"/>
      <c r="D8" s="37"/>
      <c r="G8" s="37"/>
      <c r="J8" s="25"/>
      <c r="K8" s="25"/>
      <c r="P8" s="25"/>
      <c r="T8" s="37"/>
      <c r="U8" s="37"/>
      <c r="Y8" s="37"/>
      <c r="Z8" s="37"/>
    </row>
    <row r="9" spans="1:29">
      <c r="A9" s="102">
        <v>7</v>
      </c>
      <c r="B9" s="37"/>
      <c r="C9" s="37"/>
      <c r="D9" s="37"/>
      <c r="G9" s="37"/>
      <c r="J9" s="25"/>
      <c r="K9" s="25"/>
      <c r="P9" s="25"/>
      <c r="T9" s="37"/>
      <c r="U9" s="37"/>
      <c r="Y9" s="37"/>
      <c r="Z9" s="37"/>
    </row>
    <row r="10" spans="1:29">
      <c r="A10" s="102">
        <v>8</v>
      </c>
      <c r="B10" s="37"/>
      <c r="C10" s="37"/>
      <c r="D10" s="37"/>
      <c r="G10" s="37"/>
      <c r="J10" s="25"/>
      <c r="K10" s="25"/>
      <c r="P10" s="25"/>
      <c r="T10" s="37"/>
      <c r="U10" s="37"/>
      <c r="Y10" s="37"/>
      <c r="Z10" s="37"/>
    </row>
    <row r="11" spans="1:29" ht="13.5" thickBot="1">
      <c r="A11" s="114">
        <v>9</v>
      </c>
      <c r="B11" s="115"/>
      <c r="C11" s="115"/>
      <c r="D11" s="115"/>
      <c r="E11" s="115"/>
      <c r="F11" s="116"/>
      <c r="G11" s="115"/>
      <c r="H11" s="116"/>
      <c r="I11" s="117"/>
      <c r="J11" s="117"/>
      <c r="K11" s="117"/>
      <c r="L11" s="117"/>
      <c r="M11" s="118"/>
      <c r="N11" s="117"/>
      <c r="O11" s="117"/>
      <c r="P11" s="117"/>
      <c r="Q11" s="117"/>
      <c r="R11" s="118"/>
      <c r="S11" s="117"/>
      <c r="T11" s="115"/>
      <c r="U11" s="115"/>
      <c r="V11" s="115"/>
      <c r="W11" s="116"/>
      <c r="X11" s="115"/>
      <c r="Y11" s="115"/>
      <c r="Z11" s="115"/>
      <c r="AA11" s="115"/>
      <c r="AB11" s="116"/>
    </row>
    <row r="12" spans="1:29">
      <c r="A12" s="102">
        <v>10</v>
      </c>
      <c r="B12" s="37"/>
      <c r="C12" s="37"/>
      <c r="D12" s="37"/>
      <c r="G12" s="37"/>
      <c r="J12" s="25"/>
      <c r="K12" s="25"/>
      <c r="P12" s="25"/>
      <c r="T12" s="37"/>
      <c r="U12" s="37"/>
      <c r="Y12" s="37"/>
      <c r="Z12" s="37"/>
    </row>
    <row r="13" spans="1:29">
      <c r="A13" s="102">
        <v>11</v>
      </c>
      <c r="B13" s="37"/>
      <c r="C13" s="37"/>
      <c r="D13" s="37"/>
      <c r="G13" s="37"/>
      <c r="J13" s="25"/>
      <c r="K13" s="25"/>
      <c r="P13" s="25"/>
      <c r="T13" s="37"/>
      <c r="U13" s="37"/>
      <c r="Y13" s="37"/>
      <c r="Z13" s="37"/>
    </row>
    <row r="14" spans="1:29">
      <c r="A14" s="102">
        <v>12</v>
      </c>
      <c r="B14" s="37"/>
      <c r="C14" s="37"/>
      <c r="D14" s="37"/>
      <c r="G14" s="37"/>
      <c r="J14" s="25"/>
      <c r="K14" s="25"/>
      <c r="P14" s="25"/>
      <c r="T14" s="37"/>
      <c r="U14" s="37"/>
      <c r="Y14" s="37"/>
      <c r="Z14" s="37"/>
    </row>
    <row r="15" spans="1:29">
      <c r="A15" s="102">
        <v>13</v>
      </c>
      <c r="B15" s="37"/>
      <c r="C15" s="37"/>
      <c r="D15" s="37"/>
      <c r="G15" s="37"/>
      <c r="J15" s="25"/>
      <c r="K15" s="25"/>
      <c r="P15" s="25"/>
      <c r="T15" s="37"/>
      <c r="U15" s="37"/>
      <c r="Y15" s="37"/>
      <c r="Z15" s="37"/>
    </row>
    <row r="16" spans="1:29" ht="13.5" thickBot="1">
      <c r="A16" s="114">
        <v>14</v>
      </c>
      <c r="B16" s="115"/>
      <c r="C16" s="115"/>
      <c r="D16" s="115"/>
      <c r="E16" s="115"/>
      <c r="F16" s="116"/>
      <c r="G16" s="115"/>
      <c r="H16" s="116"/>
      <c r="I16" s="117"/>
      <c r="J16" s="117"/>
      <c r="K16" s="117"/>
      <c r="L16" s="117"/>
      <c r="M16" s="118"/>
      <c r="N16" s="117"/>
      <c r="O16" s="117"/>
      <c r="P16" s="117"/>
      <c r="Q16" s="117"/>
      <c r="R16" s="118"/>
      <c r="S16" s="117"/>
      <c r="T16" s="115"/>
      <c r="U16" s="115"/>
      <c r="V16" s="115"/>
      <c r="W16" s="116"/>
      <c r="X16" s="115"/>
      <c r="Y16" s="115"/>
      <c r="Z16" s="115"/>
      <c r="AA16" s="115"/>
      <c r="AB16" s="116"/>
    </row>
    <row r="17" spans="1:28">
      <c r="A17" s="102">
        <v>15</v>
      </c>
      <c r="B17" s="37"/>
      <c r="C17" s="37"/>
      <c r="D17" s="37"/>
      <c r="G17" s="37"/>
      <c r="J17" s="25"/>
      <c r="K17" s="25"/>
      <c r="P17" s="25"/>
      <c r="T17" s="37"/>
      <c r="U17" s="37"/>
      <c r="Y17" s="37"/>
      <c r="Z17" s="37"/>
    </row>
    <row r="18" spans="1:28">
      <c r="A18" s="102">
        <v>16</v>
      </c>
      <c r="B18" s="37"/>
      <c r="C18" s="37"/>
      <c r="D18" s="37"/>
      <c r="G18" s="37"/>
      <c r="J18" s="25"/>
      <c r="K18" s="25"/>
      <c r="P18" s="25"/>
      <c r="T18" s="37"/>
      <c r="U18" s="37"/>
      <c r="Y18" s="37"/>
      <c r="Z18" s="37"/>
    </row>
    <row r="19" spans="1:28">
      <c r="A19" s="102">
        <v>17</v>
      </c>
      <c r="B19" s="37"/>
      <c r="C19" s="37"/>
      <c r="D19" s="37"/>
      <c r="G19" s="37"/>
      <c r="J19" s="25"/>
      <c r="K19" s="25"/>
      <c r="P19" s="25"/>
      <c r="T19" s="37"/>
      <c r="U19" s="37"/>
      <c r="Y19" s="37"/>
      <c r="Z19" s="37"/>
    </row>
    <row r="20" spans="1:28">
      <c r="A20" s="102">
        <v>18</v>
      </c>
      <c r="B20" s="37"/>
      <c r="C20" s="37"/>
      <c r="D20" s="37"/>
      <c r="G20" s="37"/>
      <c r="J20" s="25"/>
      <c r="K20" s="25"/>
      <c r="P20" s="25"/>
      <c r="T20" s="37"/>
      <c r="U20" s="37"/>
      <c r="Y20" s="37"/>
      <c r="Z20" s="37"/>
    </row>
    <row r="21" spans="1:28" ht="13.5" thickBot="1">
      <c r="A21" s="114">
        <v>19</v>
      </c>
      <c r="B21" s="115"/>
      <c r="C21" s="115"/>
      <c r="D21" s="115"/>
      <c r="E21" s="115"/>
      <c r="F21" s="116"/>
      <c r="G21" s="115"/>
      <c r="H21" s="116"/>
      <c r="I21" s="117"/>
      <c r="J21" s="117"/>
      <c r="K21" s="117"/>
      <c r="L21" s="117"/>
      <c r="M21" s="118"/>
      <c r="N21" s="117"/>
      <c r="O21" s="117"/>
      <c r="P21" s="117"/>
      <c r="Q21" s="117"/>
      <c r="R21" s="118"/>
      <c r="S21" s="117"/>
      <c r="T21" s="115"/>
      <c r="U21" s="115"/>
      <c r="V21" s="115"/>
      <c r="W21" s="116"/>
      <c r="X21" s="115"/>
      <c r="Y21" s="115"/>
      <c r="Z21" s="115"/>
      <c r="AA21" s="115"/>
      <c r="AB21" s="116"/>
    </row>
    <row r="22" spans="1:28">
      <c r="A22" s="102">
        <v>20</v>
      </c>
      <c r="B22" s="37"/>
      <c r="C22" s="37"/>
      <c r="D22" s="37"/>
      <c r="G22" s="37"/>
      <c r="J22" s="25"/>
      <c r="K22" s="25"/>
      <c r="P22" s="25"/>
      <c r="T22" s="37"/>
      <c r="U22" s="37"/>
      <c r="Y22" s="37"/>
      <c r="Z22" s="37"/>
    </row>
    <row r="23" spans="1:28">
      <c r="A23" s="102">
        <v>21</v>
      </c>
      <c r="B23" s="37"/>
      <c r="C23" s="37"/>
      <c r="D23" s="37"/>
      <c r="G23" s="37"/>
      <c r="J23" s="25"/>
      <c r="K23" s="25"/>
      <c r="P23" s="25"/>
      <c r="T23" s="37"/>
      <c r="U23" s="37"/>
      <c r="Y23" s="37"/>
      <c r="Z23" s="37"/>
    </row>
    <row r="24" spans="1:28">
      <c r="A24" s="102">
        <v>22</v>
      </c>
      <c r="B24" s="37"/>
      <c r="C24" s="37"/>
      <c r="D24" s="37"/>
      <c r="G24" s="37"/>
      <c r="J24" s="25"/>
      <c r="K24" s="25"/>
      <c r="P24" s="25"/>
      <c r="T24" s="37"/>
      <c r="U24" s="37"/>
      <c r="Y24" s="37"/>
      <c r="Z24" s="37"/>
    </row>
    <row r="25" spans="1:28">
      <c r="A25" s="102">
        <v>23</v>
      </c>
      <c r="B25" s="37"/>
      <c r="C25" s="37"/>
      <c r="D25" s="37"/>
      <c r="G25" s="37"/>
      <c r="J25" s="25"/>
      <c r="K25" s="25"/>
      <c r="P25" s="25"/>
      <c r="T25" s="37"/>
      <c r="U25" s="37"/>
      <c r="Y25" s="37"/>
      <c r="Z25" s="37"/>
    </row>
    <row r="26" spans="1:28" ht="13.5" thickBot="1">
      <c r="A26" s="114">
        <v>24</v>
      </c>
      <c r="B26" s="115"/>
      <c r="C26" s="115"/>
      <c r="D26" s="115"/>
      <c r="E26" s="115"/>
      <c r="F26" s="116"/>
      <c r="G26" s="115"/>
      <c r="H26" s="116"/>
      <c r="I26" s="117"/>
      <c r="J26" s="117"/>
      <c r="K26" s="117"/>
      <c r="L26" s="117"/>
      <c r="M26" s="118"/>
      <c r="N26" s="117"/>
      <c r="O26" s="117"/>
      <c r="P26" s="117"/>
      <c r="Q26" s="117"/>
      <c r="R26" s="118"/>
      <c r="S26" s="117"/>
      <c r="T26" s="115"/>
      <c r="U26" s="115"/>
      <c r="V26" s="115"/>
      <c r="W26" s="116"/>
      <c r="X26" s="115"/>
      <c r="Y26" s="115"/>
      <c r="Z26" s="115"/>
      <c r="AA26" s="115"/>
      <c r="AB26" s="116"/>
    </row>
    <row r="27" spans="1:28">
      <c r="A27" s="102">
        <v>25</v>
      </c>
      <c r="B27" s="37"/>
      <c r="C27" s="37"/>
      <c r="D27" s="37"/>
      <c r="G27" s="37"/>
      <c r="J27" s="25"/>
      <c r="K27" s="25"/>
      <c r="P27" s="25"/>
      <c r="T27" s="37"/>
      <c r="U27" s="37"/>
      <c r="Y27" s="37"/>
      <c r="Z27" s="37"/>
    </row>
    <row r="28" spans="1:28">
      <c r="A28" s="102">
        <v>26</v>
      </c>
      <c r="B28" s="37"/>
      <c r="C28" s="37"/>
      <c r="D28" s="37"/>
      <c r="G28" s="37"/>
      <c r="J28" s="25"/>
      <c r="K28" s="25"/>
      <c r="P28" s="25"/>
      <c r="T28" s="37"/>
      <c r="U28" s="37"/>
      <c r="Y28" s="37"/>
      <c r="Z28" s="37"/>
    </row>
    <row r="29" spans="1:28">
      <c r="A29" s="102">
        <v>27</v>
      </c>
      <c r="B29" s="37"/>
      <c r="C29" s="37"/>
      <c r="D29" s="37"/>
      <c r="G29" s="37"/>
      <c r="J29" s="25"/>
      <c r="K29" s="25"/>
      <c r="P29" s="25"/>
      <c r="T29" s="37"/>
      <c r="U29" s="37"/>
      <c r="Y29" s="37"/>
      <c r="Z29" s="37"/>
    </row>
    <row r="30" spans="1:28">
      <c r="A30" s="102">
        <v>28</v>
      </c>
      <c r="B30" s="37"/>
      <c r="C30" s="37"/>
      <c r="D30" s="37"/>
      <c r="G30" s="37"/>
      <c r="J30" s="25"/>
      <c r="K30" s="25"/>
      <c r="P30" s="25"/>
      <c r="T30" s="37"/>
      <c r="U30" s="37"/>
      <c r="Y30" s="37"/>
      <c r="Z30" s="37"/>
    </row>
    <row r="31" spans="1:28" ht="13.5" thickBot="1">
      <c r="A31" s="114">
        <v>29</v>
      </c>
      <c r="B31" s="122"/>
      <c r="C31" s="122"/>
      <c r="D31" s="122"/>
      <c r="E31" s="122"/>
      <c r="F31" s="123"/>
      <c r="G31" s="122"/>
      <c r="H31" s="123"/>
      <c r="I31" s="122"/>
      <c r="J31" s="122"/>
      <c r="K31" s="122"/>
      <c r="L31" s="122"/>
      <c r="M31" s="123"/>
      <c r="N31" s="122"/>
      <c r="O31" s="122"/>
      <c r="P31" s="122"/>
      <c r="Q31" s="122"/>
      <c r="R31" s="123"/>
      <c r="S31" s="122"/>
      <c r="T31" s="122"/>
      <c r="U31" s="122"/>
      <c r="V31" s="122"/>
      <c r="W31" s="123"/>
      <c r="X31" s="122"/>
      <c r="Y31" s="115"/>
      <c r="Z31" s="115"/>
      <c r="AA31" s="115"/>
      <c r="AB31" s="116"/>
    </row>
    <row r="32" spans="1:28">
      <c r="A32" s="102">
        <v>30</v>
      </c>
      <c r="B32" s="101"/>
      <c r="C32" s="101"/>
      <c r="D32" s="101"/>
      <c r="E32" s="101"/>
      <c r="F32" s="120"/>
      <c r="G32" s="119"/>
      <c r="H32" s="120"/>
      <c r="I32" s="101"/>
      <c r="J32" s="101"/>
      <c r="K32" s="101"/>
      <c r="L32" s="101"/>
      <c r="M32" s="121"/>
      <c r="N32" s="101"/>
      <c r="O32" s="101"/>
      <c r="P32" s="101"/>
      <c r="Q32" s="101"/>
      <c r="R32" s="121"/>
      <c r="S32" s="101"/>
      <c r="T32" s="101"/>
      <c r="U32" s="101"/>
      <c r="V32" s="101"/>
      <c r="W32" s="121"/>
      <c r="X32" s="101"/>
      <c r="Y32" s="101"/>
      <c r="Z32" s="101"/>
      <c r="AA32" s="101"/>
      <c r="AB32" s="121"/>
    </row>
    <row r="33" spans="1:28">
      <c r="A33" s="102">
        <v>31</v>
      </c>
      <c r="B33" s="37"/>
      <c r="C33" s="37"/>
      <c r="D33" s="37"/>
      <c r="G33" s="37"/>
      <c r="J33" s="25"/>
      <c r="K33" s="25"/>
      <c r="P33" s="25"/>
      <c r="T33" s="37"/>
      <c r="U33" s="37"/>
      <c r="Y33" s="37"/>
      <c r="Z33" s="37"/>
    </row>
    <row r="34" spans="1:28">
      <c r="A34" s="102">
        <v>32</v>
      </c>
      <c r="B34" s="37"/>
      <c r="C34" s="37"/>
      <c r="D34" s="37"/>
      <c r="G34" s="37"/>
      <c r="J34" s="25"/>
      <c r="K34" s="25"/>
      <c r="P34" s="25"/>
      <c r="T34" s="37"/>
      <c r="U34" s="37"/>
      <c r="Y34" s="37"/>
      <c r="Z34" s="37"/>
    </row>
    <row r="35" spans="1:28">
      <c r="A35" s="102">
        <v>33</v>
      </c>
      <c r="B35" s="37"/>
      <c r="C35" s="37"/>
      <c r="D35" s="37"/>
      <c r="G35" s="37"/>
      <c r="J35" s="25"/>
      <c r="K35" s="25"/>
      <c r="P35" s="25"/>
      <c r="T35" s="37"/>
      <c r="U35" s="37"/>
      <c r="Y35" s="37"/>
      <c r="Z35" s="37"/>
    </row>
    <row r="36" spans="1:28" ht="13.5" thickBot="1">
      <c r="A36" s="114">
        <v>34</v>
      </c>
      <c r="B36" s="115"/>
      <c r="C36" s="115"/>
      <c r="D36" s="115"/>
      <c r="E36" s="115"/>
      <c r="F36" s="116"/>
      <c r="G36" s="115"/>
      <c r="H36" s="116"/>
      <c r="I36" s="117"/>
      <c r="J36" s="117"/>
      <c r="K36" s="117"/>
      <c r="L36" s="117"/>
      <c r="M36" s="118"/>
      <c r="N36" s="117"/>
      <c r="O36" s="117"/>
      <c r="P36" s="117"/>
      <c r="Q36" s="117"/>
      <c r="R36" s="118"/>
      <c r="S36" s="117"/>
      <c r="T36" s="115"/>
      <c r="U36" s="115"/>
      <c r="V36" s="115"/>
      <c r="W36" s="116"/>
      <c r="X36" s="115"/>
      <c r="Y36" s="115"/>
      <c r="Z36" s="115"/>
      <c r="AA36" s="115"/>
      <c r="AB36" s="116"/>
    </row>
    <row r="37" spans="1:28">
      <c r="A37" s="102">
        <v>35</v>
      </c>
      <c r="B37" s="37"/>
      <c r="C37" s="37"/>
      <c r="D37" s="37"/>
      <c r="G37" s="37"/>
      <c r="J37" s="25"/>
      <c r="K37" s="25"/>
      <c r="P37" s="25"/>
      <c r="T37" s="37"/>
      <c r="U37" s="37"/>
      <c r="Y37" s="37"/>
      <c r="Z37" s="37"/>
    </row>
    <row r="38" spans="1:28">
      <c r="A38" s="102">
        <v>36</v>
      </c>
      <c r="B38" s="37"/>
      <c r="C38" s="37"/>
      <c r="D38" s="37"/>
      <c r="G38" s="37"/>
      <c r="J38" s="25"/>
      <c r="K38" s="25"/>
      <c r="P38" s="25"/>
      <c r="T38" s="37"/>
      <c r="U38" s="37"/>
      <c r="Y38" s="37"/>
      <c r="Z38" s="37"/>
    </row>
    <row r="39" spans="1:28">
      <c r="A39" s="102">
        <v>37</v>
      </c>
      <c r="B39" s="37"/>
      <c r="C39" s="37"/>
      <c r="D39" s="37"/>
      <c r="G39" s="37"/>
      <c r="J39" s="25"/>
      <c r="K39" s="25"/>
      <c r="P39" s="25"/>
      <c r="T39" s="37"/>
      <c r="U39" s="37"/>
      <c r="Y39" s="37"/>
      <c r="Z39" s="37"/>
    </row>
    <row r="40" spans="1:28">
      <c r="A40" s="102">
        <v>38</v>
      </c>
      <c r="B40" s="37"/>
      <c r="C40" s="37"/>
      <c r="D40" s="37"/>
      <c r="G40" s="37"/>
      <c r="J40" s="25"/>
      <c r="K40" s="25"/>
      <c r="P40" s="25"/>
      <c r="T40" s="37"/>
      <c r="U40" s="37"/>
      <c r="Y40" s="37"/>
      <c r="Z40" s="37"/>
    </row>
    <row r="41" spans="1:28" ht="13.5" thickBot="1">
      <c r="A41" s="114">
        <v>39</v>
      </c>
      <c r="B41" s="115"/>
      <c r="C41" s="115"/>
      <c r="D41" s="115"/>
      <c r="E41" s="115"/>
      <c r="F41" s="116"/>
      <c r="G41" s="115"/>
      <c r="H41" s="116"/>
      <c r="I41" s="117"/>
      <c r="J41" s="117"/>
      <c r="K41" s="117"/>
      <c r="L41" s="117"/>
      <c r="M41" s="118"/>
      <c r="N41" s="117"/>
      <c r="O41" s="117"/>
      <c r="P41" s="117"/>
      <c r="Q41" s="117"/>
      <c r="R41" s="118"/>
      <c r="S41" s="117"/>
      <c r="T41" s="115"/>
      <c r="U41" s="115"/>
      <c r="V41" s="115"/>
      <c r="W41" s="116"/>
      <c r="X41" s="115"/>
      <c r="Y41" s="115"/>
      <c r="Z41" s="115"/>
      <c r="AA41" s="115"/>
      <c r="AB41" s="116"/>
    </row>
    <row r="42" spans="1:28">
      <c r="A42" s="102">
        <v>40</v>
      </c>
      <c r="B42" s="37"/>
      <c r="C42" s="37"/>
      <c r="D42" s="37"/>
      <c r="G42" s="37"/>
      <c r="J42" s="25"/>
      <c r="K42" s="25"/>
      <c r="P42" s="25"/>
      <c r="T42" s="37"/>
      <c r="U42" s="37"/>
      <c r="Y42" s="37"/>
      <c r="Z42" s="37"/>
    </row>
    <row r="43" spans="1:28">
      <c r="A43" s="102">
        <v>41</v>
      </c>
      <c r="B43" s="37"/>
      <c r="C43" s="37"/>
      <c r="D43" s="37"/>
      <c r="G43" s="37"/>
      <c r="J43" s="25"/>
      <c r="K43" s="25"/>
      <c r="P43" s="25"/>
      <c r="T43" s="37"/>
      <c r="U43" s="37"/>
      <c r="Y43" s="37"/>
      <c r="Z43" s="37"/>
    </row>
    <row r="44" spans="1:28">
      <c r="A44" s="102">
        <v>42</v>
      </c>
      <c r="B44" s="37"/>
      <c r="C44" s="37"/>
      <c r="D44" s="37"/>
      <c r="G44" s="37"/>
      <c r="J44" s="25"/>
      <c r="K44" s="25"/>
      <c r="P44" s="25"/>
      <c r="T44" s="37"/>
      <c r="U44" s="37"/>
      <c r="Y44" s="37"/>
      <c r="Z44" s="37"/>
    </row>
    <row r="45" spans="1:28">
      <c r="A45" s="102">
        <v>43</v>
      </c>
      <c r="B45" s="37"/>
      <c r="C45" s="37"/>
      <c r="D45" s="37"/>
      <c r="G45" s="37"/>
      <c r="J45" s="25"/>
      <c r="K45" s="25"/>
      <c r="P45" s="25"/>
      <c r="T45" s="37"/>
      <c r="U45" s="37"/>
      <c r="Y45" s="37"/>
      <c r="Z45" s="37"/>
    </row>
    <row r="46" spans="1:28" ht="13.5" thickBot="1">
      <c r="A46" s="114">
        <v>44</v>
      </c>
      <c r="B46" s="115"/>
      <c r="C46" s="115"/>
      <c r="D46" s="115"/>
      <c r="E46" s="115"/>
      <c r="F46" s="116"/>
      <c r="G46" s="115"/>
      <c r="H46" s="116"/>
      <c r="I46" s="117"/>
      <c r="J46" s="117"/>
      <c r="K46" s="117"/>
      <c r="L46" s="117"/>
      <c r="M46" s="118"/>
      <c r="N46" s="117"/>
      <c r="O46" s="117"/>
      <c r="P46" s="117"/>
      <c r="Q46" s="117"/>
      <c r="R46" s="118"/>
      <c r="S46" s="117"/>
      <c r="T46" s="115"/>
      <c r="U46" s="115"/>
      <c r="V46" s="115"/>
      <c r="W46" s="116"/>
      <c r="X46" s="115"/>
      <c r="Y46" s="115"/>
      <c r="Z46" s="115"/>
      <c r="AA46" s="115"/>
      <c r="AB46" s="116"/>
    </row>
    <row r="47" spans="1:28">
      <c r="A47" s="102">
        <v>45</v>
      </c>
      <c r="B47" s="37"/>
      <c r="C47" s="37"/>
      <c r="D47" s="37"/>
      <c r="G47" s="37"/>
      <c r="J47" s="25"/>
      <c r="K47" s="25"/>
      <c r="P47" s="25"/>
      <c r="T47" s="37"/>
      <c r="U47" s="37"/>
      <c r="Y47" s="37"/>
      <c r="Z47" s="37"/>
    </row>
    <row r="48" spans="1:28">
      <c r="A48" s="102">
        <v>46</v>
      </c>
      <c r="B48" s="37"/>
      <c r="C48" s="37"/>
      <c r="D48" s="37"/>
      <c r="G48" s="37"/>
      <c r="J48" s="25"/>
      <c r="K48" s="25"/>
      <c r="P48" s="25"/>
      <c r="T48" s="37"/>
      <c r="U48" s="37"/>
      <c r="Y48" s="37"/>
      <c r="Z48" s="37"/>
    </row>
    <row r="49" spans="1:28">
      <c r="A49" s="102">
        <v>47</v>
      </c>
      <c r="B49" s="37"/>
      <c r="C49" s="37"/>
      <c r="D49" s="37"/>
      <c r="G49" s="37"/>
      <c r="J49" s="25"/>
      <c r="K49" s="25"/>
      <c r="P49" s="25"/>
      <c r="T49" s="37"/>
      <c r="U49" s="37"/>
      <c r="Y49" s="37"/>
      <c r="Z49" s="37"/>
    </row>
    <row r="50" spans="1:28">
      <c r="A50" s="102">
        <v>48</v>
      </c>
      <c r="B50" s="37"/>
      <c r="C50" s="37"/>
      <c r="D50" s="37"/>
      <c r="G50" s="37"/>
      <c r="J50" s="25"/>
      <c r="K50" s="25"/>
      <c r="P50" s="25"/>
      <c r="T50" s="37"/>
      <c r="U50" s="37"/>
      <c r="Y50" s="37"/>
      <c r="Z50" s="37"/>
    </row>
    <row r="51" spans="1:28" ht="13.5" thickBot="1">
      <c r="A51" s="114">
        <v>49</v>
      </c>
      <c r="B51" s="115"/>
      <c r="C51" s="115"/>
      <c r="D51" s="115"/>
      <c r="E51" s="115"/>
      <c r="F51" s="116"/>
      <c r="G51" s="115"/>
      <c r="H51" s="116"/>
      <c r="I51" s="117"/>
      <c r="J51" s="117"/>
      <c r="K51" s="117"/>
      <c r="L51" s="117"/>
      <c r="M51" s="118"/>
      <c r="N51" s="117"/>
      <c r="O51" s="117"/>
      <c r="P51" s="117"/>
      <c r="Q51" s="117"/>
      <c r="R51" s="118"/>
      <c r="S51" s="117"/>
      <c r="T51" s="115"/>
      <c r="U51" s="115"/>
      <c r="V51" s="115"/>
      <c r="W51" s="116"/>
      <c r="X51" s="115"/>
      <c r="Y51" s="115"/>
      <c r="Z51" s="115"/>
      <c r="AA51" s="115"/>
      <c r="AB51" s="116"/>
    </row>
    <row r="52" spans="1:28">
      <c r="A52" s="102">
        <v>50</v>
      </c>
      <c r="B52" s="37"/>
      <c r="C52" s="37"/>
      <c r="D52" s="37"/>
      <c r="G52" s="37"/>
      <c r="J52" s="25"/>
      <c r="K52" s="25"/>
      <c r="P52" s="25"/>
      <c r="T52" s="37"/>
      <c r="U52" s="37"/>
      <c r="Y52" s="37"/>
      <c r="Z52" s="37"/>
    </row>
    <row r="53" spans="1:28">
      <c r="A53" s="102">
        <v>51</v>
      </c>
      <c r="B53" s="37"/>
      <c r="C53" s="37"/>
      <c r="D53" s="37"/>
      <c r="G53" s="37"/>
      <c r="J53" s="25"/>
      <c r="K53" s="25"/>
      <c r="P53" s="25"/>
      <c r="T53" s="37"/>
      <c r="U53" s="37"/>
      <c r="Y53" s="37"/>
      <c r="Z53" s="37"/>
    </row>
    <row r="54" spans="1:28">
      <c r="A54" s="102">
        <v>52</v>
      </c>
      <c r="B54" s="37"/>
      <c r="C54" s="37"/>
      <c r="D54" s="37"/>
      <c r="G54" s="37"/>
      <c r="J54" s="25"/>
      <c r="K54" s="25"/>
      <c r="P54" s="25"/>
      <c r="T54" s="37"/>
      <c r="U54" s="37"/>
      <c r="Y54" s="37"/>
      <c r="Z54" s="37"/>
    </row>
    <row r="55" spans="1:28">
      <c r="A55" s="102">
        <v>53</v>
      </c>
      <c r="B55" s="37"/>
      <c r="C55" s="37"/>
      <c r="D55" s="37"/>
      <c r="G55" s="37"/>
      <c r="J55" s="25"/>
      <c r="K55" s="25"/>
      <c r="P55" s="25"/>
      <c r="T55" s="37"/>
      <c r="U55" s="37"/>
      <c r="Y55" s="37"/>
      <c r="Z55" s="37"/>
    </row>
    <row r="56" spans="1:28" ht="13.5" thickBot="1">
      <c r="A56" s="114">
        <v>54</v>
      </c>
      <c r="B56" s="115"/>
      <c r="C56" s="115"/>
      <c r="D56" s="115"/>
      <c r="E56" s="115"/>
      <c r="F56" s="116"/>
      <c r="G56" s="115"/>
      <c r="H56" s="116"/>
      <c r="I56" s="117"/>
      <c r="J56" s="117"/>
      <c r="K56" s="117"/>
      <c r="L56" s="117"/>
      <c r="M56" s="118"/>
      <c r="N56" s="117"/>
      <c r="O56" s="117"/>
      <c r="P56" s="117"/>
      <c r="Q56" s="117"/>
      <c r="R56" s="118"/>
      <c r="S56" s="117"/>
      <c r="T56" s="115"/>
      <c r="U56" s="115"/>
      <c r="V56" s="115"/>
      <c r="W56" s="116"/>
      <c r="X56" s="115"/>
      <c r="Y56" s="115"/>
      <c r="Z56" s="115"/>
      <c r="AA56" s="115"/>
      <c r="AB56" s="116"/>
    </row>
    <row r="57" spans="1:28">
      <c r="A57" s="102">
        <v>55</v>
      </c>
      <c r="B57" s="37"/>
      <c r="C57" s="37"/>
      <c r="D57" s="37"/>
      <c r="G57" s="37"/>
      <c r="J57" s="25"/>
      <c r="K57" s="25"/>
      <c r="P57" s="25"/>
      <c r="T57" s="37"/>
      <c r="U57" s="37"/>
      <c r="Y57" s="37"/>
      <c r="Z57" s="37"/>
    </row>
    <row r="58" spans="1:28">
      <c r="A58" s="102">
        <v>56</v>
      </c>
      <c r="B58" s="37"/>
      <c r="C58" s="37"/>
      <c r="D58" s="37"/>
      <c r="G58" s="37"/>
      <c r="J58" s="25"/>
      <c r="K58" s="25"/>
      <c r="P58" s="25"/>
      <c r="T58" s="37"/>
      <c r="U58" s="37"/>
      <c r="Y58" s="37"/>
      <c r="Z58" s="37"/>
    </row>
    <row r="59" spans="1:28">
      <c r="A59" s="102">
        <v>57</v>
      </c>
      <c r="B59" s="37"/>
      <c r="C59" s="37"/>
      <c r="D59" s="37"/>
      <c r="G59" s="37"/>
      <c r="J59" s="25"/>
      <c r="K59" s="25"/>
      <c r="P59" s="25"/>
      <c r="T59" s="37"/>
      <c r="U59" s="37"/>
      <c r="Y59" s="37"/>
      <c r="Z59" s="37"/>
    </row>
    <row r="60" spans="1:28">
      <c r="A60" s="102">
        <v>58</v>
      </c>
      <c r="B60" s="37"/>
      <c r="C60" s="37"/>
      <c r="D60" s="37"/>
      <c r="G60" s="37"/>
      <c r="J60" s="25"/>
      <c r="K60" s="25"/>
      <c r="P60" s="25"/>
      <c r="T60" s="37"/>
      <c r="U60" s="37"/>
      <c r="Y60" s="37"/>
      <c r="Z60" s="37"/>
    </row>
    <row r="61" spans="1:28" ht="13.5" thickBot="1">
      <c r="A61" s="114">
        <v>59</v>
      </c>
      <c r="B61" s="122"/>
      <c r="C61" s="122"/>
      <c r="D61" s="122"/>
      <c r="E61" s="122"/>
      <c r="F61" s="123"/>
      <c r="G61" s="122"/>
      <c r="H61" s="123"/>
      <c r="I61" s="122"/>
      <c r="J61" s="122"/>
      <c r="K61" s="122"/>
      <c r="L61" s="122"/>
      <c r="M61" s="123"/>
      <c r="N61" s="122"/>
      <c r="O61" s="122"/>
      <c r="P61" s="122"/>
      <c r="Q61" s="122"/>
      <c r="R61" s="123"/>
      <c r="S61" s="122"/>
      <c r="T61" s="122"/>
      <c r="U61" s="122"/>
      <c r="V61" s="122"/>
      <c r="W61" s="123"/>
      <c r="X61" s="122"/>
      <c r="Y61" s="115"/>
      <c r="Z61" s="115"/>
      <c r="AA61" s="115"/>
      <c r="AB61" s="116"/>
    </row>
    <row r="62" spans="1:28">
      <c r="A62" s="102">
        <v>60</v>
      </c>
      <c r="B62" s="101"/>
      <c r="C62" s="101"/>
      <c r="D62" s="101"/>
      <c r="E62" s="101"/>
      <c r="F62" s="120"/>
      <c r="G62" s="119"/>
      <c r="H62" s="120"/>
      <c r="I62" s="101"/>
      <c r="J62" s="101"/>
      <c r="K62" s="101"/>
      <c r="L62" s="101"/>
      <c r="M62" s="121"/>
      <c r="N62" s="101"/>
      <c r="O62" s="101"/>
      <c r="P62" s="101"/>
      <c r="Q62" s="101"/>
      <c r="R62" s="121"/>
      <c r="S62" s="101"/>
      <c r="T62" s="101"/>
      <c r="U62" s="101"/>
      <c r="V62" s="101"/>
      <c r="W62" s="121"/>
      <c r="X62" s="101"/>
      <c r="Y62" s="101"/>
      <c r="Z62" s="101"/>
      <c r="AA62" s="101"/>
      <c r="AB62" s="121"/>
    </row>
    <row r="63" spans="1:28">
      <c r="A63" s="102">
        <v>61</v>
      </c>
      <c r="B63" s="37"/>
      <c r="C63" s="37"/>
      <c r="D63" s="37"/>
      <c r="G63" s="37"/>
      <c r="J63" s="25"/>
      <c r="K63" s="25"/>
      <c r="P63" s="25"/>
      <c r="T63" s="37"/>
      <c r="U63" s="37"/>
      <c r="Y63" s="37"/>
      <c r="Z63" s="37"/>
    </row>
    <row r="64" spans="1:28">
      <c r="A64" s="102">
        <v>62</v>
      </c>
      <c r="B64" s="37"/>
      <c r="C64" s="37"/>
      <c r="D64" s="37"/>
      <c r="G64" s="37"/>
      <c r="J64" s="25"/>
      <c r="K64" s="25"/>
      <c r="P64" s="25"/>
      <c r="T64" s="37"/>
      <c r="U64" s="37"/>
      <c r="Y64" s="37"/>
      <c r="Z64" s="37"/>
    </row>
    <row r="65" spans="1:28">
      <c r="A65" s="102">
        <v>63</v>
      </c>
      <c r="B65" s="37"/>
      <c r="C65" s="37"/>
      <c r="D65" s="37"/>
      <c r="G65" s="37"/>
      <c r="J65" s="25"/>
      <c r="K65" s="25"/>
      <c r="P65" s="25"/>
      <c r="T65" s="37"/>
      <c r="U65" s="37"/>
      <c r="Y65" s="37"/>
      <c r="Z65" s="37"/>
    </row>
    <row r="66" spans="1:28" ht="13.5" thickBot="1">
      <c r="A66" s="114">
        <v>64</v>
      </c>
      <c r="B66" s="115"/>
      <c r="C66" s="115"/>
      <c r="D66" s="115"/>
      <c r="E66" s="115"/>
      <c r="F66" s="116"/>
      <c r="G66" s="115"/>
      <c r="H66" s="116"/>
      <c r="I66" s="117"/>
      <c r="J66" s="117"/>
      <c r="K66" s="117"/>
      <c r="L66" s="117"/>
      <c r="M66" s="118"/>
      <c r="N66" s="117"/>
      <c r="O66" s="117"/>
      <c r="P66" s="117"/>
      <c r="Q66" s="117"/>
      <c r="R66" s="118"/>
      <c r="S66" s="117"/>
      <c r="T66" s="115"/>
      <c r="U66" s="115"/>
      <c r="V66" s="115"/>
      <c r="W66" s="116"/>
      <c r="X66" s="115"/>
      <c r="Y66" s="115"/>
      <c r="Z66" s="115"/>
      <c r="AA66" s="115"/>
      <c r="AB66" s="116"/>
    </row>
    <row r="67" spans="1:28">
      <c r="A67" s="102">
        <v>65</v>
      </c>
      <c r="B67" s="37"/>
      <c r="C67" s="37"/>
      <c r="D67" s="37"/>
      <c r="G67" s="37"/>
      <c r="J67" s="25"/>
      <c r="K67" s="25"/>
      <c r="P67" s="25"/>
      <c r="T67" s="37"/>
      <c r="U67" s="37"/>
      <c r="Y67" s="37"/>
      <c r="Z67" s="37"/>
    </row>
    <row r="68" spans="1:28">
      <c r="A68" s="102">
        <v>66</v>
      </c>
      <c r="B68" s="37"/>
      <c r="C68" s="37"/>
      <c r="D68" s="37"/>
      <c r="G68" s="37"/>
      <c r="J68" s="25"/>
      <c r="K68" s="25"/>
      <c r="P68" s="25"/>
      <c r="T68" s="37"/>
      <c r="U68" s="37"/>
      <c r="Y68" s="37"/>
      <c r="Z68" s="37"/>
    </row>
    <row r="69" spans="1:28">
      <c r="A69" s="102">
        <v>67</v>
      </c>
      <c r="B69" s="37"/>
      <c r="C69" s="37"/>
      <c r="D69" s="37"/>
      <c r="G69" s="37"/>
      <c r="J69" s="25"/>
      <c r="K69" s="25"/>
      <c r="P69" s="25"/>
      <c r="T69" s="37"/>
      <c r="U69" s="37"/>
      <c r="Y69" s="37"/>
      <c r="Z69" s="37"/>
    </row>
    <row r="70" spans="1:28">
      <c r="A70" s="102">
        <v>68</v>
      </c>
      <c r="B70" s="37"/>
      <c r="C70" s="37"/>
      <c r="D70" s="37"/>
      <c r="G70" s="37"/>
      <c r="J70" s="25"/>
      <c r="K70" s="25"/>
      <c r="P70" s="25"/>
      <c r="T70" s="37"/>
      <c r="U70" s="37"/>
      <c r="Y70" s="37"/>
      <c r="Z70" s="37"/>
    </row>
    <row r="71" spans="1:28" ht="13.5" thickBot="1">
      <c r="A71" s="114">
        <v>69</v>
      </c>
      <c r="B71" s="115"/>
      <c r="C71" s="115"/>
      <c r="D71" s="115"/>
      <c r="E71" s="115"/>
      <c r="F71" s="116"/>
      <c r="G71" s="115"/>
      <c r="H71" s="116"/>
      <c r="I71" s="117"/>
      <c r="J71" s="117"/>
      <c r="K71" s="117"/>
      <c r="L71" s="117"/>
      <c r="M71" s="118"/>
      <c r="N71" s="117"/>
      <c r="O71" s="117"/>
      <c r="P71" s="117"/>
      <c r="Q71" s="117"/>
      <c r="R71" s="118"/>
      <c r="S71" s="117"/>
      <c r="T71" s="115"/>
      <c r="U71" s="115"/>
      <c r="V71" s="115"/>
      <c r="W71" s="116"/>
      <c r="X71" s="115"/>
      <c r="Y71" s="115"/>
      <c r="Z71" s="115"/>
      <c r="AA71" s="115"/>
      <c r="AB71" s="116"/>
    </row>
    <row r="72" spans="1:28">
      <c r="A72" s="102">
        <v>70</v>
      </c>
      <c r="B72" s="37"/>
      <c r="C72" s="37"/>
      <c r="D72" s="37"/>
      <c r="G72" s="37"/>
      <c r="J72" s="25"/>
      <c r="K72" s="25"/>
      <c r="P72" s="25"/>
      <c r="T72" s="37"/>
      <c r="U72" s="37"/>
      <c r="Y72" s="37"/>
      <c r="Z72" s="37"/>
    </row>
    <row r="73" spans="1:28">
      <c r="A73" s="102">
        <v>71</v>
      </c>
      <c r="B73" s="37"/>
      <c r="C73" s="37"/>
      <c r="D73" s="37"/>
      <c r="G73" s="37"/>
      <c r="J73" s="25"/>
      <c r="K73" s="25"/>
      <c r="P73" s="25"/>
      <c r="T73" s="37"/>
      <c r="U73" s="37"/>
      <c r="Y73" s="37"/>
      <c r="Z73" s="37"/>
    </row>
    <row r="74" spans="1:28">
      <c r="A74" s="102">
        <v>72</v>
      </c>
      <c r="B74" s="37"/>
      <c r="C74" s="37"/>
      <c r="D74" s="37"/>
      <c r="G74" s="37"/>
      <c r="J74" s="25"/>
      <c r="K74" s="25"/>
      <c r="P74" s="25"/>
      <c r="T74" s="37"/>
      <c r="U74" s="37"/>
      <c r="Y74" s="37"/>
      <c r="Z74" s="37"/>
    </row>
    <row r="75" spans="1:28">
      <c r="A75" s="102">
        <v>73</v>
      </c>
      <c r="B75" s="37"/>
      <c r="C75" s="37"/>
      <c r="D75" s="37"/>
      <c r="G75" s="37"/>
      <c r="J75" s="25"/>
      <c r="K75" s="25"/>
      <c r="P75" s="25"/>
      <c r="T75" s="37"/>
      <c r="U75" s="37"/>
      <c r="Y75" s="37"/>
      <c r="Z75" s="37"/>
    </row>
    <row r="76" spans="1:28" ht="13.5" thickBot="1">
      <c r="A76" s="114">
        <v>74</v>
      </c>
      <c r="B76" s="115"/>
      <c r="C76" s="115"/>
      <c r="D76" s="115"/>
      <c r="E76" s="115"/>
      <c r="F76" s="116"/>
      <c r="G76" s="115"/>
      <c r="H76" s="116"/>
      <c r="I76" s="117"/>
      <c r="J76" s="117"/>
      <c r="K76" s="117"/>
      <c r="L76" s="117"/>
      <c r="M76" s="118"/>
      <c r="N76" s="117"/>
      <c r="O76" s="117"/>
      <c r="P76" s="117"/>
      <c r="Q76" s="117"/>
      <c r="R76" s="118"/>
      <c r="S76" s="117"/>
      <c r="T76" s="115"/>
      <c r="U76" s="115"/>
      <c r="V76" s="115"/>
      <c r="W76" s="116"/>
      <c r="X76" s="115"/>
      <c r="Y76" s="115"/>
      <c r="Z76" s="115"/>
      <c r="AA76" s="115"/>
      <c r="AB76" s="116"/>
    </row>
    <row r="77" spans="1:28">
      <c r="A77" s="102">
        <v>75</v>
      </c>
      <c r="B77" s="37"/>
      <c r="C77" s="37"/>
      <c r="D77" s="37"/>
      <c r="G77" s="37"/>
      <c r="J77" s="25"/>
      <c r="K77" s="25"/>
      <c r="P77" s="25"/>
      <c r="T77" s="37"/>
      <c r="U77" s="37"/>
      <c r="Y77" s="37"/>
      <c r="Z77" s="37"/>
    </row>
    <row r="78" spans="1:28">
      <c r="A78" s="102">
        <v>76</v>
      </c>
      <c r="B78" s="37"/>
      <c r="C78" s="37"/>
      <c r="D78" s="37"/>
      <c r="G78" s="37"/>
      <c r="J78" s="25"/>
      <c r="K78" s="25"/>
      <c r="P78" s="25"/>
      <c r="T78" s="37"/>
      <c r="U78" s="37"/>
      <c r="Y78" s="37"/>
      <c r="Z78" s="37"/>
    </row>
    <row r="79" spans="1:28">
      <c r="A79" s="102">
        <v>77</v>
      </c>
      <c r="B79" s="37"/>
      <c r="C79" s="37"/>
      <c r="D79" s="37"/>
      <c r="G79" s="37"/>
      <c r="J79" s="25"/>
      <c r="K79" s="25"/>
      <c r="P79" s="25"/>
      <c r="T79" s="37"/>
      <c r="U79" s="37"/>
      <c r="Y79" s="37"/>
      <c r="Z79" s="37"/>
    </row>
    <row r="80" spans="1:28">
      <c r="A80" s="102">
        <v>78</v>
      </c>
      <c r="B80" s="37"/>
      <c r="C80" s="37"/>
      <c r="D80" s="37"/>
      <c r="G80" s="37"/>
      <c r="J80" s="25"/>
      <c r="K80" s="25"/>
      <c r="P80" s="25"/>
      <c r="T80" s="37"/>
      <c r="U80" s="37"/>
      <c r="Y80" s="37"/>
      <c r="Z80" s="37"/>
    </row>
    <row r="81" spans="1:28" ht="13.5" thickBot="1">
      <c r="A81" s="114">
        <v>79</v>
      </c>
      <c r="B81" s="115"/>
      <c r="C81" s="115"/>
      <c r="D81" s="115"/>
      <c r="E81" s="115"/>
      <c r="F81" s="116"/>
      <c r="G81" s="115"/>
      <c r="H81" s="116"/>
      <c r="I81" s="117"/>
      <c r="J81" s="117"/>
      <c r="K81" s="117"/>
      <c r="L81" s="117"/>
      <c r="M81" s="118"/>
      <c r="N81" s="117"/>
      <c r="O81" s="117"/>
      <c r="P81" s="117"/>
      <c r="Q81" s="117"/>
      <c r="R81" s="118"/>
      <c r="S81" s="117"/>
      <c r="T81" s="115"/>
      <c r="U81" s="115"/>
      <c r="V81" s="115"/>
      <c r="W81" s="116"/>
      <c r="X81" s="115"/>
      <c r="Y81" s="115"/>
      <c r="Z81" s="115"/>
      <c r="AA81" s="115"/>
      <c r="AB81" s="116"/>
    </row>
    <row r="82" spans="1:28">
      <c r="A82" s="102">
        <v>80</v>
      </c>
      <c r="B82" s="37"/>
      <c r="C82" s="37"/>
      <c r="D82" s="37"/>
      <c r="G82" s="37"/>
      <c r="J82" s="25"/>
      <c r="K82" s="25"/>
      <c r="P82" s="25"/>
      <c r="T82" s="37"/>
      <c r="U82" s="37"/>
      <c r="Y82" s="37"/>
      <c r="Z82" s="37"/>
    </row>
    <row r="83" spans="1:28">
      <c r="A83" s="102">
        <v>81</v>
      </c>
      <c r="B83" s="37"/>
      <c r="C83" s="37"/>
      <c r="D83" s="37"/>
      <c r="G83" s="37"/>
      <c r="J83" s="25"/>
      <c r="K83" s="25"/>
      <c r="P83" s="25"/>
      <c r="T83" s="37"/>
      <c r="U83" s="37"/>
      <c r="Y83" s="37"/>
      <c r="Z83" s="37"/>
    </row>
    <row r="84" spans="1:28">
      <c r="A84" s="102">
        <v>82</v>
      </c>
      <c r="B84" s="37"/>
      <c r="C84" s="37"/>
      <c r="D84" s="37"/>
      <c r="G84" s="37"/>
      <c r="J84" s="25"/>
      <c r="K84" s="25"/>
      <c r="P84" s="25"/>
      <c r="T84" s="37"/>
      <c r="U84" s="37"/>
      <c r="Y84" s="37"/>
      <c r="Z84" s="37"/>
    </row>
    <row r="85" spans="1:28">
      <c r="A85" s="102">
        <v>83</v>
      </c>
      <c r="B85" s="37"/>
      <c r="C85" s="37"/>
      <c r="D85" s="37"/>
      <c r="G85" s="37"/>
      <c r="J85" s="25"/>
      <c r="K85" s="25"/>
      <c r="P85" s="25"/>
      <c r="T85" s="37"/>
      <c r="U85" s="37"/>
      <c r="Y85" s="37"/>
      <c r="Z85" s="37"/>
    </row>
    <row r="86" spans="1:28" ht="13.5" thickBot="1">
      <c r="A86" s="114">
        <v>84</v>
      </c>
      <c r="B86" s="115"/>
      <c r="C86" s="115"/>
      <c r="D86" s="115"/>
      <c r="E86" s="115"/>
      <c r="F86" s="116"/>
      <c r="G86" s="115"/>
      <c r="H86" s="116"/>
      <c r="I86" s="117"/>
      <c r="J86" s="117"/>
      <c r="K86" s="117"/>
      <c r="L86" s="117"/>
      <c r="M86" s="118"/>
      <c r="N86" s="117"/>
      <c r="O86" s="117"/>
      <c r="P86" s="117"/>
      <c r="Q86" s="117"/>
      <c r="R86" s="118"/>
      <c r="S86" s="117"/>
      <c r="T86" s="115"/>
      <c r="U86" s="115"/>
      <c r="V86" s="115"/>
      <c r="W86" s="116"/>
      <c r="X86" s="115"/>
      <c r="Y86" s="115"/>
      <c r="Z86" s="115"/>
      <c r="AA86" s="115"/>
      <c r="AB86" s="116"/>
    </row>
    <row r="87" spans="1:28">
      <c r="A87" s="102">
        <v>85</v>
      </c>
      <c r="B87" s="37"/>
      <c r="C87" s="37"/>
      <c r="D87" s="37"/>
      <c r="G87" s="37"/>
      <c r="J87" s="25"/>
      <c r="K87" s="25"/>
      <c r="P87" s="25"/>
      <c r="T87" s="37"/>
      <c r="U87" s="37"/>
      <c r="Y87" s="37"/>
      <c r="Z87" s="37"/>
    </row>
    <row r="88" spans="1:28">
      <c r="A88" s="102">
        <v>86</v>
      </c>
      <c r="B88" s="37"/>
      <c r="C88" s="37"/>
      <c r="D88" s="37"/>
      <c r="G88" s="37"/>
      <c r="J88" s="25"/>
      <c r="K88" s="25"/>
      <c r="P88" s="25"/>
      <c r="T88" s="37"/>
      <c r="U88" s="37"/>
      <c r="Y88" s="37"/>
      <c r="Z88" s="37"/>
    </row>
    <row r="89" spans="1:28">
      <c r="A89" s="102">
        <v>87</v>
      </c>
      <c r="B89" s="37"/>
      <c r="C89" s="37"/>
      <c r="D89" s="37"/>
      <c r="G89" s="37"/>
      <c r="J89" s="25"/>
      <c r="K89" s="25"/>
      <c r="P89" s="25"/>
      <c r="T89" s="37"/>
      <c r="U89" s="37"/>
      <c r="Y89" s="37"/>
      <c r="Z89" s="37"/>
    </row>
    <row r="90" spans="1:28">
      <c r="A90" s="102">
        <v>88</v>
      </c>
      <c r="B90" s="37"/>
      <c r="C90" s="37"/>
      <c r="D90" s="37"/>
      <c r="G90" s="37"/>
      <c r="J90" s="25"/>
      <c r="K90" s="25"/>
      <c r="P90" s="25"/>
      <c r="T90" s="37"/>
      <c r="U90" s="37"/>
      <c r="Y90" s="37"/>
      <c r="Z90" s="37"/>
    </row>
    <row r="91" spans="1:28" ht="13.5" thickBot="1">
      <c r="A91" s="114">
        <v>89</v>
      </c>
      <c r="B91" s="122"/>
      <c r="C91" s="122"/>
      <c r="D91" s="122"/>
      <c r="E91" s="122"/>
      <c r="F91" s="123"/>
      <c r="G91" s="122"/>
      <c r="H91" s="123"/>
      <c r="I91" s="122"/>
      <c r="J91" s="122"/>
      <c r="K91" s="122"/>
      <c r="L91" s="122"/>
      <c r="M91" s="123"/>
      <c r="N91" s="122"/>
      <c r="O91" s="122"/>
      <c r="P91" s="122"/>
      <c r="Q91" s="122"/>
      <c r="R91" s="123"/>
      <c r="S91" s="122"/>
      <c r="T91" s="122"/>
      <c r="U91" s="122"/>
      <c r="V91" s="122"/>
      <c r="W91" s="123"/>
      <c r="X91" s="122"/>
      <c r="Y91" s="115"/>
      <c r="Z91" s="115"/>
      <c r="AA91" s="115"/>
      <c r="AB91" s="116"/>
    </row>
    <row r="92" spans="1:28">
      <c r="A92" s="102">
        <v>90</v>
      </c>
      <c r="B92" s="101"/>
      <c r="C92" s="101"/>
      <c r="D92" s="101"/>
      <c r="E92" s="101"/>
      <c r="F92" s="120"/>
      <c r="G92" s="119"/>
      <c r="H92" s="120"/>
      <c r="I92" s="101"/>
      <c r="J92" s="101"/>
      <c r="K92" s="101"/>
      <c r="L92" s="101"/>
      <c r="M92" s="121"/>
      <c r="N92" s="101"/>
      <c r="O92" s="101"/>
      <c r="P92" s="101"/>
      <c r="Q92" s="101"/>
      <c r="R92" s="121"/>
      <c r="S92" s="101"/>
      <c r="T92" s="101"/>
      <c r="U92" s="101"/>
      <c r="V92" s="101"/>
      <c r="W92" s="121"/>
      <c r="X92" s="101"/>
      <c r="Y92" s="101"/>
      <c r="Z92" s="101"/>
      <c r="AA92" s="101"/>
      <c r="AB92" s="121"/>
    </row>
    <row r="93" spans="1:28">
      <c r="A93" s="102">
        <v>91</v>
      </c>
      <c r="B93" s="37"/>
      <c r="C93" s="37"/>
      <c r="D93" s="37"/>
      <c r="G93" s="37"/>
      <c r="J93" s="25"/>
      <c r="K93" s="25"/>
      <c r="P93" s="25"/>
      <c r="T93" s="37"/>
      <c r="U93" s="37"/>
      <c r="Y93" s="37"/>
      <c r="Z93" s="37"/>
    </row>
    <row r="94" spans="1:28">
      <c r="A94" s="102">
        <v>92</v>
      </c>
      <c r="B94" s="37"/>
      <c r="C94" s="37"/>
      <c r="D94" s="37"/>
      <c r="G94" s="37"/>
      <c r="J94" s="25"/>
      <c r="K94" s="25"/>
      <c r="P94" s="25"/>
      <c r="T94" s="37"/>
      <c r="U94" s="37"/>
      <c r="Y94" s="37"/>
      <c r="Z94" s="37"/>
    </row>
    <row r="95" spans="1:28">
      <c r="A95" s="102">
        <v>93</v>
      </c>
      <c r="B95" s="37"/>
      <c r="C95" s="37"/>
      <c r="D95" s="37"/>
      <c r="G95" s="37"/>
      <c r="J95" s="25"/>
      <c r="K95" s="25"/>
      <c r="P95" s="25"/>
      <c r="T95" s="37"/>
      <c r="U95" s="37"/>
      <c r="Y95" s="37"/>
      <c r="Z95" s="37"/>
    </row>
    <row r="96" spans="1:28" ht="13.5" thickBot="1">
      <c r="A96" s="114">
        <v>94</v>
      </c>
      <c r="B96" s="115"/>
      <c r="C96" s="115"/>
      <c r="D96" s="115"/>
      <c r="E96" s="115"/>
      <c r="F96" s="116"/>
      <c r="G96" s="115"/>
      <c r="H96" s="116"/>
      <c r="I96" s="117"/>
      <c r="J96" s="117"/>
      <c r="K96" s="117"/>
      <c r="L96" s="117"/>
      <c r="M96" s="118"/>
      <c r="N96" s="117"/>
      <c r="O96" s="117"/>
      <c r="P96" s="117"/>
      <c r="Q96" s="117"/>
      <c r="R96" s="118"/>
      <c r="S96" s="117"/>
      <c r="T96" s="115"/>
      <c r="U96" s="115"/>
      <c r="V96" s="115"/>
      <c r="W96" s="116"/>
      <c r="X96" s="115"/>
      <c r="Y96" s="115"/>
      <c r="Z96" s="115"/>
      <c r="AA96" s="115"/>
      <c r="AB96" s="116"/>
    </row>
    <row r="97" spans="1:28">
      <c r="A97" s="102">
        <v>95</v>
      </c>
      <c r="B97" s="37"/>
      <c r="C97" s="37"/>
      <c r="D97" s="37"/>
      <c r="G97" s="37"/>
      <c r="J97" s="25"/>
      <c r="K97" s="25"/>
      <c r="P97" s="25"/>
      <c r="T97" s="37"/>
      <c r="U97" s="37"/>
      <c r="Y97" s="37"/>
      <c r="Z97" s="37"/>
    </row>
    <row r="98" spans="1:28">
      <c r="A98" s="102">
        <v>96</v>
      </c>
      <c r="B98" s="37"/>
      <c r="C98" s="37"/>
      <c r="D98" s="37"/>
      <c r="G98" s="37"/>
      <c r="J98" s="25"/>
      <c r="K98" s="25"/>
      <c r="P98" s="25"/>
      <c r="T98" s="37"/>
      <c r="U98" s="37"/>
      <c r="Y98" s="37"/>
      <c r="Z98" s="37"/>
    </row>
    <row r="99" spans="1:28">
      <c r="A99" s="102">
        <v>97</v>
      </c>
      <c r="B99" s="37"/>
      <c r="C99" s="37"/>
      <c r="D99" s="37"/>
      <c r="G99" s="37"/>
      <c r="J99" s="25"/>
      <c r="K99" s="25"/>
      <c r="P99" s="25"/>
      <c r="T99" s="37"/>
      <c r="U99" s="37"/>
      <c r="Y99" s="37"/>
      <c r="Z99" s="37"/>
    </row>
    <row r="100" spans="1:28">
      <c r="A100" s="102">
        <v>98</v>
      </c>
      <c r="B100" s="37"/>
      <c r="C100" s="37"/>
      <c r="D100" s="37"/>
      <c r="G100" s="37"/>
      <c r="J100" s="25"/>
      <c r="K100" s="25"/>
      <c r="P100" s="25"/>
      <c r="T100" s="37"/>
      <c r="U100" s="37"/>
      <c r="Y100" s="37"/>
      <c r="Z100" s="37"/>
    </row>
    <row r="101" spans="1:28" ht="13.5" thickBot="1">
      <c r="A101" s="114">
        <v>99</v>
      </c>
      <c r="B101" s="115"/>
      <c r="C101" s="115"/>
      <c r="D101" s="115"/>
      <c r="E101" s="115"/>
      <c r="F101" s="116"/>
      <c r="G101" s="115"/>
      <c r="H101" s="116"/>
      <c r="I101" s="117"/>
      <c r="J101" s="117"/>
      <c r="K101" s="117"/>
      <c r="L101" s="117"/>
      <c r="M101" s="118"/>
      <c r="N101" s="117"/>
      <c r="O101" s="117"/>
      <c r="P101" s="117"/>
      <c r="Q101" s="117"/>
      <c r="R101" s="118"/>
      <c r="S101" s="117"/>
      <c r="T101" s="115"/>
      <c r="U101" s="115"/>
      <c r="V101" s="115"/>
      <c r="W101" s="116"/>
      <c r="X101" s="115"/>
      <c r="Y101" s="115"/>
      <c r="Z101" s="115"/>
      <c r="AA101" s="115"/>
      <c r="AB101" s="116"/>
    </row>
    <row r="102" spans="1:28">
      <c r="A102" s="102">
        <v>100</v>
      </c>
      <c r="B102" s="37"/>
      <c r="C102" s="37"/>
      <c r="D102" s="37"/>
      <c r="G102" s="37"/>
      <c r="J102" s="25"/>
      <c r="K102" s="25"/>
      <c r="P102" s="25"/>
      <c r="T102" s="37"/>
      <c r="U102" s="37"/>
      <c r="Y102" s="37"/>
      <c r="Z102" s="37"/>
    </row>
    <row r="103" spans="1:28">
      <c r="A103" s="102">
        <v>101</v>
      </c>
      <c r="B103" s="37"/>
      <c r="C103" s="37"/>
      <c r="D103" s="37"/>
      <c r="G103" s="37"/>
      <c r="J103" s="25"/>
      <c r="K103" s="25"/>
      <c r="P103" s="25"/>
      <c r="T103" s="37"/>
      <c r="U103" s="37"/>
      <c r="Y103" s="37"/>
      <c r="Z103" s="37"/>
    </row>
    <row r="104" spans="1:28">
      <c r="A104" s="102">
        <v>102</v>
      </c>
      <c r="B104" s="37"/>
      <c r="C104" s="37"/>
      <c r="D104" s="37"/>
      <c r="G104" s="37"/>
      <c r="J104" s="25"/>
      <c r="K104" s="25"/>
      <c r="P104" s="25"/>
      <c r="T104" s="37"/>
      <c r="U104" s="37"/>
      <c r="Y104" s="37"/>
      <c r="Z104" s="37"/>
    </row>
    <row r="105" spans="1:28">
      <c r="A105" s="102">
        <v>103</v>
      </c>
      <c r="B105" s="37"/>
      <c r="C105" s="37"/>
      <c r="D105" s="37"/>
      <c r="G105" s="37"/>
      <c r="J105" s="25"/>
      <c r="K105" s="25"/>
      <c r="P105" s="25"/>
      <c r="T105" s="37"/>
      <c r="U105" s="37"/>
      <c r="Y105" s="37"/>
      <c r="Z105" s="37"/>
    </row>
    <row r="106" spans="1:28" ht="13.5" thickBot="1">
      <c r="A106" s="114">
        <v>104</v>
      </c>
      <c r="B106" s="115"/>
      <c r="C106" s="115"/>
      <c r="D106" s="115"/>
      <c r="E106" s="115"/>
      <c r="F106" s="116"/>
      <c r="G106" s="115"/>
      <c r="H106" s="116"/>
      <c r="I106" s="117"/>
      <c r="J106" s="117"/>
      <c r="K106" s="117"/>
      <c r="L106" s="117"/>
      <c r="M106" s="118"/>
      <c r="N106" s="117"/>
      <c r="O106" s="117"/>
      <c r="P106" s="117"/>
      <c r="Q106" s="117"/>
      <c r="R106" s="118"/>
      <c r="S106" s="117"/>
      <c r="T106" s="115"/>
      <c r="U106" s="115"/>
      <c r="V106" s="115"/>
      <c r="W106" s="116"/>
      <c r="X106" s="115"/>
      <c r="Y106" s="115"/>
      <c r="Z106" s="115"/>
      <c r="AA106" s="115"/>
      <c r="AB106" s="116"/>
    </row>
    <row r="107" spans="1:28">
      <c r="A107" s="102">
        <v>105</v>
      </c>
      <c r="B107" s="37"/>
      <c r="C107" s="37"/>
      <c r="D107" s="37"/>
      <c r="G107" s="37"/>
      <c r="J107" s="25"/>
      <c r="K107" s="25"/>
      <c r="P107" s="25"/>
      <c r="T107" s="37"/>
      <c r="U107" s="37"/>
      <c r="Y107" s="37"/>
      <c r="Z107" s="37"/>
    </row>
    <row r="108" spans="1:28">
      <c r="A108" s="102">
        <v>106</v>
      </c>
      <c r="B108" s="37"/>
      <c r="C108" s="37"/>
      <c r="D108" s="37"/>
      <c r="G108" s="37"/>
      <c r="J108" s="25"/>
      <c r="K108" s="25"/>
      <c r="P108" s="25"/>
      <c r="T108" s="37"/>
      <c r="U108" s="37"/>
      <c r="Y108" s="37"/>
      <c r="Z108" s="37"/>
    </row>
    <row r="109" spans="1:28">
      <c r="A109" s="102">
        <v>107</v>
      </c>
      <c r="B109" s="37"/>
      <c r="C109" s="37"/>
      <c r="D109" s="37"/>
      <c r="G109" s="37"/>
      <c r="J109" s="25"/>
      <c r="K109" s="25"/>
      <c r="P109" s="25"/>
      <c r="T109" s="37"/>
      <c r="U109" s="37"/>
      <c r="Y109" s="37"/>
      <c r="Z109" s="37"/>
    </row>
    <row r="110" spans="1:28">
      <c r="A110" s="102">
        <v>108</v>
      </c>
      <c r="B110" s="37"/>
      <c r="C110" s="37"/>
      <c r="D110" s="37"/>
      <c r="G110" s="37"/>
      <c r="J110" s="25"/>
      <c r="K110" s="25"/>
      <c r="P110" s="25"/>
      <c r="T110" s="37"/>
      <c r="U110" s="37"/>
      <c r="Y110" s="37"/>
      <c r="Z110" s="37"/>
    </row>
    <row r="111" spans="1:28" ht="13.5" thickBot="1">
      <c r="A111" s="114">
        <v>109</v>
      </c>
      <c r="B111" s="115"/>
      <c r="C111" s="115"/>
      <c r="D111" s="115"/>
      <c r="E111" s="115"/>
      <c r="F111" s="116"/>
      <c r="G111" s="115"/>
      <c r="H111" s="116"/>
      <c r="I111" s="117"/>
      <c r="J111" s="117"/>
      <c r="K111" s="117"/>
      <c r="L111" s="117"/>
      <c r="M111" s="118"/>
      <c r="N111" s="117"/>
      <c r="O111" s="117"/>
      <c r="P111" s="117"/>
      <c r="Q111" s="117"/>
      <c r="R111" s="118"/>
      <c r="S111" s="117"/>
      <c r="T111" s="115"/>
      <c r="U111" s="115"/>
      <c r="V111" s="115"/>
      <c r="W111" s="116"/>
      <c r="X111" s="115"/>
      <c r="Y111" s="115"/>
      <c r="Z111" s="115"/>
      <c r="AA111" s="115"/>
      <c r="AB111" s="116"/>
    </row>
    <row r="112" spans="1:28">
      <c r="A112" s="102">
        <v>110</v>
      </c>
      <c r="B112" s="37"/>
      <c r="C112" s="37"/>
      <c r="D112" s="37"/>
      <c r="G112" s="37"/>
      <c r="J112" s="25"/>
      <c r="K112" s="25"/>
      <c r="P112" s="25"/>
      <c r="T112" s="37"/>
      <c r="U112" s="37"/>
      <c r="Y112" s="37"/>
      <c r="Z112" s="37"/>
    </row>
    <row r="113" spans="1:28">
      <c r="A113" s="102">
        <v>111</v>
      </c>
      <c r="B113" s="37"/>
      <c r="C113" s="37"/>
      <c r="D113" s="37"/>
      <c r="G113" s="37"/>
      <c r="J113" s="25"/>
      <c r="K113" s="25"/>
      <c r="P113" s="25"/>
      <c r="T113" s="37"/>
      <c r="U113" s="37"/>
      <c r="Y113" s="37"/>
      <c r="Z113" s="37"/>
    </row>
    <row r="114" spans="1:28">
      <c r="A114" s="102">
        <v>112</v>
      </c>
      <c r="B114" s="37"/>
      <c r="C114" s="37"/>
      <c r="D114" s="37"/>
      <c r="G114" s="37"/>
      <c r="J114" s="25"/>
      <c r="K114" s="25"/>
      <c r="P114" s="25"/>
      <c r="T114" s="37"/>
      <c r="U114" s="37"/>
      <c r="Y114" s="37"/>
      <c r="Z114" s="37"/>
    </row>
    <row r="115" spans="1:28">
      <c r="A115" s="102">
        <v>113</v>
      </c>
      <c r="B115" s="37"/>
      <c r="C115" s="37"/>
      <c r="D115" s="37"/>
      <c r="G115" s="37"/>
      <c r="J115" s="25"/>
      <c r="K115" s="25"/>
      <c r="P115" s="25"/>
      <c r="T115" s="37"/>
      <c r="U115" s="37"/>
      <c r="Y115" s="37"/>
      <c r="Z115" s="37"/>
    </row>
    <row r="116" spans="1:28" ht="13.5" thickBot="1">
      <c r="A116" s="114">
        <v>114</v>
      </c>
      <c r="B116" s="115"/>
      <c r="C116" s="115"/>
      <c r="D116" s="115"/>
      <c r="E116" s="115"/>
      <c r="F116" s="116"/>
      <c r="G116" s="115"/>
      <c r="H116" s="116"/>
      <c r="I116" s="117"/>
      <c r="J116" s="117"/>
      <c r="K116" s="117"/>
      <c r="L116" s="117"/>
      <c r="M116" s="118"/>
      <c r="N116" s="117"/>
      <c r="O116" s="117"/>
      <c r="P116" s="117"/>
      <c r="Q116" s="117"/>
      <c r="R116" s="118"/>
      <c r="S116" s="117"/>
      <c r="T116" s="115"/>
      <c r="U116" s="115"/>
      <c r="V116" s="115"/>
      <c r="W116" s="116"/>
      <c r="X116" s="115"/>
      <c r="Y116" s="115"/>
      <c r="Z116" s="115"/>
      <c r="AA116" s="115"/>
      <c r="AB116" s="116"/>
    </row>
    <row r="117" spans="1:28">
      <c r="A117" s="102">
        <v>115</v>
      </c>
      <c r="B117" s="37"/>
      <c r="C117" s="37"/>
      <c r="D117" s="37"/>
      <c r="G117" s="37"/>
      <c r="J117" s="25"/>
      <c r="K117" s="25"/>
      <c r="P117" s="25"/>
      <c r="T117" s="37"/>
      <c r="U117" s="37"/>
      <c r="Y117" s="37"/>
      <c r="Z117" s="37"/>
    </row>
    <row r="118" spans="1:28">
      <c r="A118" s="102">
        <v>116</v>
      </c>
      <c r="B118" s="37"/>
      <c r="C118" s="37"/>
      <c r="D118" s="37"/>
      <c r="G118" s="37"/>
      <c r="J118" s="25"/>
      <c r="K118" s="25"/>
      <c r="P118" s="25"/>
      <c r="T118" s="37"/>
      <c r="U118" s="37"/>
      <c r="Y118" s="37"/>
      <c r="Z118" s="37"/>
    </row>
    <row r="119" spans="1:28">
      <c r="A119" s="102">
        <v>117</v>
      </c>
      <c r="B119" s="37"/>
      <c r="C119" s="37"/>
      <c r="D119" s="37"/>
      <c r="G119" s="37"/>
      <c r="J119" s="25"/>
      <c r="K119" s="25"/>
      <c r="P119" s="25"/>
      <c r="T119" s="37"/>
      <c r="U119" s="37"/>
      <c r="Y119" s="37"/>
      <c r="Z119" s="37"/>
    </row>
    <row r="120" spans="1:28">
      <c r="A120" s="102">
        <v>118</v>
      </c>
      <c r="B120" s="37"/>
      <c r="C120" s="37"/>
      <c r="D120" s="37"/>
      <c r="G120" s="37"/>
      <c r="J120" s="25"/>
      <c r="K120" s="25"/>
      <c r="P120" s="25"/>
      <c r="T120" s="37"/>
      <c r="U120" s="37"/>
      <c r="Y120" s="37"/>
      <c r="Z120" s="37"/>
    </row>
    <row r="121" spans="1:28" ht="13.5" thickBot="1">
      <c r="A121" s="114">
        <v>119</v>
      </c>
      <c r="B121" s="122"/>
      <c r="C121" s="122"/>
      <c r="D121" s="122"/>
      <c r="E121" s="122"/>
      <c r="F121" s="123"/>
      <c r="G121" s="122"/>
      <c r="H121" s="123"/>
      <c r="I121" s="122"/>
      <c r="J121" s="122"/>
      <c r="K121" s="122"/>
      <c r="L121" s="122"/>
      <c r="M121" s="123"/>
      <c r="N121" s="122"/>
      <c r="O121" s="122"/>
      <c r="P121" s="122"/>
      <c r="Q121" s="122"/>
      <c r="R121" s="123"/>
      <c r="S121" s="122"/>
      <c r="T121" s="122"/>
      <c r="U121" s="122"/>
      <c r="V121" s="122"/>
      <c r="W121" s="123"/>
      <c r="X121" s="122"/>
      <c r="Y121" s="115"/>
      <c r="Z121" s="115"/>
      <c r="AA121" s="115"/>
      <c r="AB121" s="116"/>
    </row>
    <row r="122" spans="1:28">
      <c r="A122" s="102">
        <v>120</v>
      </c>
      <c r="B122" s="37"/>
      <c r="C122" s="37"/>
      <c r="D122" s="37"/>
      <c r="G122" s="37"/>
      <c r="J122" s="25"/>
      <c r="K122" s="25"/>
      <c r="P122" s="25"/>
      <c r="T122" s="37"/>
      <c r="U122" s="37"/>
      <c r="Y122" s="37"/>
      <c r="Z122" s="37"/>
    </row>
    <row r="123" spans="1:28">
      <c r="A123" s="102">
        <v>121</v>
      </c>
      <c r="B123" s="37"/>
      <c r="C123" s="37"/>
      <c r="D123" s="37"/>
      <c r="G123" s="37"/>
      <c r="J123" s="25"/>
      <c r="K123" s="25"/>
      <c r="P123" s="25"/>
      <c r="T123" s="37"/>
      <c r="U123" s="37"/>
      <c r="Y123" s="37"/>
      <c r="Z123" s="37"/>
    </row>
    <row r="124" spans="1:28">
      <c r="A124" s="102">
        <v>122</v>
      </c>
      <c r="B124" s="37"/>
      <c r="C124" s="37"/>
      <c r="D124" s="37"/>
      <c r="G124" s="37"/>
      <c r="J124" s="25"/>
      <c r="K124" s="25"/>
      <c r="P124" s="25"/>
      <c r="T124" s="37"/>
      <c r="U124" s="37"/>
      <c r="Y124" s="37"/>
      <c r="Z124" s="37"/>
    </row>
    <row r="125" spans="1:28">
      <c r="A125" s="102">
        <v>123</v>
      </c>
      <c r="B125" s="37"/>
      <c r="C125" s="37"/>
      <c r="D125" s="37"/>
      <c r="G125" s="37"/>
      <c r="J125" s="25"/>
      <c r="K125" s="25"/>
      <c r="P125" s="25"/>
      <c r="T125" s="37"/>
      <c r="U125" s="37"/>
      <c r="Y125" s="37"/>
      <c r="Z125" s="37"/>
    </row>
    <row r="126" spans="1:28" ht="13.5" thickBot="1">
      <c r="A126" s="114">
        <v>124</v>
      </c>
      <c r="B126" s="122"/>
      <c r="C126" s="122"/>
      <c r="D126" s="122"/>
      <c r="E126" s="122"/>
      <c r="F126" s="123"/>
      <c r="G126" s="122"/>
      <c r="H126" s="123"/>
      <c r="I126" s="122"/>
      <c r="J126" s="122"/>
      <c r="K126" s="122"/>
      <c r="L126" s="122"/>
      <c r="M126" s="123"/>
      <c r="N126" s="122"/>
      <c r="O126" s="122"/>
      <c r="P126" s="122"/>
      <c r="Q126" s="122"/>
      <c r="R126" s="123"/>
      <c r="S126" s="122"/>
      <c r="T126" s="122"/>
      <c r="U126" s="122"/>
      <c r="V126" s="122"/>
      <c r="W126" s="123"/>
      <c r="X126" s="122"/>
      <c r="Y126" s="115"/>
      <c r="Z126" s="115"/>
      <c r="AA126" s="115"/>
      <c r="AB126" s="116"/>
    </row>
    <row r="127" spans="1:28">
      <c r="A127" s="102">
        <v>125</v>
      </c>
      <c r="B127" s="37"/>
      <c r="C127" s="37"/>
      <c r="D127" s="37"/>
      <c r="G127" s="37"/>
      <c r="J127" s="25"/>
      <c r="K127" s="25"/>
      <c r="P127" s="25"/>
      <c r="T127" s="37"/>
      <c r="U127" s="37"/>
      <c r="Y127" s="37"/>
      <c r="Z127" s="37"/>
    </row>
    <row r="128" spans="1:28">
      <c r="A128" s="102">
        <v>126</v>
      </c>
      <c r="B128" s="37"/>
      <c r="C128" s="37"/>
      <c r="D128" s="37"/>
      <c r="G128" s="37"/>
      <c r="J128" s="25"/>
      <c r="K128" s="25"/>
      <c r="P128" s="25"/>
      <c r="T128" s="37"/>
      <c r="U128" s="37"/>
      <c r="Y128" s="37"/>
      <c r="Z128" s="37"/>
    </row>
    <row r="129" spans="1:28">
      <c r="A129" s="102">
        <v>127</v>
      </c>
      <c r="B129" s="37"/>
      <c r="C129" s="37"/>
      <c r="D129" s="37"/>
      <c r="G129" s="37"/>
      <c r="J129" s="25"/>
      <c r="K129" s="25"/>
      <c r="P129" s="25"/>
      <c r="T129" s="37"/>
      <c r="U129" s="37"/>
      <c r="Y129" s="37"/>
      <c r="Z129" s="37"/>
    </row>
    <row r="130" spans="1:28">
      <c r="A130" s="102">
        <v>128</v>
      </c>
      <c r="B130" s="37"/>
      <c r="C130" s="37"/>
      <c r="D130" s="37"/>
      <c r="G130" s="37"/>
      <c r="J130" s="25"/>
      <c r="K130" s="25"/>
      <c r="P130" s="25"/>
      <c r="T130" s="37"/>
      <c r="U130" s="37"/>
      <c r="Y130" s="37"/>
      <c r="Z130" s="37"/>
    </row>
    <row r="131" spans="1:28" ht="13.5" thickBot="1">
      <c r="A131" s="114">
        <v>129</v>
      </c>
      <c r="B131" s="122"/>
      <c r="C131" s="122"/>
      <c r="D131" s="122"/>
      <c r="E131" s="122"/>
      <c r="F131" s="123"/>
      <c r="G131" s="122"/>
      <c r="H131" s="123"/>
      <c r="I131" s="122"/>
      <c r="J131" s="122"/>
      <c r="K131" s="122"/>
      <c r="L131" s="122"/>
      <c r="M131" s="123"/>
      <c r="N131" s="122"/>
      <c r="O131" s="122"/>
      <c r="P131" s="122"/>
      <c r="Q131" s="122"/>
      <c r="R131" s="123"/>
      <c r="S131" s="122"/>
      <c r="T131" s="122"/>
      <c r="U131" s="122"/>
      <c r="V131" s="122"/>
      <c r="W131" s="123"/>
      <c r="X131" s="122"/>
      <c r="Y131" s="115"/>
      <c r="Z131" s="115"/>
      <c r="AA131" s="115"/>
      <c r="AB131" s="116"/>
    </row>
    <row r="132" spans="1:28">
      <c r="A132" s="102">
        <v>130</v>
      </c>
      <c r="B132" s="37"/>
      <c r="C132" s="37"/>
      <c r="D132" s="37"/>
      <c r="G132" s="37"/>
      <c r="J132" s="25"/>
      <c r="K132" s="25"/>
      <c r="P132" s="25"/>
      <c r="T132" s="37"/>
      <c r="U132" s="37"/>
      <c r="Y132" s="37"/>
      <c r="Z132" s="37"/>
    </row>
    <row r="133" spans="1:28">
      <c r="A133" s="102">
        <v>131</v>
      </c>
      <c r="B133" s="37"/>
      <c r="C133" s="37"/>
      <c r="D133" s="37"/>
      <c r="G133" s="37"/>
      <c r="J133" s="25"/>
      <c r="K133" s="25"/>
      <c r="P133" s="25"/>
      <c r="T133" s="37"/>
      <c r="U133" s="37"/>
      <c r="Y133" s="37"/>
      <c r="Z133" s="37"/>
    </row>
    <row r="134" spans="1:28">
      <c r="A134" s="102">
        <v>132</v>
      </c>
      <c r="B134" s="37"/>
      <c r="C134" s="37"/>
      <c r="D134" s="37"/>
      <c r="G134" s="37"/>
      <c r="J134" s="25"/>
      <c r="K134" s="25"/>
      <c r="P134" s="25"/>
      <c r="T134" s="37"/>
      <c r="U134" s="37"/>
      <c r="Y134" s="37"/>
      <c r="Z134" s="37"/>
    </row>
    <row r="135" spans="1:28">
      <c r="A135" s="102">
        <v>133</v>
      </c>
      <c r="B135" s="37"/>
      <c r="C135" s="37"/>
      <c r="D135" s="37"/>
      <c r="G135" s="37"/>
      <c r="J135" s="25"/>
      <c r="K135" s="25"/>
      <c r="P135" s="25"/>
      <c r="T135" s="37"/>
      <c r="U135" s="37"/>
      <c r="Y135" s="37"/>
      <c r="Z135" s="37"/>
    </row>
    <row r="136" spans="1:28" ht="13.5" thickBot="1">
      <c r="A136" s="114">
        <v>134</v>
      </c>
      <c r="B136" s="122"/>
      <c r="C136" s="122"/>
      <c r="D136" s="122"/>
      <c r="E136" s="122"/>
      <c r="F136" s="123"/>
      <c r="G136" s="122"/>
      <c r="H136" s="123"/>
      <c r="I136" s="122"/>
      <c r="J136" s="122"/>
      <c r="K136" s="122"/>
      <c r="L136" s="122"/>
      <c r="M136" s="123"/>
      <c r="N136" s="122"/>
      <c r="O136" s="122"/>
      <c r="P136" s="122"/>
      <c r="Q136" s="122"/>
      <c r="R136" s="123"/>
      <c r="S136" s="122"/>
      <c r="T136" s="122"/>
      <c r="U136" s="122"/>
      <c r="V136" s="122"/>
      <c r="W136" s="123"/>
      <c r="X136" s="122"/>
      <c r="Y136" s="115"/>
      <c r="Z136" s="115"/>
      <c r="AA136" s="115"/>
      <c r="AB136" s="116"/>
    </row>
    <row r="137" spans="1:28">
      <c r="A137" s="102">
        <v>135</v>
      </c>
      <c r="B137" s="37"/>
      <c r="C137" s="37"/>
      <c r="D137" s="37"/>
      <c r="G137" s="37"/>
      <c r="J137" s="25"/>
      <c r="K137" s="25"/>
      <c r="P137" s="25"/>
      <c r="T137" s="37"/>
      <c r="U137" s="37"/>
      <c r="Y137" s="37"/>
      <c r="Z137" s="37"/>
    </row>
    <row r="138" spans="1:28">
      <c r="A138" s="102">
        <v>136</v>
      </c>
      <c r="B138" s="37"/>
      <c r="C138" s="37"/>
      <c r="D138" s="37"/>
      <c r="G138" s="37"/>
      <c r="J138" s="25"/>
      <c r="K138" s="25"/>
      <c r="P138" s="25"/>
      <c r="T138" s="37"/>
      <c r="U138" s="37"/>
      <c r="Y138" s="37"/>
      <c r="Z138" s="37"/>
    </row>
    <row r="139" spans="1:28">
      <c r="A139" s="102">
        <v>137</v>
      </c>
      <c r="B139" s="37"/>
      <c r="C139" s="37"/>
      <c r="D139" s="37"/>
      <c r="G139" s="37"/>
      <c r="J139" s="25"/>
      <c r="K139" s="25"/>
      <c r="P139" s="25"/>
      <c r="T139" s="37"/>
      <c r="U139" s="37"/>
      <c r="Y139" s="37"/>
      <c r="Z139" s="37"/>
    </row>
    <row r="140" spans="1:28">
      <c r="A140" s="102">
        <v>138</v>
      </c>
      <c r="B140" s="37"/>
      <c r="C140" s="37"/>
      <c r="D140" s="37"/>
      <c r="G140" s="37"/>
      <c r="J140" s="25"/>
      <c r="K140" s="25"/>
      <c r="P140" s="25"/>
      <c r="T140" s="37"/>
      <c r="U140" s="37"/>
      <c r="Y140" s="37"/>
      <c r="Z140" s="37"/>
    </row>
    <row r="141" spans="1:28" ht="13.5" thickBot="1">
      <c r="A141" s="114">
        <v>139</v>
      </c>
      <c r="B141" s="122"/>
      <c r="C141" s="122"/>
      <c r="D141" s="122"/>
      <c r="E141" s="122"/>
      <c r="F141" s="123"/>
      <c r="G141" s="122"/>
      <c r="H141" s="123"/>
      <c r="I141" s="122"/>
      <c r="J141" s="122"/>
      <c r="K141" s="122"/>
      <c r="L141" s="122"/>
      <c r="M141" s="123"/>
      <c r="N141" s="122"/>
      <c r="O141" s="122"/>
      <c r="P141" s="122"/>
      <c r="Q141" s="122"/>
      <c r="R141" s="123"/>
      <c r="S141" s="122"/>
      <c r="T141" s="122"/>
      <c r="U141" s="122"/>
      <c r="V141" s="122"/>
      <c r="W141" s="123"/>
      <c r="X141" s="122"/>
      <c r="Y141" s="115"/>
      <c r="Z141" s="115"/>
      <c r="AA141" s="115"/>
      <c r="AB141" s="116"/>
    </row>
    <row r="142" spans="1:28">
      <c r="A142" s="102">
        <v>140</v>
      </c>
      <c r="B142" s="37"/>
      <c r="C142" s="37"/>
      <c r="D142" s="37"/>
      <c r="G142" s="37"/>
      <c r="J142" s="25"/>
      <c r="K142" s="25"/>
      <c r="P142" s="25"/>
      <c r="T142" s="37"/>
      <c r="U142" s="37"/>
      <c r="Y142" s="37"/>
      <c r="Z142" s="37"/>
    </row>
    <row r="143" spans="1:28">
      <c r="A143" s="102">
        <v>141</v>
      </c>
      <c r="B143" s="37"/>
      <c r="C143" s="37"/>
      <c r="D143" s="37"/>
      <c r="G143" s="37"/>
      <c r="J143" s="25"/>
      <c r="K143" s="25"/>
      <c r="P143" s="25"/>
      <c r="T143" s="37"/>
      <c r="U143" s="37"/>
      <c r="Y143" s="37"/>
      <c r="Z143" s="37"/>
    </row>
    <row r="144" spans="1:28">
      <c r="A144" s="102">
        <v>142</v>
      </c>
      <c r="B144" s="37"/>
      <c r="C144" s="37"/>
      <c r="D144" s="37"/>
      <c r="G144" s="37"/>
      <c r="J144" s="25"/>
      <c r="K144" s="25"/>
      <c r="P144" s="25"/>
      <c r="T144" s="37"/>
      <c r="U144" s="37"/>
      <c r="Y144" s="37"/>
      <c r="Z144" s="37"/>
    </row>
    <row r="145" spans="1:28">
      <c r="A145" s="102">
        <v>143</v>
      </c>
      <c r="B145" s="37"/>
      <c r="C145" s="37"/>
      <c r="D145" s="37"/>
      <c r="G145" s="37"/>
      <c r="J145" s="25"/>
      <c r="K145" s="25"/>
      <c r="P145" s="25"/>
      <c r="T145" s="37"/>
      <c r="U145" s="37"/>
      <c r="Y145" s="37"/>
      <c r="Z145" s="37"/>
    </row>
    <row r="146" spans="1:28" ht="13.5" thickBot="1">
      <c r="A146" s="114">
        <v>144</v>
      </c>
      <c r="B146" s="122"/>
      <c r="C146" s="122"/>
      <c r="D146" s="122"/>
      <c r="E146" s="122"/>
      <c r="F146" s="123"/>
      <c r="G146" s="122"/>
      <c r="H146" s="123"/>
      <c r="I146" s="122"/>
      <c r="J146" s="122"/>
      <c r="K146" s="122"/>
      <c r="L146" s="122"/>
      <c r="M146" s="123"/>
      <c r="N146" s="122"/>
      <c r="O146" s="122"/>
      <c r="P146" s="122"/>
      <c r="Q146" s="122"/>
      <c r="R146" s="123"/>
      <c r="S146" s="122"/>
      <c r="T146" s="122"/>
      <c r="U146" s="122"/>
      <c r="V146" s="122"/>
      <c r="W146" s="123"/>
      <c r="X146" s="122"/>
      <c r="Y146" s="115"/>
      <c r="Z146" s="115"/>
      <c r="AA146" s="115"/>
      <c r="AB146" s="116"/>
    </row>
    <row r="147" spans="1:28">
      <c r="A147" s="102">
        <v>145</v>
      </c>
      <c r="B147" s="37"/>
      <c r="C147" s="37"/>
      <c r="D147" s="37"/>
      <c r="G147" s="37"/>
      <c r="J147" s="25"/>
      <c r="K147" s="25"/>
      <c r="P147" s="25"/>
      <c r="T147" s="37"/>
      <c r="U147" s="37"/>
      <c r="Y147" s="37"/>
      <c r="Z147" s="37"/>
    </row>
    <row r="148" spans="1:28">
      <c r="A148" s="102">
        <v>146</v>
      </c>
      <c r="B148" s="37"/>
      <c r="C148" s="37"/>
      <c r="D148" s="37"/>
      <c r="G148" s="37"/>
      <c r="J148" s="25"/>
      <c r="K148" s="25"/>
      <c r="P148" s="25"/>
      <c r="T148" s="37"/>
      <c r="U148" s="37"/>
      <c r="Y148" s="37"/>
      <c r="Z148" s="37"/>
    </row>
    <row r="149" spans="1:28">
      <c r="A149" s="102">
        <v>147</v>
      </c>
      <c r="B149" s="37"/>
      <c r="C149" s="37"/>
      <c r="D149" s="37"/>
      <c r="G149" s="37"/>
      <c r="J149" s="25"/>
      <c r="K149" s="25"/>
      <c r="P149" s="25"/>
      <c r="T149" s="37"/>
      <c r="U149" s="37"/>
      <c r="Y149" s="37"/>
      <c r="Z149" s="37"/>
    </row>
    <row r="150" spans="1:28">
      <c r="A150" s="102">
        <v>148</v>
      </c>
      <c r="B150" s="37"/>
      <c r="C150" s="37"/>
      <c r="D150" s="37"/>
      <c r="G150" s="37"/>
      <c r="J150" s="25"/>
      <c r="K150" s="25"/>
      <c r="P150" s="25"/>
      <c r="T150" s="37"/>
      <c r="U150" s="37"/>
      <c r="Y150" s="37"/>
      <c r="Z150" s="37"/>
    </row>
    <row r="151" spans="1:28" ht="13.5" thickBot="1">
      <c r="A151" s="114">
        <v>149</v>
      </c>
      <c r="B151" s="122"/>
      <c r="C151" s="122"/>
      <c r="D151" s="122"/>
      <c r="E151" s="122"/>
      <c r="F151" s="123"/>
      <c r="G151" s="122"/>
      <c r="H151" s="123"/>
      <c r="I151" s="122"/>
      <c r="J151" s="122"/>
      <c r="K151" s="122"/>
      <c r="L151" s="122"/>
      <c r="M151" s="123"/>
      <c r="N151" s="122"/>
      <c r="O151" s="122"/>
      <c r="P151" s="122"/>
      <c r="Q151" s="122"/>
      <c r="R151" s="123"/>
      <c r="S151" s="122"/>
      <c r="T151" s="122"/>
      <c r="U151" s="122"/>
      <c r="V151" s="122"/>
      <c r="W151" s="123"/>
      <c r="X151" s="122"/>
      <c r="Y151" s="115"/>
      <c r="Z151" s="115"/>
      <c r="AA151" s="115"/>
      <c r="AB151" s="116"/>
    </row>
    <row r="152" spans="1:28">
      <c r="A152" s="102">
        <v>150</v>
      </c>
      <c r="B152" s="37"/>
      <c r="C152" s="37"/>
      <c r="D152" s="37"/>
      <c r="G152" s="37"/>
      <c r="J152" s="25"/>
      <c r="K152" s="25"/>
      <c r="P152" s="25"/>
      <c r="T152" s="37"/>
      <c r="U152" s="37"/>
      <c r="Y152" s="37"/>
      <c r="Z152" s="37"/>
    </row>
    <row r="153" spans="1:28">
      <c r="A153" s="102">
        <v>151</v>
      </c>
      <c r="B153" s="37"/>
      <c r="C153" s="37"/>
      <c r="D153" s="37"/>
      <c r="G153" s="37"/>
      <c r="J153" s="25"/>
      <c r="K153" s="25"/>
      <c r="P153" s="25"/>
      <c r="T153" s="37"/>
      <c r="U153" s="37"/>
      <c r="Y153" s="37"/>
      <c r="Z153" s="37"/>
    </row>
    <row r="154" spans="1:28">
      <c r="A154" s="102">
        <v>152</v>
      </c>
      <c r="B154" s="37"/>
      <c r="C154" s="37"/>
      <c r="D154" s="37"/>
      <c r="G154" s="37"/>
      <c r="J154" s="25"/>
      <c r="K154" s="25"/>
      <c r="P154" s="25"/>
      <c r="T154" s="37"/>
      <c r="U154" s="37"/>
      <c r="Y154" s="37"/>
      <c r="Z154" s="37"/>
    </row>
    <row r="155" spans="1:28">
      <c r="A155" s="102">
        <v>153</v>
      </c>
      <c r="B155" s="37"/>
      <c r="C155" s="37"/>
      <c r="D155" s="37"/>
      <c r="G155" s="37"/>
      <c r="J155" s="25"/>
      <c r="K155" s="25"/>
      <c r="P155" s="25"/>
      <c r="T155" s="37"/>
      <c r="U155" s="37"/>
      <c r="Y155" s="37"/>
      <c r="Z155" s="37"/>
    </row>
    <row r="156" spans="1:28" ht="13.5" thickBot="1">
      <c r="A156" s="114">
        <v>154</v>
      </c>
      <c r="B156" s="122"/>
      <c r="C156" s="122"/>
      <c r="D156" s="122"/>
      <c r="E156" s="122"/>
      <c r="F156" s="123"/>
      <c r="G156" s="122"/>
      <c r="H156" s="123"/>
      <c r="I156" s="122"/>
      <c r="J156" s="122"/>
      <c r="K156" s="122"/>
      <c r="L156" s="122"/>
      <c r="M156" s="123"/>
      <c r="N156" s="122"/>
      <c r="O156" s="122"/>
      <c r="P156" s="122"/>
      <c r="Q156" s="122"/>
      <c r="R156" s="123"/>
      <c r="S156" s="122"/>
      <c r="T156" s="122"/>
      <c r="U156" s="122"/>
      <c r="V156" s="122"/>
      <c r="W156" s="123"/>
      <c r="X156" s="122"/>
      <c r="Y156" s="115"/>
      <c r="Z156" s="115"/>
      <c r="AA156" s="115"/>
      <c r="AB156" s="116"/>
    </row>
    <row r="157" spans="1:28">
      <c r="A157" s="102">
        <v>155</v>
      </c>
      <c r="B157" s="37"/>
      <c r="C157" s="37"/>
      <c r="D157" s="37"/>
      <c r="G157" s="37"/>
      <c r="J157" s="25"/>
      <c r="K157" s="25"/>
      <c r="P157" s="25"/>
      <c r="T157" s="37"/>
      <c r="U157" s="37"/>
      <c r="Y157" s="37"/>
      <c r="Z157" s="37"/>
    </row>
    <row r="158" spans="1:28">
      <c r="A158" s="102">
        <v>156</v>
      </c>
      <c r="B158" s="37"/>
      <c r="C158" s="37"/>
      <c r="D158" s="37"/>
      <c r="G158" s="37"/>
      <c r="J158" s="25"/>
      <c r="K158" s="25"/>
      <c r="P158" s="25"/>
      <c r="T158" s="37"/>
      <c r="U158" s="37"/>
      <c r="Y158" s="37"/>
      <c r="Z158" s="37"/>
    </row>
    <row r="159" spans="1:28">
      <c r="A159" s="102">
        <v>157</v>
      </c>
      <c r="B159" s="37"/>
      <c r="C159" s="37"/>
      <c r="D159" s="37"/>
      <c r="G159" s="37"/>
      <c r="J159" s="25"/>
      <c r="K159" s="25"/>
      <c r="P159" s="25"/>
      <c r="T159" s="37"/>
      <c r="U159" s="37"/>
      <c r="Y159" s="37"/>
      <c r="Z159" s="37"/>
    </row>
    <row r="160" spans="1:28">
      <c r="A160" s="102">
        <v>158</v>
      </c>
      <c r="B160" s="37"/>
      <c r="C160" s="37"/>
      <c r="D160" s="37"/>
      <c r="G160" s="37"/>
      <c r="J160" s="25"/>
      <c r="K160" s="25"/>
      <c r="P160" s="25"/>
      <c r="T160" s="37"/>
      <c r="U160" s="37"/>
      <c r="Y160" s="37"/>
      <c r="Z160" s="37"/>
    </row>
    <row r="161" spans="1:28" ht="13.5" thickBot="1">
      <c r="A161" s="114">
        <v>159</v>
      </c>
      <c r="B161" s="122"/>
      <c r="C161" s="122"/>
      <c r="D161" s="122"/>
      <c r="E161" s="122"/>
      <c r="F161" s="123"/>
      <c r="G161" s="122"/>
      <c r="H161" s="123"/>
      <c r="I161" s="122"/>
      <c r="J161" s="122"/>
      <c r="K161" s="122"/>
      <c r="L161" s="122"/>
      <c r="M161" s="123"/>
      <c r="N161" s="122"/>
      <c r="O161" s="122"/>
      <c r="P161" s="122"/>
      <c r="Q161" s="122"/>
      <c r="R161" s="123"/>
      <c r="S161" s="122"/>
      <c r="T161" s="122"/>
      <c r="U161" s="122"/>
      <c r="V161" s="122"/>
      <c r="W161" s="123"/>
      <c r="X161" s="122"/>
      <c r="Y161" s="115"/>
      <c r="Z161" s="115"/>
      <c r="AA161" s="115"/>
      <c r="AB161" s="116"/>
    </row>
    <row r="162" spans="1:28">
      <c r="A162" s="102">
        <v>160</v>
      </c>
      <c r="B162" s="37"/>
      <c r="C162" s="37"/>
      <c r="D162" s="37"/>
      <c r="G162" s="37"/>
      <c r="J162" s="25"/>
      <c r="K162" s="25"/>
      <c r="P162" s="25"/>
      <c r="T162" s="37"/>
      <c r="U162" s="37"/>
      <c r="Y162" s="37"/>
      <c r="Z162" s="37"/>
    </row>
    <row r="163" spans="1:28">
      <c r="A163" s="102">
        <v>161</v>
      </c>
      <c r="B163" s="37"/>
      <c r="C163" s="37"/>
      <c r="D163" s="37"/>
      <c r="G163" s="37"/>
      <c r="J163" s="25"/>
      <c r="K163" s="25"/>
      <c r="P163" s="25"/>
      <c r="T163" s="37"/>
      <c r="U163" s="37"/>
      <c r="Y163" s="37"/>
      <c r="Z163" s="37"/>
    </row>
    <row r="164" spans="1:28">
      <c r="A164" s="102">
        <v>162</v>
      </c>
      <c r="B164" s="37"/>
      <c r="C164" s="37"/>
      <c r="D164" s="37"/>
      <c r="G164" s="37"/>
      <c r="J164" s="25"/>
      <c r="K164" s="25"/>
      <c r="P164" s="25"/>
      <c r="T164" s="37"/>
      <c r="U164" s="37"/>
      <c r="Y164" s="37"/>
      <c r="Z164" s="37"/>
    </row>
    <row r="165" spans="1:28">
      <c r="A165" s="102">
        <v>163</v>
      </c>
      <c r="B165" s="37"/>
      <c r="C165" s="37"/>
      <c r="D165" s="37"/>
      <c r="G165" s="37"/>
      <c r="J165" s="25"/>
      <c r="K165" s="25"/>
      <c r="P165" s="25"/>
      <c r="T165" s="37"/>
      <c r="U165" s="37"/>
      <c r="Y165" s="37"/>
      <c r="Z165" s="37"/>
    </row>
    <row r="166" spans="1:28" ht="13.5" thickBot="1">
      <c r="A166" s="114">
        <v>164</v>
      </c>
      <c r="B166" s="122"/>
      <c r="C166" s="122"/>
      <c r="D166" s="122"/>
      <c r="E166" s="122"/>
      <c r="F166" s="123"/>
      <c r="G166" s="122"/>
      <c r="H166" s="123"/>
      <c r="I166" s="122"/>
      <c r="J166" s="122"/>
      <c r="K166" s="122"/>
      <c r="L166" s="122"/>
      <c r="M166" s="123"/>
      <c r="N166" s="122"/>
      <c r="O166" s="122"/>
      <c r="P166" s="122"/>
      <c r="Q166" s="122"/>
      <c r="R166" s="123"/>
      <c r="S166" s="122"/>
      <c r="T166" s="122"/>
      <c r="U166" s="122"/>
      <c r="V166" s="122"/>
      <c r="W166" s="123"/>
      <c r="X166" s="122"/>
      <c r="Y166" s="115"/>
      <c r="Z166" s="115"/>
      <c r="AA166" s="115"/>
      <c r="AB166" s="116"/>
    </row>
    <row r="167" spans="1:28">
      <c r="A167" s="102">
        <v>165</v>
      </c>
      <c r="B167" s="37"/>
      <c r="C167" s="37"/>
      <c r="D167" s="37"/>
      <c r="G167" s="37"/>
      <c r="J167" s="25"/>
      <c r="K167" s="25"/>
      <c r="P167" s="25"/>
      <c r="T167" s="37"/>
      <c r="U167" s="37"/>
      <c r="Y167" s="37"/>
      <c r="Z167" s="37"/>
    </row>
    <row r="168" spans="1:28">
      <c r="A168" s="102">
        <v>166</v>
      </c>
      <c r="B168" s="37"/>
      <c r="C168" s="37"/>
      <c r="D168" s="37"/>
      <c r="G168" s="37"/>
      <c r="J168" s="25"/>
      <c r="K168" s="25"/>
      <c r="P168" s="25"/>
      <c r="T168" s="37"/>
      <c r="U168" s="37"/>
      <c r="Y168" s="37"/>
      <c r="Z168" s="37"/>
    </row>
    <row r="169" spans="1:28">
      <c r="A169" s="102">
        <v>167</v>
      </c>
      <c r="B169" s="37"/>
      <c r="C169" s="37"/>
      <c r="D169" s="37"/>
      <c r="G169" s="37"/>
      <c r="J169" s="25"/>
      <c r="K169" s="25"/>
      <c r="P169" s="25"/>
      <c r="T169" s="37"/>
      <c r="U169" s="37"/>
      <c r="Y169" s="37"/>
      <c r="Z169" s="37"/>
    </row>
    <row r="170" spans="1:28">
      <c r="A170" s="102">
        <v>168</v>
      </c>
      <c r="B170" s="37"/>
      <c r="C170" s="37"/>
      <c r="D170" s="37"/>
      <c r="G170" s="37"/>
      <c r="J170" s="25"/>
      <c r="K170" s="25"/>
      <c r="P170" s="25"/>
      <c r="T170" s="37"/>
      <c r="U170" s="37"/>
      <c r="Y170" s="37"/>
      <c r="Z170" s="37"/>
    </row>
    <row r="171" spans="1:28" ht="13.5" thickBot="1">
      <c r="A171" s="114">
        <v>169</v>
      </c>
      <c r="B171" s="122"/>
      <c r="C171" s="122"/>
      <c r="D171" s="122"/>
      <c r="E171" s="122"/>
      <c r="F171" s="123"/>
      <c r="G171" s="122"/>
      <c r="H171" s="123"/>
      <c r="I171" s="122"/>
      <c r="J171" s="122"/>
      <c r="K171" s="122"/>
      <c r="L171" s="122"/>
      <c r="M171" s="123"/>
      <c r="N171" s="122"/>
      <c r="O171" s="122"/>
      <c r="P171" s="122"/>
      <c r="Q171" s="122"/>
      <c r="R171" s="123"/>
      <c r="S171" s="122"/>
      <c r="T171" s="122"/>
      <c r="U171" s="122"/>
      <c r="V171" s="122"/>
      <c r="W171" s="123"/>
      <c r="X171" s="122"/>
      <c r="Y171" s="115"/>
      <c r="Z171" s="115"/>
      <c r="AA171" s="115"/>
      <c r="AB171" s="116"/>
    </row>
    <row r="172" spans="1:28">
      <c r="A172" s="102">
        <v>170</v>
      </c>
      <c r="B172" s="37"/>
      <c r="C172" s="37"/>
      <c r="D172" s="37"/>
      <c r="G172" s="37"/>
      <c r="J172" s="25"/>
      <c r="K172" s="25"/>
      <c r="P172" s="25"/>
      <c r="T172" s="37"/>
      <c r="U172" s="37"/>
      <c r="Y172" s="37"/>
      <c r="Z172" s="37"/>
    </row>
    <row r="173" spans="1:28">
      <c r="A173" s="102">
        <v>171</v>
      </c>
      <c r="B173" s="37"/>
      <c r="C173" s="37"/>
      <c r="D173" s="37"/>
      <c r="G173" s="37"/>
      <c r="J173" s="25"/>
      <c r="K173" s="25"/>
      <c r="P173" s="25"/>
      <c r="T173" s="37"/>
      <c r="U173" s="37"/>
      <c r="Y173" s="37"/>
      <c r="Z173" s="37"/>
    </row>
    <row r="174" spans="1:28">
      <c r="A174" s="102">
        <v>172</v>
      </c>
      <c r="B174" s="37"/>
      <c r="C174" s="37"/>
      <c r="D174" s="37"/>
      <c r="G174" s="37"/>
      <c r="J174" s="25"/>
      <c r="K174" s="25"/>
      <c r="P174" s="25"/>
      <c r="T174" s="37"/>
      <c r="U174" s="37"/>
      <c r="Y174" s="37"/>
      <c r="Z174" s="37"/>
    </row>
    <row r="175" spans="1:28">
      <c r="A175" s="102">
        <v>173</v>
      </c>
      <c r="B175" s="37"/>
      <c r="C175" s="37"/>
      <c r="D175" s="37"/>
      <c r="G175" s="37"/>
      <c r="J175" s="25"/>
      <c r="K175" s="25"/>
      <c r="P175" s="25"/>
      <c r="T175" s="37"/>
      <c r="U175" s="37"/>
      <c r="Y175" s="37"/>
      <c r="Z175" s="37"/>
    </row>
    <row r="176" spans="1:28" ht="13.5" thickBot="1">
      <c r="A176" s="114">
        <v>174</v>
      </c>
      <c r="B176" s="122"/>
      <c r="C176" s="122"/>
      <c r="D176" s="122"/>
      <c r="E176" s="122"/>
      <c r="F176" s="123"/>
      <c r="G176" s="122"/>
      <c r="H176" s="123"/>
      <c r="I176" s="122"/>
      <c r="J176" s="122"/>
      <c r="K176" s="122"/>
      <c r="L176" s="122"/>
      <c r="M176" s="123"/>
      <c r="N176" s="122"/>
      <c r="O176" s="122"/>
      <c r="P176" s="122"/>
      <c r="Q176" s="122"/>
      <c r="R176" s="123"/>
      <c r="S176" s="122"/>
      <c r="T176" s="122"/>
      <c r="U176" s="122"/>
      <c r="V176" s="122"/>
      <c r="W176" s="123"/>
      <c r="X176" s="122"/>
      <c r="Y176" s="115"/>
      <c r="Z176" s="115"/>
      <c r="AA176" s="115"/>
      <c r="AB176" s="116"/>
    </row>
    <row r="177" spans="1:28">
      <c r="A177" s="102">
        <v>175</v>
      </c>
      <c r="B177" s="37"/>
      <c r="C177" s="37"/>
      <c r="D177" s="37"/>
      <c r="G177" s="37"/>
      <c r="J177" s="25"/>
      <c r="K177" s="25"/>
      <c r="P177" s="25"/>
      <c r="T177" s="37"/>
      <c r="U177" s="37"/>
      <c r="Y177" s="37"/>
      <c r="Z177" s="37"/>
    </row>
    <row r="178" spans="1:28">
      <c r="A178" s="102">
        <v>176</v>
      </c>
      <c r="B178" s="37"/>
      <c r="C178" s="37"/>
      <c r="D178" s="37"/>
      <c r="G178" s="37"/>
      <c r="J178" s="25"/>
      <c r="K178" s="25"/>
      <c r="P178" s="25"/>
      <c r="T178" s="37"/>
      <c r="U178" s="37"/>
      <c r="Y178" s="37"/>
      <c r="Z178" s="37"/>
    </row>
    <row r="179" spans="1:28">
      <c r="A179" s="102">
        <v>177</v>
      </c>
      <c r="B179" s="37"/>
      <c r="C179" s="37"/>
      <c r="D179" s="37"/>
      <c r="G179" s="37"/>
      <c r="J179" s="25"/>
      <c r="K179" s="25"/>
      <c r="P179" s="25"/>
      <c r="T179" s="37"/>
      <c r="U179" s="37"/>
      <c r="Y179" s="37"/>
      <c r="Z179" s="37"/>
    </row>
    <row r="180" spans="1:28">
      <c r="A180" s="102">
        <v>178</v>
      </c>
      <c r="B180" s="37"/>
      <c r="C180" s="37"/>
      <c r="D180" s="37"/>
      <c r="G180" s="37"/>
      <c r="J180" s="25"/>
      <c r="K180" s="25"/>
      <c r="P180" s="25"/>
      <c r="T180" s="37"/>
      <c r="U180" s="37"/>
      <c r="Y180" s="37"/>
      <c r="Z180" s="37"/>
    </row>
    <row r="181" spans="1:28" ht="13.5" thickBot="1">
      <c r="A181" s="114">
        <v>179</v>
      </c>
      <c r="B181" s="122"/>
      <c r="C181" s="122"/>
      <c r="D181" s="122"/>
      <c r="E181" s="122"/>
      <c r="F181" s="123"/>
      <c r="G181" s="122"/>
      <c r="H181" s="123"/>
      <c r="I181" s="122"/>
      <c r="J181" s="122"/>
      <c r="K181" s="122"/>
      <c r="L181" s="122"/>
      <c r="M181" s="123"/>
      <c r="N181" s="122"/>
      <c r="O181" s="122"/>
      <c r="P181" s="122"/>
      <c r="Q181" s="122"/>
      <c r="R181" s="123"/>
      <c r="S181" s="122"/>
      <c r="T181" s="122"/>
      <c r="U181" s="122"/>
      <c r="V181" s="122"/>
      <c r="W181" s="123"/>
      <c r="X181" s="122"/>
      <c r="Y181" s="115"/>
      <c r="Z181" s="115"/>
      <c r="AA181" s="115"/>
      <c r="AB181" s="116"/>
    </row>
    <row r="182" spans="1:28">
      <c r="A182" s="102">
        <v>180</v>
      </c>
      <c r="B182" s="37"/>
      <c r="C182" s="37"/>
      <c r="D182" s="37"/>
      <c r="G182" s="37"/>
      <c r="J182" s="25"/>
      <c r="K182" s="25"/>
      <c r="P182" s="25"/>
      <c r="T182" s="37"/>
      <c r="U182" s="37"/>
      <c r="Y182" s="37"/>
      <c r="Z182" s="37"/>
    </row>
    <row r="183" spans="1:28">
      <c r="A183" s="102">
        <v>181</v>
      </c>
      <c r="B183" s="37"/>
      <c r="C183" s="37"/>
      <c r="D183" s="37"/>
      <c r="G183" s="37"/>
      <c r="J183" s="25"/>
      <c r="K183" s="25"/>
      <c r="P183" s="25"/>
      <c r="T183" s="37"/>
      <c r="U183" s="37"/>
      <c r="Y183" s="37"/>
      <c r="Z183" s="37"/>
    </row>
    <row r="184" spans="1:28">
      <c r="A184" s="102">
        <v>182</v>
      </c>
      <c r="B184" s="37"/>
      <c r="C184" s="37"/>
      <c r="D184" s="37"/>
      <c r="G184" s="37"/>
      <c r="J184" s="25"/>
      <c r="K184" s="25"/>
      <c r="P184" s="25"/>
      <c r="T184" s="37"/>
      <c r="U184" s="37"/>
      <c r="Y184" s="37"/>
      <c r="Z184" s="37"/>
    </row>
    <row r="185" spans="1:28">
      <c r="A185" s="102">
        <v>183</v>
      </c>
      <c r="B185" s="37"/>
      <c r="C185" s="37"/>
      <c r="D185" s="37"/>
      <c r="G185" s="37"/>
      <c r="J185" s="25"/>
      <c r="K185" s="25"/>
      <c r="P185" s="25"/>
      <c r="T185" s="37"/>
      <c r="U185" s="37"/>
      <c r="Y185" s="37"/>
      <c r="Z185" s="37"/>
    </row>
    <row r="186" spans="1:28" ht="13.5" thickBot="1">
      <c r="A186" s="114">
        <v>184</v>
      </c>
      <c r="B186" s="122"/>
      <c r="C186" s="122"/>
      <c r="D186" s="122"/>
      <c r="E186" s="122"/>
      <c r="F186" s="123"/>
      <c r="G186" s="122"/>
      <c r="H186" s="123"/>
      <c r="I186" s="122"/>
      <c r="J186" s="122"/>
      <c r="K186" s="122"/>
      <c r="L186" s="122"/>
      <c r="M186" s="123"/>
      <c r="N186" s="122"/>
      <c r="O186" s="122"/>
      <c r="P186" s="122"/>
      <c r="Q186" s="122"/>
      <c r="R186" s="123"/>
      <c r="S186" s="122"/>
      <c r="T186" s="122"/>
      <c r="U186" s="122"/>
      <c r="V186" s="122"/>
      <c r="W186" s="123"/>
      <c r="X186" s="122"/>
      <c r="Y186" s="115"/>
      <c r="Z186" s="115"/>
      <c r="AA186" s="115"/>
      <c r="AB186" s="116"/>
    </row>
    <row r="187" spans="1:28">
      <c r="A187" s="102">
        <v>185</v>
      </c>
      <c r="B187" s="37"/>
      <c r="C187" s="37"/>
      <c r="D187" s="37"/>
      <c r="G187" s="37"/>
      <c r="J187" s="25"/>
      <c r="K187" s="25"/>
      <c r="P187" s="25"/>
      <c r="T187" s="37"/>
      <c r="U187" s="37"/>
      <c r="Y187" s="37"/>
      <c r="Z187" s="37"/>
    </row>
    <row r="188" spans="1:28">
      <c r="A188" s="102">
        <v>186</v>
      </c>
      <c r="B188" s="37"/>
      <c r="C188" s="37"/>
      <c r="D188" s="37"/>
      <c r="G188" s="37"/>
      <c r="J188" s="25"/>
      <c r="K188" s="25"/>
      <c r="P188" s="25"/>
      <c r="T188" s="37"/>
      <c r="U188" s="37"/>
      <c r="Y188" s="37"/>
      <c r="Z188" s="37"/>
    </row>
    <row r="189" spans="1:28">
      <c r="A189" s="102">
        <v>187</v>
      </c>
      <c r="B189" s="37"/>
      <c r="C189" s="37"/>
      <c r="D189" s="37"/>
      <c r="G189" s="37"/>
      <c r="J189" s="25"/>
      <c r="K189" s="25"/>
      <c r="P189" s="25"/>
      <c r="T189" s="37"/>
      <c r="U189" s="37"/>
      <c r="Y189" s="37"/>
      <c r="Z189" s="37"/>
    </row>
    <row r="190" spans="1:28">
      <c r="A190" s="102">
        <v>188</v>
      </c>
      <c r="B190" s="37"/>
      <c r="C190" s="37"/>
      <c r="D190" s="37"/>
      <c r="G190" s="37"/>
      <c r="J190" s="25"/>
      <c r="K190" s="25"/>
      <c r="P190" s="25"/>
      <c r="T190" s="37"/>
      <c r="U190" s="37"/>
      <c r="Y190" s="37"/>
      <c r="Z190" s="37"/>
    </row>
    <row r="191" spans="1:28" ht="13.5" thickBot="1">
      <c r="A191" s="114">
        <v>189</v>
      </c>
      <c r="B191" s="122"/>
      <c r="C191" s="122"/>
      <c r="D191" s="122"/>
      <c r="E191" s="122"/>
      <c r="F191" s="123"/>
      <c r="G191" s="122"/>
      <c r="H191" s="123"/>
      <c r="I191" s="122"/>
      <c r="J191" s="122"/>
      <c r="K191" s="122"/>
      <c r="L191" s="122"/>
      <c r="M191" s="123"/>
      <c r="N191" s="122"/>
      <c r="O191" s="122"/>
      <c r="P191" s="122"/>
      <c r="Q191" s="122"/>
      <c r="R191" s="123"/>
      <c r="S191" s="122"/>
      <c r="T191" s="122"/>
      <c r="U191" s="122"/>
      <c r="V191" s="122"/>
      <c r="W191" s="123"/>
      <c r="X191" s="122"/>
      <c r="Y191" s="115"/>
      <c r="Z191" s="115"/>
      <c r="AA191" s="115"/>
      <c r="AB191" s="116"/>
    </row>
    <row r="192" spans="1:28">
      <c r="A192" s="102">
        <v>190</v>
      </c>
      <c r="B192" s="37"/>
      <c r="C192" s="37"/>
      <c r="D192" s="37"/>
      <c r="G192" s="37"/>
      <c r="J192" s="25"/>
      <c r="K192" s="25"/>
      <c r="P192" s="25"/>
      <c r="T192" s="37"/>
      <c r="U192" s="37"/>
      <c r="Y192" s="37"/>
      <c r="Z192" s="37"/>
    </row>
    <row r="193" spans="1:28">
      <c r="A193" s="102">
        <v>191</v>
      </c>
      <c r="B193" s="37"/>
      <c r="C193" s="37"/>
      <c r="D193" s="37"/>
      <c r="G193" s="37"/>
      <c r="J193" s="25"/>
      <c r="K193" s="25"/>
      <c r="P193" s="25"/>
      <c r="T193" s="37"/>
      <c r="U193" s="37"/>
      <c r="Y193" s="37"/>
      <c r="Z193" s="37"/>
    </row>
    <row r="194" spans="1:28">
      <c r="A194" s="102">
        <v>192</v>
      </c>
      <c r="B194" s="37"/>
      <c r="C194" s="37"/>
      <c r="D194" s="37"/>
      <c r="G194" s="37"/>
      <c r="J194" s="25"/>
      <c r="K194" s="25"/>
      <c r="P194" s="25"/>
      <c r="T194" s="37"/>
      <c r="U194" s="37"/>
      <c r="Y194" s="37"/>
      <c r="Z194" s="37"/>
    </row>
    <row r="195" spans="1:28">
      <c r="A195" s="102">
        <v>193</v>
      </c>
      <c r="B195" s="37"/>
      <c r="C195" s="37"/>
      <c r="D195" s="37"/>
      <c r="G195" s="37"/>
      <c r="J195" s="25"/>
      <c r="K195" s="25"/>
      <c r="P195" s="25"/>
      <c r="T195" s="37"/>
      <c r="U195" s="37"/>
      <c r="Y195" s="37"/>
      <c r="Z195" s="37"/>
    </row>
    <row r="196" spans="1:28" ht="13.5" thickBot="1">
      <c r="A196" s="114">
        <v>194</v>
      </c>
      <c r="B196" s="122"/>
      <c r="C196" s="122"/>
      <c r="D196" s="122"/>
      <c r="E196" s="122"/>
      <c r="F196" s="123"/>
      <c r="G196" s="122"/>
      <c r="H196" s="123"/>
      <c r="I196" s="122"/>
      <c r="J196" s="122"/>
      <c r="K196" s="122"/>
      <c r="L196" s="122"/>
      <c r="M196" s="123"/>
      <c r="N196" s="122"/>
      <c r="O196" s="122"/>
      <c r="P196" s="122"/>
      <c r="Q196" s="122"/>
      <c r="R196" s="123"/>
      <c r="S196" s="122"/>
      <c r="T196" s="122"/>
      <c r="U196" s="122"/>
      <c r="V196" s="122"/>
      <c r="W196" s="123"/>
      <c r="X196" s="122"/>
      <c r="Y196" s="115"/>
      <c r="Z196" s="115"/>
      <c r="AA196" s="115"/>
      <c r="AB196" s="116"/>
    </row>
    <row r="197" spans="1:28">
      <c r="A197" s="102">
        <v>195</v>
      </c>
      <c r="B197" s="37"/>
      <c r="C197" s="37"/>
      <c r="D197" s="37"/>
      <c r="G197" s="37"/>
      <c r="J197" s="25"/>
      <c r="K197" s="25"/>
      <c r="P197" s="25"/>
      <c r="T197" s="37"/>
      <c r="U197" s="37"/>
      <c r="Y197" s="37"/>
      <c r="Z197" s="37"/>
    </row>
    <row r="198" spans="1:28">
      <c r="A198" s="102">
        <v>196</v>
      </c>
      <c r="B198" s="37"/>
      <c r="C198" s="37"/>
      <c r="D198" s="37"/>
      <c r="G198" s="37"/>
      <c r="J198" s="25"/>
      <c r="K198" s="25"/>
      <c r="P198" s="25"/>
      <c r="T198" s="37"/>
      <c r="U198" s="37"/>
      <c r="Y198" s="37"/>
      <c r="Z198" s="37"/>
    </row>
    <row r="199" spans="1:28">
      <c r="A199" s="102">
        <v>197</v>
      </c>
      <c r="B199" s="37"/>
      <c r="C199" s="37"/>
      <c r="D199" s="37"/>
      <c r="G199" s="37"/>
      <c r="J199" s="25"/>
      <c r="K199" s="25"/>
      <c r="P199" s="25"/>
      <c r="T199" s="37"/>
      <c r="U199" s="37"/>
      <c r="Y199" s="37"/>
      <c r="Z199" s="37"/>
    </row>
    <row r="200" spans="1:28">
      <c r="A200" s="102">
        <v>198</v>
      </c>
      <c r="B200" s="37"/>
      <c r="C200" s="37"/>
      <c r="D200" s="37"/>
      <c r="G200" s="37"/>
      <c r="J200" s="25"/>
      <c r="K200" s="25"/>
      <c r="P200" s="25"/>
      <c r="T200" s="37"/>
      <c r="U200" s="37"/>
      <c r="Y200" s="37"/>
      <c r="Z200" s="37"/>
    </row>
    <row r="201" spans="1:28" ht="13.5" thickBot="1">
      <c r="A201" s="114">
        <v>199</v>
      </c>
      <c r="B201" s="122"/>
      <c r="C201" s="122"/>
      <c r="D201" s="122"/>
      <c r="E201" s="122"/>
      <c r="F201" s="123"/>
      <c r="G201" s="122"/>
      <c r="H201" s="123"/>
      <c r="I201" s="122"/>
      <c r="J201" s="122"/>
      <c r="K201" s="122"/>
      <c r="L201" s="122"/>
      <c r="M201" s="123"/>
      <c r="N201" s="122"/>
      <c r="O201" s="122"/>
      <c r="P201" s="122"/>
      <c r="Q201" s="122"/>
      <c r="R201" s="123"/>
      <c r="S201" s="122"/>
      <c r="T201" s="122"/>
      <c r="U201" s="122"/>
      <c r="V201" s="122"/>
      <c r="W201" s="123"/>
      <c r="X201" s="122"/>
      <c r="Y201" s="115"/>
      <c r="Z201" s="115"/>
      <c r="AA201" s="115"/>
      <c r="AB201" s="116"/>
    </row>
    <row r="202" spans="1:28">
      <c r="A202" s="102">
        <v>200</v>
      </c>
      <c r="B202" s="37"/>
      <c r="C202" s="37"/>
      <c r="D202" s="37"/>
      <c r="G202" s="37"/>
      <c r="J202" s="25"/>
      <c r="K202" s="25"/>
      <c r="P202" s="25"/>
      <c r="T202" s="37"/>
      <c r="U202" s="37"/>
      <c r="Y202" s="37"/>
      <c r="Z202" s="37"/>
    </row>
    <row r="203" spans="1:28">
      <c r="A203" s="102">
        <v>201</v>
      </c>
      <c r="B203" s="37"/>
      <c r="C203" s="37"/>
      <c r="D203" s="37"/>
      <c r="G203" s="37"/>
      <c r="J203" s="25"/>
      <c r="K203" s="25"/>
      <c r="P203" s="25"/>
      <c r="T203" s="37"/>
      <c r="U203" s="37"/>
      <c r="Y203" s="37"/>
      <c r="Z203" s="37"/>
    </row>
    <row r="204" spans="1:28">
      <c r="A204" s="102">
        <v>202</v>
      </c>
      <c r="B204" s="37"/>
      <c r="C204" s="37"/>
      <c r="D204" s="37"/>
      <c r="G204" s="37"/>
      <c r="J204" s="25"/>
      <c r="K204" s="25"/>
      <c r="P204" s="25"/>
      <c r="T204" s="37"/>
      <c r="U204" s="37"/>
      <c r="Y204" s="37"/>
      <c r="Z204" s="37"/>
    </row>
    <row r="205" spans="1:28">
      <c r="A205" s="102">
        <v>203</v>
      </c>
      <c r="B205" s="37"/>
      <c r="C205" s="37"/>
      <c r="D205" s="37"/>
      <c r="G205" s="37"/>
      <c r="J205" s="25"/>
      <c r="K205" s="25"/>
      <c r="P205" s="25"/>
      <c r="T205" s="37"/>
      <c r="U205" s="37"/>
      <c r="Y205" s="37"/>
      <c r="Z205" s="37"/>
    </row>
    <row r="206" spans="1:28" ht="13.5" thickBot="1">
      <c r="A206" s="114">
        <v>204</v>
      </c>
      <c r="B206" s="122"/>
      <c r="C206" s="122"/>
      <c r="D206" s="122"/>
      <c r="E206" s="122"/>
      <c r="F206" s="123"/>
      <c r="G206" s="122"/>
      <c r="H206" s="123"/>
      <c r="I206" s="122"/>
      <c r="J206" s="122"/>
      <c r="K206" s="122"/>
      <c r="L206" s="122"/>
      <c r="M206" s="123"/>
      <c r="N206" s="122"/>
      <c r="O206" s="122"/>
      <c r="P206" s="122"/>
      <c r="Q206" s="122"/>
      <c r="R206" s="123"/>
      <c r="S206" s="122"/>
      <c r="T206" s="122"/>
      <c r="U206" s="122"/>
      <c r="V206" s="122"/>
      <c r="W206" s="123"/>
      <c r="X206" s="122"/>
      <c r="Y206" s="115"/>
      <c r="Z206" s="115"/>
      <c r="AA206" s="115"/>
      <c r="AB206" s="116"/>
    </row>
    <row r="207" spans="1:28">
      <c r="A207" s="102">
        <v>205</v>
      </c>
      <c r="B207" s="37"/>
      <c r="C207" s="37"/>
      <c r="D207" s="37"/>
      <c r="G207" s="37"/>
      <c r="J207" s="25"/>
      <c r="K207" s="25"/>
      <c r="P207" s="25"/>
      <c r="T207" s="37"/>
      <c r="U207" s="37"/>
      <c r="Y207" s="37"/>
      <c r="Z207" s="37"/>
    </row>
    <row r="208" spans="1:28">
      <c r="A208" s="102">
        <v>206</v>
      </c>
      <c r="B208" s="37"/>
      <c r="C208" s="37"/>
      <c r="D208" s="37"/>
      <c r="G208" s="37"/>
      <c r="J208" s="25"/>
      <c r="K208" s="25"/>
      <c r="P208" s="25"/>
      <c r="T208" s="37"/>
      <c r="U208" s="37"/>
      <c r="Y208" s="37"/>
      <c r="Z208" s="37"/>
    </row>
    <row r="209" spans="1:28">
      <c r="A209" s="102">
        <v>207</v>
      </c>
      <c r="B209" s="37"/>
      <c r="C209" s="37"/>
      <c r="D209" s="37"/>
      <c r="G209" s="37"/>
      <c r="J209" s="25"/>
      <c r="K209" s="25"/>
      <c r="P209" s="25"/>
      <c r="T209" s="37"/>
      <c r="U209" s="37"/>
      <c r="Y209" s="37"/>
      <c r="Z209" s="37"/>
    </row>
    <row r="210" spans="1:28">
      <c r="A210" s="102">
        <v>208</v>
      </c>
      <c r="B210" s="37"/>
      <c r="C210" s="37"/>
      <c r="D210" s="37"/>
      <c r="G210" s="37"/>
      <c r="J210" s="25"/>
      <c r="K210" s="25"/>
      <c r="P210" s="25"/>
      <c r="T210" s="37"/>
      <c r="U210" s="37"/>
      <c r="Y210" s="37"/>
      <c r="Z210" s="37"/>
    </row>
    <row r="211" spans="1:28" ht="13.5" thickBot="1">
      <c r="A211" s="114">
        <v>209</v>
      </c>
      <c r="B211" s="122"/>
      <c r="C211" s="122"/>
      <c r="D211" s="122"/>
      <c r="E211" s="122"/>
      <c r="F211" s="123"/>
      <c r="G211" s="122"/>
      <c r="H211" s="123"/>
      <c r="I211" s="122"/>
      <c r="J211" s="122"/>
      <c r="K211" s="122"/>
      <c r="L211" s="122"/>
      <c r="M211" s="123"/>
      <c r="N211" s="122"/>
      <c r="O211" s="122"/>
      <c r="P211" s="122"/>
      <c r="Q211" s="122"/>
      <c r="R211" s="123"/>
      <c r="S211" s="122"/>
      <c r="T211" s="122"/>
      <c r="U211" s="122"/>
      <c r="V211" s="122"/>
      <c r="W211" s="123"/>
      <c r="X211" s="122"/>
      <c r="Y211" s="115"/>
      <c r="Z211" s="115"/>
      <c r="AA211" s="115"/>
      <c r="AB211" s="116"/>
    </row>
    <row r="212" spans="1:28">
      <c r="A212" s="102">
        <v>210</v>
      </c>
      <c r="B212" s="37"/>
      <c r="C212" s="37"/>
      <c r="D212" s="37"/>
      <c r="G212" s="37"/>
      <c r="J212" s="25"/>
      <c r="K212" s="25"/>
      <c r="P212" s="25"/>
      <c r="T212" s="37"/>
      <c r="U212" s="37"/>
      <c r="Y212" s="37"/>
      <c r="Z212" s="37"/>
    </row>
    <row r="213" spans="1:28">
      <c r="A213" s="102">
        <v>211</v>
      </c>
      <c r="B213" s="37"/>
      <c r="C213" s="37"/>
      <c r="D213" s="37"/>
      <c r="G213" s="37"/>
      <c r="J213" s="25"/>
      <c r="K213" s="25"/>
      <c r="P213" s="25"/>
      <c r="T213" s="37"/>
      <c r="U213" s="37"/>
      <c r="Y213" s="37"/>
      <c r="Z213" s="37"/>
    </row>
    <row r="214" spans="1:28">
      <c r="A214" s="102">
        <v>212</v>
      </c>
      <c r="B214" s="37"/>
      <c r="C214" s="37"/>
      <c r="D214" s="37"/>
      <c r="G214" s="37"/>
      <c r="J214" s="25"/>
      <c r="K214" s="25"/>
      <c r="P214" s="25"/>
      <c r="T214" s="37"/>
      <c r="U214" s="37"/>
      <c r="Y214" s="37"/>
      <c r="Z214" s="37"/>
    </row>
    <row r="215" spans="1:28">
      <c r="A215" s="102">
        <v>213</v>
      </c>
      <c r="B215" s="37"/>
      <c r="C215" s="37"/>
      <c r="D215" s="37"/>
      <c r="G215" s="37"/>
      <c r="J215" s="25"/>
      <c r="K215" s="25"/>
      <c r="P215" s="25"/>
      <c r="T215" s="37"/>
      <c r="U215" s="37"/>
      <c r="Y215" s="37"/>
      <c r="Z215" s="37"/>
    </row>
    <row r="216" spans="1:28" ht="13.5" thickBot="1">
      <c r="A216" s="114">
        <v>214</v>
      </c>
      <c r="B216" s="122"/>
      <c r="C216" s="122"/>
      <c r="D216" s="122"/>
      <c r="E216" s="122"/>
      <c r="F216" s="123"/>
      <c r="G216" s="122"/>
      <c r="H216" s="123"/>
      <c r="I216" s="122"/>
      <c r="J216" s="122"/>
      <c r="K216" s="122"/>
      <c r="L216" s="122"/>
      <c r="M216" s="123"/>
      <c r="N216" s="122"/>
      <c r="O216" s="122"/>
      <c r="P216" s="122"/>
      <c r="Q216" s="122"/>
      <c r="R216" s="123"/>
      <c r="S216" s="122"/>
      <c r="T216" s="122"/>
      <c r="U216" s="122"/>
      <c r="V216" s="122"/>
      <c r="W216" s="123"/>
      <c r="X216" s="122"/>
      <c r="Y216" s="115"/>
      <c r="Z216" s="115"/>
      <c r="AA216" s="115"/>
      <c r="AB216" s="116"/>
    </row>
    <row r="217" spans="1:28">
      <c r="A217" s="102">
        <v>215</v>
      </c>
      <c r="B217" s="37"/>
      <c r="C217" s="37"/>
      <c r="D217" s="37"/>
      <c r="G217" s="37"/>
      <c r="J217" s="25"/>
      <c r="K217" s="25"/>
      <c r="P217" s="25"/>
      <c r="T217" s="37"/>
      <c r="U217" s="37"/>
      <c r="Y217" s="37"/>
      <c r="Z217" s="37"/>
    </row>
    <row r="218" spans="1:28">
      <c r="A218" s="102">
        <v>216</v>
      </c>
      <c r="B218" s="37"/>
      <c r="C218" s="37"/>
      <c r="D218" s="37"/>
      <c r="G218" s="37"/>
      <c r="J218" s="25"/>
      <c r="K218" s="25"/>
      <c r="P218" s="25"/>
      <c r="T218" s="37"/>
      <c r="U218" s="37"/>
      <c r="Y218" s="37"/>
      <c r="Z218" s="37"/>
    </row>
    <row r="219" spans="1:28">
      <c r="A219" s="102">
        <v>217</v>
      </c>
      <c r="B219" s="37"/>
      <c r="C219" s="37"/>
      <c r="D219" s="37"/>
      <c r="G219" s="37"/>
      <c r="J219" s="25"/>
      <c r="K219" s="25"/>
      <c r="P219" s="25"/>
      <c r="T219" s="37"/>
      <c r="U219" s="37"/>
      <c r="Y219" s="37"/>
      <c r="Z219" s="37"/>
    </row>
    <row r="220" spans="1:28">
      <c r="A220" s="102">
        <v>218</v>
      </c>
      <c r="B220" s="37"/>
      <c r="C220" s="37"/>
      <c r="D220" s="37"/>
      <c r="G220" s="37"/>
      <c r="J220" s="25"/>
      <c r="K220" s="25"/>
      <c r="P220" s="25"/>
      <c r="T220" s="37"/>
      <c r="U220" s="37"/>
      <c r="Y220" s="37"/>
      <c r="Z220" s="37"/>
    </row>
    <row r="221" spans="1:28" ht="13.5" thickBot="1">
      <c r="A221" s="114">
        <v>219</v>
      </c>
      <c r="B221" s="122"/>
      <c r="C221" s="122"/>
      <c r="D221" s="122"/>
      <c r="E221" s="122"/>
      <c r="F221" s="123"/>
      <c r="G221" s="122"/>
      <c r="H221" s="123"/>
      <c r="I221" s="122"/>
      <c r="J221" s="122"/>
      <c r="K221" s="122"/>
      <c r="L221" s="122"/>
      <c r="M221" s="123"/>
      <c r="N221" s="122"/>
      <c r="O221" s="122"/>
      <c r="P221" s="122"/>
      <c r="Q221" s="122"/>
      <c r="R221" s="123"/>
      <c r="S221" s="122"/>
      <c r="T221" s="122"/>
      <c r="U221" s="122"/>
      <c r="V221" s="122"/>
      <c r="W221" s="123"/>
      <c r="X221" s="122"/>
      <c r="Y221" s="115"/>
      <c r="Z221" s="115"/>
      <c r="AA221" s="115"/>
      <c r="AB221" s="116"/>
    </row>
    <row r="222" spans="1:28">
      <c r="A222" s="102">
        <v>220</v>
      </c>
      <c r="B222" s="37"/>
      <c r="C222" s="37"/>
      <c r="D222" s="37"/>
      <c r="G222" s="37"/>
      <c r="J222" s="25"/>
      <c r="K222" s="25"/>
      <c r="P222" s="25"/>
      <c r="T222" s="37"/>
      <c r="U222" s="37"/>
      <c r="Y222" s="37"/>
      <c r="Z222" s="37"/>
    </row>
    <row r="223" spans="1:28">
      <c r="A223" s="102">
        <v>221</v>
      </c>
      <c r="B223" s="37"/>
      <c r="C223" s="37"/>
      <c r="D223" s="37"/>
      <c r="G223" s="37"/>
      <c r="J223" s="25"/>
      <c r="K223" s="25"/>
      <c r="P223" s="25"/>
      <c r="T223" s="37"/>
      <c r="U223" s="37"/>
      <c r="Y223" s="37"/>
      <c r="Z223" s="37"/>
    </row>
    <row r="224" spans="1:28">
      <c r="A224" s="102">
        <v>222</v>
      </c>
      <c r="B224" s="37"/>
      <c r="C224" s="37"/>
      <c r="D224" s="37"/>
      <c r="G224" s="37"/>
      <c r="J224" s="25"/>
      <c r="K224" s="25"/>
      <c r="P224" s="25"/>
      <c r="T224" s="37"/>
      <c r="U224" s="37"/>
      <c r="Y224" s="37"/>
      <c r="Z224" s="37"/>
    </row>
    <row r="225" spans="1:28">
      <c r="A225" s="102">
        <v>223</v>
      </c>
      <c r="B225" s="37"/>
      <c r="C225" s="37"/>
      <c r="D225" s="37"/>
      <c r="G225" s="37"/>
      <c r="J225" s="25"/>
      <c r="K225" s="25"/>
      <c r="P225" s="25"/>
      <c r="T225" s="37"/>
      <c r="U225" s="37"/>
      <c r="Y225" s="37"/>
      <c r="Z225" s="37"/>
    </row>
    <row r="226" spans="1:28" ht="13.5" thickBot="1">
      <c r="A226" s="114">
        <v>224</v>
      </c>
      <c r="B226" s="122"/>
      <c r="C226" s="122"/>
      <c r="D226" s="122"/>
      <c r="E226" s="122"/>
      <c r="F226" s="123"/>
      <c r="G226" s="122"/>
      <c r="H226" s="123"/>
      <c r="I226" s="122"/>
      <c r="J226" s="122"/>
      <c r="K226" s="122"/>
      <c r="L226" s="122"/>
      <c r="M226" s="123"/>
      <c r="N226" s="122"/>
      <c r="O226" s="122"/>
      <c r="P226" s="122"/>
      <c r="Q226" s="122"/>
      <c r="R226" s="123"/>
      <c r="S226" s="122"/>
      <c r="T226" s="122"/>
      <c r="U226" s="122"/>
      <c r="V226" s="122"/>
      <c r="W226" s="123"/>
      <c r="X226" s="122"/>
      <c r="Y226" s="115"/>
      <c r="Z226" s="115"/>
      <c r="AA226" s="115"/>
      <c r="AB226" s="116"/>
    </row>
    <row r="227" spans="1:28">
      <c r="A227" s="102">
        <v>225</v>
      </c>
      <c r="B227" s="37"/>
      <c r="C227" s="37"/>
      <c r="D227" s="37"/>
      <c r="G227" s="37"/>
      <c r="J227" s="25"/>
      <c r="K227" s="25"/>
      <c r="P227" s="25"/>
      <c r="T227" s="37"/>
      <c r="U227" s="37"/>
      <c r="Y227" s="37"/>
      <c r="Z227" s="37"/>
    </row>
    <row r="228" spans="1:28">
      <c r="A228" s="102">
        <v>226</v>
      </c>
      <c r="B228" s="37"/>
      <c r="C228" s="37"/>
      <c r="D228" s="37"/>
      <c r="G228" s="37"/>
      <c r="J228" s="25"/>
      <c r="K228" s="25"/>
      <c r="P228" s="25"/>
      <c r="T228" s="37"/>
      <c r="U228" s="37"/>
      <c r="Y228" s="37"/>
      <c r="Z228" s="37"/>
    </row>
    <row r="229" spans="1:28">
      <c r="A229" s="102">
        <v>227</v>
      </c>
      <c r="B229" s="37"/>
      <c r="C229" s="37"/>
      <c r="D229" s="37"/>
      <c r="G229" s="37"/>
      <c r="J229" s="25"/>
      <c r="K229" s="25"/>
      <c r="P229" s="25"/>
      <c r="T229" s="37"/>
      <c r="U229" s="37"/>
      <c r="Y229" s="37"/>
      <c r="Z229" s="37"/>
    </row>
    <row r="230" spans="1:28">
      <c r="A230" s="102">
        <v>228</v>
      </c>
      <c r="B230" s="37"/>
      <c r="C230" s="37"/>
      <c r="D230" s="37"/>
      <c r="G230" s="37"/>
      <c r="J230" s="25"/>
      <c r="K230" s="25"/>
      <c r="P230" s="25"/>
      <c r="T230" s="37"/>
      <c r="U230" s="37"/>
      <c r="Y230" s="37"/>
      <c r="Z230" s="37"/>
    </row>
    <row r="231" spans="1:28" ht="13.5" thickBot="1">
      <c r="A231" s="114">
        <v>229</v>
      </c>
      <c r="B231" s="122"/>
      <c r="C231" s="122"/>
      <c r="D231" s="122"/>
      <c r="E231" s="122"/>
      <c r="F231" s="123"/>
      <c r="G231" s="122"/>
      <c r="H231" s="123"/>
      <c r="I231" s="122"/>
      <c r="J231" s="122"/>
      <c r="K231" s="122"/>
      <c r="L231" s="122"/>
      <c r="M231" s="123"/>
      <c r="N231" s="122"/>
      <c r="O231" s="122"/>
      <c r="P231" s="122"/>
      <c r="Q231" s="122"/>
      <c r="R231" s="123"/>
      <c r="S231" s="122"/>
      <c r="T231" s="122"/>
      <c r="U231" s="122"/>
      <c r="V231" s="122"/>
      <c r="W231" s="123"/>
      <c r="X231" s="122"/>
      <c r="Y231" s="115"/>
      <c r="Z231" s="115"/>
      <c r="AA231" s="115"/>
      <c r="AB231" s="116"/>
    </row>
    <row r="232" spans="1:28">
      <c r="A232" s="102">
        <v>230</v>
      </c>
      <c r="B232" s="37"/>
      <c r="C232" s="37"/>
      <c r="D232" s="37"/>
      <c r="G232" s="37"/>
      <c r="J232" s="25"/>
      <c r="K232" s="25"/>
      <c r="P232" s="25"/>
      <c r="T232" s="37"/>
      <c r="U232" s="37"/>
      <c r="Y232" s="37"/>
      <c r="Z232" s="37"/>
    </row>
    <row r="233" spans="1:28">
      <c r="A233" s="102">
        <v>231</v>
      </c>
      <c r="B233" s="37"/>
      <c r="C233" s="37"/>
      <c r="D233" s="37"/>
      <c r="G233" s="37"/>
      <c r="J233" s="25"/>
      <c r="K233" s="25"/>
      <c r="P233" s="25"/>
      <c r="T233" s="37"/>
      <c r="U233" s="37"/>
      <c r="Y233" s="37"/>
      <c r="Z233" s="37"/>
    </row>
    <row r="234" spans="1:28">
      <c r="A234" s="102">
        <v>232</v>
      </c>
      <c r="B234" s="37"/>
      <c r="C234" s="37"/>
      <c r="D234" s="37"/>
      <c r="G234" s="37"/>
      <c r="J234" s="25"/>
      <c r="K234" s="25"/>
      <c r="P234" s="25"/>
      <c r="T234" s="37"/>
      <c r="U234" s="37"/>
      <c r="Y234" s="37"/>
      <c r="Z234" s="37"/>
    </row>
    <row r="235" spans="1:28">
      <c r="A235" s="102">
        <v>233</v>
      </c>
      <c r="B235" s="37"/>
      <c r="C235" s="37"/>
      <c r="D235" s="37"/>
      <c r="G235" s="37"/>
      <c r="J235" s="25"/>
      <c r="K235" s="25"/>
      <c r="P235" s="25"/>
      <c r="T235" s="37"/>
      <c r="U235" s="37"/>
      <c r="Y235" s="37"/>
      <c r="Z235" s="37"/>
    </row>
    <row r="236" spans="1:28" ht="13.5" thickBot="1">
      <c r="A236" s="114">
        <v>234</v>
      </c>
      <c r="B236" s="122"/>
      <c r="C236" s="122"/>
      <c r="D236" s="122"/>
      <c r="E236" s="122"/>
      <c r="F236" s="123"/>
      <c r="G236" s="122"/>
      <c r="H236" s="123"/>
      <c r="I236" s="122"/>
      <c r="J236" s="122"/>
      <c r="K236" s="122"/>
      <c r="L236" s="122"/>
      <c r="M236" s="123"/>
      <c r="N236" s="122"/>
      <c r="O236" s="122"/>
      <c r="P236" s="122"/>
      <c r="Q236" s="122"/>
      <c r="R236" s="123"/>
      <c r="S236" s="122"/>
      <c r="T236" s="122"/>
      <c r="U236" s="122"/>
      <c r="V236" s="122"/>
      <c r="W236" s="123"/>
      <c r="X236" s="122"/>
      <c r="Y236" s="115"/>
      <c r="Z236" s="115"/>
      <c r="AA236" s="115"/>
      <c r="AB236" s="116"/>
    </row>
    <row r="237" spans="1:28">
      <c r="A237" s="102">
        <v>235</v>
      </c>
      <c r="B237" s="37"/>
      <c r="C237" s="37"/>
      <c r="D237" s="37"/>
      <c r="G237" s="37"/>
      <c r="J237" s="25"/>
      <c r="K237" s="25"/>
      <c r="P237" s="25"/>
      <c r="T237" s="37"/>
      <c r="U237" s="37"/>
      <c r="Y237" s="37"/>
      <c r="Z237" s="37"/>
    </row>
    <row r="238" spans="1:28">
      <c r="A238" s="102">
        <v>236</v>
      </c>
      <c r="B238" s="37"/>
      <c r="C238" s="37"/>
      <c r="D238" s="37"/>
      <c r="G238" s="37"/>
      <c r="J238" s="25"/>
      <c r="K238" s="25"/>
      <c r="P238" s="25"/>
      <c r="T238" s="37"/>
      <c r="U238" s="37"/>
      <c r="Y238" s="37"/>
      <c r="Z238" s="37"/>
    </row>
    <row r="239" spans="1:28">
      <c r="A239" s="102">
        <v>237</v>
      </c>
      <c r="B239" s="37"/>
      <c r="C239" s="37"/>
      <c r="D239" s="37"/>
      <c r="G239" s="37"/>
      <c r="J239" s="25"/>
      <c r="K239" s="25"/>
      <c r="P239" s="25"/>
      <c r="T239" s="37"/>
      <c r="U239" s="37"/>
      <c r="Y239" s="37"/>
      <c r="Z239" s="37"/>
    </row>
    <row r="240" spans="1:28">
      <c r="A240" s="102">
        <v>238</v>
      </c>
      <c r="B240" s="37"/>
      <c r="C240" s="37"/>
      <c r="D240" s="37"/>
      <c r="G240" s="37"/>
      <c r="J240" s="25"/>
      <c r="K240" s="25"/>
      <c r="P240" s="25"/>
      <c r="T240" s="37"/>
      <c r="U240" s="37"/>
      <c r="Y240" s="37"/>
      <c r="Z240" s="37"/>
    </row>
    <row r="241" spans="1:28" ht="13.5" thickBot="1">
      <c r="A241" s="114">
        <v>239</v>
      </c>
      <c r="B241" s="122"/>
      <c r="C241" s="122"/>
      <c r="D241" s="122"/>
      <c r="E241" s="122"/>
      <c r="F241" s="123"/>
      <c r="G241" s="122"/>
      <c r="H241" s="123"/>
      <c r="I241" s="122"/>
      <c r="J241" s="122"/>
      <c r="K241" s="122"/>
      <c r="L241" s="122"/>
      <c r="M241" s="123"/>
      <c r="N241" s="122"/>
      <c r="O241" s="122"/>
      <c r="P241" s="122"/>
      <c r="Q241" s="122"/>
      <c r="R241" s="123"/>
      <c r="S241" s="122"/>
      <c r="T241" s="122"/>
      <c r="U241" s="122"/>
      <c r="V241" s="122"/>
      <c r="W241" s="123"/>
      <c r="X241" s="122"/>
      <c r="Y241" s="115"/>
      <c r="Z241" s="115"/>
      <c r="AA241" s="115"/>
      <c r="AB241" s="116"/>
    </row>
    <row r="242" spans="1:28">
      <c r="A242" s="102">
        <v>240</v>
      </c>
      <c r="B242" s="37"/>
      <c r="C242" s="37"/>
      <c r="D242" s="37"/>
      <c r="G242" s="37"/>
      <c r="J242" s="25"/>
      <c r="K242" s="25"/>
      <c r="P242" s="25"/>
      <c r="T242" s="37"/>
      <c r="U242" s="37"/>
      <c r="Y242" s="37"/>
      <c r="Z242" s="37"/>
    </row>
    <row r="243" spans="1:28">
      <c r="A243" s="102">
        <v>241</v>
      </c>
      <c r="B243" s="37"/>
      <c r="C243" s="37"/>
      <c r="D243" s="37"/>
      <c r="G243" s="37"/>
      <c r="J243" s="25"/>
      <c r="K243" s="25"/>
      <c r="P243" s="25"/>
      <c r="T243" s="37"/>
      <c r="U243" s="37"/>
      <c r="Y243" s="37"/>
      <c r="Z243" s="37"/>
    </row>
    <row r="244" spans="1:28">
      <c r="A244" s="102">
        <v>242</v>
      </c>
      <c r="B244" s="37"/>
      <c r="C244" s="37"/>
      <c r="D244" s="37"/>
      <c r="G244" s="37"/>
      <c r="J244" s="25"/>
      <c r="K244" s="25"/>
      <c r="P244" s="25"/>
      <c r="T244" s="37"/>
      <c r="U244" s="37"/>
      <c r="Y244" s="37"/>
      <c r="Z244" s="37"/>
    </row>
    <row r="245" spans="1:28">
      <c r="A245" s="102">
        <v>243</v>
      </c>
      <c r="B245" s="37"/>
      <c r="C245" s="37"/>
      <c r="D245" s="37"/>
      <c r="G245" s="37"/>
      <c r="J245" s="25"/>
      <c r="K245" s="25"/>
      <c r="P245" s="25"/>
      <c r="T245" s="37"/>
      <c r="U245" s="37"/>
      <c r="Y245" s="37"/>
      <c r="Z245" s="37"/>
    </row>
    <row r="246" spans="1:28" ht="13.5" thickBot="1">
      <c r="A246" s="114">
        <v>244</v>
      </c>
      <c r="B246" s="122"/>
      <c r="C246" s="122"/>
      <c r="D246" s="122"/>
      <c r="E246" s="122"/>
      <c r="F246" s="123"/>
      <c r="G246" s="122"/>
      <c r="H246" s="123"/>
      <c r="I246" s="122"/>
      <c r="J246" s="122"/>
      <c r="K246" s="122"/>
      <c r="L246" s="122"/>
      <c r="M246" s="123"/>
      <c r="N246" s="122"/>
      <c r="O246" s="122"/>
      <c r="P246" s="122"/>
      <c r="Q246" s="122"/>
      <c r="R246" s="123"/>
      <c r="S246" s="122"/>
      <c r="T246" s="122"/>
      <c r="U246" s="122"/>
      <c r="V246" s="122"/>
      <c r="W246" s="123"/>
      <c r="X246" s="122"/>
      <c r="Y246" s="115"/>
      <c r="Z246" s="115"/>
      <c r="AA246" s="115"/>
      <c r="AB246" s="116"/>
    </row>
    <row r="247" spans="1:28">
      <c r="A247" s="102">
        <v>245</v>
      </c>
      <c r="B247" s="37"/>
      <c r="C247" s="37"/>
      <c r="D247" s="37"/>
      <c r="G247" s="37"/>
      <c r="J247" s="25"/>
      <c r="K247" s="25"/>
      <c r="P247" s="25"/>
      <c r="T247" s="37"/>
      <c r="U247" s="37"/>
      <c r="Y247" s="37"/>
      <c r="Z247" s="37"/>
    </row>
    <row r="248" spans="1:28">
      <c r="A248" s="102">
        <v>246</v>
      </c>
      <c r="B248" s="37"/>
      <c r="C248" s="37"/>
      <c r="D248" s="37"/>
      <c r="G248" s="37"/>
      <c r="J248" s="25"/>
      <c r="K248" s="25"/>
      <c r="P248" s="25"/>
      <c r="T248" s="37"/>
      <c r="U248" s="37"/>
      <c r="Y248" s="37"/>
      <c r="Z248" s="37"/>
    </row>
    <row r="249" spans="1:28">
      <c r="A249" s="102">
        <v>247</v>
      </c>
      <c r="B249" s="37"/>
      <c r="C249" s="37"/>
      <c r="D249" s="37"/>
      <c r="G249" s="37"/>
      <c r="J249" s="25"/>
      <c r="K249" s="25"/>
      <c r="P249" s="25"/>
      <c r="T249" s="37"/>
      <c r="U249" s="37"/>
      <c r="Y249" s="37"/>
      <c r="Z249" s="37"/>
    </row>
    <row r="250" spans="1:28">
      <c r="A250" s="102">
        <v>248</v>
      </c>
      <c r="B250" s="37"/>
      <c r="C250" s="37"/>
      <c r="D250" s="37"/>
      <c r="G250" s="37"/>
      <c r="J250" s="25"/>
      <c r="K250" s="25"/>
      <c r="P250" s="25"/>
      <c r="T250" s="37"/>
      <c r="U250" s="37"/>
      <c r="Y250" s="37"/>
      <c r="Z250" s="37"/>
    </row>
    <row r="251" spans="1:28" ht="13.5" thickBot="1">
      <c r="A251" s="114">
        <v>249</v>
      </c>
      <c r="B251" s="122"/>
      <c r="C251" s="122"/>
      <c r="D251" s="122"/>
      <c r="E251" s="122"/>
      <c r="F251" s="123"/>
      <c r="G251" s="122"/>
      <c r="H251" s="123"/>
      <c r="I251" s="122"/>
      <c r="J251" s="122"/>
      <c r="K251" s="122"/>
      <c r="L251" s="122"/>
      <c r="M251" s="123"/>
      <c r="N251" s="122"/>
      <c r="O251" s="122"/>
      <c r="P251" s="122"/>
      <c r="Q251" s="122"/>
      <c r="R251" s="123"/>
      <c r="S251" s="122"/>
      <c r="T251" s="122"/>
      <c r="U251" s="122"/>
      <c r="V251" s="122"/>
      <c r="W251" s="123"/>
      <c r="X251" s="122"/>
      <c r="Y251" s="115"/>
      <c r="Z251" s="115"/>
      <c r="AA251" s="115"/>
      <c r="AB251" s="116"/>
    </row>
    <row r="252" spans="1:28">
      <c r="A252" s="102">
        <v>250</v>
      </c>
      <c r="B252" s="37"/>
      <c r="C252" s="37"/>
      <c r="D252" s="37"/>
      <c r="G252" s="37"/>
      <c r="J252" s="25"/>
      <c r="K252" s="25"/>
      <c r="P252" s="25"/>
      <c r="T252" s="37"/>
      <c r="U252" s="37"/>
      <c r="Y252" s="37"/>
      <c r="Z252" s="37"/>
    </row>
    <row r="253" spans="1:28">
      <c r="A253" s="102">
        <v>251</v>
      </c>
      <c r="B253" s="37"/>
      <c r="C253" s="37"/>
      <c r="D253" s="37"/>
      <c r="G253" s="37"/>
      <c r="J253" s="25"/>
      <c r="K253" s="25"/>
      <c r="P253" s="25"/>
      <c r="T253" s="37"/>
      <c r="U253" s="37"/>
      <c r="Y253" s="37"/>
      <c r="Z253" s="37"/>
    </row>
    <row r="254" spans="1:28">
      <c r="A254" s="102">
        <v>252</v>
      </c>
      <c r="B254" s="37"/>
      <c r="C254" s="37"/>
      <c r="D254" s="37"/>
      <c r="G254" s="37"/>
      <c r="J254" s="25"/>
      <c r="K254" s="25"/>
      <c r="P254" s="25"/>
      <c r="T254" s="37"/>
      <c r="U254" s="37"/>
      <c r="Y254" s="37"/>
      <c r="Z254" s="37"/>
    </row>
    <row r="255" spans="1:28">
      <c r="A255" s="102">
        <v>253</v>
      </c>
      <c r="B255" s="37"/>
      <c r="C255" s="37"/>
      <c r="D255" s="37"/>
      <c r="G255" s="37"/>
      <c r="J255" s="25"/>
      <c r="K255" s="25"/>
      <c r="P255" s="25"/>
      <c r="T255" s="37"/>
      <c r="U255" s="37"/>
      <c r="Y255" s="37"/>
      <c r="Z255" s="37"/>
    </row>
    <row r="256" spans="1:28" ht="13.5" thickBot="1">
      <c r="A256" s="114">
        <v>254</v>
      </c>
      <c r="B256" s="122"/>
      <c r="C256" s="122"/>
      <c r="D256" s="122"/>
      <c r="E256" s="122"/>
      <c r="F256" s="123"/>
      <c r="G256" s="122"/>
      <c r="H256" s="123"/>
      <c r="I256" s="122"/>
      <c r="J256" s="122"/>
      <c r="K256" s="122"/>
      <c r="L256" s="122"/>
      <c r="M256" s="123"/>
      <c r="N256" s="122"/>
      <c r="O256" s="122"/>
      <c r="P256" s="122"/>
      <c r="Q256" s="122"/>
      <c r="R256" s="123"/>
      <c r="S256" s="122"/>
      <c r="T256" s="122"/>
      <c r="U256" s="122"/>
      <c r="V256" s="122"/>
      <c r="W256" s="123"/>
      <c r="X256" s="122"/>
      <c r="Y256" s="115"/>
      <c r="Z256" s="115"/>
      <c r="AA256" s="115"/>
      <c r="AB256" s="116"/>
    </row>
    <row r="257" spans="1:28">
      <c r="A257" s="102">
        <v>255</v>
      </c>
      <c r="B257" s="37"/>
      <c r="C257" s="37"/>
      <c r="D257" s="37"/>
      <c r="G257" s="37"/>
      <c r="J257" s="25"/>
      <c r="K257" s="25"/>
      <c r="P257" s="25"/>
      <c r="T257" s="37"/>
      <c r="U257" s="37"/>
      <c r="Y257" s="37"/>
      <c r="Z257" s="37"/>
    </row>
    <row r="258" spans="1:28">
      <c r="A258" s="102">
        <v>256</v>
      </c>
      <c r="B258" s="37"/>
      <c r="C258" s="37"/>
      <c r="D258" s="37"/>
      <c r="G258" s="37"/>
      <c r="J258" s="25"/>
      <c r="K258" s="25"/>
      <c r="P258" s="25"/>
      <c r="T258" s="37"/>
      <c r="U258" s="37"/>
      <c r="Y258" s="37"/>
      <c r="Z258" s="37"/>
    </row>
    <row r="259" spans="1:28">
      <c r="A259" s="102">
        <v>257</v>
      </c>
      <c r="B259" s="37"/>
      <c r="C259" s="37"/>
      <c r="D259" s="37"/>
      <c r="G259" s="37"/>
      <c r="J259" s="25"/>
      <c r="K259" s="25"/>
      <c r="P259" s="25"/>
      <c r="T259" s="37"/>
      <c r="U259" s="37"/>
      <c r="Y259" s="37"/>
      <c r="Z259" s="37"/>
    </row>
    <row r="260" spans="1:28">
      <c r="A260" s="102">
        <v>258</v>
      </c>
      <c r="B260" s="37"/>
      <c r="C260" s="37"/>
      <c r="D260" s="37"/>
      <c r="G260" s="37"/>
      <c r="J260" s="25"/>
      <c r="K260" s="25"/>
      <c r="P260" s="25"/>
      <c r="T260" s="37"/>
      <c r="U260" s="37"/>
      <c r="Y260" s="37"/>
      <c r="Z260" s="37"/>
    </row>
    <row r="261" spans="1:28" ht="13.5" thickBot="1">
      <c r="A261" s="114">
        <v>259</v>
      </c>
      <c r="B261" s="122"/>
      <c r="C261" s="122"/>
      <c r="D261" s="122"/>
      <c r="E261" s="122"/>
      <c r="F261" s="123"/>
      <c r="G261" s="122"/>
      <c r="H261" s="123"/>
      <c r="I261" s="122"/>
      <c r="J261" s="122"/>
      <c r="K261" s="122"/>
      <c r="L261" s="122"/>
      <c r="M261" s="123"/>
      <c r="N261" s="122"/>
      <c r="O261" s="122"/>
      <c r="P261" s="122"/>
      <c r="Q261" s="122"/>
      <c r="R261" s="123"/>
      <c r="S261" s="122"/>
      <c r="T261" s="122"/>
      <c r="U261" s="122"/>
      <c r="V261" s="122"/>
      <c r="W261" s="123"/>
      <c r="X261" s="122"/>
      <c r="Y261" s="115"/>
      <c r="Z261" s="115"/>
      <c r="AA261" s="115"/>
      <c r="AB261" s="116"/>
    </row>
    <row r="262" spans="1:28">
      <c r="A262" s="102">
        <v>260</v>
      </c>
      <c r="B262" s="37"/>
      <c r="C262" s="37"/>
      <c r="D262" s="37"/>
      <c r="G262" s="37"/>
      <c r="J262" s="25"/>
      <c r="K262" s="25"/>
      <c r="P262" s="25"/>
      <c r="T262" s="37"/>
      <c r="U262" s="37"/>
      <c r="Y262" s="37"/>
      <c r="Z262" s="37"/>
    </row>
    <row r="263" spans="1:28">
      <c r="A263" s="102">
        <v>261</v>
      </c>
      <c r="B263" s="37"/>
      <c r="C263" s="37"/>
      <c r="D263" s="37"/>
      <c r="G263" s="37"/>
      <c r="J263" s="25"/>
      <c r="K263" s="25"/>
      <c r="P263" s="25"/>
      <c r="T263" s="37"/>
      <c r="U263" s="37"/>
      <c r="Y263" s="37"/>
      <c r="Z263" s="37"/>
    </row>
    <row r="264" spans="1:28">
      <c r="A264" s="102">
        <v>262</v>
      </c>
      <c r="B264" s="37"/>
      <c r="C264" s="37"/>
      <c r="D264" s="37"/>
      <c r="G264" s="37"/>
      <c r="J264" s="25"/>
      <c r="K264" s="25"/>
      <c r="P264" s="25"/>
      <c r="T264" s="37"/>
      <c r="U264" s="37"/>
      <c r="Y264" s="37"/>
      <c r="Z264" s="37"/>
    </row>
    <row r="265" spans="1:28">
      <c r="A265" s="102">
        <v>263</v>
      </c>
      <c r="B265" s="37"/>
      <c r="C265" s="37"/>
      <c r="D265" s="37"/>
      <c r="G265" s="37"/>
      <c r="J265" s="25"/>
      <c r="K265" s="25"/>
      <c r="P265" s="25"/>
      <c r="T265" s="37"/>
      <c r="U265" s="37"/>
      <c r="Y265" s="37"/>
      <c r="Z265" s="37"/>
    </row>
    <row r="266" spans="1:28" ht="13.5" thickBot="1">
      <c r="A266" s="114">
        <v>264</v>
      </c>
      <c r="B266" s="122"/>
      <c r="C266" s="122"/>
      <c r="D266" s="122"/>
      <c r="E266" s="122"/>
      <c r="F266" s="123"/>
      <c r="G266" s="122"/>
      <c r="H266" s="123"/>
      <c r="I266" s="122"/>
      <c r="J266" s="122"/>
      <c r="K266" s="122"/>
      <c r="L266" s="122"/>
      <c r="M266" s="123"/>
      <c r="N266" s="122"/>
      <c r="O266" s="122"/>
      <c r="P266" s="122"/>
      <c r="Q266" s="122"/>
      <c r="R266" s="123"/>
      <c r="S266" s="122"/>
      <c r="T266" s="122"/>
      <c r="U266" s="122"/>
      <c r="V266" s="122"/>
      <c r="W266" s="123"/>
      <c r="X266" s="122"/>
      <c r="Y266" s="115"/>
      <c r="Z266" s="115"/>
      <c r="AA266" s="115"/>
      <c r="AB266" s="116"/>
    </row>
    <row r="267" spans="1:28">
      <c r="A267" s="102">
        <v>265</v>
      </c>
      <c r="B267" s="37"/>
      <c r="C267" s="37"/>
      <c r="D267" s="37"/>
      <c r="G267" s="37"/>
      <c r="J267" s="25"/>
      <c r="K267" s="25"/>
      <c r="P267" s="25"/>
      <c r="T267" s="37"/>
      <c r="U267" s="37"/>
      <c r="Y267" s="37"/>
      <c r="Z267" s="37"/>
    </row>
    <row r="268" spans="1:28">
      <c r="A268" s="102">
        <v>266</v>
      </c>
      <c r="B268" s="37"/>
      <c r="C268" s="37"/>
      <c r="D268" s="37"/>
      <c r="G268" s="37"/>
      <c r="J268" s="25"/>
      <c r="K268" s="25"/>
      <c r="P268" s="25"/>
      <c r="T268" s="37"/>
      <c r="U268" s="37"/>
      <c r="Y268" s="37"/>
      <c r="Z268" s="37"/>
    </row>
    <row r="269" spans="1:28">
      <c r="A269" s="102">
        <v>267</v>
      </c>
      <c r="B269" s="37"/>
      <c r="C269" s="37"/>
      <c r="D269" s="37"/>
      <c r="G269" s="37"/>
      <c r="J269" s="25"/>
      <c r="K269" s="25"/>
      <c r="P269" s="25"/>
      <c r="T269" s="37"/>
      <c r="U269" s="37"/>
      <c r="Y269" s="37"/>
      <c r="Z269" s="37"/>
    </row>
    <row r="270" spans="1:28">
      <c r="A270" s="102">
        <v>268</v>
      </c>
      <c r="B270" s="37"/>
      <c r="C270" s="37"/>
      <c r="D270" s="37"/>
      <c r="G270" s="37"/>
      <c r="J270" s="25"/>
      <c r="K270" s="25"/>
      <c r="P270" s="25"/>
      <c r="T270" s="37"/>
      <c r="U270" s="37"/>
      <c r="Y270" s="37"/>
      <c r="Z270" s="37"/>
    </row>
    <row r="271" spans="1:28" ht="13.5" thickBot="1">
      <c r="A271" s="114">
        <v>269</v>
      </c>
      <c r="B271" s="122"/>
      <c r="C271" s="122"/>
      <c r="D271" s="122"/>
      <c r="E271" s="122"/>
      <c r="F271" s="123"/>
      <c r="G271" s="122"/>
      <c r="H271" s="123"/>
      <c r="I271" s="122"/>
      <c r="J271" s="122"/>
      <c r="K271" s="122"/>
      <c r="L271" s="122"/>
      <c r="M271" s="123"/>
      <c r="N271" s="122"/>
      <c r="O271" s="122"/>
      <c r="P271" s="122"/>
      <c r="Q271" s="122"/>
      <c r="R271" s="123"/>
      <c r="S271" s="122"/>
      <c r="T271" s="122"/>
      <c r="U271" s="122"/>
      <c r="V271" s="122"/>
      <c r="W271" s="123"/>
      <c r="X271" s="122"/>
      <c r="Y271" s="115"/>
      <c r="Z271" s="115"/>
      <c r="AA271" s="115"/>
      <c r="AB271" s="116"/>
    </row>
    <row r="272" spans="1:28">
      <c r="A272" s="102">
        <v>270</v>
      </c>
      <c r="B272" s="37"/>
      <c r="C272" s="37"/>
      <c r="D272" s="37"/>
      <c r="G272" s="37"/>
      <c r="J272" s="25"/>
      <c r="K272" s="25"/>
      <c r="P272" s="25"/>
      <c r="T272" s="37"/>
      <c r="U272" s="37"/>
      <c r="Y272" s="37"/>
      <c r="Z272" s="37"/>
    </row>
    <row r="273" spans="1:28">
      <c r="A273" s="102">
        <v>271</v>
      </c>
      <c r="B273" s="37"/>
      <c r="C273" s="37"/>
      <c r="D273" s="37"/>
      <c r="G273" s="37"/>
      <c r="J273" s="25"/>
      <c r="K273" s="25"/>
      <c r="P273" s="25"/>
      <c r="T273" s="37"/>
      <c r="U273" s="37"/>
      <c r="Y273" s="37"/>
      <c r="Z273" s="37"/>
    </row>
    <row r="274" spans="1:28">
      <c r="A274" s="102">
        <v>272</v>
      </c>
      <c r="B274" s="37"/>
      <c r="C274" s="37"/>
      <c r="D274" s="37"/>
      <c r="G274" s="37"/>
      <c r="J274" s="25"/>
      <c r="K274" s="25"/>
      <c r="P274" s="25"/>
      <c r="T274" s="37"/>
      <c r="U274" s="37"/>
      <c r="Y274" s="37"/>
      <c r="Z274" s="37"/>
    </row>
    <row r="275" spans="1:28">
      <c r="A275" s="102">
        <v>273</v>
      </c>
      <c r="B275" s="37"/>
      <c r="C275" s="37"/>
      <c r="D275" s="37"/>
      <c r="G275" s="37"/>
      <c r="J275" s="25"/>
      <c r="K275" s="25"/>
      <c r="P275" s="25"/>
      <c r="T275" s="37"/>
      <c r="U275" s="37"/>
      <c r="Y275" s="37"/>
      <c r="Z275" s="37"/>
    </row>
    <row r="276" spans="1:28" ht="13.5" thickBot="1">
      <c r="A276" s="114">
        <v>274</v>
      </c>
      <c r="B276" s="122"/>
      <c r="C276" s="122"/>
      <c r="D276" s="122"/>
      <c r="E276" s="122"/>
      <c r="F276" s="123"/>
      <c r="G276" s="122"/>
      <c r="H276" s="123"/>
      <c r="I276" s="122"/>
      <c r="J276" s="122"/>
      <c r="K276" s="122"/>
      <c r="L276" s="122"/>
      <c r="M276" s="123"/>
      <c r="N276" s="122"/>
      <c r="O276" s="122"/>
      <c r="P276" s="122"/>
      <c r="Q276" s="122"/>
      <c r="R276" s="123"/>
      <c r="S276" s="122"/>
      <c r="T276" s="122"/>
      <c r="U276" s="122"/>
      <c r="V276" s="122"/>
      <c r="W276" s="123"/>
      <c r="X276" s="122"/>
      <c r="Y276" s="115"/>
      <c r="Z276" s="115"/>
      <c r="AA276" s="115"/>
      <c r="AB276" s="116"/>
    </row>
    <row r="277" spans="1:28">
      <c r="A277" s="102">
        <v>275</v>
      </c>
      <c r="B277" s="37"/>
      <c r="C277" s="37"/>
      <c r="D277" s="37"/>
      <c r="G277" s="37"/>
      <c r="J277" s="25"/>
      <c r="K277" s="25"/>
      <c r="P277" s="25"/>
      <c r="T277" s="37"/>
      <c r="U277" s="37"/>
      <c r="Y277" s="37"/>
      <c r="Z277" s="37"/>
    </row>
    <row r="278" spans="1:28">
      <c r="A278" s="102">
        <v>276</v>
      </c>
      <c r="B278" s="37"/>
      <c r="C278" s="37"/>
      <c r="D278" s="37"/>
      <c r="G278" s="37"/>
      <c r="J278" s="25"/>
      <c r="K278" s="25"/>
      <c r="P278" s="25"/>
      <c r="T278" s="37"/>
      <c r="U278" s="37"/>
      <c r="Y278" s="37"/>
      <c r="Z278" s="37"/>
    </row>
    <row r="279" spans="1:28">
      <c r="A279" s="102">
        <v>277</v>
      </c>
      <c r="B279" s="37"/>
      <c r="C279" s="37"/>
      <c r="D279" s="37"/>
      <c r="G279" s="37"/>
      <c r="J279" s="25"/>
      <c r="K279" s="25"/>
      <c r="P279" s="25"/>
      <c r="T279" s="37"/>
      <c r="U279" s="37"/>
      <c r="Y279" s="37"/>
      <c r="Z279" s="37"/>
    </row>
    <row r="280" spans="1:28">
      <c r="A280" s="102">
        <v>278</v>
      </c>
      <c r="B280" s="37"/>
      <c r="C280" s="37"/>
      <c r="D280" s="37"/>
      <c r="G280" s="37"/>
      <c r="J280" s="25"/>
      <c r="K280" s="25"/>
      <c r="P280" s="25"/>
      <c r="T280" s="37"/>
      <c r="U280" s="37"/>
      <c r="Y280" s="37"/>
      <c r="Z280" s="37"/>
    </row>
    <row r="281" spans="1:28" ht="13.5" thickBot="1">
      <c r="A281" s="114">
        <v>279</v>
      </c>
      <c r="B281" s="122"/>
      <c r="C281" s="122"/>
      <c r="D281" s="122"/>
      <c r="E281" s="122"/>
      <c r="F281" s="123"/>
      <c r="G281" s="122"/>
      <c r="H281" s="123"/>
      <c r="I281" s="122"/>
      <c r="J281" s="122"/>
      <c r="K281" s="122"/>
      <c r="L281" s="122"/>
      <c r="M281" s="123"/>
      <c r="N281" s="122"/>
      <c r="O281" s="122"/>
      <c r="P281" s="122"/>
      <c r="Q281" s="122"/>
      <c r="R281" s="123"/>
      <c r="S281" s="122"/>
      <c r="T281" s="122"/>
      <c r="U281" s="122"/>
      <c r="V281" s="122"/>
      <c r="W281" s="123"/>
      <c r="X281" s="122"/>
      <c r="Y281" s="115"/>
      <c r="Z281" s="115"/>
      <c r="AA281" s="115"/>
      <c r="AB281" s="116"/>
    </row>
    <row r="282" spans="1:28">
      <c r="A282" s="102">
        <v>280</v>
      </c>
      <c r="B282" s="37"/>
      <c r="C282" s="37"/>
      <c r="D282" s="37"/>
      <c r="G282" s="37"/>
      <c r="J282" s="25"/>
      <c r="K282" s="25"/>
      <c r="P282" s="25"/>
      <c r="T282" s="37"/>
      <c r="U282" s="37"/>
      <c r="Y282" s="37"/>
      <c r="Z282" s="37"/>
    </row>
    <row r="283" spans="1:28">
      <c r="A283" s="102">
        <v>281</v>
      </c>
      <c r="B283" s="37"/>
      <c r="C283" s="37"/>
      <c r="D283" s="37"/>
      <c r="G283" s="37"/>
      <c r="J283" s="25"/>
      <c r="K283" s="25"/>
      <c r="P283" s="25"/>
      <c r="T283" s="37"/>
      <c r="U283" s="37"/>
      <c r="Y283" s="37"/>
      <c r="Z283" s="37"/>
    </row>
    <row r="284" spans="1:28">
      <c r="A284" s="102">
        <v>282</v>
      </c>
      <c r="B284" s="37"/>
      <c r="C284" s="37"/>
      <c r="D284" s="37"/>
      <c r="G284" s="37"/>
      <c r="J284" s="25"/>
      <c r="K284" s="25"/>
      <c r="P284" s="25"/>
      <c r="T284" s="37"/>
      <c r="U284" s="37"/>
      <c r="Y284" s="37"/>
      <c r="Z284" s="37"/>
    </row>
    <row r="285" spans="1:28">
      <c r="A285" s="102">
        <v>283</v>
      </c>
      <c r="B285" s="37"/>
      <c r="C285" s="37"/>
      <c r="D285" s="37"/>
      <c r="G285" s="37"/>
      <c r="J285" s="25"/>
      <c r="K285" s="25"/>
      <c r="P285" s="25"/>
      <c r="T285" s="37"/>
      <c r="U285" s="37"/>
      <c r="Y285" s="37"/>
      <c r="Z285" s="37"/>
    </row>
    <row r="286" spans="1:28" ht="13.5" thickBot="1">
      <c r="A286" s="114">
        <v>284</v>
      </c>
      <c r="B286" s="122"/>
      <c r="C286" s="122"/>
      <c r="D286" s="122"/>
      <c r="E286" s="122"/>
      <c r="F286" s="123"/>
      <c r="G286" s="122"/>
      <c r="H286" s="123"/>
      <c r="I286" s="122"/>
      <c r="J286" s="122"/>
      <c r="K286" s="122"/>
      <c r="L286" s="122"/>
      <c r="M286" s="123"/>
      <c r="N286" s="122"/>
      <c r="O286" s="122"/>
      <c r="P286" s="122"/>
      <c r="Q286" s="122"/>
      <c r="R286" s="123"/>
      <c r="S286" s="122"/>
      <c r="T286" s="122"/>
      <c r="U286" s="122"/>
      <c r="V286" s="122"/>
      <c r="W286" s="123"/>
      <c r="X286" s="122"/>
      <c r="Y286" s="115"/>
      <c r="Z286" s="115"/>
      <c r="AA286" s="115"/>
      <c r="AB286" s="116"/>
    </row>
    <row r="287" spans="1:28">
      <c r="A287" s="102">
        <v>285</v>
      </c>
      <c r="B287" s="37"/>
      <c r="C287" s="37"/>
      <c r="D287" s="37"/>
      <c r="G287" s="37"/>
      <c r="J287" s="25"/>
      <c r="K287" s="25"/>
      <c r="P287" s="25"/>
      <c r="T287" s="37"/>
      <c r="U287" s="37"/>
      <c r="Y287" s="37"/>
      <c r="Z287" s="37"/>
    </row>
    <row r="288" spans="1:28">
      <c r="A288" s="102">
        <v>286</v>
      </c>
      <c r="B288" s="37"/>
      <c r="C288" s="37"/>
      <c r="D288" s="37"/>
      <c r="G288" s="37"/>
      <c r="J288" s="25"/>
      <c r="K288" s="25"/>
      <c r="P288" s="25"/>
      <c r="T288" s="37"/>
      <c r="U288" s="37"/>
      <c r="Y288" s="37"/>
      <c r="Z288" s="37"/>
    </row>
    <row r="289" spans="1:28">
      <c r="A289" s="102">
        <v>287</v>
      </c>
      <c r="B289" s="37"/>
      <c r="C289" s="37"/>
      <c r="D289" s="37"/>
      <c r="G289" s="37"/>
      <c r="J289" s="25"/>
      <c r="K289" s="25"/>
      <c r="P289" s="25"/>
      <c r="T289" s="37"/>
      <c r="U289" s="37"/>
      <c r="Y289" s="37"/>
      <c r="Z289" s="37"/>
    </row>
    <row r="290" spans="1:28">
      <c r="A290" s="102">
        <v>288</v>
      </c>
      <c r="B290" s="37"/>
      <c r="C290" s="37"/>
      <c r="D290" s="37"/>
      <c r="G290" s="37"/>
      <c r="J290" s="25"/>
      <c r="K290" s="25"/>
      <c r="P290" s="25"/>
      <c r="T290" s="37"/>
      <c r="U290" s="37"/>
      <c r="Y290" s="37"/>
      <c r="Z290" s="37"/>
    </row>
    <row r="291" spans="1:28" ht="13.5" thickBot="1">
      <c r="A291" s="114">
        <v>289</v>
      </c>
      <c r="B291" s="122"/>
      <c r="C291" s="122"/>
      <c r="D291" s="122"/>
      <c r="E291" s="122"/>
      <c r="F291" s="123"/>
      <c r="G291" s="122"/>
      <c r="H291" s="123"/>
      <c r="I291" s="122"/>
      <c r="J291" s="122"/>
      <c r="K291" s="122"/>
      <c r="L291" s="122"/>
      <c r="M291" s="123"/>
      <c r="N291" s="122"/>
      <c r="O291" s="122"/>
      <c r="P291" s="122"/>
      <c r="Q291" s="122"/>
      <c r="R291" s="123"/>
      <c r="S291" s="122"/>
      <c r="T291" s="122"/>
      <c r="U291" s="122"/>
      <c r="V291" s="122"/>
      <c r="W291" s="123"/>
      <c r="X291" s="122"/>
      <c r="Y291" s="115"/>
      <c r="Z291" s="115"/>
      <c r="AA291" s="115"/>
      <c r="AB291" s="116"/>
    </row>
    <row r="292" spans="1:28">
      <c r="A292" s="102">
        <v>290</v>
      </c>
      <c r="B292" s="37"/>
      <c r="C292" s="37"/>
      <c r="D292" s="37"/>
      <c r="G292" s="37"/>
      <c r="J292" s="25"/>
      <c r="K292" s="25"/>
      <c r="P292" s="25"/>
      <c r="T292" s="37"/>
      <c r="U292" s="37"/>
      <c r="Y292" s="37"/>
      <c r="Z292" s="37"/>
    </row>
    <row r="293" spans="1:28">
      <c r="A293" s="102">
        <v>291</v>
      </c>
      <c r="B293" s="37"/>
      <c r="C293" s="37"/>
      <c r="D293" s="37"/>
      <c r="G293" s="37"/>
      <c r="J293" s="25"/>
      <c r="K293" s="25"/>
      <c r="P293" s="25"/>
      <c r="T293" s="37"/>
      <c r="U293" s="37"/>
      <c r="Y293" s="37"/>
      <c r="Z293" s="37"/>
    </row>
    <row r="294" spans="1:28">
      <c r="A294" s="102">
        <v>292</v>
      </c>
      <c r="B294" s="37"/>
      <c r="C294" s="37"/>
      <c r="D294" s="37"/>
      <c r="G294" s="37"/>
      <c r="J294" s="25"/>
      <c r="K294" s="25"/>
      <c r="P294" s="25"/>
      <c r="T294" s="37"/>
      <c r="U294" s="37"/>
      <c r="Y294" s="37"/>
      <c r="Z294" s="37"/>
    </row>
    <row r="295" spans="1:28">
      <c r="A295" s="102">
        <v>293</v>
      </c>
      <c r="B295" s="37"/>
      <c r="C295" s="37"/>
      <c r="D295" s="37"/>
      <c r="G295" s="37"/>
      <c r="J295" s="25"/>
      <c r="K295" s="25"/>
      <c r="P295" s="25"/>
      <c r="T295" s="37"/>
      <c r="U295" s="37"/>
      <c r="Y295" s="37"/>
      <c r="Z295" s="37"/>
    </row>
    <row r="296" spans="1:28" ht="13.5" thickBot="1">
      <c r="A296" s="114">
        <v>294</v>
      </c>
      <c r="B296" s="122"/>
      <c r="C296" s="122"/>
      <c r="D296" s="122"/>
      <c r="E296" s="122"/>
      <c r="F296" s="123"/>
      <c r="G296" s="122"/>
      <c r="H296" s="123"/>
      <c r="I296" s="122"/>
      <c r="J296" s="122"/>
      <c r="K296" s="122"/>
      <c r="L296" s="122"/>
      <c r="M296" s="123"/>
      <c r="N296" s="122"/>
      <c r="O296" s="122"/>
      <c r="P296" s="122"/>
      <c r="Q296" s="122"/>
      <c r="R296" s="123"/>
      <c r="S296" s="122"/>
      <c r="T296" s="122"/>
      <c r="U296" s="122"/>
      <c r="V296" s="122"/>
      <c r="W296" s="123"/>
      <c r="X296" s="122"/>
      <c r="Y296" s="115"/>
      <c r="Z296" s="115"/>
      <c r="AA296" s="115"/>
      <c r="AB296" s="116"/>
    </row>
    <row r="297" spans="1:28">
      <c r="A297" s="102">
        <v>295</v>
      </c>
      <c r="B297" s="37"/>
      <c r="C297" s="37"/>
      <c r="D297" s="37"/>
      <c r="G297" s="37"/>
      <c r="J297" s="25"/>
      <c r="K297" s="25"/>
      <c r="P297" s="25"/>
      <c r="T297" s="37"/>
      <c r="U297" s="37"/>
      <c r="Y297" s="37"/>
      <c r="Z297" s="37"/>
    </row>
    <row r="298" spans="1:28">
      <c r="A298" s="102">
        <v>296</v>
      </c>
      <c r="B298" s="37"/>
      <c r="C298" s="37"/>
      <c r="D298" s="37"/>
      <c r="G298" s="37"/>
      <c r="J298" s="25"/>
      <c r="K298" s="25"/>
      <c r="P298" s="25"/>
      <c r="T298" s="37"/>
      <c r="U298" s="37"/>
      <c r="Y298" s="37"/>
      <c r="Z298" s="37"/>
    </row>
    <row r="299" spans="1:28">
      <c r="A299" s="102">
        <v>297</v>
      </c>
      <c r="B299" s="37"/>
      <c r="C299" s="37"/>
      <c r="D299" s="37"/>
      <c r="G299" s="37"/>
      <c r="J299" s="25"/>
      <c r="K299" s="25"/>
      <c r="P299" s="25"/>
      <c r="T299" s="37"/>
      <c r="U299" s="37"/>
      <c r="Y299" s="37"/>
      <c r="Z299" s="37"/>
    </row>
    <row r="300" spans="1:28">
      <c r="A300" s="102">
        <v>298</v>
      </c>
      <c r="B300" s="37"/>
      <c r="C300" s="37"/>
      <c r="D300" s="37"/>
      <c r="G300" s="37"/>
      <c r="J300" s="25"/>
      <c r="K300" s="25"/>
      <c r="P300" s="25"/>
      <c r="T300" s="37"/>
      <c r="U300" s="37"/>
      <c r="Y300" s="37"/>
      <c r="Z300" s="37"/>
    </row>
    <row r="301" spans="1:28" ht="13.5" thickBot="1">
      <c r="A301" s="114">
        <v>299</v>
      </c>
      <c r="B301" s="122"/>
      <c r="C301" s="122"/>
      <c r="D301" s="122"/>
      <c r="E301" s="122"/>
      <c r="F301" s="123"/>
      <c r="G301" s="122"/>
      <c r="H301" s="123"/>
      <c r="I301" s="122"/>
      <c r="J301" s="122"/>
      <c r="K301" s="122"/>
      <c r="L301" s="122"/>
      <c r="M301" s="123"/>
      <c r="N301" s="122"/>
      <c r="O301" s="122"/>
      <c r="P301" s="122"/>
      <c r="Q301" s="122"/>
      <c r="R301" s="123"/>
      <c r="S301" s="122"/>
      <c r="T301" s="122"/>
      <c r="U301" s="122"/>
      <c r="V301" s="122"/>
      <c r="W301" s="123"/>
      <c r="X301" s="122"/>
      <c r="Y301" s="115"/>
      <c r="Z301" s="115"/>
      <c r="AA301" s="115"/>
      <c r="AB301" s="116"/>
    </row>
    <row r="302" spans="1:28">
      <c r="A302" s="102">
        <v>300</v>
      </c>
      <c r="B302" s="37"/>
      <c r="C302" s="37"/>
      <c r="D302" s="37"/>
      <c r="G302" s="37"/>
      <c r="J302" s="25"/>
      <c r="K302" s="25"/>
      <c r="P302" s="25"/>
      <c r="T302" s="37"/>
      <c r="U302" s="37"/>
      <c r="Y302" s="37"/>
      <c r="Z302" s="37"/>
    </row>
    <row r="303" spans="1:28">
      <c r="A303" s="102">
        <v>301</v>
      </c>
      <c r="B303" s="37"/>
      <c r="C303" s="37"/>
      <c r="D303" s="37"/>
      <c r="G303" s="37"/>
      <c r="J303" s="25"/>
      <c r="K303" s="25"/>
      <c r="P303" s="25"/>
      <c r="T303" s="37"/>
      <c r="U303" s="37"/>
      <c r="Y303" s="37"/>
      <c r="Z303" s="37"/>
    </row>
    <row r="304" spans="1:28">
      <c r="A304" s="102">
        <v>302</v>
      </c>
      <c r="B304" s="37"/>
      <c r="C304" s="37"/>
      <c r="D304" s="37"/>
      <c r="G304" s="37"/>
      <c r="J304" s="25"/>
      <c r="K304" s="25"/>
      <c r="P304" s="25"/>
      <c r="T304" s="37"/>
      <c r="U304" s="37"/>
      <c r="Y304" s="37"/>
      <c r="Z304" s="37"/>
    </row>
    <row r="305" spans="1:28">
      <c r="A305" s="102">
        <v>303</v>
      </c>
      <c r="B305" s="37"/>
      <c r="C305" s="37"/>
      <c r="D305" s="37"/>
      <c r="G305" s="37"/>
      <c r="J305" s="25"/>
      <c r="K305" s="25"/>
      <c r="P305" s="25"/>
      <c r="T305" s="37"/>
      <c r="U305" s="37"/>
      <c r="Y305" s="37"/>
      <c r="Z305" s="37"/>
    </row>
    <row r="306" spans="1:28" ht="13.5" thickBot="1">
      <c r="A306" s="114">
        <v>304</v>
      </c>
      <c r="B306" s="122"/>
      <c r="C306" s="122"/>
      <c r="D306" s="122"/>
      <c r="E306" s="122"/>
      <c r="F306" s="123"/>
      <c r="G306" s="122"/>
      <c r="H306" s="123"/>
      <c r="I306" s="122"/>
      <c r="J306" s="122"/>
      <c r="K306" s="122"/>
      <c r="L306" s="122"/>
      <c r="M306" s="123"/>
      <c r="N306" s="122"/>
      <c r="O306" s="122"/>
      <c r="P306" s="122"/>
      <c r="Q306" s="122"/>
      <c r="R306" s="123"/>
      <c r="S306" s="122"/>
      <c r="T306" s="122"/>
      <c r="U306" s="122"/>
      <c r="V306" s="122"/>
      <c r="W306" s="123"/>
      <c r="X306" s="122"/>
      <c r="Y306" s="115"/>
      <c r="Z306" s="115"/>
      <c r="AA306" s="115"/>
      <c r="AB306" s="116"/>
    </row>
    <row r="307" spans="1:28">
      <c r="A307" s="102">
        <v>305</v>
      </c>
      <c r="B307" s="37"/>
      <c r="C307" s="37"/>
      <c r="D307" s="37"/>
      <c r="G307" s="37"/>
      <c r="J307" s="25"/>
      <c r="K307" s="25"/>
      <c r="P307" s="25"/>
      <c r="T307" s="37"/>
      <c r="U307" s="37"/>
      <c r="Y307" s="37"/>
      <c r="Z307" s="37"/>
    </row>
    <row r="308" spans="1:28">
      <c r="A308" s="102">
        <v>306</v>
      </c>
      <c r="B308" s="37"/>
      <c r="C308" s="37"/>
      <c r="D308" s="37"/>
      <c r="G308" s="37"/>
      <c r="J308" s="25"/>
      <c r="K308" s="25"/>
      <c r="P308" s="25"/>
      <c r="T308" s="37"/>
      <c r="U308" s="37"/>
      <c r="Y308" s="37"/>
      <c r="Z308" s="37"/>
    </row>
    <row r="309" spans="1:28">
      <c r="A309" s="102">
        <v>307</v>
      </c>
      <c r="B309" s="37"/>
      <c r="C309" s="37"/>
      <c r="D309" s="37"/>
      <c r="G309" s="37"/>
      <c r="J309" s="25"/>
      <c r="K309" s="25"/>
      <c r="P309" s="25"/>
      <c r="T309" s="37"/>
      <c r="U309" s="37"/>
      <c r="Y309" s="37"/>
      <c r="Z309" s="37"/>
    </row>
    <row r="310" spans="1:28">
      <c r="A310" s="102">
        <v>308</v>
      </c>
      <c r="B310" s="37"/>
      <c r="C310" s="37"/>
      <c r="D310" s="37"/>
      <c r="G310" s="37"/>
      <c r="J310" s="25"/>
      <c r="K310" s="25"/>
      <c r="P310" s="25"/>
      <c r="T310" s="37"/>
      <c r="U310" s="37"/>
      <c r="Y310" s="37"/>
      <c r="Z310" s="37"/>
    </row>
    <row r="311" spans="1:28" ht="13.5" thickBot="1">
      <c r="A311" s="114">
        <v>309</v>
      </c>
      <c r="B311" s="122"/>
      <c r="C311" s="122"/>
      <c r="D311" s="122"/>
      <c r="E311" s="122"/>
      <c r="F311" s="123"/>
      <c r="G311" s="122"/>
      <c r="H311" s="123"/>
      <c r="I311" s="122"/>
      <c r="J311" s="122"/>
      <c r="K311" s="122"/>
      <c r="L311" s="122"/>
      <c r="M311" s="123"/>
      <c r="N311" s="122"/>
      <c r="O311" s="122"/>
      <c r="P311" s="122"/>
      <c r="Q311" s="122"/>
      <c r="R311" s="123"/>
      <c r="S311" s="122"/>
      <c r="T311" s="122"/>
      <c r="U311" s="122"/>
      <c r="V311" s="122"/>
      <c r="W311" s="123"/>
      <c r="X311" s="122"/>
      <c r="Y311" s="115"/>
      <c r="Z311" s="115"/>
      <c r="AA311" s="115"/>
      <c r="AB311" s="116"/>
    </row>
    <row r="312" spans="1:28">
      <c r="A312" s="102">
        <v>310</v>
      </c>
      <c r="B312" s="37"/>
      <c r="C312" s="37"/>
      <c r="D312" s="37"/>
      <c r="G312" s="37"/>
      <c r="J312" s="25"/>
      <c r="K312" s="25"/>
      <c r="P312" s="25"/>
      <c r="T312" s="37"/>
      <c r="U312" s="37"/>
      <c r="Y312" s="37"/>
      <c r="Z312" s="37"/>
    </row>
    <row r="313" spans="1:28">
      <c r="A313" s="102">
        <v>311</v>
      </c>
      <c r="B313" s="37"/>
      <c r="C313" s="37"/>
      <c r="D313" s="37"/>
      <c r="G313" s="37"/>
      <c r="J313" s="25"/>
      <c r="K313" s="25"/>
      <c r="P313" s="25"/>
      <c r="T313" s="37"/>
      <c r="U313" s="37"/>
      <c r="Y313" s="37"/>
      <c r="Z313" s="37"/>
    </row>
    <row r="314" spans="1:28">
      <c r="A314" s="102">
        <v>312</v>
      </c>
      <c r="B314" s="37"/>
      <c r="C314" s="37"/>
      <c r="D314" s="37"/>
      <c r="G314" s="37"/>
      <c r="J314" s="25"/>
      <c r="K314" s="25"/>
      <c r="P314" s="25"/>
      <c r="T314" s="37"/>
      <c r="U314" s="37"/>
      <c r="Y314" s="37"/>
      <c r="Z314" s="37"/>
    </row>
    <row r="315" spans="1:28">
      <c r="A315" s="102">
        <v>313</v>
      </c>
      <c r="B315" s="37"/>
      <c r="C315" s="37"/>
      <c r="D315" s="37"/>
      <c r="G315" s="37"/>
      <c r="J315" s="25"/>
      <c r="K315" s="25"/>
      <c r="P315" s="25"/>
      <c r="T315" s="37"/>
      <c r="U315" s="37"/>
      <c r="Y315" s="37"/>
      <c r="Z315" s="37"/>
    </row>
    <row r="316" spans="1:28" ht="13.5" thickBot="1">
      <c r="A316" s="114">
        <v>314</v>
      </c>
      <c r="B316" s="122"/>
      <c r="C316" s="122"/>
      <c r="D316" s="122"/>
      <c r="E316" s="122"/>
      <c r="F316" s="123"/>
      <c r="G316" s="122"/>
      <c r="H316" s="123"/>
      <c r="I316" s="122"/>
      <c r="J316" s="122"/>
      <c r="K316" s="122"/>
      <c r="L316" s="122"/>
      <c r="M316" s="123"/>
      <c r="N316" s="122"/>
      <c r="O316" s="122"/>
      <c r="P316" s="122"/>
      <c r="Q316" s="122"/>
      <c r="R316" s="123"/>
      <c r="S316" s="122"/>
      <c r="T316" s="122"/>
      <c r="U316" s="122"/>
      <c r="V316" s="122"/>
      <c r="W316" s="123"/>
      <c r="X316" s="122"/>
      <c r="Y316" s="115"/>
      <c r="Z316" s="115"/>
      <c r="AA316" s="115"/>
      <c r="AB316" s="116"/>
    </row>
    <row r="317" spans="1:28">
      <c r="A317" s="102">
        <v>315</v>
      </c>
      <c r="B317" s="37"/>
      <c r="C317" s="37"/>
      <c r="D317" s="37"/>
      <c r="G317" s="37"/>
      <c r="J317" s="25"/>
      <c r="K317" s="25"/>
      <c r="P317" s="25"/>
      <c r="T317" s="37"/>
      <c r="U317" s="37"/>
      <c r="Y317" s="37"/>
      <c r="Z317" s="37"/>
    </row>
    <row r="318" spans="1:28">
      <c r="A318" s="102">
        <v>316</v>
      </c>
      <c r="B318" s="37"/>
      <c r="C318" s="37"/>
      <c r="D318" s="37"/>
      <c r="G318" s="37"/>
      <c r="J318" s="25"/>
      <c r="K318" s="25"/>
      <c r="P318" s="25"/>
      <c r="T318" s="37"/>
      <c r="U318" s="37"/>
      <c r="Y318" s="37"/>
      <c r="Z318" s="37"/>
    </row>
    <row r="319" spans="1:28">
      <c r="A319" s="102">
        <v>317</v>
      </c>
      <c r="B319" s="37"/>
      <c r="C319" s="37"/>
      <c r="D319" s="37"/>
      <c r="G319" s="37"/>
      <c r="J319" s="25"/>
      <c r="K319" s="25"/>
      <c r="P319" s="25"/>
      <c r="T319" s="37"/>
      <c r="U319" s="37"/>
      <c r="Y319" s="37"/>
      <c r="Z319" s="37"/>
    </row>
    <row r="320" spans="1:28">
      <c r="A320" s="102">
        <v>318</v>
      </c>
      <c r="B320" s="37"/>
      <c r="C320" s="37"/>
      <c r="D320" s="37"/>
      <c r="G320" s="37"/>
      <c r="J320" s="25"/>
      <c r="K320" s="25"/>
      <c r="P320" s="25"/>
      <c r="T320" s="37"/>
      <c r="U320" s="37"/>
      <c r="Y320" s="37"/>
      <c r="Z320" s="37"/>
    </row>
    <row r="321" spans="1:28" ht="13.5" thickBot="1">
      <c r="A321" s="114">
        <v>319</v>
      </c>
      <c r="B321" s="122"/>
      <c r="C321" s="122"/>
      <c r="D321" s="122"/>
      <c r="E321" s="122"/>
      <c r="F321" s="123"/>
      <c r="G321" s="122"/>
      <c r="H321" s="123"/>
      <c r="I321" s="122"/>
      <c r="J321" s="122"/>
      <c r="K321" s="122"/>
      <c r="L321" s="122"/>
      <c r="M321" s="123"/>
      <c r="N321" s="122"/>
      <c r="O321" s="122"/>
      <c r="P321" s="122"/>
      <c r="Q321" s="122"/>
      <c r="R321" s="123"/>
      <c r="S321" s="122"/>
      <c r="T321" s="122"/>
      <c r="U321" s="122"/>
      <c r="V321" s="122"/>
      <c r="W321" s="123"/>
      <c r="X321" s="122"/>
      <c r="Y321" s="115"/>
      <c r="Z321" s="115"/>
      <c r="AA321" s="115"/>
      <c r="AB321" s="116"/>
    </row>
    <row r="322" spans="1:28">
      <c r="A322" s="102">
        <v>320</v>
      </c>
      <c r="B322" s="37"/>
      <c r="C322" s="37"/>
      <c r="D322" s="37"/>
      <c r="G322" s="37"/>
      <c r="J322" s="25"/>
      <c r="K322" s="25"/>
      <c r="P322" s="25"/>
      <c r="T322" s="37"/>
      <c r="U322" s="37"/>
      <c r="Y322" s="37"/>
      <c r="Z322" s="37"/>
    </row>
    <row r="323" spans="1:28">
      <c r="A323" s="102">
        <v>321</v>
      </c>
      <c r="B323" s="37"/>
      <c r="C323" s="37"/>
      <c r="D323" s="37"/>
      <c r="G323" s="37"/>
      <c r="J323" s="25"/>
      <c r="K323" s="25"/>
      <c r="P323" s="25"/>
      <c r="T323" s="37"/>
      <c r="U323" s="37"/>
      <c r="Y323" s="37"/>
      <c r="Z323" s="37"/>
    </row>
    <row r="324" spans="1:28">
      <c r="A324" s="102">
        <v>322</v>
      </c>
      <c r="B324" s="37"/>
      <c r="C324" s="37"/>
      <c r="D324" s="37"/>
      <c r="G324" s="37"/>
      <c r="J324" s="25"/>
      <c r="K324" s="25"/>
      <c r="P324" s="25"/>
      <c r="T324" s="37"/>
      <c r="U324" s="37"/>
      <c r="Y324" s="37"/>
      <c r="Z324" s="37"/>
    </row>
    <row r="325" spans="1:28">
      <c r="A325" s="102">
        <v>323</v>
      </c>
      <c r="B325" s="37"/>
      <c r="C325" s="37"/>
      <c r="D325" s="37"/>
      <c r="G325" s="37"/>
      <c r="J325" s="25"/>
      <c r="K325" s="25"/>
      <c r="P325" s="25"/>
      <c r="T325" s="37"/>
      <c r="U325" s="37"/>
      <c r="Y325" s="37"/>
      <c r="Z325" s="37"/>
    </row>
    <row r="326" spans="1:28" ht="13.5" thickBot="1">
      <c r="A326" s="114">
        <v>324</v>
      </c>
      <c r="B326" s="122"/>
      <c r="C326" s="122"/>
      <c r="D326" s="122"/>
      <c r="E326" s="122"/>
      <c r="F326" s="123"/>
      <c r="G326" s="122"/>
      <c r="H326" s="123"/>
      <c r="I326" s="122"/>
      <c r="J326" s="122"/>
      <c r="K326" s="122"/>
      <c r="L326" s="122"/>
      <c r="M326" s="123"/>
      <c r="N326" s="122"/>
      <c r="O326" s="122"/>
      <c r="P326" s="122"/>
      <c r="Q326" s="122"/>
      <c r="R326" s="123"/>
      <c r="S326" s="122"/>
      <c r="T326" s="122"/>
      <c r="U326" s="122"/>
      <c r="V326" s="122"/>
      <c r="W326" s="123"/>
      <c r="X326" s="122"/>
      <c r="Y326" s="115"/>
      <c r="Z326" s="115"/>
      <c r="AA326" s="115"/>
      <c r="AB326" s="116"/>
    </row>
    <row r="327" spans="1:28">
      <c r="A327" s="102">
        <v>325</v>
      </c>
      <c r="B327" s="37"/>
      <c r="C327" s="37"/>
      <c r="D327" s="37"/>
      <c r="G327" s="37"/>
      <c r="J327" s="25"/>
      <c r="K327" s="25"/>
      <c r="P327" s="25"/>
      <c r="T327" s="37"/>
      <c r="U327" s="37"/>
      <c r="Y327" s="37"/>
      <c r="Z327" s="37"/>
    </row>
    <row r="328" spans="1:28">
      <c r="A328" s="102">
        <v>326</v>
      </c>
      <c r="B328" s="37"/>
      <c r="C328" s="37"/>
      <c r="D328" s="37"/>
      <c r="G328" s="37"/>
      <c r="J328" s="25"/>
      <c r="K328" s="25"/>
      <c r="P328" s="25"/>
      <c r="T328" s="37"/>
      <c r="U328" s="37"/>
      <c r="Y328" s="37"/>
      <c r="Z328" s="37"/>
    </row>
    <row r="329" spans="1:28">
      <c r="A329" s="102">
        <v>327</v>
      </c>
      <c r="B329" s="37"/>
      <c r="C329" s="37"/>
      <c r="D329" s="37"/>
      <c r="G329" s="37"/>
      <c r="J329" s="25"/>
      <c r="K329" s="25"/>
      <c r="P329" s="25"/>
      <c r="T329" s="37"/>
      <c r="U329" s="37"/>
      <c r="Y329" s="37"/>
      <c r="Z329" s="37"/>
    </row>
    <row r="330" spans="1:28">
      <c r="A330" s="102">
        <v>328</v>
      </c>
      <c r="B330" s="37"/>
      <c r="C330" s="37"/>
      <c r="D330" s="37"/>
      <c r="G330" s="37"/>
      <c r="J330" s="25"/>
      <c r="K330" s="25"/>
      <c r="P330" s="25"/>
      <c r="T330" s="37"/>
      <c r="U330" s="37"/>
      <c r="Y330" s="37"/>
      <c r="Z330" s="37"/>
    </row>
    <row r="331" spans="1:28" ht="13.5" thickBot="1">
      <c r="A331" s="114">
        <v>329</v>
      </c>
      <c r="B331" s="122"/>
      <c r="C331" s="122"/>
      <c r="D331" s="122"/>
      <c r="E331" s="122"/>
      <c r="F331" s="123"/>
      <c r="G331" s="122"/>
      <c r="H331" s="123"/>
      <c r="I331" s="122"/>
      <c r="J331" s="122"/>
      <c r="K331" s="122"/>
      <c r="L331" s="122"/>
      <c r="M331" s="123"/>
      <c r="N331" s="122"/>
      <c r="O331" s="122"/>
      <c r="P331" s="122"/>
      <c r="Q331" s="122"/>
      <c r="R331" s="123"/>
      <c r="S331" s="122"/>
      <c r="T331" s="122"/>
      <c r="U331" s="122"/>
      <c r="V331" s="122"/>
      <c r="W331" s="123"/>
      <c r="X331" s="122"/>
      <c r="Y331" s="115"/>
      <c r="Z331" s="115"/>
      <c r="AA331" s="115"/>
      <c r="AB331" s="116"/>
    </row>
    <row r="332" spans="1:28">
      <c r="A332" s="102">
        <v>330</v>
      </c>
      <c r="B332" s="37"/>
      <c r="C332" s="37"/>
      <c r="D332" s="37"/>
      <c r="G332" s="37"/>
      <c r="J332" s="25"/>
      <c r="K332" s="25"/>
      <c r="P332" s="25"/>
      <c r="T332" s="37"/>
      <c r="U332" s="37"/>
      <c r="Y332" s="37"/>
      <c r="Z332" s="37"/>
    </row>
    <row r="333" spans="1:28">
      <c r="A333" s="102">
        <v>331</v>
      </c>
      <c r="B333" s="37"/>
      <c r="C333" s="37"/>
      <c r="D333" s="37"/>
      <c r="G333" s="37"/>
      <c r="J333" s="25"/>
      <c r="K333" s="25"/>
      <c r="P333" s="25"/>
      <c r="T333" s="37"/>
      <c r="U333" s="37"/>
      <c r="Y333" s="37"/>
      <c r="Z333" s="37"/>
    </row>
    <row r="334" spans="1:28">
      <c r="A334" s="102">
        <v>332</v>
      </c>
      <c r="B334" s="37"/>
      <c r="C334" s="37"/>
      <c r="D334" s="37"/>
      <c r="G334" s="37"/>
      <c r="J334" s="25"/>
      <c r="K334" s="25"/>
      <c r="P334" s="25"/>
      <c r="T334" s="37"/>
      <c r="U334" s="37"/>
      <c r="Y334" s="37"/>
      <c r="Z334" s="37"/>
    </row>
    <row r="335" spans="1:28">
      <c r="A335" s="102">
        <v>333</v>
      </c>
      <c r="B335" s="37"/>
      <c r="C335" s="37"/>
      <c r="D335" s="37"/>
      <c r="G335" s="37"/>
      <c r="J335" s="25"/>
      <c r="K335" s="25"/>
      <c r="P335" s="25"/>
      <c r="T335" s="37"/>
      <c r="U335" s="37"/>
      <c r="Y335" s="37"/>
      <c r="Z335" s="37"/>
    </row>
    <row r="336" spans="1:28" ht="13.5" thickBot="1">
      <c r="A336" s="114">
        <v>334</v>
      </c>
      <c r="B336" s="122"/>
      <c r="C336" s="122"/>
      <c r="D336" s="122"/>
      <c r="E336" s="122"/>
      <c r="F336" s="123"/>
      <c r="G336" s="122"/>
      <c r="H336" s="123"/>
      <c r="I336" s="122"/>
      <c r="J336" s="122"/>
      <c r="K336" s="122"/>
      <c r="L336" s="122"/>
      <c r="M336" s="123"/>
      <c r="N336" s="122"/>
      <c r="O336" s="122"/>
      <c r="P336" s="122"/>
      <c r="Q336" s="122"/>
      <c r="R336" s="123"/>
      <c r="S336" s="122"/>
      <c r="T336" s="122"/>
      <c r="U336" s="122"/>
      <c r="V336" s="122"/>
      <c r="W336" s="123"/>
      <c r="X336" s="122"/>
      <c r="Y336" s="115"/>
      <c r="Z336" s="115"/>
      <c r="AA336" s="115"/>
      <c r="AB336" s="116"/>
    </row>
    <row r="337" spans="1:28">
      <c r="A337" s="102">
        <v>335</v>
      </c>
      <c r="B337" s="37"/>
      <c r="C337" s="37"/>
      <c r="D337" s="37"/>
      <c r="G337" s="37"/>
      <c r="J337" s="25"/>
      <c r="K337" s="25"/>
      <c r="P337" s="25"/>
      <c r="T337" s="37"/>
      <c r="U337" s="37"/>
      <c r="Y337" s="37"/>
      <c r="Z337" s="37"/>
    </row>
    <row r="338" spans="1:28">
      <c r="A338" s="102">
        <v>336</v>
      </c>
      <c r="B338" s="37"/>
      <c r="C338" s="37"/>
      <c r="D338" s="37"/>
      <c r="G338" s="37"/>
      <c r="J338" s="25"/>
      <c r="K338" s="25"/>
      <c r="P338" s="25"/>
      <c r="T338" s="37"/>
      <c r="U338" s="37"/>
      <c r="Y338" s="37"/>
      <c r="Z338" s="37"/>
    </row>
    <row r="339" spans="1:28">
      <c r="A339" s="102">
        <v>337</v>
      </c>
      <c r="B339" s="37"/>
      <c r="C339" s="37"/>
      <c r="D339" s="37"/>
      <c r="G339" s="37"/>
      <c r="J339" s="25"/>
      <c r="K339" s="25"/>
      <c r="P339" s="25"/>
      <c r="T339" s="37"/>
      <c r="U339" s="37"/>
      <c r="Y339" s="37"/>
      <c r="Z339" s="37"/>
    </row>
    <row r="340" spans="1:28">
      <c r="A340" s="102">
        <v>338</v>
      </c>
      <c r="B340" s="37"/>
      <c r="C340" s="37"/>
      <c r="D340" s="37"/>
      <c r="G340" s="37"/>
      <c r="J340" s="25"/>
      <c r="K340" s="25"/>
      <c r="P340" s="25"/>
      <c r="T340" s="37"/>
      <c r="U340" s="37"/>
      <c r="Y340" s="37"/>
      <c r="Z340" s="37"/>
    </row>
    <row r="341" spans="1:28" ht="13.5" thickBot="1">
      <c r="A341" s="114">
        <v>339</v>
      </c>
      <c r="B341" s="122"/>
      <c r="C341" s="122"/>
      <c r="D341" s="122"/>
      <c r="E341" s="122"/>
      <c r="F341" s="123"/>
      <c r="G341" s="122"/>
      <c r="H341" s="123"/>
      <c r="I341" s="122"/>
      <c r="J341" s="122"/>
      <c r="K341" s="122"/>
      <c r="L341" s="122"/>
      <c r="M341" s="123"/>
      <c r="N341" s="122"/>
      <c r="O341" s="122"/>
      <c r="P341" s="122"/>
      <c r="Q341" s="122"/>
      <c r="R341" s="123"/>
      <c r="S341" s="122"/>
      <c r="T341" s="122"/>
      <c r="U341" s="122"/>
      <c r="V341" s="122"/>
      <c r="W341" s="123"/>
      <c r="X341" s="122"/>
      <c r="Y341" s="115"/>
      <c r="Z341" s="115"/>
      <c r="AA341" s="115"/>
      <c r="AB341" s="116"/>
    </row>
    <row r="342" spans="1:28">
      <c r="A342" s="102">
        <v>340</v>
      </c>
      <c r="B342" s="37"/>
      <c r="C342" s="37"/>
      <c r="D342" s="37"/>
      <c r="G342" s="37"/>
      <c r="J342" s="25"/>
      <c r="K342" s="25"/>
      <c r="P342" s="25"/>
      <c r="T342" s="37"/>
      <c r="U342" s="37"/>
      <c r="Y342" s="37"/>
      <c r="Z342" s="37"/>
    </row>
    <row r="343" spans="1:28">
      <c r="A343" s="102">
        <v>341</v>
      </c>
      <c r="B343" s="37"/>
      <c r="C343" s="37"/>
      <c r="D343" s="37"/>
      <c r="G343" s="37"/>
      <c r="J343" s="25"/>
      <c r="K343" s="25"/>
      <c r="P343" s="25"/>
      <c r="T343" s="37"/>
      <c r="U343" s="37"/>
      <c r="Y343" s="37"/>
      <c r="Z343" s="37"/>
    </row>
    <row r="344" spans="1:28">
      <c r="A344" s="102">
        <v>342</v>
      </c>
      <c r="B344" s="37"/>
      <c r="C344" s="37"/>
      <c r="D344" s="37"/>
      <c r="G344" s="37"/>
      <c r="J344" s="25"/>
      <c r="K344" s="25"/>
      <c r="P344" s="25"/>
      <c r="T344" s="37"/>
      <c r="U344" s="37"/>
      <c r="Y344" s="37"/>
      <c r="Z344" s="37"/>
    </row>
    <row r="345" spans="1:28">
      <c r="A345" s="102">
        <v>343</v>
      </c>
      <c r="B345" s="37"/>
      <c r="C345" s="37"/>
      <c r="D345" s="37"/>
      <c r="G345" s="37"/>
      <c r="J345" s="25"/>
      <c r="K345" s="25"/>
      <c r="P345" s="25"/>
      <c r="T345" s="37"/>
      <c r="U345" s="37"/>
      <c r="Y345" s="37"/>
      <c r="Z345" s="37"/>
    </row>
    <row r="346" spans="1:28" ht="13.5" thickBot="1">
      <c r="A346" s="114">
        <v>344</v>
      </c>
      <c r="B346" s="122"/>
      <c r="C346" s="122"/>
      <c r="D346" s="122"/>
      <c r="E346" s="122"/>
      <c r="F346" s="123"/>
      <c r="G346" s="122"/>
      <c r="H346" s="123"/>
      <c r="I346" s="122"/>
      <c r="J346" s="122"/>
      <c r="K346" s="122"/>
      <c r="L346" s="122"/>
      <c r="M346" s="123"/>
      <c r="N346" s="122"/>
      <c r="O346" s="122"/>
      <c r="P346" s="122"/>
      <c r="Q346" s="122"/>
      <c r="R346" s="123"/>
      <c r="S346" s="122"/>
      <c r="T346" s="122"/>
      <c r="U346" s="122"/>
      <c r="V346" s="122"/>
      <c r="W346" s="123"/>
      <c r="X346" s="122"/>
      <c r="Y346" s="115"/>
      <c r="Z346" s="115"/>
      <c r="AA346" s="115"/>
      <c r="AB346" s="116"/>
    </row>
    <row r="347" spans="1:28">
      <c r="A347" s="102">
        <v>345</v>
      </c>
      <c r="B347" s="37"/>
      <c r="C347" s="37"/>
      <c r="D347" s="37"/>
      <c r="G347" s="37"/>
      <c r="J347" s="25"/>
      <c r="K347" s="25"/>
      <c r="P347" s="25"/>
      <c r="T347" s="37"/>
      <c r="U347" s="37"/>
      <c r="Y347" s="37"/>
      <c r="Z347" s="37"/>
    </row>
    <row r="348" spans="1:28">
      <c r="A348" s="102">
        <v>346</v>
      </c>
      <c r="B348" s="37"/>
      <c r="C348" s="37"/>
      <c r="D348" s="37"/>
      <c r="G348" s="37"/>
      <c r="J348" s="25"/>
      <c r="K348" s="25"/>
      <c r="P348" s="25"/>
      <c r="T348" s="37"/>
      <c r="U348" s="37"/>
      <c r="Y348" s="37"/>
      <c r="Z348" s="37"/>
    </row>
    <row r="349" spans="1:28">
      <c r="A349" s="102">
        <v>347</v>
      </c>
      <c r="B349" s="37"/>
      <c r="C349" s="37"/>
      <c r="D349" s="37"/>
      <c r="G349" s="37"/>
      <c r="J349" s="25"/>
      <c r="K349" s="25"/>
      <c r="P349" s="25"/>
      <c r="T349" s="37"/>
      <c r="U349" s="37"/>
      <c r="Y349" s="37"/>
      <c r="Z349" s="37"/>
    </row>
    <row r="350" spans="1:28">
      <c r="A350" s="102">
        <v>348</v>
      </c>
      <c r="B350" s="37"/>
      <c r="C350" s="37"/>
      <c r="D350" s="37"/>
      <c r="G350" s="37"/>
      <c r="J350" s="25"/>
      <c r="K350" s="25"/>
      <c r="P350" s="25"/>
      <c r="T350" s="37"/>
      <c r="U350" s="37"/>
      <c r="Y350" s="37"/>
      <c r="Z350" s="37"/>
    </row>
    <row r="351" spans="1:28" ht="13.5" thickBot="1">
      <c r="A351" s="114">
        <v>349</v>
      </c>
      <c r="B351" s="122"/>
      <c r="C351" s="122"/>
      <c r="D351" s="122"/>
      <c r="E351" s="122"/>
      <c r="F351" s="123"/>
      <c r="G351" s="122"/>
      <c r="H351" s="123"/>
      <c r="I351" s="122"/>
      <c r="J351" s="122"/>
      <c r="K351" s="122"/>
      <c r="L351" s="122"/>
      <c r="M351" s="123"/>
      <c r="N351" s="122"/>
      <c r="O351" s="122"/>
      <c r="P351" s="122"/>
      <c r="Q351" s="122"/>
      <c r="R351" s="123"/>
      <c r="S351" s="122"/>
      <c r="T351" s="122"/>
      <c r="U351" s="122"/>
      <c r="V351" s="122"/>
      <c r="W351" s="123"/>
      <c r="X351" s="122"/>
      <c r="Y351" s="115"/>
      <c r="Z351" s="115"/>
      <c r="AA351" s="115"/>
      <c r="AB351" s="116"/>
    </row>
    <row r="352" spans="1:28">
      <c r="A352" s="102">
        <v>350</v>
      </c>
      <c r="B352" s="37"/>
      <c r="C352" s="37"/>
      <c r="D352" s="37"/>
      <c r="G352" s="37"/>
      <c r="J352" s="25"/>
      <c r="K352" s="25"/>
      <c r="P352" s="25"/>
      <c r="T352" s="37"/>
      <c r="U352" s="37"/>
      <c r="Y352" s="37"/>
      <c r="Z352" s="37"/>
    </row>
    <row r="353" spans="1:28">
      <c r="A353" s="102">
        <v>351</v>
      </c>
      <c r="B353" s="37"/>
      <c r="C353" s="37"/>
      <c r="D353" s="37"/>
      <c r="G353" s="37"/>
      <c r="J353" s="25"/>
      <c r="K353" s="25"/>
      <c r="P353" s="25"/>
      <c r="T353" s="37"/>
      <c r="U353" s="37"/>
      <c r="Y353" s="37"/>
      <c r="Z353" s="37"/>
    </row>
    <row r="354" spans="1:28">
      <c r="A354" s="102">
        <v>352</v>
      </c>
      <c r="B354" s="37"/>
      <c r="C354" s="37"/>
      <c r="D354" s="37"/>
      <c r="G354" s="37"/>
      <c r="J354" s="25"/>
      <c r="K354" s="25"/>
      <c r="P354" s="25"/>
      <c r="T354" s="37"/>
      <c r="U354" s="37"/>
      <c r="Y354" s="37"/>
      <c r="Z354" s="37"/>
    </row>
    <row r="355" spans="1:28">
      <c r="A355" s="102">
        <v>353</v>
      </c>
      <c r="B355" s="37"/>
      <c r="C355" s="37"/>
      <c r="D355" s="37"/>
      <c r="G355" s="37"/>
      <c r="J355" s="25"/>
      <c r="K355" s="25"/>
      <c r="P355" s="25"/>
      <c r="T355" s="37"/>
      <c r="U355" s="37"/>
      <c r="Y355" s="37"/>
      <c r="Z355" s="37"/>
    </row>
    <row r="356" spans="1:28" ht="13.5" thickBot="1">
      <c r="A356" s="114">
        <v>354</v>
      </c>
      <c r="B356" s="122"/>
      <c r="C356" s="122"/>
      <c r="D356" s="122"/>
      <c r="E356" s="122"/>
      <c r="F356" s="123"/>
      <c r="G356" s="122"/>
      <c r="H356" s="123"/>
      <c r="I356" s="122"/>
      <c r="J356" s="122"/>
      <c r="K356" s="122"/>
      <c r="L356" s="122"/>
      <c r="M356" s="123"/>
      <c r="N356" s="122"/>
      <c r="O356" s="122"/>
      <c r="P356" s="122"/>
      <c r="Q356" s="122"/>
      <c r="R356" s="123"/>
      <c r="S356" s="122"/>
      <c r="T356" s="122"/>
      <c r="U356" s="122"/>
      <c r="V356" s="122"/>
      <c r="W356" s="123"/>
      <c r="X356" s="122"/>
      <c r="Y356" s="115"/>
      <c r="Z356" s="115"/>
      <c r="AA356" s="115"/>
      <c r="AB356" s="116"/>
    </row>
    <row r="357" spans="1:28">
      <c r="A357" s="102">
        <v>355</v>
      </c>
      <c r="B357" s="37"/>
      <c r="C357" s="37"/>
      <c r="D357" s="37"/>
      <c r="G357" s="37"/>
      <c r="J357" s="25"/>
      <c r="K357" s="25"/>
      <c r="P357" s="25"/>
      <c r="T357" s="37"/>
      <c r="U357" s="37"/>
      <c r="Y357" s="37"/>
      <c r="Z357" s="37"/>
    </row>
    <row r="358" spans="1:28">
      <c r="A358" s="102">
        <v>356</v>
      </c>
      <c r="B358" s="37"/>
      <c r="C358" s="37"/>
      <c r="D358" s="37"/>
      <c r="G358" s="37"/>
      <c r="J358" s="25"/>
      <c r="K358" s="25"/>
      <c r="P358" s="25"/>
      <c r="T358" s="37"/>
      <c r="U358" s="37"/>
      <c r="Y358" s="37"/>
      <c r="Z358" s="37"/>
    </row>
    <row r="359" spans="1:28">
      <c r="A359" s="102">
        <v>357</v>
      </c>
      <c r="B359" s="37"/>
      <c r="C359" s="37"/>
      <c r="D359" s="37"/>
      <c r="G359" s="37"/>
      <c r="J359" s="25"/>
      <c r="K359" s="25"/>
      <c r="P359" s="25"/>
      <c r="T359" s="37"/>
      <c r="U359" s="37"/>
      <c r="Y359" s="37"/>
      <c r="Z359" s="37"/>
    </row>
    <row r="360" spans="1:28">
      <c r="A360" s="102">
        <v>358</v>
      </c>
      <c r="B360" s="37"/>
      <c r="C360" s="37"/>
      <c r="D360" s="37"/>
      <c r="G360" s="37"/>
      <c r="J360" s="25"/>
      <c r="K360" s="25"/>
      <c r="P360" s="25"/>
      <c r="T360" s="37"/>
      <c r="U360" s="37"/>
      <c r="Y360" s="37"/>
      <c r="Z360" s="37"/>
    </row>
    <row r="361" spans="1:28" ht="13.5" thickBot="1">
      <c r="A361" s="114">
        <v>359</v>
      </c>
      <c r="B361" s="122"/>
      <c r="C361" s="122"/>
      <c r="D361" s="122"/>
      <c r="E361" s="122"/>
      <c r="F361" s="123"/>
      <c r="G361" s="122"/>
      <c r="H361" s="123"/>
      <c r="I361" s="122"/>
      <c r="J361" s="122"/>
      <c r="K361" s="122"/>
      <c r="L361" s="122"/>
      <c r="M361" s="123"/>
      <c r="N361" s="122"/>
      <c r="O361" s="122"/>
      <c r="P361" s="122"/>
      <c r="Q361" s="122"/>
      <c r="R361" s="123"/>
      <c r="S361" s="122"/>
      <c r="T361" s="122"/>
      <c r="U361" s="122"/>
      <c r="V361" s="122"/>
      <c r="W361" s="123"/>
      <c r="X361" s="122"/>
      <c r="Y361" s="115"/>
      <c r="Z361" s="115"/>
      <c r="AA361" s="115"/>
      <c r="AB361" s="116"/>
    </row>
    <row r="362" spans="1:28">
      <c r="A362" s="102">
        <v>360</v>
      </c>
      <c r="B362" s="37"/>
      <c r="C362" s="37"/>
      <c r="D362" s="37"/>
      <c r="G362" s="37"/>
      <c r="J362" s="25"/>
      <c r="K362" s="25"/>
      <c r="P362" s="25"/>
      <c r="T362" s="37"/>
      <c r="U362" s="37"/>
      <c r="Y362" s="37"/>
      <c r="Z362" s="37"/>
    </row>
    <row r="363" spans="1:28">
      <c r="A363" s="102">
        <v>361</v>
      </c>
      <c r="B363" s="37"/>
      <c r="C363" s="37"/>
      <c r="D363" s="37"/>
      <c r="G363" s="37"/>
      <c r="J363" s="25"/>
      <c r="K363" s="25"/>
      <c r="P363" s="25"/>
      <c r="T363" s="37"/>
      <c r="U363" s="37"/>
      <c r="Y363" s="37"/>
      <c r="Z363" s="37"/>
    </row>
    <row r="364" spans="1:28">
      <c r="A364" s="102">
        <v>362</v>
      </c>
      <c r="B364" s="37"/>
      <c r="C364" s="37"/>
      <c r="D364" s="37"/>
      <c r="G364" s="37"/>
      <c r="J364" s="25"/>
      <c r="K364" s="25"/>
      <c r="P364" s="25"/>
      <c r="T364" s="37"/>
      <c r="U364" s="37"/>
      <c r="Y364" s="37"/>
      <c r="Z364" s="37"/>
    </row>
    <row r="365" spans="1:28">
      <c r="A365" s="102">
        <v>363</v>
      </c>
      <c r="B365" s="37"/>
      <c r="C365" s="37"/>
      <c r="D365" s="37"/>
      <c r="G365" s="37"/>
      <c r="J365" s="25"/>
      <c r="K365" s="25"/>
      <c r="P365" s="25"/>
      <c r="T365" s="37"/>
      <c r="U365" s="37"/>
      <c r="Y365" s="37"/>
      <c r="Z365" s="37"/>
    </row>
    <row r="366" spans="1:28" ht="13.5" thickBot="1">
      <c r="A366" s="114">
        <v>364</v>
      </c>
      <c r="B366" s="122"/>
      <c r="C366" s="122"/>
      <c r="D366" s="122"/>
      <c r="E366" s="122"/>
      <c r="F366" s="123"/>
      <c r="G366" s="122"/>
      <c r="H366" s="123"/>
      <c r="I366" s="122"/>
      <c r="J366" s="122"/>
      <c r="K366" s="122"/>
      <c r="L366" s="122"/>
      <c r="M366" s="123"/>
      <c r="N366" s="122"/>
      <c r="O366" s="122"/>
      <c r="P366" s="122"/>
      <c r="Q366" s="122"/>
      <c r="R366" s="123"/>
      <c r="S366" s="122"/>
      <c r="T366" s="122"/>
      <c r="U366" s="122"/>
      <c r="V366" s="122"/>
      <c r="W366" s="123"/>
      <c r="X366" s="122"/>
      <c r="Y366" s="115"/>
      <c r="Z366" s="115"/>
      <c r="AA366" s="115"/>
      <c r="AB366" s="116"/>
    </row>
    <row r="367" spans="1:28">
      <c r="A367" s="102">
        <v>365</v>
      </c>
      <c r="B367" s="37"/>
      <c r="C367" s="37"/>
      <c r="D367" s="37"/>
      <c r="G367" s="37"/>
      <c r="J367" s="25"/>
      <c r="K367" s="25"/>
      <c r="P367" s="25"/>
      <c r="T367" s="37"/>
      <c r="U367" s="37"/>
      <c r="Y367" s="37"/>
      <c r="Z367" s="37"/>
    </row>
    <row r="368" spans="1:28">
      <c r="A368" s="102">
        <v>366</v>
      </c>
      <c r="B368" s="37"/>
      <c r="C368" s="37"/>
      <c r="D368" s="37"/>
      <c r="G368" s="37"/>
      <c r="J368" s="25"/>
      <c r="K368" s="25"/>
      <c r="P368" s="25"/>
      <c r="T368" s="37"/>
      <c r="U368" s="37"/>
      <c r="Y368" s="37"/>
      <c r="Z368" s="37"/>
    </row>
    <row r="369" spans="1:28">
      <c r="A369" s="102">
        <v>367</v>
      </c>
      <c r="B369" s="37"/>
      <c r="C369" s="37"/>
      <c r="D369" s="37"/>
      <c r="G369" s="37"/>
      <c r="J369" s="25"/>
      <c r="K369" s="25"/>
      <c r="P369" s="25"/>
      <c r="T369" s="37"/>
      <c r="U369" s="37"/>
      <c r="Y369" s="37"/>
      <c r="Z369" s="37"/>
    </row>
    <row r="370" spans="1:28">
      <c r="A370" s="102">
        <v>368</v>
      </c>
      <c r="B370" s="37"/>
      <c r="C370" s="37"/>
      <c r="D370" s="37"/>
      <c r="G370" s="37"/>
      <c r="J370" s="25"/>
      <c r="K370" s="25"/>
      <c r="P370" s="25"/>
      <c r="T370" s="37"/>
      <c r="U370" s="37"/>
      <c r="Y370" s="37"/>
      <c r="Z370" s="37"/>
    </row>
    <row r="371" spans="1:28" ht="13.5" thickBot="1">
      <c r="A371" s="114">
        <v>369</v>
      </c>
      <c r="B371" s="122"/>
      <c r="C371" s="122"/>
      <c r="D371" s="122"/>
      <c r="E371" s="122"/>
      <c r="F371" s="123"/>
      <c r="G371" s="122"/>
      <c r="H371" s="123"/>
      <c r="I371" s="122"/>
      <c r="J371" s="122"/>
      <c r="K371" s="122"/>
      <c r="L371" s="122"/>
      <c r="M371" s="123"/>
      <c r="N371" s="122"/>
      <c r="O371" s="122"/>
      <c r="P371" s="122"/>
      <c r="Q371" s="122"/>
      <c r="R371" s="123"/>
      <c r="S371" s="122"/>
      <c r="T371" s="122"/>
      <c r="U371" s="122"/>
      <c r="V371" s="122"/>
      <c r="W371" s="123"/>
      <c r="X371" s="122"/>
      <c r="Y371" s="115"/>
      <c r="Z371" s="115"/>
      <c r="AA371" s="115"/>
      <c r="AB371" s="116"/>
    </row>
    <row r="372" spans="1:28">
      <c r="A372" s="102">
        <v>370</v>
      </c>
      <c r="B372" s="37"/>
      <c r="C372" s="37"/>
      <c r="D372" s="37"/>
      <c r="G372" s="37"/>
      <c r="J372" s="25"/>
      <c r="K372" s="25"/>
      <c r="P372" s="25"/>
      <c r="T372" s="37"/>
      <c r="U372" s="37"/>
      <c r="Y372" s="37"/>
      <c r="Z372" s="37"/>
    </row>
    <row r="373" spans="1:28">
      <c r="A373" s="102">
        <v>371</v>
      </c>
      <c r="B373" s="37"/>
      <c r="C373" s="37"/>
      <c r="D373" s="37"/>
      <c r="G373" s="37"/>
      <c r="J373" s="25"/>
      <c r="K373" s="25"/>
      <c r="P373" s="25"/>
      <c r="T373" s="37"/>
      <c r="U373" s="37"/>
      <c r="Y373" s="37"/>
      <c r="Z373" s="37"/>
    </row>
    <row r="374" spans="1:28">
      <c r="A374" s="102">
        <v>372</v>
      </c>
      <c r="B374" s="37"/>
      <c r="C374" s="37"/>
      <c r="D374" s="37"/>
      <c r="G374" s="37"/>
      <c r="J374" s="25"/>
      <c r="K374" s="25"/>
      <c r="P374" s="25"/>
      <c r="T374" s="37"/>
      <c r="U374" s="37"/>
      <c r="Y374" s="37"/>
      <c r="Z374" s="37"/>
    </row>
    <row r="375" spans="1:28">
      <c r="A375" s="102">
        <v>373</v>
      </c>
      <c r="B375" s="37"/>
      <c r="C375" s="37"/>
      <c r="D375" s="37"/>
      <c r="G375" s="37"/>
      <c r="J375" s="25"/>
      <c r="K375" s="25"/>
      <c r="P375" s="25"/>
      <c r="T375" s="37"/>
      <c r="U375" s="37"/>
      <c r="Y375" s="37"/>
      <c r="Z375" s="37"/>
    </row>
    <row r="376" spans="1:28" ht="13.5" thickBot="1">
      <c r="A376" s="114">
        <v>374</v>
      </c>
      <c r="B376" s="122"/>
      <c r="C376" s="122"/>
      <c r="D376" s="122"/>
      <c r="E376" s="122"/>
      <c r="F376" s="123"/>
      <c r="G376" s="122"/>
      <c r="H376" s="123"/>
      <c r="I376" s="122"/>
      <c r="J376" s="122"/>
      <c r="K376" s="122"/>
      <c r="L376" s="122"/>
      <c r="M376" s="123"/>
      <c r="N376" s="122"/>
      <c r="O376" s="122"/>
      <c r="P376" s="122"/>
      <c r="Q376" s="122"/>
      <c r="R376" s="123"/>
      <c r="S376" s="122"/>
      <c r="T376" s="122"/>
      <c r="U376" s="122"/>
      <c r="V376" s="122"/>
      <c r="W376" s="123"/>
      <c r="X376" s="122"/>
      <c r="Y376" s="115"/>
      <c r="Z376" s="115"/>
      <c r="AA376" s="115"/>
      <c r="AB376" s="116"/>
    </row>
    <row r="377" spans="1:28">
      <c r="A377" s="102">
        <v>375</v>
      </c>
      <c r="B377" s="37"/>
      <c r="C377" s="37"/>
      <c r="D377" s="37"/>
      <c r="G377" s="37"/>
      <c r="J377" s="25"/>
      <c r="K377" s="25"/>
      <c r="P377" s="25"/>
      <c r="T377" s="37"/>
      <c r="U377" s="37"/>
      <c r="Y377" s="37"/>
      <c r="Z377" s="37"/>
    </row>
    <row r="378" spans="1:28">
      <c r="A378" s="102">
        <v>376</v>
      </c>
      <c r="B378" s="37"/>
      <c r="C378" s="37"/>
      <c r="D378" s="37"/>
      <c r="G378" s="37"/>
      <c r="J378" s="25"/>
      <c r="K378" s="25"/>
      <c r="P378" s="25"/>
      <c r="T378" s="37"/>
      <c r="U378" s="37"/>
      <c r="Y378" s="37"/>
      <c r="Z378" s="37"/>
    </row>
    <row r="379" spans="1:28">
      <c r="A379" s="102">
        <v>377</v>
      </c>
      <c r="B379" s="37"/>
      <c r="C379" s="37"/>
      <c r="D379" s="37"/>
      <c r="G379" s="37"/>
      <c r="J379" s="25"/>
      <c r="K379" s="25"/>
      <c r="P379" s="25"/>
      <c r="T379" s="37"/>
      <c r="U379" s="37"/>
      <c r="Y379" s="37"/>
      <c r="Z379" s="37"/>
    </row>
    <row r="380" spans="1:28">
      <c r="A380" s="102">
        <v>378</v>
      </c>
      <c r="B380" s="37"/>
      <c r="C380" s="37"/>
      <c r="D380" s="37"/>
      <c r="G380" s="37"/>
      <c r="J380" s="25"/>
      <c r="K380" s="25"/>
      <c r="P380" s="25"/>
      <c r="T380" s="37"/>
      <c r="U380" s="37"/>
      <c r="Y380" s="37"/>
      <c r="Z380" s="37"/>
    </row>
    <row r="381" spans="1:28" ht="13.5" thickBot="1">
      <c r="A381" s="114">
        <v>379</v>
      </c>
      <c r="B381" s="122"/>
      <c r="C381" s="122"/>
      <c r="D381" s="122"/>
      <c r="E381" s="122"/>
      <c r="F381" s="123"/>
      <c r="G381" s="122"/>
      <c r="H381" s="123"/>
      <c r="I381" s="122"/>
      <c r="J381" s="122"/>
      <c r="K381" s="122"/>
      <c r="L381" s="122"/>
      <c r="M381" s="123"/>
      <c r="N381" s="122"/>
      <c r="O381" s="122"/>
      <c r="P381" s="122"/>
      <c r="Q381" s="122"/>
      <c r="R381" s="123"/>
      <c r="S381" s="122"/>
      <c r="T381" s="122"/>
      <c r="U381" s="122"/>
      <c r="V381" s="122"/>
      <c r="W381" s="123"/>
      <c r="X381" s="122"/>
      <c r="Y381" s="115"/>
      <c r="Z381" s="115"/>
      <c r="AA381" s="115"/>
      <c r="AB381" s="116"/>
    </row>
    <row r="382" spans="1:28">
      <c r="A382" s="102">
        <v>380</v>
      </c>
      <c r="B382" s="37"/>
      <c r="C382" s="37"/>
      <c r="D382" s="37"/>
      <c r="G382" s="37"/>
      <c r="J382" s="25"/>
      <c r="K382" s="25"/>
      <c r="P382" s="25"/>
      <c r="T382" s="37"/>
      <c r="U382" s="37"/>
      <c r="Y382" s="37"/>
      <c r="Z382" s="37"/>
    </row>
    <row r="383" spans="1:28">
      <c r="A383" s="102">
        <v>381</v>
      </c>
      <c r="B383" s="37"/>
      <c r="C383" s="37"/>
      <c r="D383" s="37"/>
      <c r="G383" s="37"/>
      <c r="J383" s="25"/>
      <c r="K383" s="25"/>
      <c r="P383" s="25"/>
      <c r="T383" s="37"/>
      <c r="U383" s="37"/>
      <c r="Y383" s="37"/>
      <c r="Z383" s="37"/>
    </row>
    <row r="384" spans="1:28">
      <c r="A384" s="102">
        <v>382</v>
      </c>
      <c r="B384" s="37"/>
      <c r="C384" s="37"/>
      <c r="D384" s="37"/>
      <c r="G384" s="37"/>
      <c r="J384" s="25"/>
      <c r="K384" s="25"/>
      <c r="P384" s="25"/>
      <c r="T384" s="37"/>
      <c r="U384" s="37"/>
      <c r="Y384" s="37"/>
      <c r="Z384" s="37"/>
    </row>
    <row r="385" spans="1:28">
      <c r="A385" s="102">
        <v>383</v>
      </c>
      <c r="B385" s="37"/>
      <c r="C385" s="37"/>
      <c r="D385" s="37"/>
      <c r="G385" s="37"/>
      <c r="J385" s="25"/>
      <c r="K385" s="25"/>
      <c r="P385" s="25"/>
      <c r="T385" s="37"/>
      <c r="U385" s="37"/>
      <c r="Y385" s="37"/>
      <c r="Z385" s="37"/>
    </row>
    <row r="386" spans="1:28" ht="13.5" thickBot="1">
      <c r="A386" s="114">
        <v>384</v>
      </c>
      <c r="B386" s="122"/>
      <c r="C386" s="122"/>
      <c r="D386" s="122"/>
      <c r="E386" s="122"/>
      <c r="F386" s="123"/>
      <c r="G386" s="122"/>
      <c r="H386" s="123"/>
      <c r="I386" s="122"/>
      <c r="J386" s="122"/>
      <c r="K386" s="122"/>
      <c r="L386" s="122"/>
      <c r="M386" s="123"/>
      <c r="N386" s="122"/>
      <c r="O386" s="122"/>
      <c r="P386" s="122"/>
      <c r="Q386" s="122"/>
      <c r="R386" s="123"/>
      <c r="S386" s="122"/>
      <c r="T386" s="122"/>
      <c r="U386" s="122"/>
      <c r="V386" s="122"/>
      <c r="W386" s="123"/>
      <c r="X386" s="122"/>
      <c r="Y386" s="115"/>
      <c r="Z386" s="115"/>
      <c r="AA386" s="115"/>
      <c r="AB386" s="116"/>
    </row>
    <row r="387" spans="1:28">
      <c r="A387" s="102">
        <v>385</v>
      </c>
      <c r="B387" s="37"/>
      <c r="C387" s="37"/>
      <c r="D387" s="37"/>
      <c r="G387" s="37"/>
      <c r="J387" s="25"/>
      <c r="K387" s="25"/>
      <c r="P387" s="25"/>
      <c r="T387" s="37"/>
      <c r="U387" s="37"/>
      <c r="Y387" s="37"/>
      <c r="Z387" s="37"/>
    </row>
    <row r="388" spans="1:28">
      <c r="A388" s="102">
        <v>386</v>
      </c>
      <c r="B388" s="37"/>
      <c r="C388" s="37"/>
      <c r="D388" s="37"/>
      <c r="G388" s="37"/>
      <c r="J388" s="25"/>
      <c r="K388" s="25"/>
      <c r="P388" s="25"/>
      <c r="T388" s="37"/>
      <c r="U388" s="37"/>
      <c r="Y388" s="37"/>
      <c r="Z388" s="37"/>
    </row>
    <row r="389" spans="1:28">
      <c r="A389" s="102">
        <v>387</v>
      </c>
      <c r="B389" s="37"/>
      <c r="C389" s="37"/>
      <c r="D389" s="37"/>
      <c r="G389" s="37"/>
      <c r="J389" s="25"/>
      <c r="K389" s="25"/>
      <c r="P389" s="25"/>
      <c r="T389" s="37"/>
      <c r="U389" s="37"/>
      <c r="Y389" s="37"/>
      <c r="Z389" s="37"/>
    </row>
    <row r="390" spans="1:28">
      <c r="A390" s="102">
        <v>388</v>
      </c>
      <c r="B390" s="37"/>
      <c r="C390" s="37"/>
      <c r="D390" s="37"/>
      <c r="G390" s="37"/>
      <c r="J390" s="25"/>
      <c r="K390" s="25"/>
      <c r="P390" s="25"/>
      <c r="T390" s="37"/>
      <c r="U390" s="37"/>
      <c r="Y390" s="37"/>
      <c r="Z390" s="37"/>
    </row>
    <row r="391" spans="1:28" ht="13.5" thickBot="1">
      <c r="A391" s="114">
        <v>389</v>
      </c>
      <c r="B391" s="122"/>
      <c r="C391" s="122"/>
      <c r="D391" s="122"/>
      <c r="E391" s="122"/>
      <c r="F391" s="123"/>
      <c r="G391" s="122"/>
      <c r="H391" s="123"/>
      <c r="I391" s="122"/>
      <c r="J391" s="122"/>
      <c r="K391" s="122"/>
      <c r="L391" s="122"/>
      <c r="M391" s="123"/>
      <c r="N391" s="122"/>
      <c r="O391" s="122"/>
      <c r="P391" s="122"/>
      <c r="Q391" s="122"/>
      <c r="R391" s="123"/>
      <c r="S391" s="122"/>
      <c r="T391" s="122"/>
      <c r="U391" s="122"/>
      <c r="V391" s="122"/>
      <c r="W391" s="123"/>
      <c r="X391" s="122"/>
      <c r="Y391" s="115"/>
      <c r="Z391" s="115"/>
      <c r="AA391" s="115"/>
      <c r="AB391" s="116"/>
    </row>
    <row r="392" spans="1:28">
      <c r="A392" s="102">
        <v>390</v>
      </c>
      <c r="B392" s="37"/>
      <c r="C392" s="37"/>
      <c r="D392" s="37"/>
      <c r="G392" s="37"/>
      <c r="J392" s="25"/>
      <c r="K392" s="25"/>
      <c r="P392" s="25"/>
      <c r="T392" s="37"/>
      <c r="U392" s="37"/>
      <c r="Y392" s="37"/>
      <c r="Z392" s="37"/>
    </row>
    <row r="393" spans="1:28">
      <c r="A393" s="102">
        <v>391</v>
      </c>
      <c r="B393" s="37"/>
      <c r="C393" s="37"/>
      <c r="D393" s="37"/>
      <c r="G393" s="37"/>
      <c r="J393" s="25"/>
      <c r="K393" s="25"/>
      <c r="P393" s="25"/>
      <c r="T393" s="37"/>
      <c r="U393" s="37"/>
      <c r="Y393" s="37"/>
      <c r="Z393" s="37"/>
    </row>
    <row r="394" spans="1:28">
      <c r="A394" s="102">
        <v>392</v>
      </c>
      <c r="B394" s="37"/>
      <c r="C394" s="37"/>
      <c r="D394" s="37"/>
      <c r="G394" s="37"/>
      <c r="J394" s="25"/>
      <c r="K394" s="25"/>
      <c r="P394" s="25"/>
      <c r="T394" s="37"/>
      <c r="U394" s="37"/>
      <c r="Y394" s="37"/>
      <c r="Z394" s="37"/>
    </row>
    <row r="395" spans="1:28">
      <c r="A395" s="102">
        <v>393</v>
      </c>
      <c r="B395" s="37"/>
      <c r="C395" s="37"/>
      <c r="D395" s="37"/>
      <c r="G395" s="37"/>
      <c r="J395" s="25"/>
      <c r="K395" s="25"/>
      <c r="P395" s="25"/>
      <c r="T395" s="37"/>
      <c r="U395" s="37"/>
      <c r="Y395" s="37"/>
      <c r="Z395" s="37"/>
    </row>
    <row r="396" spans="1:28" ht="13.5" thickBot="1">
      <c r="A396" s="114">
        <v>394</v>
      </c>
      <c r="B396" s="122"/>
      <c r="C396" s="122"/>
      <c r="D396" s="122"/>
      <c r="E396" s="122"/>
      <c r="F396" s="123"/>
      <c r="G396" s="122"/>
      <c r="H396" s="123"/>
      <c r="I396" s="122"/>
      <c r="J396" s="122"/>
      <c r="K396" s="122"/>
      <c r="L396" s="122"/>
      <c r="M396" s="123"/>
      <c r="N396" s="122"/>
      <c r="O396" s="122"/>
      <c r="P396" s="122"/>
      <c r="Q396" s="122"/>
      <c r="R396" s="123"/>
      <c r="S396" s="122"/>
      <c r="T396" s="122"/>
      <c r="U396" s="122"/>
      <c r="V396" s="122"/>
      <c r="W396" s="123"/>
      <c r="X396" s="122"/>
      <c r="Y396" s="115"/>
      <c r="Z396" s="115"/>
      <c r="AA396" s="115"/>
      <c r="AB396" s="116"/>
    </row>
    <row r="397" spans="1:28">
      <c r="A397" s="102">
        <v>395</v>
      </c>
      <c r="B397" s="37"/>
      <c r="C397" s="37"/>
      <c r="D397" s="37"/>
      <c r="G397" s="37"/>
      <c r="J397" s="25"/>
      <c r="K397" s="25"/>
      <c r="P397" s="25"/>
      <c r="T397" s="37"/>
      <c r="U397" s="37"/>
      <c r="Y397" s="37"/>
      <c r="Z397" s="37"/>
    </row>
    <row r="398" spans="1:28">
      <c r="A398" s="102">
        <v>396</v>
      </c>
      <c r="B398" s="37"/>
      <c r="C398" s="37"/>
      <c r="D398" s="37"/>
      <c r="G398" s="37"/>
      <c r="J398" s="25"/>
      <c r="K398" s="25"/>
      <c r="P398" s="25"/>
      <c r="T398" s="37"/>
      <c r="U398" s="37"/>
      <c r="Y398" s="37"/>
      <c r="Z398" s="37"/>
    </row>
    <row r="399" spans="1:28">
      <c r="A399" s="102">
        <v>397</v>
      </c>
      <c r="B399" s="37"/>
      <c r="C399" s="37"/>
      <c r="D399" s="37"/>
      <c r="G399" s="37"/>
      <c r="J399" s="25"/>
      <c r="K399" s="25"/>
      <c r="P399" s="25"/>
      <c r="T399" s="37"/>
      <c r="U399" s="37"/>
      <c r="Y399" s="37"/>
      <c r="Z399" s="37"/>
    </row>
    <row r="400" spans="1:28">
      <c r="A400" s="102">
        <v>398</v>
      </c>
      <c r="B400" s="37"/>
      <c r="C400" s="37"/>
      <c r="D400" s="37"/>
      <c r="G400" s="37"/>
      <c r="J400" s="25"/>
      <c r="K400" s="25"/>
      <c r="P400" s="25"/>
      <c r="T400" s="37"/>
      <c r="U400" s="37"/>
      <c r="Y400" s="37"/>
      <c r="Z400" s="37"/>
    </row>
    <row r="401" spans="1:28" ht="13.5" thickBot="1">
      <c r="A401" s="114">
        <v>399</v>
      </c>
      <c r="B401" s="122"/>
      <c r="C401" s="122"/>
      <c r="D401" s="122"/>
      <c r="E401" s="122"/>
      <c r="F401" s="123"/>
      <c r="G401" s="122"/>
      <c r="H401" s="123"/>
      <c r="I401" s="122"/>
      <c r="J401" s="122"/>
      <c r="K401" s="122"/>
      <c r="L401" s="122"/>
      <c r="M401" s="123"/>
      <c r="N401" s="122"/>
      <c r="O401" s="122"/>
      <c r="P401" s="122"/>
      <c r="Q401" s="122"/>
      <c r="R401" s="123"/>
      <c r="S401" s="122"/>
      <c r="T401" s="122"/>
      <c r="U401" s="122"/>
      <c r="V401" s="122"/>
      <c r="W401" s="123"/>
      <c r="X401" s="122"/>
      <c r="Y401" s="115"/>
      <c r="Z401" s="115"/>
      <c r="AA401" s="115"/>
      <c r="AB401" s="116"/>
    </row>
    <row r="402" spans="1:28">
      <c r="A402" s="102">
        <v>400</v>
      </c>
      <c r="B402" s="37"/>
      <c r="C402" s="37"/>
      <c r="D402" s="37"/>
      <c r="G402" s="37"/>
      <c r="J402" s="25"/>
      <c r="K402" s="25"/>
      <c r="P402" s="25"/>
      <c r="T402" s="37"/>
      <c r="U402" s="37"/>
      <c r="Y402" s="37"/>
      <c r="Z402" s="37"/>
    </row>
    <row r="403" spans="1:28">
      <c r="A403" s="102">
        <v>401</v>
      </c>
      <c r="B403" s="37"/>
      <c r="C403" s="37"/>
      <c r="D403" s="37"/>
      <c r="G403" s="37"/>
      <c r="J403" s="25"/>
      <c r="K403" s="25"/>
      <c r="P403" s="25"/>
      <c r="T403" s="37"/>
      <c r="U403" s="37"/>
      <c r="Y403" s="37"/>
      <c r="Z403" s="37"/>
    </row>
    <row r="404" spans="1:28">
      <c r="A404" s="102">
        <v>402</v>
      </c>
      <c r="B404" s="37"/>
      <c r="C404" s="37"/>
      <c r="D404" s="37"/>
      <c r="G404" s="37"/>
      <c r="J404" s="25"/>
      <c r="K404" s="25"/>
      <c r="P404" s="25"/>
      <c r="T404" s="37"/>
      <c r="U404" s="37"/>
      <c r="Y404" s="37"/>
      <c r="Z404" s="37"/>
    </row>
    <row r="405" spans="1:28">
      <c r="A405" s="102">
        <v>403</v>
      </c>
      <c r="B405" s="37"/>
      <c r="C405" s="37"/>
      <c r="D405" s="37"/>
      <c r="G405" s="37"/>
      <c r="J405" s="25"/>
      <c r="K405" s="25"/>
      <c r="P405" s="25"/>
      <c r="T405" s="37"/>
      <c r="U405" s="37"/>
      <c r="Y405" s="37"/>
      <c r="Z405" s="37"/>
    </row>
    <row r="406" spans="1:28" ht="13.5" thickBot="1">
      <c r="A406" s="114">
        <v>404</v>
      </c>
      <c r="B406" s="122"/>
      <c r="C406" s="122"/>
      <c r="D406" s="122"/>
      <c r="E406" s="122"/>
      <c r="F406" s="123"/>
      <c r="G406" s="122"/>
      <c r="H406" s="123"/>
      <c r="I406" s="122"/>
      <c r="J406" s="122"/>
      <c r="K406" s="122"/>
      <c r="L406" s="122"/>
      <c r="M406" s="123"/>
      <c r="N406" s="122"/>
      <c r="O406" s="122"/>
      <c r="P406" s="122"/>
      <c r="Q406" s="122"/>
      <c r="R406" s="123"/>
      <c r="S406" s="122"/>
      <c r="T406" s="122"/>
      <c r="U406" s="122"/>
      <c r="V406" s="122"/>
      <c r="W406" s="123"/>
      <c r="X406" s="122"/>
      <c r="Y406" s="115"/>
      <c r="Z406" s="115"/>
      <c r="AA406" s="115"/>
      <c r="AB406" s="116"/>
    </row>
    <row r="407" spans="1:28">
      <c r="A407" s="102">
        <v>405</v>
      </c>
      <c r="B407" s="37"/>
      <c r="C407" s="37"/>
      <c r="D407" s="37"/>
      <c r="G407" s="37"/>
      <c r="J407" s="25"/>
      <c r="K407" s="25"/>
      <c r="P407" s="25"/>
      <c r="T407" s="37"/>
      <c r="U407" s="37"/>
      <c r="Y407" s="37"/>
      <c r="Z407" s="37"/>
    </row>
    <row r="408" spans="1:28">
      <c r="A408" s="102">
        <v>406</v>
      </c>
      <c r="B408" s="37"/>
      <c r="C408" s="37"/>
      <c r="D408" s="37"/>
      <c r="G408" s="37"/>
      <c r="J408" s="25"/>
      <c r="K408" s="25"/>
      <c r="P408" s="25"/>
      <c r="T408" s="37"/>
      <c r="U408" s="37"/>
      <c r="Y408" s="37"/>
      <c r="Z408" s="37"/>
    </row>
    <row r="409" spans="1:28">
      <c r="A409" s="102">
        <v>407</v>
      </c>
      <c r="B409" s="37"/>
      <c r="C409" s="37"/>
      <c r="D409" s="37"/>
      <c r="G409" s="37"/>
      <c r="J409" s="25"/>
      <c r="K409" s="25"/>
      <c r="P409" s="25"/>
      <c r="T409" s="37"/>
      <c r="U409" s="37"/>
      <c r="Y409" s="37"/>
      <c r="Z409" s="37"/>
    </row>
    <row r="410" spans="1:28">
      <c r="A410" s="102">
        <v>408</v>
      </c>
      <c r="B410" s="37"/>
      <c r="C410" s="37"/>
      <c r="D410" s="37"/>
      <c r="G410" s="37"/>
      <c r="J410" s="25"/>
      <c r="K410" s="25"/>
      <c r="P410" s="25"/>
      <c r="T410" s="37"/>
      <c r="U410" s="37"/>
      <c r="Y410" s="37"/>
      <c r="Z410" s="37"/>
    </row>
    <row r="411" spans="1:28" ht="13.5" thickBot="1">
      <c r="A411" s="114">
        <v>409</v>
      </c>
      <c r="B411" s="122"/>
      <c r="C411" s="122"/>
      <c r="D411" s="122"/>
      <c r="E411" s="122"/>
      <c r="F411" s="123"/>
      <c r="G411" s="122"/>
      <c r="H411" s="123"/>
      <c r="I411" s="122"/>
      <c r="J411" s="122"/>
      <c r="K411" s="122"/>
      <c r="L411" s="122"/>
      <c r="M411" s="123"/>
      <c r="N411" s="122"/>
      <c r="O411" s="122"/>
      <c r="P411" s="122"/>
      <c r="Q411" s="122"/>
      <c r="R411" s="123"/>
      <c r="S411" s="122"/>
      <c r="T411" s="122"/>
      <c r="U411" s="122"/>
      <c r="V411" s="122"/>
      <c r="W411" s="123"/>
      <c r="X411" s="122"/>
      <c r="Y411" s="115"/>
      <c r="Z411" s="115"/>
      <c r="AA411" s="115"/>
      <c r="AB411" s="116"/>
    </row>
    <row r="412" spans="1:28">
      <c r="A412" s="102">
        <v>410</v>
      </c>
      <c r="B412" s="37"/>
      <c r="C412" s="37"/>
      <c r="D412" s="37"/>
      <c r="G412" s="37"/>
      <c r="J412" s="25"/>
      <c r="K412" s="25"/>
      <c r="P412" s="25"/>
      <c r="T412" s="37"/>
      <c r="U412" s="37"/>
      <c r="Y412" s="37"/>
      <c r="Z412" s="37"/>
    </row>
    <row r="413" spans="1:28">
      <c r="A413" s="102">
        <v>411</v>
      </c>
      <c r="B413" s="37"/>
      <c r="C413" s="37"/>
      <c r="D413" s="37"/>
      <c r="G413" s="37"/>
      <c r="J413" s="25"/>
      <c r="K413" s="25"/>
      <c r="P413" s="25"/>
      <c r="T413" s="37"/>
      <c r="U413" s="37"/>
      <c r="Y413" s="37"/>
      <c r="Z413" s="37"/>
    </row>
    <row r="414" spans="1:28">
      <c r="A414" s="102">
        <v>412</v>
      </c>
      <c r="B414" s="37"/>
      <c r="C414" s="37"/>
      <c r="D414" s="37"/>
      <c r="G414" s="37"/>
      <c r="J414" s="25"/>
      <c r="K414" s="25"/>
      <c r="P414" s="25"/>
      <c r="T414" s="37"/>
      <c r="U414" s="37"/>
      <c r="Y414" s="37"/>
      <c r="Z414" s="37"/>
    </row>
    <row r="415" spans="1:28">
      <c r="A415" s="102">
        <v>413</v>
      </c>
      <c r="B415" s="37"/>
      <c r="C415" s="37"/>
      <c r="D415" s="37"/>
      <c r="G415" s="37"/>
      <c r="J415" s="25"/>
      <c r="K415" s="25"/>
      <c r="P415" s="25"/>
      <c r="T415" s="37"/>
      <c r="U415" s="37"/>
      <c r="Y415" s="37"/>
      <c r="Z415" s="37"/>
    </row>
    <row r="416" spans="1:28" ht="13.5" thickBot="1">
      <c r="A416" s="114">
        <v>414</v>
      </c>
      <c r="B416" s="122"/>
      <c r="C416" s="122"/>
      <c r="D416" s="122"/>
      <c r="E416" s="122"/>
      <c r="F416" s="123"/>
      <c r="G416" s="122"/>
      <c r="H416" s="123"/>
      <c r="I416" s="122"/>
      <c r="J416" s="122"/>
      <c r="K416" s="122"/>
      <c r="L416" s="122"/>
      <c r="M416" s="123"/>
      <c r="N416" s="122"/>
      <c r="O416" s="122"/>
      <c r="P416" s="122"/>
      <c r="Q416" s="122"/>
      <c r="R416" s="123"/>
      <c r="S416" s="122"/>
      <c r="T416" s="122"/>
      <c r="U416" s="122"/>
      <c r="V416" s="122"/>
      <c r="W416" s="123"/>
      <c r="X416" s="122"/>
      <c r="Y416" s="115"/>
      <c r="Z416" s="115"/>
      <c r="AA416" s="115"/>
      <c r="AB416" s="116"/>
    </row>
    <row r="417" spans="1:28">
      <c r="A417" s="102">
        <v>415</v>
      </c>
      <c r="B417" s="37"/>
      <c r="C417" s="37"/>
      <c r="D417" s="37"/>
      <c r="G417" s="37"/>
      <c r="J417" s="25"/>
      <c r="K417" s="25"/>
      <c r="P417" s="25"/>
      <c r="T417" s="37"/>
      <c r="U417" s="37"/>
      <c r="Y417" s="37"/>
      <c r="Z417" s="37"/>
    </row>
    <row r="418" spans="1:28">
      <c r="A418" s="102">
        <v>416</v>
      </c>
      <c r="B418" s="37"/>
      <c r="C418" s="37"/>
      <c r="D418" s="37"/>
      <c r="G418" s="37"/>
      <c r="J418" s="25"/>
      <c r="K418" s="25"/>
      <c r="P418" s="25"/>
      <c r="T418" s="37"/>
      <c r="U418" s="37"/>
      <c r="Y418" s="37"/>
      <c r="Z418" s="37"/>
    </row>
    <row r="419" spans="1:28">
      <c r="A419" s="102">
        <v>417</v>
      </c>
      <c r="B419" s="37"/>
      <c r="C419" s="37"/>
      <c r="D419" s="37"/>
      <c r="G419" s="37"/>
      <c r="J419" s="25"/>
      <c r="K419" s="25"/>
      <c r="P419" s="25"/>
      <c r="T419" s="37"/>
      <c r="U419" s="37"/>
      <c r="Y419" s="37"/>
      <c r="Z419" s="37"/>
    </row>
    <row r="420" spans="1:28">
      <c r="A420" s="102">
        <v>418</v>
      </c>
      <c r="B420" s="37"/>
      <c r="C420" s="37"/>
      <c r="D420" s="37"/>
      <c r="G420" s="37"/>
      <c r="J420" s="25"/>
      <c r="K420" s="25"/>
      <c r="P420" s="25"/>
      <c r="T420" s="37"/>
      <c r="U420" s="37"/>
      <c r="Y420" s="37"/>
      <c r="Z420" s="37"/>
    </row>
    <row r="421" spans="1:28" ht="13.5" thickBot="1">
      <c r="A421" s="114">
        <v>419</v>
      </c>
      <c r="B421" s="122"/>
      <c r="C421" s="122"/>
      <c r="D421" s="122"/>
      <c r="E421" s="122"/>
      <c r="F421" s="123"/>
      <c r="G421" s="122"/>
      <c r="H421" s="123"/>
      <c r="I421" s="122"/>
      <c r="J421" s="122"/>
      <c r="K421" s="122"/>
      <c r="L421" s="122"/>
      <c r="M421" s="123"/>
      <c r="N421" s="122"/>
      <c r="O421" s="122"/>
      <c r="P421" s="122"/>
      <c r="Q421" s="122"/>
      <c r="R421" s="123"/>
      <c r="S421" s="122"/>
      <c r="T421" s="122"/>
      <c r="U421" s="122"/>
      <c r="V421" s="122"/>
      <c r="W421" s="123"/>
      <c r="X421" s="122"/>
      <c r="Y421" s="115"/>
      <c r="Z421" s="115"/>
      <c r="AA421" s="115"/>
      <c r="AB421" s="116"/>
    </row>
    <row r="422" spans="1:28">
      <c r="A422" s="102">
        <v>420</v>
      </c>
      <c r="B422" s="37"/>
      <c r="C422" s="37"/>
      <c r="D422" s="37"/>
      <c r="G422" s="37"/>
      <c r="J422" s="25"/>
      <c r="K422" s="25"/>
      <c r="P422" s="25"/>
      <c r="T422" s="37"/>
      <c r="U422" s="37"/>
      <c r="Y422" s="37"/>
      <c r="Z422" s="37"/>
    </row>
    <row r="423" spans="1:28">
      <c r="A423" s="102">
        <v>421</v>
      </c>
      <c r="B423" s="37"/>
      <c r="C423" s="37"/>
      <c r="D423" s="37"/>
      <c r="G423" s="37"/>
      <c r="J423" s="25"/>
      <c r="K423" s="25"/>
      <c r="P423" s="25"/>
      <c r="T423" s="37"/>
      <c r="U423" s="37"/>
      <c r="Y423" s="37"/>
      <c r="Z423" s="37"/>
    </row>
    <row r="424" spans="1:28">
      <c r="A424" s="102">
        <v>422</v>
      </c>
      <c r="B424" s="37"/>
      <c r="C424" s="37"/>
      <c r="D424" s="37"/>
      <c r="G424" s="37"/>
      <c r="J424" s="25"/>
      <c r="K424" s="25"/>
      <c r="P424" s="25"/>
      <c r="T424" s="37"/>
      <c r="U424" s="37"/>
      <c r="Y424" s="37"/>
      <c r="Z424" s="37"/>
    </row>
    <row r="425" spans="1:28">
      <c r="A425" s="102">
        <v>423</v>
      </c>
      <c r="B425" s="37"/>
      <c r="C425" s="37"/>
      <c r="D425" s="37"/>
      <c r="G425" s="37"/>
      <c r="J425" s="25"/>
      <c r="K425" s="25"/>
      <c r="P425" s="25"/>
      <c r="T425" s="37"/>
      <c r="U425" s="37"/>
      <c r="Y425" s="37"/>
      <c r="Z425" s="37"/>
    </row>
    <row r="426" spans="1:28" ht="13.5" thickBot="1">
      <c r="A426" s="114">
        <v>424</v>
      </c>
      <c r="B426" s="122"/>
      <c r="C426" s="122"/>
      <c r="D426" s="122"/>
      <c r="E426" s="122"/>
      <c r="F426" s="123"/>
      <c r="G426" s="122"/>
      <c r="H426" s="123"/>
      <c r="I426" s="122"/>
      <c r="J426" s="122"/>
      <c r="K426" s="122"/>
      <c r="L426" s="122"/>
      <c r="M426" s="123"/>
      <c r="N426" s="122"/>
      <c r="O426" s="122"/>
      <c r="P426" s="122"/>
      <c r="Q426" s="122"/>
      <c r="R426" s="123"/>
      <c r="S426" s="122"/>
      <c r="T426" s="122"/>
      <c r="U426" s="122"/>
      <c r="V426" s="122"/>
      <c r="W426" s="123"/>
      <c r="X426" s="122"/>
      <c r="Y426" s="115"/>
      <c r="Z426" s="115"/>
      <c r="AA426" s="115"/>
      <c r="AB426" s="116"/>
    </row>
    <row r="427" spans="1:28">
      <c r="A427" s="102">
        <v>425</v>
      </c>
      <c r="B427" s="37"/>
      <c r="C427" s="37"/>
      <c r="D427" s="37"/>
      <c r="G427" s="37"/>
      <c r="J427" s="25"/>
      <c r="K427" s="25"/>
      <c r="P427" s="25"/>
      <c r="T427" s="37"/>
      <c r="U427" s="37"/>
      <c r="Y427" s="37"/>
      <c r="Z427" s="37"/>
    </row>
    <row r="428" spans="1:28">
      <c r="A428" s="102">
        <v>426</v>
      </c>
      <c r="B428" s="37"/>
      <c r="C428" s="37"/>
      <c r="D428" s="37"/>
      <c r="G428" s="37"/>
      <c r="J428" s="25"/>
      <c r="K428" s="25"/>
      <c r="P428" s="25"/>
      <c r="T428" s="37"/>
      <c r="U428" s="37"/>
      <c r="Y428" s="37"/>
      <c r="Z428" s="37"/>
    </row>
    <row r="429" spans="1:28">
      <c r="A429" s="102">
        <v>427</v>
      </c>
      <c r="B429" s="37"/>
      <c r="C429" s="37"/>
      <c r="D429" s="37"/>
      <c r="G429" s="37"/>
      <c r="J429" s="25"/>
      <c r="K429" s="25"/>
      <c r="P429" s="25"/>
      <c r="T429" s="37"/>
      <c r="U429" s="37"/>
      <c r="Y429" s="37"/>
      <c r="Z429" s="37"/>
    </row>
    <row r="430" spans="1:28">
      <c r="A430" s="102">
        <v>428</v>
      </c>
      <c r="B430" s="37"/>
      <c r="C430" s="37"/>
      <c r="D430" s="37"/>
      <c r="G430" s="37"/>
      <c r="J430" s="25"/>
      <c r="K430" s="25"/>
      <c r="P430" s="25"/>
      <c r="T430" s="37"/>
      <c r="U430" s="37"/>
      <c r="Y430" s="37"/>
      <c r="Z430" s="37"/>
    </row>
    <row r="431" spans="1:28" ht="13.5" thickBot="1">
      <c r="A431" s="114">
        <v>429</v>
      </c>
      <c r="B431" s="122"/>
      <c r="C431" s="122"/>
      <c r="D431" s="122"/>
      <c r="E431" s="122"/>
      <c r="F431" s="123"/>
      <c r="G431" s="122"/>
      <c r="H431" s="123"/>
      <c r="I431" s="122"/>
      <c r="J431" s="122"/>
      <c r="K431" s="122"/>
      <c r="L431" s="122"/>
      <c r="M431" s="123"/>
      <c r="N431" s="122"/>
      <c r="O431" s="122"/>
      <c r="P431" s="122"/>
      <c r="Q431" s="122"/>
      <c r="R431" s="123"/>
      <c r="S431" s="122"/>
      <c r="T431" s="122"/>
      <c r="U431" s="122"/>
      <c r="V431" s="122"/>
      <c r="W431" s="123"/>
      <c r="X431" s="122"/>
      <c r="Y431" s="115"/>
      <c r="Z431" s="115"/>
      <c r="AA431" s="115"/>
      <c r="AB431" s="116"/>
    </row>
    <row r="432" spans="1:28">
      <c r="A432" s="102">
        <v>430</v>
      </c>
      <c r="B432" s="37"/>
      <c r="C432" s="37"/>
      <c r="D432" s="37"/>
      <c r="G432" s="37"/>
      <c r="J432" s="25"/>
      <c r="K432" s="25"/>
      <c r="P432" s="25"/>
      <c r="T432" s="37"/>
      <c r="U432" s="37"/>
      <c r="Y432" s="37"/>
      <c r="Z432" s="37"/>
    </row>
    <row r="433" spans="1:28">
      <c r="A433" s="102">
        <v>431</v>
      </c>
      <c r="B433" s="37"/>
      <c r="C433" s="37"/>
      <c r="D433" s="37"/>
      <c r="G433" s="37"/>
      <c r="J433" s="25"/>
      <c r="K433" s="25"/>
      <c r="P433" s="25"/>
      <c r="T433" s="37"/>
      <c r="U433" s="37"/>
      <c r="Y433" s="37"/>
      <c r="Z433" s="37"/>
    </row>
    <row r="434" spans="1:28">
      <c r="A434" s="102">
        <v>432</v>
      </c>
      <c r="B434" s="37"/>
      <c r="C434" s="37"/>
      <c r="D434" s="37"/>
      <c r="G434" s="37"/>
      <c r="J434" s="25"/>
      <c r="K434" s="25"/>
      <c r="P434" s="25"/>
      <c r="T434" s="37"/>
      <c r="U434" s="37"/>
      <c r="Y434" s="37"/>
      <c r="Z434" s="37"/>
    </row>
    <row r="435" spans="1:28">
      <c r="A435" s="102">
        <v>433</v>
      </c>
      <c r="B435" s="37"/>
      <c r="C435" s="37"/>
      <c r="D435" s="37"/>
      <c r="G435" s="37"/>
      <c r="J435" s="25"/>
      <c r="K435" s="25"/>
      <c r="P435" s="25"/>
      <c r="T435" s="37"/>
      <c r="U435" s="37"/>
      <c r="Y435" s="37"/>
      <c r="Z435" s="37"/>
    </row>
    <row r="436" spans="1:28" ht="13.5" thickBot="1">
      <c r="A436" s="114">
        <v>434</v>
      </c>
      <c r="B436" s="122"/>
      <c r="C436" s="122"/>
      <c r="D436" s="122"/>
      <c r="E436" s="122"/>
      <c r="F436" s="123"/>
      <c r="G436" s="122"/>
      <c r="H436" s="123"/>
      <c r="I436" s="122"/>
      <c r="J436" s="122"/>
      <c r="K436" s="122"/>
      <c r="L436" s="122"/>
      <c r="M436" s="123"/>
      <c r="N436" s="122"/>
      <c r="O436" s="122"/>
      <c r="P436" s="122"/>
      <c r="Q436" s="122"/>
      <c r="R436" s="123"/>
      <c r="S436" s="122"/>
      <c r="T436" s="122"/>
      <c r="U436" s="122"/>
      <c r="V436" s="122"/>
      <c r="W436" s="123"/>
      <c r="X436" s="122"/>
      <c r="Y436" s="115"/>
      <c r="Z436" s="115"/>
      <c r="AA436" s="115"/>
      <c r="AB436" s="116"/>
    </row>
    <row r="437" spans="1:28">
      <c r="A437" s="102">
        <v>435</v>
      </c>
      <c r="B437" s="37"/>
      <c r="C437" s="37"/>
      <c r="D437" s="37"/>
      <c r="G437" s="37"/>
      <c r="J437" s="25"/>
      <c r="K437" s="25"/>
      <c r="P437" s="25"/>
      <c r="T437" s="37"/>
      <c r="U437" s="37"/>
      <c r="Y437" s="37"/>
      <c r="Z437" s="37"/>
    </row>
    <row r="438" spans="1:28">
      <c r="A438" s="102">
        <v>436</v>
      </c>
      <c r="B438" s="37"/>
      <c r="C438" s="37"/>
      <c r="D438" s="37"/>
      <c r="G438" s="37"/>
      <c r="J438" s="25"/>
      <c r="K438" s="25"/>
      <c r="P438" s="25"/>
      <c r="T438" s="37"/>
      <c r="U438" s="37"/>
      <c r="Y438" s="37"/>
      <c r="Z438" s="37"/>
    </row>
    <row r="439" spans="1:28">
      <c r="A439" s="102">
        <v>437</v>
      </c>
      <c r="B439" s="37"/>
      <c r="C439" s="37"/>
      <c r="D439" s="37"/>
      <c r="G439" s="37"/>
      <c r="J439" s="25"/>
      <c r="K439" s="25"/>
      <c r="P439" s="25"/>
      <c r="T439" s="37"/>
      <c r="U439" s="37"/>
      <c r="Y439" s="37"/>
      <c r="Z439" s="37"/>
    </row>
    <row r="440" spans="1:28">
      <c r="A440" s="102">
        <v>438</v>
      </c>
      <c r="B440" s="37"/>
      <c r="C440" s="37"/>
      <c r="D440" s="37"/>
      <c r="G440" s="37"/>
      <c r="J440" s="25"/>
      <c r="K440" s="25"/>
      <c r="P440" s="25"/>
      <c r="T440" s="37"/>
      <c r="U440" s="37"/>
      <c r="Y440" s="37"/>
      <c r="Z440" s="37"/>
    </row>
    <row r="441" spans="1:28" ht="13.5" thickBot="1">
      <c r="A441" s="114">
        <v>439</v>
      </c>
      <c r="B441" s="122"/>
      <c r="C441" s="122"/>
      <c r="D441" s="122"/>
      <c r="E441" s="122"/>
      <c r="F441" s="123"/>
      <c r="G441" s="122"/>
      <c r="H441" s="123"/>
      <c r="I441" s="122"/>
      <c r="J441" s="122"/>
      <c r="K441" s="122"/>
      <c r="L441" s="122"/>
      <c r="M441" s="123"/>
      <c r="N441" s="122"/>
      <c r="O441" s="122"/>
      <c r="P441" s="122"/>
      <c r="Q441" s="122"/>
      <c r="R441" s="123"/>
      <c r="S441" s="122"/>
      <c r="T441" s="122"/>
      <c r="U441" s="122"/>
      <c r="V441" s="122"/>
      <c r="W441" s="123"/>
      <c r="X441" s="122"/>
      <c r="Y441" s="115"/>
      <c r="Z441" s="115"/>
      <c r="AA441" s="115"/>
      <c r="AB441" s="116"/>
    </row>
    <row r="442" spans="1:28">
      <c r="A442" s="102">
        <v>440</v>
      </c>
      <c r="B442" s="37"/>
      <c r="C442" s="37"/>
      <c r="D442" s="37"/>
      <c r="G442" s="37"/>
      <c r="J442" s="25"/>
      <c r="K442" s="25"/>
      <c r="P442" s="25"/>
      <c r="T442" s="37"/>
      <c r="U442" s="37"/>
      <c r="Y442" s="37"/>
      <c r="Z442" s="37"/>
    </row>
    <row r="443" spans="1:28">
      <c r="A443" s="102">
        <v>441</v>
      </c>
      <c r="B443" s="37"/>
      <c r="C443" s="37"/>
      <c r="D443" s="37"/>
      <c r="G443" s="37"/>
      <c r="J443" s="25"/>
      <c r="K443" s="25"/>
      <c r="P443" s="25"/>
      <c r="T443" s="37"/>
      <c r="U443" s="37"/>
      <c r="Y443" s="37"/>
      <c r="Z443" s="37"/>
    </row>
    <row r="444" spans="1:28">
      <c r="A444" s="102">
        <v>442</v>
      </c>
      <c r="B444" s="37"/>
      <c r="C444" s="37"/>
      <c r="D444" s="37"/>
      <c r="G444" s="37"/>
      <c r="J444" s="25"/>
      <c r="K444" s="25"/>
      <c r="P444" s="25"/>
      <c r="T444" s="37"/>
      <c r="U444" s="37"/>
      <c r="Y444" s="37"/>
      <c r="Z444" s="37"/>
    </row>
    <row r="445" spans="1:28">
      <c r="A445" s="102">
        <v>443</v>
      </c>
      <c r="B445" s="37"/>
      <c r="C445" s="37"/>
      <c r="D445" s="37"/>
      <c r="G445" s="37"/>
      <c r="J445" s="25"/>
      <c r="K445" s="25"/>
      <c r="P445" s="25"/>
      <c r="T445" s="37"/>
      <c r="U445" s="37"/>
      <c r="Y445" s="37"/>
      <c r="Z445" s="37"/>
    </row>
    <row r="446" spans="1:28" ht="13.5" thickBot="1">
      <c r="A446" s="114">
        <v>444</v>
      </c>
      <c r="B446" s="122"/>
      <c r="C446" s="122"/>
      <c r="D446" s="122"/>
      <c r="E446" s="122"/>
      <c r="F446" s="123"/>
      <c r="G446" s="122"/>
      <c r="H446" s="123"/>
      <c r="I446" s="122"/>
      <c r="J446" s="122"/>
      <c r="K446" s="122"/>
      <c r="L446" s="122"/>
      <c r="M446" s="123"/>
      <c r="N446" s="122"/>
      <c r="O446" s="122"/>
      <c r="P446" s="122"/>
      <c r="Q446" s="122"/>
      <c r="R446" s="123"/>
      <c r="S446" s="122"/>
      <c r="T446" s="122"/>
      <c r="U446" s="122"/>
      <c r="V446" s="122"/>
      <c r="W446" s="123"/>
      <c r="X446" s="122"/>
      <c r="Y446" s="115"/>
      <c r="Z446" s="115"/>
      <c r="AA446" s="115"/>
      <c r="AB446" s="116"/>
    </row>
    <row r="447" spans="1:28">
      <c r="A447" s="102">
        <v>445</v>
      </c>
      <c r="B447" s="37"/>
      <c r="C447" s="37"/>
      <c r="D447" s="37"/>
      <c r="G447" s="37"/>
      <c r="J447" s="25"/>
      <c r="K447" s="25"/>
      <c r="P447" s="25"/>
      <c r="T447" s="37"/>
      <c r="U447" s="37"/>
      <c r="Y447" s="37"/>
      <c r="Z447" s="37"/>
    </row>
    <row r="448" spans="1:28">
      <c r="A448" s="102">
        <v>446</v>
      </c>
      <c r="B448" s="37"/>
      <c r="C448" s="37"/>
      <c r="D448" s="37"/>
      <c r="G448" s="37"/>
      <c r="J448" s="25"/>
      <c r="K448" s="25"/>
      <c r="P448" s="25"/>
      <c r="T448" s="37"/>
      <c r="U448" s="37"/>
      <c r="Y448" s="37"/>
      <c r="Z448" s="37"/>
    </row>
    <row r="449" spans="1:28">
      <c r="A449" s="102">
        <v>447</v>
      </c>
      <c r="B449" s="37"/>
      <c r="C449" s="37"/>
      <c r="D449" s="37"/>
      <c r="G449" s="37"/>
      <c r="J449" s="25"/>
      <c r="K449" s="25"/>
      <c r="P449" s="25"/>
      <c r="T449" s="37"/>
      <c r="U449" s="37"/>
      <c r="Y449" s="37"/>
      <c r="Z449" s="37"/>
    </row>
    <row r="450" spans="1:28">
      <c r="A450" s="102">
        <v>448</v>
      </c>
      <c r="B450" s="37"/>
      <c r="C450" s="37"/>
      <c r="D450" s="37"/>
      <c r="G450" s="37"/>
      <c r="J450" s="25"/>
      <c r="K450" s="25"/>
      <c r="P450" s="25"/>
      <c r="T450" s="37"/>
      <c r="U450" s="37"/>
      <c r="Y450" s="37"/>
      <c r="Z450" s="37"/>
    </row>
    <row r="451" spans="1:28" ht="13.5" thickBot="1">
      <c r="A451" s="114">
        <v>449</v>
      </c>
      <c r="B451" s="122"/>
      <c r="C451" s="122"/>
      <c r="D451" s="122"/>
      <c r="E451" s="122"/>
      <c r="F451" s="123"/>
      <c r="G451" s="122"/>
      <c r="H451" s="123"/>
      <c r="I451" s="122"/>
      <c r="J451" s="122"/>
      <c r="K451" s="122"/>
      <c r="L451" s="122"/>
      <c r="M451" s="123"/>
      <c r="N451" s="122"/>
      <c r="O451" s="122"/>
      <c r="P451" s="122"/>
      <c r="Q451" s="122"/>
      <c r="R451" s="123"/>
      <c r="S451" s="122"/>
      <c r="T451" s="122"/>
      <c r="U451" s="122"/>
      <c r="V451" s="122"/>
      <c r="W451" s="123"/>
      <c r="X451" s="122"/>
      <c r="Y451" s="115"/>
      <c r="Z451" s="115"/>
      <c r="AA451" s="115"/>
      <c r="AB451" s="116"/>
    </row>
    <row r="452" spans="1:28">
      <c r="A452" s="102">
        <v>450</v>
      </c>
      <c r="B452" s="37"/>
      <c r="C452" s="37"/>
      <c r="D452" s="37"/>
      <c r="G452" s="37"/>
      <c r="J452" s="25"/>
      <c r="K452" s="25"/>
      <c r="P452" s="25"/>
      <c r="T452" s="37"/>
      <c r="U452" s="37"/>
      <c r="Y452" s="37"/>
      <c r="Z452" s="37"/>
    </row>
    <row r="453" spans="1:28">
      <c r="A453" s="102">
        <v>451</v>
      </c>
      <c r="B453" s="37"/>
      <c r="C453" s="37"/>
      <c r="D453" s="37"/>
      <c r="G453" s="37"/>
      <c r="J453" s="25"/>
      <c r="K453" s="25"/>
      <c r="P453" s="25"/>
      <c r="T453" s="37"/>
      <c r="U453" s="37"/>
      <c r="Y453" s="37"/>
      <c r="Z453" s="37"/>
    </row>
    <row r="454" spans="1:28">
      <c r="A454" s="102">
        <v>452</v>
      </c>
      <c r="B454" s="37"/>
      <c r="C454" s="37"/>
      <c r="D454" s="37"/>
      <c r="G454" s="37"/>
      <c r="J454" s="25"/>
      <c r="K454" s="25"/>
      <c r="P454" s="25"/>
      <c r="T454" s="37"/>
      <c r="U454" s="37"/>
      <c r="Y454" s="37"/>
      <c r="Z454" s="37"/>
    </row>
    <row r="455" spans="1:28">
      <c r="A455" s="102">
        <v>453</v>
      </c>
      <c r="B455" s="37"/>
      <c r="C455" s="37"/>
      <c r="D455" s="37"/>
      <c r="G455" s="37"/>
      <c r="J455" s="25"/>
      <c r="K455" s="25"/>
      <c r="P455" s="25"/>
      <c r="T455" s="37"/>
      <c r="U455" s="37"/>
      <c r="Y455" s="37"/>
      <c r="Z455" s="37"/>
    </row>
    <row r="456" spans="1:28" ht="13.5" thickBot="1">
      <c r="A456" s="114">
        <v>454</v>
      </c>
      <c r="B456" s="122"/>
      <c r="C456" s="122"/>
      <c r="D456" s="122"/>
      <c r="E456" s="122"/>
      <c r="F456" s="123"/>
      <c r="G456" s="122"/>
      <c r="H456" s="123"/>
      <c r="I456" s="122"/>
      <c r="J456" s="122"/>
      <c r="K456" s="122"/>
      <c r="L456" s="122"/>
      <c r="M456" s="123"/>
      <c r="N456" s="122"/>
      <c r="O456" s="122"/>
      <c r="P456" s="122"/>
      <c r="Q456" s="122"/>
      <c r="R456" s="123"/>
      <c r="S456" s="122"/>
      <c r="T456" s="122"/>
      <c r="U456" s="122"/>
      <c r="V456" s="122"/>
      <c r="W456" s="123"/>
      <c r="X456" s="122"/>
      <c r="Y456" s="115"/>
      <c r="Z456" s="115"/>
      <c r="AA456" s="115"/>
      <c r="AB456" s="116"/>
    </row>
    <row r="457" spans="1:28">
      <c r="A457" s="102">
        <v>455</v>
      </c>
      <c r="B457" s="37"/>
      <c r="C457" s="37"/>
      <c r="D457" s="37"/>
      <c r="G457" s="37"/>
      <c r="J457" s="25"/>
      <c r="K457" s="25"/>
      <c r="P457" s="25"/>
      <c r="T457" s="37"/>
      <c r="U457" s="37"/>
      <c r="Y457" s="37"/>
      <c r="Z457" s="37"/>
    </row>
    <row r="458" spans="1:28">
      <c r="A458" s="102">
        <v>456</v>
      </c>
      <c r="B458" s="37"/>
      <c r="C458" s="37"/>
      <c r="D458" s="37"/>
      <c r="G458" s="37"/>
      <c r="J458" s="25"/>
      <c r="K458" s="25"/>
      <c r="P458" s="25"/>
      <c r="T458" s="37"/>
      <c r="U458" s="37"/>
      <c r="Y458" s="37"/>
      <c r="Z458" s="37"/>
    </row>
    <row r="459" spans="1:28">
      <c r="A459" s="102">
        <v>457</v>
      </c>
      <c r="B459" s="37"/>
      <c r="C459" s="37"/>
      <c r="D459" s="37"/>
      <c r="G459" s="37"/>
      <c r="J459" s="25"/>
      <c r="K459" s="25"/>
      <c r="P459" s="25"/>
      <c r="T459" s="37"/>
      <c r="U459" s="37"/>
      <c r="Y459" s="37"/>
      <c r="Z459" s="37"/>
    </row>
    <row r="460" spans="1:28">
      <c r="A460" s="102">
        <v>458</v>
      </c>
      <c r="B460" s="37"/>
      <c r="C460" s="37"/>
      <c r="D460" s="37"/>
      <c r="G460" s="37"/>
      <c r="J460" s="25"/>
      <c r="K460" s="25"/>
      <c r="P460" s="25"/>
      <c r="T460" s="37"/>
      <c r="U460" s="37"/>
      <c r="Y460" s="37"/>
      <c r="Z460" s="37"/>
    </row>
    <row r="461" spans="1:28" ht="13.5" thickBot="1">
      <c r="A461" s="114">
        <v>459</v>
      </c>
      <c r="B461" s="122"/>
      <c r="C461" s="122"/>
      <c r="D461" s="122"/>
      <c r="E461" s="122"/>
      <c r="F461" s="123"/>
      <c r="G461" s="122"/>
      <c r="H461" s="123"/>
      <c r="I461" s="122"/>
      <c r="J461" s="122"/>
      <c r="K461" s="122"/>
      <c r="L461" s="122"/>
      <c r="M461" s="123"/>
      <c r="N461" s="122"/>
      <c r="O461" s="122"/>
      <c r="P461" s="122"/>
      <c r="Q461" s="122"/>
      <c r="R461" s="123"/>
      <c r="S461" s="122"/>
      <c r="T461" s="122"/>
      <c r="U461" s="122"/>
      <c r="V461" s="122"/>
      <c r="W461" s="123"/>
      <c r="X461" s="122"/>
      <c r="Y461" s="115"/>
      <c r="Z461" s="115"/>
      <c r="AA461" s="115"/>
      <c r="AB461" s="116"/>
    </row>
    <row r="462" spans="1:28">
      <c r="A462" s="102">
        <v>460</v>
      </c>
      <c r="B462" s="37"/>
      <c r="C462" s="37"/>
      <c r="D462" s="37"/>
      <c r="G462" s="37"/>
      <c r="J462" s="25"/>
      <c r="K462" s="25"/>
      <c r="P462" s="25"/>
      <c r="T462" s="37"/>
      <c r="U462" s="37"/>
      <c r="Y462" s="37"/>
      <c r="Z462" s="37"/>
    </row>
    <row r="463" spans="1:28">
      <c r="A463" s="102">
        <v>461</v>
      </c>
      <c r="B463" s="37"/>
      <c r="C463" s="37"/>
      <c r="D463" s="37"/>
      <c r="G463" s="37"/>
      <c r="J463" s="25"/>
      <c r="K463" s="25"/>
      <c r="P463" s="25"/>
      <c r="T463" s="37"/>
      <c r="U463" s="37"/>
      <c r="Y463" s="37"/>
      <c r="Z463" s="37"/>
    </row>
    <row r="464" spans="1:28">
      <c r="A464" s="102">
        <v>462</v>
      </c>
      <c r="B464" s="37"/>
      <c r="C464" s="37"/>
      <c r="D464" s="37"/>
      <c r="G464" s="37"/>
      <c r="J464" s="25"/>
      <c r="K464" s="25"/>
      <c r="P464" s="25"/>
      <c r="T464" s="37"/>
      <c r="U464" s="37"/>
      <c r="Y464" s="37"/>
      <c r="Z464" s="37"/>
    </row>
    <row r="465" spans="1:28">
      <c r="A465" s="102">
        <v>463</v>
      </c>
      <c r="B465" s="37"/>
      <c r="C465" s="37"/>
      <c r="D465" s="37"/>
      <c r="G465" s="37"/>
      <c r="J465" s="25"/>
      <c r="K465" s="25"/>
      <c r="P465" s="25"/>
      <c r="T465" s="37"/>
      <c r="U465" s="37"/>
      <c r="Y465" s="37"/>
      <c r="Z465" s="37"/>
    </row>
    <row r="466" spans="1:28" ht="13.5" thickBot="1">
      <c r="A466" s="114">
        <v>464</v>
      </c>
      <c r="B466" s="122"/>
      <c r="C466" s="122"/>
      <c r="D466" s="122"/>
      <c r="E466" s="122"/>
      <c r="F466" s="123"/>
      <c r="G466" s="122"/>
      <c r="H466" s="123"/>
      <c r="I466" s="122"/>
      <c r="J466" s="122"/>
      <c r="K466" s="122"/>
      <c r="L466" s="122"/>
      <c r="M466" s="123"/>
      <c r="N466" s="122"/>
      <c r="O466" s="122"/>
      <c r="P466" s="122"/>
      <c r="Q466" s="122"/>
      <c r="R466" s="123"/>
      <c r="S466" s="122"/>
      <c r="T466" s="122"/>
      <c r="U466" s="122"/>
      <c r="V466" s="122"/>
      <c r="W466" s="123"/>
      <c r="X466" s="122"/>
      <c r="Y466" s="115"/>
      <c r="Z466" s="115"/>
      <c r="AA466" s="115"/>
      <c r="AB466" s="116"/>
    </row>
    <row r="467" spans="1:28">
      <c r="A467" s="102">
        <v>465</v>
      </c>
      <c r="B467" s="37"/>
      <c r="C467" s="37"/>
      <c r="D467" s="37"/>
      <c r="G467" s="37"/>
      <c r="J467" s="25"/>
      <c r="K467" s="25"/>
      <c r="P467" s="25"/>
      <c r="T467" s="37"/>
      <c r="U467" s="37"/>
      <c r="Y467" s="37"/>
      <c r="Z467" s="37"/>
    </row>
    <row r="468" spans="1:28">
      <c r="A468" s="102">
        <v>466</v>
      </c>
      <c r="B468" s="37"/>
      <c r="C468" s="37"/>
      <c r="D468" s="37"/>
      <c r="G468" s="37"/>
      <c r="J468" s="25"/>
      <c r="K468" s="25"/>
      <c r="P468" s="25"/>
      <c r="T468" s="37"/>
      <c r="U468" s="37"/>
      <c r="Y468" s="37"/>
      <c r="Z468" s="37"/>
    </row>
    <row r="469" spans="1:28">
      <c r="A469" s="102">
        <v>467</v>
      </c>
      <c r="B469" s="37"/>
      <c r="C469" s="37"/>
      <c r="D469" s="37"/>
      <c r="G469" s="37"/>
      <c r="J469" s="25"/>
      <c r="K469" s="25"/>
      <c r="P469" s="25"/>
      <c r="T469" s="37"/>
      <c r="U469" s="37"/>
      <c r="Y469" s="37"/>
      <c r="Z469" s="37"/>
    </row>
    <row r="470" spans="1:28">
      <c r="A470" s="102">
        <v>468</v>
      </c>
      <c r="B470" s="37"/>
      <c r="C470" s="37"/>
      <c r="D470" s="37"/>
      <c r="G470" s="37"/>
      <c r="J470" s="25"/>
      <c r="K470" s="25"/>
      <c r="P470" s="25"/>
      <c r="T470" s="37"/>
      <c r="U470" s="37"/>
      <c r="Y470" s="37"/>
      <c r="Z470" s="37"/>
    </row>
    <row r="471" spans="1:28" ht="13.5" thickBot="1">
      <c r="A471" s="114">
        <v>469</v>
      </c>
      <c r="B471" s="122"/>
      <c r="C471" s="122"/>
      <c r="D471" s="122"/>
      <c r="E471" s="122"/>
      <c r="F471" s="123"/>
      <c r="G471" s="122"/>
      <c r="H471" s="123"/>
      <c r="I471" s="122"/>
      <c r="J471" s="122"/>
      <c r="K471" s="122"/>
      <c r="L471" s="122"/>
      <c r="M471" s="123"/>
      <c r="N471" s="122"/>
      <c r="O471" s="122"/>
      <c r="P471" s="122"/>
      <c r="Q471" s="122"/>
      <c r="R471" s="123"/>
      <c r="S471" s="122"/>
      <c r="T471" s="122"/>
      <c r="U471" s="122"/>
      <c r="V471" s="122"/>
      <c r="W471" s="123"/>
      <c r="X471" s="122"/>
      <c r="Y471" s="115"/>
      <c r="Z471" s="115"/>
      <c r="AA471" s="115"/>
      <c r="AB471" s="116"/>
    </row>
    <row r="472" spans="1:28">
      <c r="A472" s="102">
        <v>470</v>
      </c>
      <c r="B472" s="37"/>
      <c r="C472" s="37"/>
      <c r="D472" s="37"/>
      <c r="G472" s="37"/>
      <c r="J472" s="25"/>
      <c r="K472" s="25"/>
      <c r="P472" s="25"/>
      <c r="T472" s="37"/>
      <c r="U472" s="37"/>
      <c r="Y472" s="37"/>
      <c r="Z472" s="37"/>
    </row>
    <row r="473" spans="1:28">
      <c r="A473" s="102">
        <v>471</v>
      </c>
      <c r="B473" s="37"/>
      <c r="C473" s="37"/>
      <c r="D473" s="37"/>
      <c r="G473" s="37"/>
      <c r="J473" s="25"/>
      <c r="K473" s="25"/>
      <c r="P473" s="25"/>
      <c r="T473" s="37"/>
      <c r="U473" s="37"/>
      <c r="Y473" s="37"/>
      <c r="Z473" s="37"/>
    </row>
    <row r="474" spans="1:28">
      <c r="A474" s="102">
        <v>472</v>
      </c>
      <c r="B474" s="37"/>
      <c r="C474" s="37"/>
      <c r="D474" s="37"/>
      <c r="G474" s="37"/>
      <c r="J474" s="25"/>
      <c r="K474" s="25"/>
      <c r="P474" s="25"/>
      <c r="T474" s="37"/>
      <c r="U474" s="37"/>
      <c r="Y474" s="37"/>
      <c r="Z474" s="37"/>
    </row>
    <row r="475" spans="1:28">
      <c r="A475" s="102">
        <v>473</v>
      </c>
      <c r="B475" s="37"/>
      <c r="C475" s="37"/>
      <c r="D475" s="37"/>
      <c r="G475" s="37"/>
      <c r="J475" s="25"/>
      <c r="K475" s="25"/>
      <c r="P475" s="25"/>
      <c r="T475" s="37"/>
      <c r="U475" s="37"/>
      <c r="Y475" s="37"/>
      <c r="Z475" s="37"/>
    </row>
    <row r="476" spans="1:28" ht="13.5" thickBot="1">
      <c r="A476" s="114">
        <v>474</v>
      </c>
      <c r="B476" s="122"/>
      <c r="C476" s="122"/>
      <c r="D476" s="122"/>
      <c r="E476" s="122"/>
      <c r="F476" s="123"/>
      <c r="G476" s="122"/>
      <c r="H476" s="123"/>
      <c r="I476" s="122"/>
      <c r="J476" s="122"/>
      <c r="K476" s="122"/>
      <c r="L476" s="122"/>
      <c r="M476" s="123"/>
      <c r="N476" s="122"/>
      <c r="O476" s="122"/>
      <c r="P476" s="122"/>
      <c r="Q476" s="122"/>
      <c r="R476" s="123"/>
      <c r="S476" s="122"/>
      <c r="T476" s="122"/>
      <c r="U476" s="122"/>
      <c r="V476" s="122"/>
      <c r="W476" s="123"/>
      <c r="X476" s="122"/>
      <c r="Y476" s="115"/>
      <c r="Z476" s="115"/>
      <c r="AA476" s="115"/>
      <c r="AB476" s="116"/>
    </row>
    <row r="477" spans="1:28">
      <c r="A477" s="102">
        <v>475</v>
      </c>
      <c r="B477" s="37"/>
      <c r="C477" s="37"/>
      <c r="D477" s="37"/>
      <c r="G477" s="37"/>
      <c r="J477" s="25"/>
      <c r="K477" s="25"/>
      <c r="P477" s="25"/>
      <c r="T477" s="37"/>
      <c r="U477" s="37"/>
      <c r="Y477" s="37"/>
      <c r="Z477" s="37"/>
    </row>
    <row r="478" spans="1:28">
      <c r="A478" s="102">
        <v>476</v>
      </c>
      <c r="B478" s="37"/>
      <c r="C478" s="37"/>
      <c r="D478" s="37"/>
      <c r="G478" s="37"/>
      <c r="J478" s="25"/>
      <c r="K478" s="25"/>
      <c r="P478" s="25"/>
      <c r="T478" s="37"/>
      <c r="U478" s="37"/>
      <c r="Y478" s="37"/>
      <c r="Z478" s="37"/>
    </row>
    <row r="479" spans="1:28">
      <c r="A479" s="102">
        <v>477</v>
      </c>
      <c r="B479" s="37"/>
      <c r="C479" s="37"/>
      <c r="D479" s="37"/>
      <c r="G479" s="37"/>
      <c r="J479" s="25"/>
      <c r="K479" s="25"/>
      <c r="P479" s="25"/>
      <c r="T479" s="37"/>
      <c r="U479" s="37"/>
      <c r="Y479" s="37"/>
      <c r="Z479" s="37"/>
    </row>
    <row r="480" spans="1:28">
      <c r="A480" s="102">
        <v>478</v>
      </c>
      <c r="B480" s="37"/>
      <c r="C480" s="37"/>
      <c r="D480" s="37"/>
      <c r="G480" s="37"/>
      <c r="J480" s="25"/>
      <c r="K480" s="25"/>
      <c r="P480" s="25"/>
      <c r="T480" s="37"/>
      <c r="U480" s="37"/>
      <c r="Y480" s="37"/>
      <c r="Z480" s="37"/>
    </row>
    <row r="481" spans="1:28" ht="13.5" thickBot="1">
      <c r="A481" s="114">
        <v>479</v>
      </c>
      <c r="B481" s="122"/>
      <c r="C481" s="122"/>
      <c r="D481" s="122"/>
      <c r="E481" s="122"/>
      <c r="F481" s="123"/>
      <c r="G481" s="122"/>
      <c r="H481" s="123"/>
      <c r="I481" s="122"/>
      <c r="J481" s="122"/>
      <c r="K481" s="122"/>
      <c r="L481" s="122"/>
      <c r="M481" s="123"/>
      <c r="N481" s="122"/>
      <c r="O481" s="122"/>
      <c r="P481" s="122"/>
      <c r="Q481" s="122"/>
      <c r="R481" s="123"/>
      <c r="S481" s="122"/>
      <c r="T481" s="122"/>
      <c r="U481" s="122"/>
      <c r="V481" s="122"/>
      <c r="W481" s="123"/>
      <c r="X481" s="122"/>
      <c r="Y481" s="115"/>
      <c r="Z481" s="115"/>
      <c r="AA481" s="115"/>
      <c r="AB481" s="116"/>
    </row>
    <row r="482" spans="1:28">
      <c r="A482" s="102">
        <v>480</v>
      </c>
      <c r="B482" s="37"/>
      <c r="C482" s="37"/>
      <c r="D482" s="37"/>
      <c r="G482" s="37"/>
      <c r="J482" s="25"/>
      <c r="K482" s="25"/>
      <c r="P482" s="25"/>
      <c r="T482" s="37"/>
      <c r="U482" s="37"/>
      <c r="Y482" s="37"/>
      <c r="Z482" s="37"/>
    </row>
    <row r="483" spans="1:28">
      <c r="A483" s="102">
        <v>481</v>
      </c>
      <c r="B483" s="37"/>
      <c r="C483" s="37"/>
      <c r="D483" s="37"/>
      <c r="G483" s="37"/>
      <c r="J483" s="25"/>
      <c r="K483" s="25"/>
      <c r="P483" s="25"/>
      <c r="T483" s="37"/>
      <c r="U483" s="37"/>
      <c r="Y483" s="37"/>
      <c r="Z483" s="37"/>
    </row>
    <row r="484" spans="1:28">
      <c r="A484" s="102">
        <v>482</v>
      </c>
      <c r="B484" s="37"/>
      <c r="C484" s="37"/>
      <c r="D484" s="37"/>
      <c r="G484" s="37"/>
      <c r="J484" s="25"/>
      <c r="K484" s="25"/>
      <c r="P484" s="25"/>
      <c r="T484" s="37"/>
      <c r="U484" s="37"/>
      <c r="Y484" s="37"/>
      <c r="Z484" s="37"/>
    </row>
    <row r="485" spans="1:28">
      <c r="A485" s="102">
        <v>483</v>
      </c>
      <c r="B485" s="37"/>
      <c r="C485" s="37"/>
      <c r="D485" s="37"/>
      <c r="G485" s="37"/>
      <c r="J485" s="25"/>
      <c r="K485" s="25"/>
      <c r="P485" s="25"/>
      <c r="T485" s="37"/>
      <c r="U485" s="37"/>
      <c r="Y485" s="37"/>
      <c r="Z485" s="37"/>
    </row>
    <row r="486" spans="1:28" ht="13.5" thickBot="1">
      <c r="A486" s="114">
        <v>484</v>
      </c>
      <c r="B486" s="122"/>
      <c r="C486" s="122"/>
      <c r="D486" s="122"/>
      <c r="E486" s="122"/>
      <c r="F486" s="123"/>
      <c r="G486" s="122"/>
      <c r="H486" s="123"/>
      <c r="I486" s="122"/>
      <c r="J486" s="122"/>
      <c r="K486" s="122"/>
      <c r="L486" s="122"/>
      <c r="M486" s="123"/>
      <c r="N486" s="122"/>
      <c r="O486" s="122"/>
      <c r="P486" s="122"/>
      <c r="Q486" s="122"/>
      <c r="R486" s="123"/>
      <c r="S486" s="122"/>
      <c r="T486" s="122"/>
      <c r="U486" s="122"/>
      <c r="V486" s="122"/>
      <c r="W486" s="123"/>
      <c r="X486" s="122"/>
      <c r="Y486" s="115"/>
      <c r="Z486" s="115"/>
      <c r="AA486" s="115"/>
      <c r="AB486" s="116"/>
    </row>
    <row r="487" spans="1:28">
      <c r="A487" s="102">
        <v>485</v>
      </c>
      <c r="B487" s="37"/>
      <c r="C487" s="37"/>
      <c r="D487" s="37"/>
      <c r="G487" s="37"/>
      <c r="J487" s="25"/>
      <c r="K487" s="25"/>
      <c r="P487" s="25"/>
      <c r="T487" s="37"/>
      <c r="U487" s="37"/>
      <c r="Y487" s="37"/>
      <c r="Z487" s="37"/>
    </row>
    <row r="488" spans="1:28">
      <c r="A488" s="102">
        <v>486</v>
      </c>
      <c r="B488" s="37"/>
      <c r="C488" s="37"/>
      <c r="D488" s="37"/>
      <c r="G488" s="37"/>
      <c r="J488" s="25"/>
      <c r="K488" s="25"/>
      <c r="P488" s="25"/>
      <c r="T488" s="37"/>
      <c r="U488" s="37"/>
      <c r="Y488" s="37"/>
      <c r="Z488" s="37"/>
    </row>
    <row r="489" spans="1:28">
      <c r="A489" s="102">
        <v>487</v>
      </c>
      <c r="B489" s="37"/>
      <c r="C489" s="37"/>
      <c r="D489" s="37"/>
      <c r="G489" s="37"/>
      <c r="J489" s="25"/>
      <c r="K489" s="25"/>
      <c r="P489" s="25"/>
      <c r="T489" s="37"/>
      <c r="U489" s="37"/>
      <c r="Y489" s="37"/>
      <c r="Z489" s="37"/>
    </row>
    <row r="490" spans="1:28">
      <c r="A490" s="102">
        <v>488</v>
      </c>
      <c r="B490" s="37"/>
      <c r="C490" s="37"/>
      <c r="D490" s="37"/>
      <c r="G490" s="37"/>
      <c r="J490" s="25"/>
      <c r="K490" s="25"/>
      <c r="P490" s="25"/>
      <c r="T490" s="37"/>
      <c r="U490" s="37"/>
      <c r="Y490" s="37"/>
      <c r="Z490" s="37"/>
    </row>
    <row r="491" spans="1:28" ht="13.5" thickBot="1">
      <c r="A491" s="114">
        <v>489</v>
      </c>
      <c r="B491" s="122"/>
      <c r="C491" s="122"/>
      <c r="D491" s="122"/>
      <c r="E491" s="122"/>
      <c r="F491" s="123"/>
      <c r="G491" s="122"/>
      <c r="H491" s="123"/>
      <c r="I491" s="122"/>
      <c r="J491" s="122"/>
      <c r="K491" s="122"/>
      <c r="L491" s="122"/>
      <c r="M491" s="123"/>
      <c r="N491" s="122"/>
      <c r="O491" s="122"/>
      <c r="P491" s="122"/>
      <c r="Q491" s="122"/>
      <c r="R491" s="123"/>
      <c r="S491" s="122"/>
      <c r="T491" s="122"/>
      <c r="U491" s="122"/>
      <c r="V491" s="122"/>
      <c r="W491" s="123"/>
      <c r="X491" s="122"/>
      <c r="Y491" s="115"/>
      <c r="Z491" s="115"/>
      <c r="AA491" s="115"/>
      <c r="AB491" s="116"/>
    </row>
    <row r="492" spans="1:28">
      <c r="A492" s="102">
        <v>490</v>
      </c>
      <c r="B492" s="37"/>
      <c r="C492" s="37"/>
      <c r="D492" s="37"/>
      <c r="G492" s="37"/>
      <c r="J492" s="25"/>
      <c r="K492" s="25"/>
      <c r="P492" s="25"/>
      <c r="T492" s="37"/>
      <c r="U492" s="37"/>
      <c r="Y492" s="37"/>
      <c r="Z492" s="37"/>
    </row>
    <row r="493" spans="1:28">
      <c r="A493" s="102">
        <v>491</v>
      </c>
      <c r="B493" s="37"/>
      <c r="C493" s="37"/>
      <c r="D493" s="37"/>
      <c r="G493" s="37"/>
      <c r="J493" s="25"/>
      <c r="K493" s="25"/>
      <c r="P493" s="25"/>
      <c r="T493" s="37"/>
      <c r="U493" s="37"/>
      <c r="Y493" s="37"/>
      <c r="Z493" s="37"/>
    </row>
    <row r="494" spans="1:28">
      <c r="A494" s="102">
        <v>492</v>
      </c>
      <c r="B494" s="37"/>
      <c r="C494" s="37"/>
      <c r="D494" s="37"/>
      <c r="G494" s="37"/>
      <c r="J494" s="25"/>
      <c r="K494" s="25"/>
      <c r="P494" s="25"/>
      <c r="T494" s="37"/>
      <c r="U494" s="37"/>
      <c r="Y494" s="37"/>
      <c r="Z494" s="37"/>
    </row>
    <row r="495" spans="1:28">
      <c r="A495" s="102">
        <v>493</v>
      </c>
      <c r="B495" s="37"/>
      <c r="C495" s="37"/>
      <c r="D495" s="37"/>
      <c r="G495" s="37"/>
      <c r="J495" s="25"/>
      <c r="K495" s="25"/>
      <c r="P495" s="25"/>
      <c r="T495" s="37"/>
      <c r="U495" s="37"/>
      <c r="Y495" s="37"/>
      <c r="Z495" s="37"/>
    </row>
    <row r="496" spans="1:28" ht="13.5" thickBot="1">
      <c r="A496" s="114">
        <v>494</v>
      </c>
      <c r="B496" s="122"/>
      <c r="C496" s="122"/>
      <c r="D496" s="122"/>
      <c r="E496" s="122"/>
      <c r="F496" s="123"/>
      <c r="G496" s="122"/>
      <c r="H496" s="123"/>
      <c r="I496" s="122"/>
      <c r="J496" s="122"/>
      <c r="K496" s="122"/>
      <c r="L496" s="122"/>
      <c r="M496" s="123"/>
      <c r="N496" s="122"/>
      <c r="O496" s="122"/>
      <c r="P496" s="122"/>
      <c r="Q496" s="122"/>
      <c r="R496" s="123"/>
      <c r="S496" s="122"/>
      <c r="T496" s="122"/>
      <c r="U496" s="122"/>
      <c r="V496" s="122"/>
      <c r="W496" s="123"/>
      <c r="X496" s="122"/>
      <c r="Y496" s="115"/>
      <c r="Z496" s="115"/>
      <c r="AA496" s="115"/>
      <c r="AB496" s="116"/>
    </row>
    <row r="497" spans="1:28">
      <c r="A497" s="102">
        <v>495</v>
      </c>
      <c r="B497" s="37"/>
      <c r="C497" s="37"/>
      <c r="D497" s="37"/>
      <c r="G497" s="37"/>
      <c r="J497" s="25"/>
      <c r="K497" s="25"/>
      <c r="P497" s="25"/>
      <c r="T497" s="37"/>
      <c r="U497" s="37"/>
      <c r="Y497" s="37"/>
      <c r="Z497" s="37"/>
    </row>
    <row r="498" spans="1:28">
      <c r="A498" s="102">
        <v>496</v>
      </c>
      <c r="B498" s="37"/>
      <c r="C498" s="37"/>
      <c r="D498" s="37"/>
      <c r="G498" s="37"/>
      <c r="J498" s="25"/>
      <c r="K498" s="25"/>
      <c r="P498" s="25"/>
      <c r="T498" s="37"/>
      <c r="U498" s="37"/>
      <c r="Y498" s="37"/>
      <c r="Z498" s="37"/>
    </row>
    <row r="499" spans="1:28">
      <c r="A499" s="102">
        <v>497</v>
      </c>
      <c r="B499" s="37"/>
      <c r="C499" s="37"/>
      <c r="D499" s="37"/>
      <c r="G499" s="37"/>
      <c r="J499" s="25"/>
      <c r="K499" s="25"/>
      <c r="P499" s="25"/>
      <c r="T499" s="37"/>
      <c r="U499" s="37"/>
      <c r="Y499" s="37"/>
      <c r="Z499" s="37"/>
    </row>
    <row r="500" spans="1:28">
      <c r="A500" s="102">
        <v>498</v>
      </c>
      <c r="B500" s="37"/>
      <c r="C500" s="37"/>
      <c r="D500" s="37"/>
      <c r="G500" s="37"/>
      <c r="J500" s="25"/>
      <c r="K500" s="25"/>
      <c r="P500" s="25"/>
      <c r="T500" s="37"/>
      <c r="U500" s="37"/>
      <c r="Y500" s="37"/>
      <c r="Z500" s="37"/>
    </row>
    <row r="501" spans="1:28" ht="13.5" thickBot="1">
      <c r="A501" s="114">
        <v>499</v>
      </c>
      <c r="B501" s="122"/>
      <c r="C501" s="122"/>
      <c r="D501" s="122"/>
      <c r="E501" s="122"/>
      <c r="F501" s="123"/>
      <c r="G501" s="122"/>
      <c r="H501" s="123"/>
      <c r="I501" s="122"/>
      <c r="J501" s="122"/>
      <c r="K501" s="122"/>
      <c r="L501" s="122"/>
      <c r="M501" s="123"/>
      <c r="N501" s="122"/>
      <c r="O501" s="122"/>
      <c r="P501" s="122"/>
      <c r="Q501" s="122"/>
      <c r="R501" s="123"/>
      <c r="S501" s="122"/>
      <c r="T501" s="122"/>
      <c r="U501" s="122"/>
      <c r="V501" s="122"/>
      <c r="W501" s="123"/>
      <c r="X501" s="122"/>
      <c r="Y501" s="115"/>
      <c r="Z501" s="115"/>
      <c r="AA501" s="115"/>
      <c r="AB501" s="116"/>
    </row>
    <row r="502" spans="1:28">
      <c r="A502" s="102">
        <v>500</v>
      </c>
      <c r="B502" s="37"/>
      <c r="C502" s="37"/>
      <c r="D502" s="37"/>
      <c r="G502" s="37"/>
      <c r="J502" s="25"/>
      <c r="K502" s="25"/>
      <c r="P502" s="25"/>
      <c r="T502" s="37"/>
      <c r="U502" s="37"/>
      <c r="Y502" s="37"/>
      <c r="Z502" s="37"/>
    </row>
    <row r="503" spans="1:28">
      <c r="A503" s="102">
        <v>501</v>
      </c>
      <c r="B503" s="37"/>
      <c r="C503" s="37"/>
      <c r="D503" s="37"/>
      <c r="G503" s="37"/>
      <c r="J503" s="25"/>
      <c r="K503" s="25"/>
      <c r="P503" s="25"/>
      <c r="T503" s="37"/>
      <c r="U503" s="37"/>
      <c r="Y503" s="37"/>
      <c r="Z503" s="37"/>
    </row>
    <row r="504" spans="1:28">
      <c r="A504" s="102">
        <v>502</v>
      </c>
      <c r="B504" s="37"/>
      <c r="C504" s="37"/>
      <c r="D504" s="37"/>
      <c r="G504" s="37"/>
      <c r="J504" s="25"/>
      <c r="K504" s="25"/>
      <c r="P504" s="25"/>
      <c r="T504" s="37"/>
      <c r="U504" s="37"/>
      <c r="Y504" s="37"/>
      <c r="Z504" s="37"/>
    </row>
    <row r="505" spans="1:28">
      <c r="A505" s="102">
        <v>503</v>
      </c>
      <c r="B505" s="37"/>
      <c r="C505" s="37"/>
      <c r="D505" s="37"/>
      <c r="G505" s="37"/>
      <c r="J505" s="25"/>
      <c r="K505" s="25"/>
      <c r="P505" s="25"/>
      <c r="T505" s="37"/>
      <c r="U505" s="37"/>
      <c r="Y505" s="37"/>
      <c r="Z505" s="37"/>
    </row>
    <row r="506" spans="1:28" ht="13.5" thickBot="1">
      <c r="A506" s="114">
        <v>504</v>
      </c>
      <c r="B506" s="122"/>
      <c r="C506" s="122"/>
      <c r="D506" s="122"/>
      <c r="E506" s="122"/>
      <c r="F506" s="123"/>
      <c r="G506" s="122"/>
      <c r="H506" s="123"/>
      <c r="I506" s="122"/>
      <c r="J506" s="122"/>
      <c r="K506" s="122"/>
      <c r="L506" s="122"/>
      <c r="M506" s="123"/>
      <c r="N506" s="122"/>
      <c r="O506" s="122"/>
      <c r="P506" s="122"/>
      <c r="Q506" s="122"/>
      <c r="R506" s="123"/>
      <c r="S506" s="122"/>
      <c r="T506" s="122"/>
      <c r="U506" s="122"/>
      <c r="V506" s="122"/>
      <c r="W506" s="123"/>
      <c r="X506" s="122"/>
      <c r="Y506" s="115"/>
      <c r="Z506" s="115"/>
      <c r="AA506" s="115"/>
      <c r="AB506" s="116"/>
    </row>
    <row r="507" spans="1:28">
      <c r="A507" s="102">
        <v>505</v>
      </c>
      <c r="B507" s="37"/>
      <c r="C507" s="37"/>
      <c r="D507" s="37"/>
      <c r="G507" s="37"/>
      <c r="J507" s="25"/>
      <c r="K507" s="25"/>
      <c r="P507" s="25"/>
      <c r="T507" s="37"/>
      <c r="U507" s="37"/>
      <c r="Y507" s="37"/>
      <c r="Z507" s="37"/>
    </row>
    <row r="508" spans="1:28">
      <c r="A508" s="102">
        <v>506</v>
      </c>
      <c r="B508" s="37"/>
      <c r="C508" s="37"/>
      <c r="D508" s="37"/>
      <c r="G508" s="37"/>
      <c r="J508" s="25"/>
      <c r="K508" s="25"/>
      <c r="P508" s="25"/>
      <c r="T508" s="37"/>
      <c r="U508" s="37"/>
      <c r="Y508" s="37"/>
      <c r="Z508" s="37"/>
    </row>
    <row r="509" spans="1:28">
      <c r="A509" s="102">
        <v>507</v>
      </c>
      <c r="B509" s="37"/>
      <c r="C509" s="37"/>
      <c r="D509" s="37"/>
      <c r="G509" s="37"/>
      <c r="J509" s="25"/>
      <c r="K509" s="25"/>
      <c r="P509" s="25"/>
      <c r="T509" s="37"/>
      <c r="U509" s="37"/>
      <c r="Y509" s="37"/>
      <c r="Z509" s="37"/>
    </row>
    <row r="510" spans="1:28">
      <c r="A510" s="102">
        <v>508</v>
      </c>
      <c r="B510" s="37"/>
      <c r="C510" s="37"/>
      <c r="D510" s="37"/>
      <c r="G510" s="37"/>
      <c r="J510" s="25"/>
      <c r="K510" s="25"/>
      <c r="P510" s="25"/>
      <c r="T510" s="37"/>
      <c r="U510" s="37"/>
      <c r="Y510" s="37"/>
      <c r="Z510" s="37"/>
    </row>
    <row r="511" spans="1:28" ht="13.5" thickBot="1">
      <c r="A511" s="114">
        <v>509</v>
      </c>
      <c r="B511" s="122"/>
      <c r="C511" s="122"/>
      <c r="D511" s="122"/>
      <c r="E511" s="122"/>
      <c r="F511" s="123"/>
      <c r="G511" s="122"/>
      <c r="H511" s="123"/>
      <c r="I511" s="122"/>
      <c r="J511" s="122"/>
      <c r="K511" s="122"/>
      <c r="L511" s="122"/>
      <c r="M511" s="123"/>
      <c r="N511" s="122"/>
      <c r="O511" s="122"/>
      <c r="P511" s="122"/>
      <c r="Q511" s="122"/>
      <c r="R511" s="123"/>
      <c r="S511" s="122"/>
      <c r="T511" s="122"/>
      <c r="U511" s="122"/>
      <c r="V511" s="122"/>
      <c r="W511" s="123"/>
      <c r="X511" s="122"/>
      <c r="Y511" s="115"/>
      <c r="Z511" s="115"/>
      <c r="AA511" s="115"/>
      <c r="AB511" s="116"/>
    </row>
    <row r="512" spans="1:28">
      <c r="A512" s="102">
        <v>510</v>
      </c>
      <c r="B512" s="37"/>
      <c r="C512" s="37"/>
      <c r="D512" s="37"/>
      <c r="G512" s="37"/>
      <c r="J512" s="25"/>
      <c r="K512" s="25"/>
      <c r="P512" s="25"/>
      <c r="T512" s="37"/>
      <c r="U512" s="37"/>
      <c r="Y512" s="37"/>
      <c r="Z512" s="37"/>
    </row>
    <row r="513" spans="1:28">
      <c r="A513" s="102">
        <v>511</v>
      </c>
      <c r="B513" s="37"/>
      <c r="C513" s="37"/>
      <c r="D513" s="37"/>
      <c r="G513" s="37"/>
      <c r="J513" s="25"/>
      <c r="K513" s="25"/>
      <c r="P513" s="25"/>
      <c r="T513" s="37"/>
      <c r="U513" s="37"/>
      <c r="Y513" s="37"/>
      <c r="Z513" s="37"/>
    </row>
    <row r="514" spans="1:28">
      <c r="A514" s="102">
        <v>512</v>
      </c>
      <c r="B514" s="37"/>
      <c r="C514" s="37"/>
      <c r="D514" s="37"/>
      <c r="G514" s="37"/>
      <c r="J514" s="25"/>
      <c r="K514" s="25"/>
      <c r="P514" s="25"/>
      <c r="T514" s="37"/>
      <c r="U514" s="37"/>
      <c r="Y514" s="37"/>
      <c r="Z514" s="37"/>
    </row>
    <row r="515" spans="1:28">
      <c r="A515" s="102">
        <v>513</v>
      </c>
      <c r="B515" s="37"/>
      <c r="C515" s="37"/>
      <c r="D515" s="37"/>
      <c r="G515" s="37"/>
      <c r="J515" s="25"/>
      <c r="K515" s="25"/>
      <c r="P515" s="25"/>
      <c r="T515" s="37"/>
      <c r="U515" s="37"/>
      <c r="Y515" s="37"/>
      <c r="Z515" s="37"/>
    </row>
    <row r="516" spans="1:28" ht="13.5" thickBot="1">
      <c r="A516" s="114">
        <v>514</v>
      </c>
      <c r="B516" s="122"/>
      <c r="C516" s="122"/>
      <c r="D516" s="122"/>
      <c r="E516" s="122"/>
      <c r="F516" s="123"/>
      <c r="G516" s="122"/>
      <c r="H516" s="123"/>
      <c r="I516" s="122"/>
      <c r="J516" s="122"/>
      <c r="K516" s="122"/>
      <c r="L516" s="122"/>
      <c r="M516" s="123"/>
      <c r="N516" s="122"/>
      <c r="O516" s="122"/>
      <c r="P516" s="122"/>
      <c r="Q516" s="122"/>
      <c r="R516" s="123"/>
      <c r="S516" s="122"/>
      <c r="T516" s="122"/>
      <c r="U516" s="122"/>
      <c r="V516" s="122"/>
      <c r="W516" s="123"/>
      <c r="X516" s="122"/>
      <c r="Y516" s="115"/>
      <c r="Z516" s="115"/>
      <c r="AA516" s="115"/>
      <c r="AB516" s="116"/>
    </row>
    <row r="517" spans="1:28">
      <c r="A517" s="102">
        <v>515</v>
      </c>
      <c r="B517" s="37"/>
      <c r="C517" s="37"/>
      <c r="D517" s="37"/>
      <c r="G517" s="37"/>
      <c r="J517" s="25"/>
      <c r="K517" s="25"/>
      <c r="P517" s="25"/>
      <c r="T517" s="37"/>
      <c r="U517" s="37"/>
      <c r="Y517" s="37"/>
      <c r="Z517" s="37"/>
    </row>
    <row r="518" spans="1:28">
      <c r="A518" s="102">
        <v>516</v>
      </c>
      <c r="B518" s="37"/>
      <c r="C518" s="37"/>
      <c r="D518" s="37"/>
      <c r="G518" s="37"/>
      <c r="J518" s="25"/>
      <c r="K518" s="25"/>
      <c r="P518" s="25"/>
      <c r="T518" s="37"/>
      <c r="U518" s="37"/>
      <c r="Y518" s="37"/>
      <c r="Z518" s="37"/>
    </row>
    <row r="519" spans="1:28">
      <c r="A519" s="102">
        <v>517</v>
      </c>
      <c r="B519" s="37"/>
      <c r="C519" s="37"/>
      <c r="D519" s="37"/>
      <c r="G519" s="37"/>
      <c r="J519" s="25"/>
      <c r="K519" s="25"/>
      <c r="P519" s="25"/>
      <c r="T519" s="37"/>
      <c r="U519" s="37"/>
      <c r="Y519" s="37"/>
      <c r="Z519" s="37"/>
    </row>
    <row r="520" spans="1:28">
      <c r="A520" s="102">
        <v>518</v>
      </c>
      <c r="B520" s="37"/>
      <c r="C520" s="37"/>
      <c r="D520" s="37"/>
      <c r="G520" s="37"/>
      <c r="J520" s="25"/>
      <c r="K520" s="25"/>
      <c r="P520" s="25"/>
      <c r="T520" s="37"/>
      <c r="U520" s="37"/>
      <c r="Y520" s="37"/>
      <c r="Z520" s="37"/>
    </row>
    <row r="521" spans="1:28" ht="13.5" thickBot="1">
      <c r="A521" s="114">
        <v>519</v>
      </c>
      <c r="B521" s="122"/>
      <c r="C521" s="122"/>
      <c r="D521" s="122"/>
      <c r="E521" s="122"/>
      <c r="F521" s="123"/>
      <c r="G521" s="122"/>
      <c r="H521" s="123"/>
      <c r="I521" s="122"/>
      <c r="J521" s="122"/>
      <c r="K521" s="122"/>
      <c r="L521" s="122"/>
      <c r="M521" s="123"/>
      <c r="N521" s="122"/>
      <c r="O521" s="122"/>
      <c r="P521" s="122"/>
      <c r="Q521" s="122"/>
      <c r="R521" s="123"/>
      <c r="S521" s="122"/>
      <c r="T521" s="122"/>
      <c r="U521" s="122"/>
      <c r="V521" s="122"/>
      <c r="W521" s="123"/>
      <c r="X521" s="122"/>
      <c r="Y521" s="115"/>
      <c r="Z521" s="115"/>
      <c r="AA521" s="115"/>
      <c r="AB521" s="116"/>
    </row>
    <row r="522" spans="1:28">
      <c r="A522" s="102">
        <v>520</v>
      </c>
      <c r="B522" s="37"/>
      <c r="C522" s="37"/>
      <c r="D522" s="37"/>
      <c r="G522" s="37"/>
      <c r="J522" s="25"/>
      <c r="K522" s="25"/>
      <c r="P522" s="25"/>
      <c r="T522" s="37"/>
      <c r="U522" s="37"/>
      <c r="Y522" s="37"/>
      <c r="Z522" s="37"/>
    </row>
    <row r="523" spans="1:28">
      <c r="A523" s="102">
        <v>521</v>
      </c>
      <c r="B523" s="37"/>
      <c r="C523" s="37"/>
      <c r="D523" s="37"/>
      <c r="G523" s="37"/>
      <c r="J523" s="25"/>
      <c r="K523" s="25"/>
      <c r="P523" s="25"/>
      <c r="T523" s="37"/>
      <c r="U523" s="37"/>
      <c r="Y523" s="37"/>
      <c r="Z523" s="37"/>
    </row>
    <row r="524" spans="1:28">
      <c r="A524" s="102">
        <v>522</v>
      </c>
      <c r="B524" s="37"/>
      <c r="C524" s="37"/>
      <c r="D524" s="37"/>
      <c r="G524" s="37"/>
      <c r="J524" s="25"/>
      <c r="K524" s="25"/>
      <c r="P524" s="25"/>
      <c r="T524" s="37"/>
      <c r="U524" s="37"/>
      <c r="Y524" s="37"/>
      <c r="Z524" s="37"/>
    </row>
    <row r="525" spans="1:28">
      <c r="A525" s="102">
        <v>523</v>
      </c>
      <c r="B525" s="37"/>
      <c r="C525" s="37"/>
      <c r="D525" s="37"/>
      <c r="G525" s="37"/>
      <c r="J525" s="25"/>
      <c r="K525" s="25"/>
      <c r="P525" s="25"/>
      <c r="T525" s="37"/>
      <c r="U525" s="37"/>
      <c r="Y525" s="37"/>
      <c r="Z525" s="37"/>
    </row>
    <row r="526" spans="1:28" ht="13.5" thickBot="1">
      <c r="A526" s="114">
        <v>524</v>
      </c>
      <c r="B526" s="122"/>
      <c r="C526" s="122"/>
      <c r="D526" s="122"/>
      <c r="E526" s="122"/>
      <c r="F526" s="123"/>
      <c r="G526" s="122"/>
      <c r="H526" s="123"/>
      <c r="I526" s="122"/>
      <c r="J526" s="122"/>
      <c r="K526" s="122"/>
      <c r="L526" s="122"/>
      <c r="M526" s="123"/>
      <c r="N526" s="122"/>
      <c r="O526" s="122"/>
      <c r="P526" s="122"/>
      <c r="Q526" s="122"/>
      <c r="R526" s="123"/>
      <c r="S526" s="122"/>
      <c r="T526" s="122"/>
      <c r="U526" s="122"/>
      <c r="V526" s="122"/>
      <c r="W526" s="123"/>
      <c r="X526" s="122"/>
      <c r="Y526" s="115"/>
      <c r="Z526" s="115"/>
      <c r="AA526" s="115"/>
      <c r="AB526" s="116"/>
    </row>
    <row r="527" spans="1:28">
      <c r="A527" s="102">
        <v>525</v>
      </c>
      <c r="B527" s="37"/>
      <c r="C527" s="37"/>
      <c r="D527" s="37"/>
      <c r="G527" s="37"/>
      <c r="J527" s="25"/>
      <c r="K527" s="25"/>
      <c r="P527" s="25"/>
      <c r="T527" s="37"/>
      <c r="U527" s="37"/>
      <c r="Y527" s="37"/>
      <c r="Z527" s="37"/>
    </row>
    <row r="528" spans="1:28">
      <c r="A528" s="102">
        <v>526</v>
      </c>
      <c r="B528" s="37"/>
      <c r="C528" s="37"/>
      <c r="D528" s="37"/>
      <c r="G528" s="37"/>
      <c r="J528" s="25"/>
      <c r="K528" s="25"/>
      <c r="P528" s="25"/>
      <c r="T528" s="37"/>
      <c r="U528" s="37"/>
      <c r="Y528" s="37"/>
      <c r="Z528" s="37"/>
    </row>
    <row r="529" spans="1:28">
      <c r="A529" s="102">
        <v>527</v>
      </c>
      <c r="B529" s="37"/>
      <c r="C529" s="37"/>
      <c r="D529" s="37"/>
      <c r="G529" s="37"/>
      <c r="J529" s="25"/>
      <c r="K529" s="25"/>
      <c r="P529" s="25"/>
      <c r="T529" s="37"/>
      <c r="U529" s="37"/>
      <c r="Y529" s="37"/>
      <c r="Z529" s="37"/>
    </row>
    <row r="530" spans="1:28">
      <c r="A530" s="102">
        <v>528</v>
      </c>
      <c r="B530" s="37"/>
      <c r="C530" s="37"/>
      <c r="D530" s="37"/>
      <c r="G530" s="37"/>
      <c r="J530" s="25"/>
      <c r="K530" s="25"/>
      <c r="P530" s="25"/>
      <c r="T530" s="37"/>
      <c r="U530" s="37"/>
      <c r="Y530" s="37"/>
      <c r="Z530" s="37"/>
    </row>
    <row r="531" spans="1:28" ht="13.5" thickBot="1">
      <c r="A531" s="114">
        <v>529</v>
      </c>
      <c r="B531" s="122"/>
      <c r="C531" s="122"/>
      <c r="D531" s="122"/>
      <c r="E531" s="122"/>
      <c r="F531" s="123"/>
      <c r="G531" s="122"/>
      <c r="H531" s="123"/>
      <c r="I531" s="122"/>
      <c r="J531" s="122"/>
      <c r="K531" s="122"/>
      <c r="L531" s="122"/>
      <c r="M531" s="123"/>
      <c r="N531" s="122"/>
      <c r="O531" s="122"/>
      <c r="P531" s="122"/>
      <c r="Q531" s="122"/>
      <c r="R531" s="123"/>
      <c r="S531" s="122"/>
      <c r="T531" s="122"/>
      <c r="U531" s="122"/>
      <c r="V531" s="122"/>
      <c r="W531" s="123"/>
      <c r="X531" s="122"/>
      <c r="Y531" s="115"/>
      <c r="Z531" s="115"/>
      <c r="AA531" s="115"/>
      <c r="AB531" s="116"/>
    </row>
    <row r="532" spans="1:28">
      <c r="A532" s="102">
        <v>530</v>
      </c>
      <c r="B532" s="37"/>
      <c r="C532" s="37"/>
      <c r="D532" s="37"/>
      <c r="G532" s="37"/>
      <c r="J532" s="25"/>
      <c r="K532" s="25"/>
      <c r="P532" s="25"/>
      <c r="T532" s="37"/>
      <c r="U532" s="37"/>
      <c r="Y532" s="37"/>
      <c r="Z532" s="37"/>
    </row>
    <row r="533" spans="1:28">
      <c r="A533" s="102">
        <v>531</v>
      </c>
      <c r="B533" s="37"/>
      <c r="C533" s="37"/>
      <c r="D533" s="37"/>
      <c r="G533" s="37"/>
      <c r="J533" s="25"/>
      <c r="K533" s="25"/>
      <c r="P533" s="25"/>
      <c r="T533" s="37"/>
      <c r="U533" s="37"/>
      <c r="Y533" s="37"/>
      <c r="Z533" s="37"/>
    </row>
    <row r="534" spans="1:28">
      <c r="A534" s="102">
        <v>532</v>
      </c>
      <c r="B534" s="37"/>
      <c r="C534" s="37"/>
      <c r="D534" s="37"/>
      <c r="G534" s="37"/>
      <c r="J534" s="25"/>
      <c r="K534" s="25"/>
      <c r="P534" s="25"/>
      <c r="T534" s="37"/>
      <c r="U534" s="37"/>
      <c r="Y534" s="37"/>
      <c r="Z534" s="37"/>
    </row>
    <row r="535" spans="1:28">
      <c r="A535" s="102">
        <v>533</v>
      </c>
      <c r="B535" s="37"/>
      <c r="C535" s="37"/>
      <c r="D535" s="37"/>
      <c r="G535" s="37"/>
      <c r="J535" s="25"/>
      <c r="K535" s="25"/>
      <c r="P535" s="25"/>
      <c r="T535" s="37"/>
      <c r="U535" s="37"/>
      <c r="Y535" s="37"/>
      <c r="Z535" s="37"/>
    </row>
    <row r="536" spans="1:28" ht="13.5" thickBot="1">
      <c r="A536" s="114">
        <v>534</v>
      </c>
      <c r="B536" s="122"/>
      <c r="C536" s="122"/>
      <c r="D536" s="122"/>
      <c r="E536" s="122"/>
      <c r="F536" s="123"/>
      <c r="G536" s="122"/>
      <c r="H536" s="123"/>
      <c r="I536" s="122"/>
      <c r="J536" s="122"/>
      <c r="K536" s="122"/>
      <c r="L536" s="122"/>
      <c r="M536" s="123"/>
      <c r="N536" s="122"/>
      <c r="O536" s="122"/>
      <c r="P536" s="122"/>
      <c r="Q536" s="122"/>
      <c r="R536" s="123"/>
      <c r="S536" s="122"/>
      <c r="T536" s="122"/>
      <c r="U536" s="122"/>
      <c r="V536" s="122"/>
      <c r="W536" s="123"/>
      <c r="X536" s="122"/>
      <c r="Y536" s="115"/>
      <c r="Z536" s="115"/>
      <c r="AA536" s="115"/>
      <c r="AB536" s="116"/>
    </row>
    <row r="537" spans="1:28">
      <c r="A537" s="102">
        <v>535</v>
      </c>
      <c r="B537" s="37"/>
      <c r="C537" s="37"/>
      <c r="D537" s="37"/>
      <c r="G537" s="37"/>
      <c r="J537" s="25"/>
      <c r="K537" s="25"/>
      <c r="P537" s="25"/>
      <c r="T537" s="37"/>
      <c r="U537" s="37"/>
      <c r="Y537" s="37"/>
      <c r="Z537" s="37"/>
    </row>
    <row r="538" spans="1:28">
      <c r="A538" s="102">
        <v>536</v>
      </c>
      <c r="B538" s="37"/>
      <c r="C538" s="37"/>
      <c r="D538" s="37"/>
      <c r="G538" s="37"/>
      <c r="J538" s="25"/>
      <c r="K538" s="25"/>
      <c r="P538" s="25"/>
      <c r="T538" s="37"/>
      <c r="U538" s="37"/>
      <c r="Y538" s="37"/>
      <c r="Z538" s="37"/>
    </row>
    <row r="539" spans="1:28">
      <c r="A539" s="102">
        <v>537</v>
      </c>
      <c r="B539" s="37"/>
      <c r="C539" s="37"/>
      <c r="D539" s="37"/>
      <c r="G539" s="37"/>
      <c r="J539" s="25"/>
      <c r="K539" s="25"/>
      <c r="P539" s="25"/>
      <c r="T539" s="37"/>
      <c r="U539" s="37"/>
      <c r="Y539" s="37"/>
      <c r="Z539" s="37"/>
    </row>
    <row r="540" spans="1:28">
      <c r="A540" s="102">
        <v>538</v>
      </c>
      <c r="B540" s="37"/>
      <c r="C540" s="37"/>
      <c r="D540" s="37"/>
      <c r="G540" s="37"/>
      <c r="J540" s="25"/>
      <c r="K540" s="25"/>
      <c r="P540" s="25"/>
      <c r="T540" s="37"/>
      <c r="U540" s="37"/>
      <c r="Y540" s="37"/>
      <c r="Z540" s="37"/>
    </row>
    <row r="541" spans="1:28" ht="13.5" thickBot="1">
      <c r="A541" s="114">
        <v>539</v>
      </c>
      <c r="B541" s="122"/>
      <c r="C541" s="122"/>
      <c r="D541" s="122"/>
      <c r="E541" s="122"/>
      <c r="F541" s="123"/>
      <c r="G541" s="122"/>
      <c r="H541" s="123"/>
      <c r="I541" s="122"/>
      <c r="J541" s="122"/>
      <c r="K541" s="122"/>
      <c r="L541" s="122"/>
      <c r="M541" s="123"/>
      <c r="N541" s="122"/>
      <c r="O541" s="122"/>
      <c r="P541" s="122"/>
      <c r="Q541" s="122"/>
      <c r="R541" s="123"/>
      <c r="S541" s="122"/>
      <c r="T541" s="122"/>
      <c r="U541" s="122"/>
      <c r="V541" s="122"/>
      <c r="W541" s="123"/>
      <c r="X541" s="122"/>
      <c r="Y541" s="115"/>
      <c r="Z541" s="115"/>
      <c r="AA541" s="115"/>
      <c r="AB541" s="116"/>
    </row>
    <row r="542" spans="1:28">
      <c r="A542" s="102">
        <v>540</v>
      </c>
      <c r="B542" s="37"/>
      <c r="C542" s="37"/>
      <c r="D542" s="37"/>
      <c r="G542" s="37"/>
      <c r="J542" s="25"/>
      <c r="K542" s="25"/>
      <c r="P542" s="25"/>
      <c r="T542" s="37"/>
      <c r="U542" s="37"/>
      <c r="Y542" s="37"/>
      <c r="Z542" s="37"/>
    </row>
    <row r="543" spans="1:28">
      <c r="A543" s="102">
        <v>541</v>
      </c>
      <c r="B543" s="37"/>
      <c r="C543" s="37"/>
      <c r="D543" s="37"/>
      <c r="G543" s="37"/>
      <c r="J543" s="25"/>
      <c r="K543" s="25"/>
      <c r="P543" s="25"/>
      <c r="T543" s="37"/>
      <c r="U543" s="37"/>
      <c r="Y543" s="37"/>
      <c r="Z543" s="37"/>
    </row>
    <row r="544" spans="1:28">
      <c r="A544" s="102">
        <v>542</v>
      </c>
      <c r="B544" s="37"/>
      <c r="C544" s="37"/>
      <c r="D544" s="37"/>
      <c r="G544" s="37"/>
      <c r="J544" s="25"/>
      <c r="K544" s="25"/>
      <c r="P544" s="25"/>
      <c r="T544" s="37"/>
      <c r="U544" s="37"/>
      <c r="Y544" s="37"/>
      <c r="Z544" s="37"/>
    </row>
    <row r="545" spans="1:28">
      <c r="A545" s="102">
        <v>543</v>
      </c>
      <c r="B545" s="37"/>
      <c r="C545" s="37"/>
      <c r="D545" s="37"/>
      <c r="G545" s="37"/>
      <c r="J545" s="25"/>
      <c r="K545" s="25"/>
      <c r="P545" s="25"/>
      <c r="T545" s="37"/>
      <c r="U545" s="37"/>
      <c r="Y545" s="37"/>
      <c r="Z545" s="37"/>
    </row>
    <row r="546" spans="1:28" ht="13.5" thickBot="1">
      <c r="A546" s="114">
        <v>544</v>
      </c>
      <c r="B546" s="122"/>
      <c r="C546" s="122"/>
      <c r="D546" s="122"/>
      <c r="E546" s="122"/>
      <c r="F546" s="123"/>
      <c r="G546" s="122"/>
      <c r="H546" s="123"/>
      <c r="I546" s="122"/>
      <c r="J546" s="122"/>
      <c r="K546" s="122"/>
      <c r="L546" s="122"/>
      <c r="M546" s="123"/>
      <c r="N546" s="122"/>
      <c r="O546" s="122"/>
      <c r="P546" s="122"/>
      <c r="Q546" s="122"/>
      <c r="R546" s="123"/>
      <c r="S546" s="122"/>
      <c r="T546" s="122"/>
      <c r="U546" s="122"/>
      <c r="V546" s="122"/>
      <c r="W546" s="123"/>
      <c r="X546" s="122"/>
      <c r="Y546" s="115"/>
      <c r="Z546" s="115"/>
      <c r="AA546" s="115"/>
      <c r="AB546" s="116"/>
    </row>
    <row r="547" spans="1:28">
      <c r="A547" s="102">
        <v>545</v>
      </c>
      <c r="B547" s="37"/>
      <c r="C547" s="37"/>
      <c r="D547" s="37"/>
      <c r="G547" s="37"/>
      <c r="J547" s="25"/>
      <c r="K547" s="25"/>
      <c r="P547" s="25"/>
      <c r="T547" s="37"/>
      <c r="U547" s="37"/>
      <c r="Y547" s="37"/>
      <c r="Z547" s="37"/>
    </row>
    <row r="548" spans="1:28">
      <c r="A548" s="102">
        <v>546</v>
      </c>
      <c r="B548" s="37"/>
      <c r="C548" s="37"/>
      <c r="D548" s="37"/>
      <c r="G548" s="37"/>
      <c r="J548" s="25"/>
      <c r="K548" s="25"/>
      <c r="P548" s="25"/>
      <c r="T548" s="37"/>
      <c r="U548" s="37"/>
      <c r="Y548" s="37"/>
      <c r="Z548" s="37"/>
    </row>
    <row r="549" spans="1:28">
      <c r="A549" s="102">
        <v>547</v>
      </c>
      <c r="B549" s="37"/>
      <c r="C549" s="37"/>
      <c r="D549" s="37"/>
      <c r="G549" s="37"/>
      <c r="J549" s="25"/>
      <c r="K549" s="25"/>
      <c r="P549" s="25"/>
      <c r="T549" s="37"/>
      <c r="U549" s="37"/>
      <c r="Y549" s="37"/>
      <c r="Z549" s="37"/>
    </row>
    <row r="550" spans="1:28">
      <c r="A550" s="102">
        <v>548</v>
      </c>
      <c r="B550" s="37"/>
      <c r="C550" s="37"/>
      <c r="D550" s="37"/>
      <c r="G550" s="37"/>
      <c r="J550" s="25"/>
      <c r="K550" s="25"/>
      <c r="P550" s="25"/>
      <c r="T550" s="37"/>
      <c r="U550" s="37"/>
      <c r="Y550" s="37"/>
      <c r="Z550" s="37"/>
    </row>
    <row r="551" spans="1:28" ht="13.5" thickBot="1">
      <c r="A551" s="114">
        <v>549</v>
      </c>
      <c r="B551" s="122"/>
      <c r="C551" s="122"/>
      <c r="D551" s="122"/>
      <c r="E551" s="122"/>
      <c r="F551" s="123"/>
      <c r="G551" s="122"/>
      <c r="H551" s="123"/>
      <c r="I551" s="122"/>
      <c r="J551" s="122"/>
      <c r="K551" s="122"/>
      <c r="L551" s="122"/>
      <c r="M551" s="123"/>
      <c r="N551" s="122"/>
      <c r="O551" s="122"/>
      <c r="P551" s="122"/>
      <c r="Q551" s="122"/>
      <c r="R551" s="123"/>
      <c r="S551" s="122"/>
      <c r="T551" s="122"/>
      <c r="U551" s="122"/>
      <c r="V551" s="122"/>
      <c r="W551" s="123"/>
      <c r="X551" s="122"/>
      <c r="Y551" s="115"/>
      <c r="Z551" s="115"/>
      <c r="AA551" s="115"/>
      <c r="AB551" s="116"/>
    </row>
    <row r="552" spans="1:28">
      <c r="A552" s="102">
        <v>550</v>
      </c>
      <c r="B552" s="37"/>
      <c r="C552" s="37"/>
      <c r="D552" s="37"/>
      <c r="G552" s="37"/>
      <c r="J552" s="25"/>
      <c r="K552" s="25"/>
      <c r="P552" s="25"/>
      <c r="T552" s="37"/>
      <c r="U552" s="37"/>
      <c r="Y552" s="37"/>
      <c r="Z552" s="37"/>
    </row>
    <row r="553" spans="1:28">
      <c r="A553" s="102">
        <v>551</v>
      </c>
      <c r="B553" s="37"/>
      <c r="C553" s="37"/>
      <c r="D553" s="37"/>
      <c r="G553" s="37"/>
      <c r="J553" s="25"/>
      <c r="K553" s="25"/>
      <c r="P553" s="25"/>
      <c r="T553" s="37"/>
      <c r="U553" s="37"/>
      <c r="Y553" s="37"/>
      <c r="Z553" s="37"/>
    </row>
    <row r="554" spans="1:28">
      <c r="A554" s="102">
        <v>552</v>
      </c>
      <c r="B554" s="37"/>
      <c r="C554" s="37"/>
      <c r="D554" s="37"/>
      <c r="G554" s="37"/>
      <c r="J554" s="25"/>
      <c r="K554" s="25"/>
      <c r="P554" s="25"/>
      <c r="T554" s="37"/>
      <c r="U554" s="37"/>
      <c r="Y554" s="37"/>
      <c r="Z554" s="37"/>
    </row>
    <row r="555" spans="1:28">
      <c r="A555" s="102">
        <v>553</v>
      </c>
      <c r="B555" s="37"/>
      <c r="C555" s="37"/>
      <c r="D555" s="37"/>
      <c r="G555" s="37"/>
      <c r="J555" s="25"/>
      <c r="K555" s="25"/>
      <c r="P555" s="25"/>
      <c r="T555" s="37"/>
      <c r="U555" s="37"/>
      <c r="Y555" s="37"/>
      <c r="Z555" s="37"/>
    </row>
    <row r="556" spans="1:28" ht="13.5" thickBot="1">
      <c r="A556" s="114">
        <v>554</v>
      </c>
      <c r="B556" s="122"/>
      <c r="C556" s="122"/>
      <c r="D556" s="122"/>
      <c r="E556" s="122"/>
      <c r="F556" s="123"/>
      <c r="G556" s="122"/>
      <c r="H556" s="123"/>
      <c r="I556" s="122"/>
      <c r="J556" s="122"/>
      <c r="K556" s="122"/>
      <c r="L556" s="122"/>
      <c r="M556" s="123"/>
      <c r="N556" s="122"/>
      <c r="O556" s="122"/>
      <c r="P556" s="122"/>
      <c r="Q556" s="122"/>
      <c r="R556" s="123"/>
      <c r="S556" s="122"/>
      <c r="T556" s="122"/>
      <c r="U556" s="122"/>
      <c r="V556" s="122"/>
      <c r="W556" s="123"/>
      <c r="X556" s="122"/>
      <c r="Y556" s="115"/>
      <c r="Z556" s="115"/>
      <c r="AA556" s="115"/>
      <c r="AB556" s="116"/>
    </row>
    <row r="557" spans="1:28">
      <c r="A557" s="102">
        <v>555</v>
      </c>
      <c r="B557" s="37"/>
      <c r="C557" s="37"/>
      <c r="D557" s="37"/>
      <c r="G557" s="37"/>
      <c r="J557" s="25"/>
      <c r="K557" s="25"/>
      <c r="P557" s="25"/>
      <c r="T557" s="37"/>
      <c r="U557" s="37"/>
      <c r="Y557" s="37"/>
      <c r="Z557" s="37"/>
    </row>
    <row r="558" spans="1:28">
      <c r="A558" s="102">
        <v>556</v>
      </c>
      <c r="B558" s="37"/>
      <c r="C558" s="37"/>
      <c r="D558" s="37"/>
      <c r="G558" s="37"/>
      <c r="J558" s="25"/>
      <c r="K558" s="25"/>
      <c r="P558" s="25"/>
      <c r="T558" s="37"/>
      <c r="U558" s="37"/>
      <c r="Y558" s="37"/>
      <c r="Z558" s="37"/>
    </row>
    <row r="559" spans="1:28">
      <c r="A559" s="102">
        <v>557</v>
      </c>
      <c r="B559" s="37"/>
      <c r="C559" s="37"/>
      <c r="D559" s="37"/>
      <c r="G559" s="37"/>
      <c r="J559" s="25"/>
      <c r="K559" s="25"/>
      <c r="P559" s="25"/>
      <c r="T559" s="37"/>
      <c r="U559" s="37"/>
      <c r="Y559" s="37"/>
      <c r="Z559" s="37"/>
    </row>
    <row r="560" spans="1:28">
      <c r="A560" s="102">
        <v>558</v>
      </c>
      <c r="B560" s="37"/>
      <c r="C560" s="37"/>
      <c r="D560" s="37"/>
      <c r="G560" s="37"/>
      <c r="J560" s="25"/>
      <c r="K560" s="25"/>
      <c r="P560" s="25"/>
      <c r="T560" s="37"/>
      <c r="U560" s="37"/>
      <c r="Y560" s="37"/>
      <c r="Z560" s="37"/>
    </row>
    <row r="561" spans="1:28" ht="13.5" thickBot="1">
      <c r="A561" s="114">
        <v>559</v>
      </c>
      <c r="B561" s="122"/>
      <c r="C561" s="122"/>
      <c r="D561" s="122"/>
      <c r="E561" s="122"/>
      <c r="F561" s="123"/>
      <c r="G561" s="122"/>
      <c r="H561" s="123"/>
      <c r="I561" s="122"/>
      <c r="J561" s="122"/>
      <c r="K561" s="122"/>
      <c r="L561" s="122"/>
      <c r="M561" s="123"/>
      <c r="N561" s="122"/>
      <c r="O561" s="122"/>
      <c r="P561" s="122"/>
      <c r="Q561" s="122"/>
      <c r="R561" s="123"/>
      <c r="S561" s="122"/>
      <c r="T561" s="122"/>
      <c r="U561" s="122"/>
      <c r="V561" s="122"/>
      <c r="W561" s="123"/>
      <c r="X561" s="122"/>
      <c r="Y561" s="115"/>
      <c r="Z561" s="115"/>
      <c r="AA561" s="115"/>
      <c r="AB561" s="116"/>
    </row>
    <row r="562" spans="1:28">
      <c r="A562" s="102">
        <v>560</v>
      </c>
      <c r="B562" s="37"/>
      <c r="C562" s="37"/>
      <c r="D562" s="37"/>
      <c r="G562" s="37"/>
      <c r="J562" s="25"/>
      <c r="K562" s="25"/>
      <c r="P562" s="25"/>
      <c r="T562" s="37"/>
      <c r="U562" s="37"/>
      <c r="Y562" s="37"/>
      <c r="Z562" s="37"/>
    </row>
    <row r="563" spans="1:28">
      <c r="A563" s="102">
        <v>561</v>
      </c>
      <c r="B563" s="37"/>
      <c r="C563" s="37"/>
      <c r="D563" s="37"/>
      <c r="G563" s="37"/>
      <c r="J563" s="25"/>
      <c r="K563" s="25"/>
      <c r="P563" s="25"/>
      <c r="T563" s="37"/>
      <c r="U563" s="37"/>
      <c r="Y563" s="37"/>
      <c r="Z563" s="37"/>
    </row>
    <row r="564" spans="1:28">
      <c r="A564" s="102">
        <v>562</v>
      </c>
      <c r="B564" s="37"/>
      <c r="C564" s="37"/>
      <c r="D564" s="37"/>
      <c r="G564" s="37"/>
      <c r="J564" s="25"/>
      <c r="K564" s="25"/>
      <c r="P564" s="25"/>
      <c r="T564" s="37"/>
      <c r="U564" s="37"/>
      <c r="Y564" s="37"/>
      <c r="Z564" s="37"/>
    </row>
    <row r="565" spans="1:28">
      <c r="A565" s="102">
        <v>563</v>
      </c>
      <c r="B565" s="37"/>
      <c r="C565" s="37"/>
      <c r="D565" s="37"/>
      <c r="G565" s="37"/>
      <c r="J565" s="25"/>
      <c r="K565" s="25"/>
      <c r="P565" s="25"/>
      <c r="T565" s="37"/>
      <c r="U565" s="37"/>
      <c r="Y565" s="37"/>
      <c r="Z565" s="37"/>
    </row>
    <row r="566" spans="1:28" ht="13.5" thickBot="1">
      <c r="A566" s="114">
        <v>564</v>
      </c>
      <c r="B566" s="122"/>
      <c r="C566" s="122"/>
      <c r="D566" s="122"/>
      <c r="E566" s="122"/>
      <c r="F566" s="123"/>
      <c r="G566" s="122"/>
      <c r="H566" s="123"/>
      <c r="I566" s="122"/>
      <c r="J566" s="122"/>
      <c r="K566" s="122"/>
      <c r="L566" s="122"/>
      <c r="M566" s="123"/>
      <c r="N566" s="122"/>
      <c r="O566" s="122"/>
      <c r="P566" s="122"/>
      <c r="Q566" s="122"/>
      <c r="R566" s="123"/>
      <c r="S566" s="122"/>
      <c r="T566" s="122"/>
      <c r="U566" s="122"/>
      <c r="V566" s="122"/>
      <c r="W566" s="123"/>
      <c r="X566" s="122"/>
      <c r="Y566" s="115"/>
      <c r="Z566" s="115"/>
      <c r="AA566" s="115"/>
      <c r="AB566" s="116"/>
    </row>
    <row r="567" spans="1:28">
      <c r="A567" s="102">
        <v>565</v>
      </c>
      <c r="B567" s="37"/>
      <c r="C567" s="37"/>
      <c r="D567" s="37"/>
      <c r="G567" s="37"/>
      <c r="J567" s="25"/>
      <c r="K567" s="25"/>
      <c r="P567" s="25"/>
      <c r="T567" s="37"/>
      <c r="U567" s="37"/>
      <c r="Y567" s="37"/>
      <c r="Z567" s="37"/>
    </row>
    <row r="568" spans="1:28">
      <c r="A568" s="102">
        <v>566</v>
      </c>
      <c r="B568" s="37"/>
      <c r="C568" s="37"/>
      <c r="D568" s="37"/>
      <c r="G568" s="37"/>
      <c r="J568" s="25"/>
      <c r="K568" s="25"/>
      <c r="P568" s="25"/>
      <c r="T568" s="37"/>
      <c r="U568" s="37"/>
      <c r="Y568" s="37"/>
      <c r="Z568" s="37"/>
    </row>
    <row r="569" spans="1:28">
      <c r="A569" s="102">
        <v>567</v>
      </c>
      <c r="B569" s="37"/>
      <c r="C569" s="37"/>
      <c r="D569" s="37"/>
      <c r="G569" s="37"/>
      <c r="J569" s="25"/>
      <c r="K569" s="25"/>
      <c r="P569" s="25"/>
      <c r="T569" s="37"/>
      <c r="U569" s="37"/>
      <c r="Y569" s="37"/>
      <c r="Z569" s="37"/>
    </row>
    <row r="570" spans="1:28">
      <c r="A570" s="102">
        <v>568</v>
      </c>
      <c r="B570" s="37"/>
      <c r="C570" s="37"/>
      <c r="D570" s="37"/>
      <c r="G570" s="37"/>
      <c r="J570" s="25"/>
      <c r="K570" s="25"/>
      <c r="P570" s="25"/>
      <c r="T570" s="37"/>
      <c r="U570" s="37"/>
      <c r="Y570" s="37"/>
      <c r="Z570" s="37"/>
    </row>
    <row r="571" spans="1:28" ht="13.5" thickBot="1">
      <c r="A571" s="114">
        <v>569</v>
      </c>
      <c r="B571" s="122"/>
      <c r="C571" s="122"/>
      <c r="D571" s="122"/>
      <c r="E571" s="122"/>
      <c r="F571" s="123"/>
      <c r="G571" s="122"/>
      <c r="H571" s="123"/>
      <c r="I571" s="122"/>
      <c r="J571" s="122"/>
      <c r="K571" s="122"/>
      <c r="L571" s="122"/>
      <c r="M571" s="123"/>
      <c r="N571" s="122"/>
      <c r="O571" s="122"/>
      <c r="P571" s="122"/>
      <c r="Q571" s="122"/>
      <c r="R571" s="123"/>
      <c r="S571" s="122"/>
      <c r="T571" s="122"/>
      <c r="U571" s="122"/>
      <c r="V571" s="122"/>
      <c r="W571" s="123"/>
      <c r="X571" s="122"/>
      <c r="Y571" s="115"/>
      <c r="Z571" s="115"/>
      <c r="AA571" s="115"/>
      <c r="AB571" s="116"/>
    </row>
    <row r="572" spans="1:28">
      <c r="A572" s="102">
        <v>570</v>
      </c>
      <c r="B572" s="37"/>
      <c r="C572" s="37"/>
      <c r="D572" s="37"/>
      <c r="G572" s="37"/>
      <c r="J572" s="25"/>
      <c r="K572" s="25"/>
      <c r="P572" s="25"/>
      <c r="T572" s="37"/>
      <c r="U572" s="37"/>
      <c r="Y572" s="37"/>
      <c r="Z572" s="37"/>
    </row>
    <row r="573" spans="1:28">
      <c r="A573" s="102">
        <v>571</v>
      </c>
      <c r="B573" s="37"/>
      <c r="C573" s="37"/>
      <c r="D573" s="37"/>
      <c r="G573" s="37"/>
      <c r="J573" s="25"/>
      <c r="K573" s="25"/>
      <c r="P573" s="25"/>
      <c r="T573" s="37"/>
      <c r="U573" s="37"/>
      <c r="Y573" s="37"/>
      <c r="Z573" s="37"/>
    </row>
    <row r="574" spans="1:28">
      <c r="A574" s="102">
        <v>572</v>
      </c>
      <c r="B574" s="37"/>
      <c r="C574" s="37"/>
      <c r="D574" s="37"/>
      <c r="G574" s="37"/>
      <c r="J574" s="25"/>
      <c r="K574" s="25"/>
      <c r="P574" s="25"/>
      <c r="T574" s="37"/>
      <c r="U574" s="37"/>
      <c r="Y574" s="37"/>
      <c r="Z574" s="37"/>
    </row>
    <row r="575" spans="1:28">
      <c r="A575" s="102">
        <v>573</v>
      </c>
      <c r="B575" s="37"/>
      <c r="C575" s="37"/>
      <c r="D575" s="37"/>
      <c r="G575" s="37"/>
      <c r="J575" s="25"/>
      <c r="K575" s="25"/>
      <c r="P575" s="25"/>
      <c r="T575" s="37"/>
      <c r="U575" s="37"/>
      <c r="Y575" s="37"/>
      <c r="Z575" s="37"/>
    </row>
    <row r="576" spans="1:28" ht="13.5" thickBot="1">
      <c r="A576" s="114">
        <v>574</v>
      </c>
      <c r="B576" s="122"/>
      <c r="C576" s="122"/>
      <c r="D576" s="122"/>
      <c r="E576" s="122"/>
      <c r="F576" s="123"/>
      <c r="G576" s="122"/>
      <c r="H576" s="123"/>
      <c r="I576" s="122"/>
      <c r="J576" s="122"/>
      <c r="K576" s="122"/>
      <c r="L576" s="122"/>
      <c r="M576" s="123"/>
      <c r="N576" s="122"/>
      <c r="O576" s="122"/>
      <c r="P576" s="122"/>
      <c r="Q576" s="122"/>
      <c r="R576" s="123"/>
      <c r="S576" s="122"/>
      <c r="T576" s="122"/>
      <c r="U576" s="122"/>
      <c r="V576" s="122"/>
      <c r="W576" s="123"/>
      <c r="X576" s="122"/>
      <c r="Y576" s="115"/>
      <c r="Z576" s="115"/>
      <c r="AA576" s="115"/>
      <c r="AB576" s="116"/>
    </row>
    <row r="577" spans="1:28">
      <c r="A577" s="102">
        <v>575</v>
      </c>
      <c r="B577" s="37"/>
      <c r="C577" s="37"/>
      <c r="D577" s="37"/>
      <c r="G577" s="37"/>
      <c r="J577" s="25"/>
      <c r="K577" s="25"/>
      <c r="P577" s="25"/>
      <c r="T577" s="37"/>
      <c r="U577" s="37"/>
      <c r="Y577" s="37"/>
      <c r="Z577" s="37"/>
    </row>
    <row r="578" spans="1:28">
      <c r="A578" s="102">
        <v>576</v>
      </c>
      <c r="B578" s="37"/>
      <c r="C578" s="37"/>
      <c r="D578" s="37"/>
      <c r="G578" s="37"/>
      <c r="J578" s="25"/>
      <c r="K578" s="25"/>
      <c r="P578" s="25"/>
      <c r="T578" s="37"/>
      <c r="U578" s="37"/>
      <c r="Y578" s="37"/>
      <c r="Z578" s="37"/>
    </row>
    <row r="579" spans="1:28">
      <c r="A579" s="102">
        <v>577</v>
      </c>
      <c r="B579" s="37"/>
      <c r="C579" s="37"/>
      <c r="D579" s="37"/>
      <c r="G579" s="37"/>
      <c r="J579" s="25"/>
      <c r="K579" s="25"/>
      <c r="P579" s="25"/>
      <c r="T579" s="37"/>
      <c r="U579" s="37"/>
      <c r="Y579" s="37"/>
      <c r="Z579" s="37"/>
    </row>
    <row r="580" spans="1:28">
      <c r="A580" s="102">
        <v>578</v>
      </c>
      <c r="B580" s="37"/>
      <c r="C580" s="37"/>
      <c r="D580" s="37"/>
      <c r="G580" s="37"/>
      <c r="J580" s="25"/>
      <c r="K580" s="25"/>
      <c r="P580" s="25"/>
      <c r="T580" s="37"/>
      <c r="U580" s="37"/>
      <c r="Y580" s="37"/>
      <c r="Z580" s="37"/>
    </row>
    <row r="581" spans="1:28" ht="13.5" thickBot="1">
      <c r="A581" s="114">
        <v>579</v>
      </c>
      <c r="B581" s="122"/>
      <c r="C581" s="122"/>
      <c r="D581" s="122"/>
      <c r="E581" s="122"/>
      <c r="F581" s="123"/>
      <c r="G581" s="122"/>
      <c r="H581" s="123"/>
      <c r="I581" s="122"/>
      <c r="J581" s="122"/>
      <c r="K581" s="122"/>
      <c r="L581" s="122"/>
      <c r="M581" s="123"/>
      <c r="N581" s="122"/>
      <c r="O581" s="122"/>
      <c r="P581" s="122"/>
      <c r="Q581" s="122"/>
      <c r="R581" s="123"/>
      <c r="S581" s="122"/>
      <c r="T581" s="122"/>
      <c r="U581" s="122"/>
      <c r="V581" s="122"/>
      <c r="W581" s="123"/>
      <c r="X581" s="122"/>
      <c r="Y581" s="115"/>
      <c r="Z581" s="115"/>
      <c r="AA581" s="115"/>
      <c r="AB581" s="116"/>
    </row>
    <row r="582" spans="1:28">
      <c r="A582" s="102">
        <v>580</v>
      </c>
      <c r="B582" s="37"/>
      <c r="C582" s="37"/>
      <c r="D582" s="37"/>
      <c r="G582" s="37"/>
      <c r="J582" s="25"/>
      <c r="K582" s="25"/>
      <c r="P582" s="25"/>
      <c r="T582" s="37"/>
      <c r="U582" s="37"/>
      <c r="Y582" s="37"/>
      <c r="Z582" s="37"/>
    </row>
    <row r="583" spans="1:28">
      <c r="A583" s="102">
        <v>581</v>
      </c>
      <c r="B583" s="37"/>
      <c r="C583" s="37"/>
      <c r="D583" s="37"/>
      <c r="G583" s="37"/>
      <c r="J583" s="25"/>
      <c r="K583" s="25"/>
      <c r="P583" s="25"/>
      <c r="T583" s="37"/>
      <c r="U583" s="37"/>
      <c r="Y583" s="37"/>
      <c r="Z583" s="37"/>
    </row>
    <row r="584" spans="1:28">
      <c r="A584" s="102">
        <v>582</v>
      </c>
      <c r="B584" s="37"/>
      <c r="C584" s="37"/>
      <c r="D584" s="37"/>
      <c r="G584" s="37"/>
      <c r="J584" s="25"/>
      <c r="K584" s="25"/>
      <c r="P584" s="25"/>
      <c r="T584" s="37"/>
      <c r="U584" s="37"/>
      <c r="Y584" s="37"/>
      <c r="Z584" s="37"/>
    </row>
    <row r="585" spans="1:28">
      <c r="A585" s="102">
        <v>583</v>
      </c>
      <c r="B585" s="37"/>
      <c r="C585" s="37"/>
      <c r="D585" s="37"/>
      <c r="G585" s="37"/>
      <c r="J585" s="25"/>
      <c r="K585" s="25"/>
      <c r="P585" s="25"/>
      <c r="T585" s="37"/>
      <c r="U585" s="37"/>
      <c r="Y585" s="37"/>
      <c r="Z585" s="37"/>
    </row>
    <row r="586" spans="1:28" ht="13.5" thickBot="1">
      <c r="A586" s="114">
        <v>584</v>
      </c>
      <c r="B586" s="122"/>
      <c r="C586" s="122"/>
      <c r="D586" s="122"/>
      <c r="E586" s="122"/>
      <c r="F586" s="123"/>
      <c r="G586" s="122"/>
      <c r="H586" s="123"/>
      <c r="I586" s="122"/>
      <c r="J586" s="122"/>
      <c r="K586" s="122"/>
      <c r="L586" s="122"/>
      <c r="M586" s="123"/>
      <c r="N586" s="122"/>
      <c r="O586" s="122"/>
      <c r="P586" s="122"/>
      <c r="Q586" s="122"/>
      <c r="R586" s="123"/>
      <c r="S586" s="122"/>
      <c r="T586" s="122"/>
      <c r="U586" s="122"/>
      <c r="V586" s="122"/>
      <c r="W586" s="123"/>
      <c r="X586" s="122"/>
      <c r="Y586" s="115"/>
      <c r="Z586" s="115"/>
      <c r="AA586" s="115"/>
      <c r="AB586" s="116"/>
    </row>
    <row r="587" spans="1:28">
      <c r="A587" s="102">
        <v>585</v>
      </c>
      <c r="B587" s="37"/>
      <c r="C587" s="37"/>
      <c r="D587" s="37"/>
      <c r="G587" s="37"/>
      <c r="J587" s="25"/>
      <c r="K587" s="25"/>
      <c r="P587" s="25"/>
      <c r="T587" s="37"/>
      <c r="U587" s="37"/>
      <c r="Y587" s="37"/>
      <c r="Z587" s="37"/>
    </row>
    <row r="588" spans="1:28">
      <c r="A588" s="102">
        <v>586</v>
      </c>
      <c r="B588" s="37"/>
      <c r="C588" s="37"/>
      <c r="D588" s="37"/>
      <c r="G588" s="37"/>
      <c r="J588" s="25"/>
      <c r="K588" s="25"/>
      <c r="P588" s="25"/>
      <c r="T588" s="37"/>
      <c r="U588" s="37"/>
      <c r="Y588" s="37"/>
      <c r="Z588" s="37"/>
    </row>
    <row r="589" spans="1:28">
      <c r="A589" s="102">
        <v>587</v>
      </c>
      <c r="B589" s="37"/>
      <c r="C589" s="37"/>
      <c r="D589" s="37"/>
      <c r="G589" s="37"/>
      <c r="J589" s="25"/>
      <c r="K589" s="25"/>
      <c r="P589" s="25"/>
      <c r="T589" s="37"/>
      <c r="U589" s="37"/>
      <c r="Y589" s="37"/>
      <c r="Z589" s="37"/>
    </row>
    <row r="590" spans="1:28">
      <c r="A590" s="102">
        <v>588</v>
      </c>
      <c r="B590" s="37"/>
      <c r="C590" s="37"/>
      <c r="D590" s="37"/>
      <c r="G590" s="37"/>
      <c r="J590" s="25"/>
      <c r="K590" s="25"/>
      <c r="P590" s="25"/>
      <c r="T590" s="37"/>
      <c r="U590" s="37"/>
      <c r="Y590" s="37"/>
      <c r="Z590" s="37"/>
    </row>
    <row r="591" spans="1:28" ht="13.5" thickBot="1">
      <c r="A591" s="114">
        <v>589</v>
      </c>
      <c r="B591" s="122"/>
      <c r="C591" s="122"/>
      <c r="D591" s="122"/>
      <c r="E591" s="122"/>
      <c r="F591" s="123"/>
      <c r="G591" s="122"/>
      <c r="H591" s="123"/>
      <c r="I591" s="122"/>
      <c r="J591" s="122"/>
      <c r="K591" s="122"/>
      <c r="L591" s="122"/>
      <c r="M591" s="123"/>
      <c r="N591" s="122"/>
      <c r="O591" s="122"/>
      <c r="P591" s="122"/>
      <c r="Q591" s="122"/>
      <c r="R591" s="123"/>
      <c r="S591" s="122"/>
      <c r="T591" s="122"/>
      <c r="U591" s="122"/>
      <c r="V591" s="122"/>
      <c r="W591" s="123"/>
      <c r="X591" s="122"/>
      <c r="Y591" s="115"/>
      <c r="Z591" s="115"/>
      <c r="AA591" s="115"/>
      <c r="AB591" s="116"/>
    </row>
    <row r="592" spans="1:28">
      <c r="A592" s="102">
        <v>590</v>
      </c>
      <c r="B592" s="37"/>
      <c r="C592" s="37"/>
      <c r="D592" s="37"/>
      <c r="G592" s="37"/>
      <c r="J592" s="25"/>
      <c r="K592" s="25"/>
      <c r="P592" s="25"/>
      <c r="T592" s="37"/>
      <c r="U592" s="37"/>
      <c r="Y592" s="37"/>
      <c r="Z592" s="37"/>
    </row>
    <row r="593" spans="1:28">
      <c r="A593" s="102">
        <v>591</v>
      </c>
      <c r="B593" s="37"/>
      <c r="C593" s="37"/>
      <c r="D593" s="37"/>
      <c r="G593" s="37"/>
      <c r="J593" s="25"/>
      <c r="K593" s="25"/>
      <c r="P593" s="25"/>
      <c r="T593" s="37"/>
      <c r="U593" s="37"/>
      <c r="Y593" s="37"/>
      <c r="Z593" s="37"/>
    </row>
    <row r="594" spans="1:28">
      <c r="A594" s="102">
        <v>592</v>
      </c>
      <c r="B594" s="37"/>
      <c r="C594" s="37"/>
      <c r="D594" s="37"/>
      <c r="G594" s="37"/>
      <c r="J594" s="25"/>
      <c r="K594" s="25"/>
      <c r="P594" s="25"/>
      <c r="T594" s="37"/>
      <c r="U594" s="37"/>
      <c r="Y594" s="37"/>
      <c r="Z594" s="37"/>
    </row>
    <row r="595" spans="1:28">
      <c r="A595" s="102">
        <v>593</v>
      </c>
      <c r="B595" s="37"/>
      <c r="C595" s="37"/>
      <c r="D595" s="37"/>
      <c r="G595" s="37"/>
      <c r="J595" s="25"/>
      <c r="K595" s="25"/>
      <c r="P595" s="25"/>
      <c r="T595" s="37"/>
      <c r="U595" s="37"/>
      <c r="Y595" s="37"/>
      <c r="Z595" s="37"/>
    </row>
    <row r="596" spans="1:28" ht="13.5" thickBot="1">
      <c r="A596" s="114">
        <v>594</v>
      </c>
      <c r="B596" s="122"/>
      <c r="C596" s="122"/>
      <c r="D596" s="122"/>
      <c r="E596" s="122"/>
      <c r="F596" s="123"/>
      <c r="G596" s="122"/>
      <c r="H596" s="123"/>
      <c r="I596" s="122"/>
      <c r="J596" s="122"/>
      <c r="K596" s="122"/>
      <c r="L596" s="122"/>
      <c r="M596" s="123"/>
      <c r="N596" s="122"/>
      <c r="O596" s="122"/>
      <c r="P596" s="122"/>
      <c r="Q596" s="122"/>
      <c r="R596" s="123"/>
      <c r="S596" s="122"/>
      <c r="T596" s="122"/>
      <c r="U596" s="122"/>
      <c r="V596" s="122"/>
      <c r="W596" s="123"/>
      <c r="X596" s="122"/>
      <c r="Y596" s="115"/>
      <c r="Z596" s="115"/>
      <c r="AA596" s="115"/>
      <c r="AB596" s="116"/>
    </row>
    <row r="597" spans="1:28">
      <c r="A597" s="102">
        <v>595</v>
      </c>
      <c r="B597" s="37"/>
      <c r="C597" s="37"/>
      <c r="D597" s="37"/>
      <c r="G597" s="37"/>
      <c r="J597" s="25"/>
      <c r="K597" s="25"/>
      <c r="P597" s="25"/>
      <c r="T597" s="37"/>
      <c r="U597" s="37"/>
      <c r="Y597" s="37"/>
      <c r="Z597" s="37"/>
    </row>
    <row r="598" spans="1:28">
      <c r="A598" s="102">
        <v>596</v>
      </c>
      <c r="B598" s="37"/>
      <c r="C598" s="37"/>
      <c r="D598" s="37"/>
      <c r="G598" s="37"/>
      <c r="J598" s="25"/>
      <c r="K598" s="25"/>
      <c r="P598" s="25"/>
      <c r="T598" s="37"/>
      <c r="U598" s="37"/>
      <c r="Y598" s="37"/>
      <c r="Z598" s="37"/>
    </row>
    <row r="599" spans="1:28">
      <c r="A599" s="102">
        <v>597</v>
      </c>
      <c r="B599" s="37"/>
      <c r="C599" s="37"/>
      <c r="D599" s="37"/>
      <c r="G599" s="37"/>
      <c r="J599" s="25"/>
      <c r="K599" s="25"/>
      <c r="P599" s="25"/>
      <c r="T599" s="37"/>
      <c r="U599" s="37"/>
      <c r="Y599" s="37"/>
      <c r="Z599" s="37"/>
    </row>
    <row r="600" spans="1:28">
      <c r="A600" s="102">
        <v>598</v>
      </c>
      <c r="B600" s="37"/>
      <c r="C600" s="37"/>
      <c r="D600" s="37"/>
      <c r="G600" s="37"/>
      <c r="J600" s="25"/>
      <c r="K600" s="25"/>
      <c r="P600" s="25"/>
      <c r="T600" s="37"/>
      <c r="U600" s="37"/>
      <c r="Y600" s="37"/>
      <c r="Z600" s="37"/>
    </row>
    <row r="601" spans="1:28" ht="13.5" thickBot="1">
      <c r="A601" s="114">
        <v>599</v>
      </c>
      <c r="B601" s="122"/>
      <c r="C601" s="122"/>
      <c r="D601" s="122"/>
      <c r="E601" s="122"/>
      <c r="F601" s="123"/>
      <c r="G601" s="122"/>
      <c r="H601" s="123"/>
      <c r="I601" s="122"/>
      <c r="J601" s="122"/>
      <c r="K601" s="122"/>
      <c r="L601" s="122"/>
      <c r="M601" s="123"/>
      <c r="N601" s="122"/>
      <c r="O601" s="122"/>
      <c r="P601" s="122"/>
      <c r="Q601" s="122"/>
      <c r="R601" s="123"/>
      <c r="S601" s="122"/>
      <c r="T601" s="122"/>
      <c r="U601" s="122"/>
      <c r="V601" s="122"/>
      <c r="W601" s="123"/>
      <c r="X601" s="122"/>
      <c r="Y601" s="115"/>
      <c r="Z601" s="115"/>
      <c r="AA601" s="115"/>
      <c r="AB601" s="116"/>
    </row>
    <row r="602" spans="1:28">
      <c r="A602" s="102">
        <v>600</v>
      </c>
      <c r="B602" s="37"/>
      <c r="C602" s="37"/>
      <c r="D602" s="37"/>
      <c r="G602" s="37"/>
      <c r="J602" s="25"/>
      <c r="K602" s="25"/>
      <c r="P602" s="25"/>
      <c r="T602" s="37"/>
      <c r="U602" s="37"/>
      <c r="Y602" s="37"/>
      <c r="Z602" s="37"/>
    </row>
    <row r="603" spans="1:28">
      <c r="A603" s="102">
        <v>601</v>
      </c>
      <c r="B603" s="37"/>
      <c r="C603" s="37"/>
      <c r="D603" s="37"/>
      <c r="G603" s="37"/>
      <c r="J603" s="25"/>
      <c r="K603" s="25"/>
      <c r="P603" s="25"/>
      <c r="T603" s="37"/>
      <c r="U603" s="37"/>
      <c r="Y603" s="37"/>
      <c r="Z603" s="37"/>
    </row>
    <row r="604" spans="1:28">
      <c r="A604" s="102">
        <v>602</v>
      </c>
      <c r="B604" s="37"/>
      <c r="C604" s="37"/>
      <c r="D604" s="37"/>
      <c r="G604" s="37"/>
      <c r="J604" s="25"/>
      <c r="K604" s="25"/>
      <c r="P604" s="25"/>
      <c r="T604" s="37"/>
      <c r="U604" s="37"/>
      <c r="Y604" s="37"/>
      <c r="Z604" s="37"/>
    </row>
    <row r="605" spans="1:28">
      <c r="A605" s="102">
        <v>603</v>
      </c>
      <c r="B605" s="37"/>
      <c r="C605" s="37"/>
      <c r="D605" s="37"/>
      <c r="G605" s="37"/>
      <c r="J605" s="25"/>
      <c r="K605" s="25"/>
      <c r="P605" s="25"/>
      <c r="T605" s="37"/>
      <c r="U605" s="37"/>
      <c r="Y605" s="37"/>
      <c r="Z605" s="37"/>
    </row>
    <row r="606" spans="1:28" ht="13.5" thickBot="1">
      <c r="A606" s="114">
        <v>604</v>
      </c>
      <c r="B606" s="122"/>
      <c r="C606" s="122"/>
      <c r="D606" s="122"/>
      <c r="E606" s="122"/>
      <c r="F606" s="123"/>
      <c r="G606" s="122"/>
      <c r="H606" s="123"/>
      <c r="I606" s="122"/>
      <c r="J606" s="122"/>
      <c r="K606" s="122"/>
      <c r="L606" s="122"/>
      <c r="M606" s="123"/>
      <c r="N606" s="122"/>
      <c r="O606" s="122"/>
      <c r="P606" s="122"/>
      <c r="Q606" s="122"/>
      <c r="R606" s="123"/>
      <c r="S606" s="122"/>
      <c r="T606" s="122"/>
      <c r="U606" s="122"/>
      <c r="V606" s="122"/>
      <c r="W606" s="123"/>
      <c r="X606" s="122"/>
      <c r="Y606" s="115"/>
      <c r="Z606" s="115"/>
      <c r="AA606" s="115"/>
      <c r="AB606" s="116"/>
    </row>
    <row r="607" spans="1:28">
      <c r="A607" s="102">
        <v>605</v>
      </c>
      <c r="B607" s="37"/>
      <c r="C607" s="37"/>
      <c r="D607" s="37"/>
      <c r="G607" s="37"/>
      <c r="J607" s="25"/>
      <c r="K607" s="25"/>
      <c r="P607" s="25"/>
      <c r="T607" s="37"/>
      <c r="U607" s="37"/>
      <c r="Y607" s="37"/>
      <c r="Z607" s="37"/>
    </row>
    <row r="608" spans="1:28">
      <c r="A608" s="102">
        <v>606</v>
      </c>
      <c r="B608" s="37"/>
      <c r="C608" s="37"/>
      <c r="D608" s="37"/>
      <c r="G608" s="37"/>
      <c r="J608" s="25"/>
      <c r="K608" s="25"/>
      <c r="P608" s="25"/>
      <c r="T608" s="37"/>
      <c r="U608" s="37"/>
      <c r="Y608" s="37"/>
      <c r="Z608" s="37"/>
    </row>
    <row r="609" spans="1:28">
      <c r="A609" s="102">
        <v>607</v>
      </c>
      <c r="B609" s="37"/>
      <c r="C609" s="37"/>
      <c r="D609" s="37"/>
      <c r="G609" s="37"/>
      <c r="J609" s="25"/>
      <c r="K609" s="25"/>
      <c r="P609" s="25"/>
      <c r="T609" s="37"/>
      <c r="U609" s="37"/>
      <c r="Y609" s="37"/>
      <c r="Z609" s="37"/>
    </row>
    <row r="610" spans="1:28">
      <c r="A610" s="102">
        <v>608</v>
      </c>
      <c r="B610" s="37"/>
      <c r="C610" s="37"/>
      <c r="D610" s="37"/>
      <c r="G610" s="37"/>
      <c r="J610" s="25"/>
      <c r="K610" s="25"/>
      <c r="P610" s="25"/>
      <c r="T610" s="37"/>
      <c r="U610" s="37"/>
      <c r="Y610" s="37"/>
      <c r="Z610" s="37"/>
    </row>
    <row r="611" spans="1:28" ht="13.5" thickBot="1">
      <c r="A611" s="114">
        <v>609</v>
      </c>
      <c r="B611" s="122"/>
      <c r="C611" s="122"/>
      <c r="D611" s="122"/>
      <c r="E611" s="122"/>
      <c r="F611" s="123"/>
      <c r="G611" s="122"/>
      <c r="H611" s="123"/>
      <c r="I611" s="122"/>
      <c r="J611" s="122"/>
      <c r="K611" s="122"/>
      <c r="L611" s="122"/>
      <c r="M611" s="123"/>
      <c r="N611" s="122"/>
      <c r="O611" s="122"/>
      <c r="P611" s="122"/>
      <c r="Q611" s="122"/>
      <c r="R611" s="123"/>
      <c r="S611" s="122"/>
      <c r="T611" s="122"/>
      <c r="U611" s="122"/>
      <c r="V611" s="122"/>
      <c r="W611" s="123"/>
      <c r="X611" s="122"/>
      <c r="Y611" s="115"/>
      <c r="Z611" s="115"/>
      <c r="AA611" s="115"/>
      <c r="AB611" s="116"/>
    </row>
    <row r="612" spans="1:28">
      <c r="A612" s="102">
        <v>610</v>
      </c>
      <c r="B612" s="37"/>
      <c r="C612" s="37"/>
      <c r="D612" s="37"/>
      <c r="G612" s="37"/>
      <c r="J612" s="25"/>
      <c r="K612" s="25"/>
      <c r="P612" s="25"/>
      <c r="T612" s="37"/>
      <c r="U612" s="37"/>
      <c r="Y612" s="37"/>
      <c r="Z612" s="37"/>
    </row>
    <row r="613" spans="1:28">
      <c r="A613" s="102">
        <v>611</v>
      </c>
      <c r="B613" s="37"/>
      <c r="C613" s="37"/>
      <c r="D613" s="37"/>
      <c r="G613" s="37"/>
      <c r="J613" s="25"/>
      <c r="K613" s="25"/>
      <c r="P613" s="25"/>
      <c r="T613" s="37"/>
      <c r="U613" s="37"/>
      <c r="Y613" s="37"/>
      <c r="Z613" s="37"/>
    </row>
    <row r="614" spans="1:28">
      <c r="A614" s="102">
        <v>612</v>
      </c>
      <c r="B614" s="37"/>
      <c r="C614" s="37"/>
      <c r="D614" s="37"/>
      <c r="G614" s="37"/>
      <c r="J614" s="25"/>
      <c r="K614" s="25"/>
      <c r="P614" s="25"/>
      <c r="T614" s="37"/>
      <c r="U614" s="37"/>
      <c r="Y614" s="37"/>
      <c r="Z614" s="37"/>
    </row>
    <row r="615" spans="1:28">
      <c r="A615" s="102">
        <v>613</v>
      </c>
      <c r="B615" s="37"/>
      <c r="C615" s="37"/>
      <c r="D615" s="37"/>
      <c r="G615" s="37"/>
      <c r="J615" s="25"/>
      <c r="K615" s="25"/>
      <c r="P615" s="25"/>
      <c r="T615" s="37"/>
      <c r="U615" s="37"/>
      <c r="Y615" s="37"/>
      <c r="Z615" s="37"/>
    </row>
    <row r="616" spans="1:28" ht="13.5" thickBot="1">
      <c r="A616" s="114">
        <v>614</v>
      </c>
      <c r="B616" s="122"/>
      <c r="C616" s="122"/>
      <c r="D616" s="122"/>
      <c r="E616" s="122"/>
      <c r="F616" s="123"/>
      <c r="G616" s="122"/>
      <c r="H616" s="123"/>
      <c r="I616" s="122"/>
      <c r="J616" s="122"/>
      <c r="K616" s="122"/>
      <c r="L616" s="122"/>
      <c r="M616" s="123"/>
      <c r="N616" s="122"/>
      <c r="O616" s="122"/>
      <c r="P616" s="122"/>
      <c r="Q616" s="122"/>
      <c r="R616" s="123"/>
      <c r="S616" s="122"/>
      <c r="T616" s="122"/>
      <c r="U616" s="122"/>
      <c r="V616" s="122"/>
      <c r="W616" s="123"/>
      <c r="X616" s="122"/>
      <c r="Y616" s="115"/>
      <c r="Z616" s="115"/>
      <c r="AA616" s="115"/>
      <c r="AB616" s="116"/>
    </row>
    <row r="617" spans="1:28">
      <c r="A617" s="102">
        <v>615</v>
      </c>
      <c r="B617" s="37"/>
      <c r="C617" s="37"/>
      <c r="D617" s="37"/>
      <c r="G617" s="37"/>
      <c r="J617" s="25"/>
      <c r="K617" s="25"/>
      <c r="P617" s="25"/>
      <c r="T617" s="37"/>
      <c r="U617" s="37"/>
      <c r="Y617" s="37"/>
      <c r="Z617" s="37"/>
    </row>
    <row r="618" spans="1:28">
      <c r="A618" s="102">
        <v>616</v>
      </c>
      <c r="B618" s="37"/>
      <c r="C618" s="37"/>
      <c r="D618" s="37"/>
      <c r="G618" s="37"/>
      <c r="J618" s="25"/>
      <c r="K618" s="25"/>
      <c r="P618" s="25"/>
      <c r="T618" s="37"/>
      <c r="U618" s="37"/>
      <c r="Y618" s="37"/>
      <c r="Z618" s="37"/>
    </row>
    <row r="619" spans="1:28">
      <c r="A619" s="102">
        <v>617</v>
      </c>
      <c r="B619" s="37"/>
      <c r="C619" s="37"/>
      <c r="D619" s="37"/>
      <c r="G619" s="37"/>
      <c r="J619" s="25"/>
      <c r="K619" s="25"/>
      <c r="P619" s="25"/>
      <c r="T619" s="37"/>
      <c r="U619" s="37"/>
      <c r="Y619" s="37"/>
      <c r="Z619" s="37"/>
    </row>
    <row r="620" spans="1:28">
      <c r="A620" s="102">
        <v>618</v>
      </c>
      <c r="B620" s="37"/>
      <c r="C620" s="37"/>
      <c r="D620" s="37"/>
      <c r="G620" s="37"/>
      <c r="J620" s="25"/>
      <c r="K620" s="25"/>
      <c r="P620" s="25"/>
      <c r="T620" s="37"/>
      <c r="U620" s="37"/>
      <c r="Y620" s="37"/>
      <c r="Z620" s="37"/>
    </row>
    <row r="621" spans="1:28" ht="13.5" thickBot="1">
      <c r="A621" s="114">
        <v>619</v>
      </c>
      <c r="B621" s="122"/>
      <c r="C621" s="122"/>
      <c r="D621" s="122"/>
      <c r="E621" s="122"/>
      <c r="F621" s="123"/>
      <c r="G621" s="122"/>
      <c r="H621" s="123"/>
      <c r="I621" s="122"/>
      <c r="J621" s="122"/>
      <c r="K621" s="122"/>
      <c r="L621" s="122"/>
      <c r="M621" s="123"/>
      <c r="N621" s="122"/>
      <c r="O621" s="122"/>
      <c r="P621" s="122"/>
      <c r="Q621" s="122"/>
      <c r="R621" s="123"/>
      <c r="S621" s="122"/>
      <c r="T621" s="122"/>
      <c r="U621" s="122"/>
      <c r="V621" s="122"/>
      <c r="W621" s="123"/>
      <c r="X621" s="122"/>
      <c r="Y621" s="115"/>
      <c r="Z621" s="115"/>
      <c r="AA621" s="115"/>
      <c r="AB621" s="116"/>
    </row>
    <row r="622" spans="1:28">
      <c r="A622" s="102">
        <v>620</v>
      </c>
      <c r="B622" s="37"/>
      <c r="C622" s="37"/>
      <c r="D622" s="37"/>
      <c r="G622" s="37"/>
      <c r="J622" s="25"/>
      <c r="K622" s="25"/>
      <c r="P622" s="25"/>
      <c r="T622" s="37"/>
      <c r="U622" s="37"/>
      <c r="Y622" s="37"/>
      <c r="Z622" s="37"/>
    </row>
    <row r="623" spans="1:28">
      <c r="A623" s="102">
        <v>621</v>
      </c>
      <c r="B623" s="37"/>
      <c r="C623" s="37"/>
      <c r="D623" s="37"/>
      <c r="G623" s="37"/>
      <c r="J623" s="25"/>
      <c r="K623" s="25"/>
      <c r="P623" s="25"/>
      <c r="T623" s="37"/>
      <c r="U623" s="37"/>
      <c r="Y623" s="37"/>
      <c r="Z623" s="37"/>
    </row>
    <row r="624" spans="1:28">
      <c r="A624" s="102">
        <v>622</v>
      </c>
      <c r="B624" s="37"/>
      <c r="C624" s="37"/>
      <c r="D624" s="37"/>
      <c r="G624" s="37"/>
      <c r="J624" s="25"/>
      <c r="K624" s="25"/>
      <c r="P624" s="25"/>
      <c r="T624" s="37"/>
      <c r="U624" s="37"/>
      <c r="Y624" s="37"/>
      <c r="Z624" s="37"/>
    </row>
    <row r="625" spans="1:28">
      <c r="A625" s="102">
        <v>623</v>
      </c>
      <c r="B625" s="37"/>
      <c r="C625" s="37"/>
      <c r="D625" s="37"/>
      <c r="G625" s="37"/>
      <c r="J625" s="25"/>
      <c r="K625" s="25"/>
      <c r="P625" s="25"/>
      <c r="T625" s="37"/>
      <c r="U625" s="37"/>
      <c r="Y625" s="37"/>
      <c r="Z625" s="37"/>
    </row>
    <row r="626" spans="1:28" ht="13.5" thickBot="1">
      <c r="A626" s="114">
        <v>624</v>
      </c>
      <c r="B626" s="122"/>
      <c r="C626" s="122"/>
      <c r="D626" s="122"/>
      <c r="E626" s="122"/>
      <c r="F626" s="123"/>
      <c r="G626" s="122"/>
      <c r="H626" s="123"/>
      <c r="I626" s="122"/>
      <c r="J626" s="122"/>
      <c r="K626" s="122"/>
      <c r="L626" s="122"/>
      <c r="M626" s="123"/>
      <c r="N626" s="122"/>
      <c r="O626" s="122"/>
      <c r="P626" s="122"/>
      <c r="Q626" s="122"/>
      <c r="R626" s="123"/>
      <c r="S626" s="122"/>
      <c r="T626" s="122"/>
      <c r="U626" s="122"/>
      <c r="V626" s="122"/>
      <c r="W626" s="123"/>
      <c r="X626" s="122"/>
      <c r="Y626" s="115"/>
      <c r="Z626" s="115"/>
      <c r="AA626" s="115"/>
      <c r="AB626" s="116"/>
    </row>
    <row r="627" spans="1:28">
      <c r="A627" s="102">
        <v>625</v>
      </c>
      <c r="B627" s="37"/>
      <c r="C627" s="37"/>
      <c r="D627" s="37"/>
      <c r="G627" s="37"/>
      <c r="J627" s="25"/>
      <c r="K627" s="25"/>
      <c r="P627" s="25"/>
      <c r="T627" s="37"/>
      <c r="U627" s="37"/>
      <c r="Y627" s="37"/>
      <c r="Z627" s="37"/>
    </row>
    <row r="628" spans="1:28">
      <c r="A628" s="102">
        <v>626</v>
      </c>
      <c r="B628" s="37"/>
      <c r="C628" s="37"/>
      <c r="D628" s="37"/>
      <c r="G628" s="37"/>
      <c r="J628" s="25"/>
      <c r="K628" s="25"/>
      <c r="P628" s="25"/>
      <c r="T628" s="37"/>
      <c r="U628" s="37"/>
      <c r="Y628" s="37"/>
      <c r="Z628" s="37"/>
    </row>
    <row r="629" spans="1:28">
      <c r="A629" s="102">
        <v>627</v>
      </c>
      <c r="B629" s="37"/>
      <c r="C629" s="37"/>
      <c r="D629" s="37"/>
      <c r="G629" s="37"/>
      <c r="J629" s="25"/>
      <c r="K629" s="25"/>
      <c r="P629" s="25"/>
      <c r="T629" s="37"/>
      <c r="U629" s="37"/>
      <c r="Y629" s="37"/>
      <c r="Z629" s="37"/>
    </row>
    <row r="630" spans="1:28">
      <c r="A630" s="102">
        <v>628</v>
      </c>
      <c r="B630" s="37"/>
      <c r="C630" s="37"/>
      <c r="D630" s="37"/>
      <c r="G630" s="37"/>
      <c r="J630" s="25"/>
      <c r="K630" s="25"/>
      <c r="P630" s="25"/>
      <c r="T630" s="37"/>
      <c r="U630" s="37"/>
      <c r="Y630" s="37"/>
      <c r="Z630" s="37"/>
    </row>
    <row r="631" spans="1:28" ht="13.5" thickBot="1">
      <c r="A631" s="114">
        <v>629</v>
      </c>
      <c r="B631" s="122"/>
      <c r="C631" s="122"/>
      <c r="D631" s="122"/>
      <c r="E631" s="122"/>
      <c r="F631" s="123"/>
      <c r="G631" s="122"/>
      <c r="H631" s="123"/>
      <c r="I631" s="122"/>
      <c r="J631" s="122"/>
      <c r="K631" s="122"/>
      <c r="L631" s="122"/>
      <c r="M631" s="123"/>
      <c r="N631" s="122"/>
      <c r="O631" s="122"/>
      <c r="P631" s="122"/>
      <c r="Q631" s="122"/>
      <c r="R631" s="123"/>
      <c r="S631" s="122"/>
      <c r="T631" s="122"/>
      <c r="U631" s="122"/>
      <c r="V631" s="122"/>
      <c r="W631" s="123"/>
      <c r="X631" s="122"/>
      <c r="Y631" s="115"/>
      <c r="Z631" s="115"/>
      <c r="AA631" s="115"/>
      <c r="AB631" s="116"/>
    </row>
    <row r="632" spans="1:28">
      <c r="A632" s="102">
        <v>630</v>
      </c>
      <c r="B632" s="37"/>
      <c r="C632" s="37"/>
      <c r="D632" s="37"/>
      <c r="G632" s="37"/>
      <c r="J632" s="25"/>
      <c r="K632" s="25"/>
      <c r="P632" s="25"/>
      <c r="T632" s="37"/>
      <c r="U632" s="37"/>
      <c r="Y632" s="37"/>
      <c r="Z632" s="37"/>
    </row>
    <row r="633" spans="1:28">
      <c r="A633" s="102">
        <v>631</v>
      </c>
      <c r="B633" s="37"/>
      <c r="C633" s="37"/>
      <c r="D633" s="37"/>
      <c r="G633" s="37"/>
      <c r="J633" s="25"/>
      <c r="K633" s="25"/>
      <c r="P633" s="25"/>
      <c r="T633" s="37"/>
      <c r="U633" s="37"/>
      <c r="Y633" s="37"/>
      <c r="Z633" s="37"/>
    </row>
    <row r="634" spans="1:28">
      <c r="A634" s="102">
        <v>632</v>
      </c>
      <c r="B634" s="37"/>
      <c r="C634" s="37"/>
      <c r="D634" s="37"/>
      <c r="G634" s="37"/>
      <c r="J634" s="25"/>
      <c r="K634" s="25"/>
      <c r="P634" s="25"/>
      <c r="T634" s="37"/>
      <c r="U634" s="37"/>
      <c r="Y634" s="37"/>
      <c r="Z634" s="37"/>
    </row>
    <row r="635" spans="1:28">
      <c r="A635" s="102">
        <v>633</v>
      </c>
      <c r="B635" s="37"/>
      <c r="C635" s="37"/>
      <c r="D635" s="37"/>
      <c r="G635" s="37"/>
      <c r="J635" s="25"/>
      <c r="K635" s="25"/>
      <c r="P635" s="25"/>
      <c r="T635" s="37"/>
      <c r="U635" s="37"/>
      <c r="Y635" s="37"/>
      <c r="Z635" s="37"/>
    </row>
    <row r="636" spans="1:28" ht="13.5" thickBot="1">
      <c r="A636" s="114">
        <v>634</v>
      </c>
      <c r="B636" s="122"/>
      <c r="C636" s="122"/>
      <c r="D636" s="122"/>
      <c r="E636" s="122"/>
      <c r="F636" s="123"/>
      <c r="G636" s="122"/>
      <c r="H636" s="123"/>
      <c r="I636" s="122"/>
      <c r="J636" s="122"/>
      <c r="K636" s="122"/>
      <c r="L636" s="122"/>
      <c r="M636" s="123"/>
      <c r="N636" s="122"/>
      <c r="O636" s="122"/>
      <c r="P636" s="122"/>
      <c r="Q636" s="122"/>
      <c r="R636" s="123"/>
      <c r="S636" s="122"/>
      <c r="T636" s="122"/>
      <c r="U636" s="122"/>
      <c r="V636" s="122"/>
      <c r="W636" s="123"/>
      <c r="X636" s="122"/>
      <c r="Y636" s="115"/>
      <c r="Z636" s="115"/>
      <c r="AA636" s="115"/>
      <c r="AB636" s="116"/>
    </row>
    <row r="637" spans="1:28">
      <c r="A637" s="102">
        <v>635</v>
      </c>
      <c r="B637" s="37"/>
      <c r="C637" s="37"/>
      <c r="D637" s="37"/>
      <c r="G637" s="37"/>
      <c r="J637" s="25"/>
      <c r="K637" s="25"/>
      <c r="P637" s="25"/>
      <c r="T637" s="37"/>
      <c r="U637" s="37"/>
      <c r="Y637" s="37"/>
      <c r="Z637" s="37"/>
    </row>
    <row r="638" spans="1:28">
      <c r="A638" s="102">
        <v>636</v>
      </c>
      <c r="B638" s="37"/>
      <c r="C638" s="37"/>
      <c r="D638" s="37"/>
      <c r="G638" s="37"/>
      <c r="J638" s="25"/>
      <c r="K638" s="25"/>
      <c r="P638" s="25"/>
      <c r="T638" s="37"/>
      <c r="U638" s="37"/>
      <c r="Y638" s="37"/>
      <c r="Z638" s="37"/>
    </row>
    <row r="639" spans="1:28">
      <c r="A639" s="102">
        <v>637</v>
      </c>
      <c r="B639" s="37"/>
      <c r="C639" s="37"/>
      <c r="D639" s="37"/>
      <c r="G639" s="37"/>
      <c r="J639" s="25"/>
      <c r="K639" s="25"/>
      <c r="P639" s="25"/>
      <c r="T639" s="37"/>
      <c r="U639" s="37"/>
      <c r="Y639" s="37"/>
      <c r="Z639" s="37"/>
    </row>
    <row r="640" spans="1:28">
      <c r="A640" s="102">
        <v>638</v>
      </c>
      <c r="B640" s="37"/>
      <c r="C640" s="37"/>
      <c r="D640" s="37"/>
      <c r="G640" s="37"/>
      <c r="J640" s="25"/>
      <c r="K640" s="25"/>
      <c r="P640" s="25"/>
      <c r="T640" s="37"/>
      <c r="U640" s="37"/>
      <c r="Y640" s="37"/>
      <c r="Z640" s="37"/>
    </row>
    <row r="641" spans="1:28" ht="13.5" thickBot="1">
      <c r="A641" s="114">
        <v>639</v>
      </c>
      <c r="B641" s="122"/>
      <c r="C641" s="122"/>
      <c r="D641" s="122"/>
      <c r="E641" s="122"/>
      <c r="F641" s="123"/>
      <c r="G641" s="122"/>
      <c r="H641" s="123"/>
      <c r="I641" s="122"/>
      <c r="J641" s="122"/>
      <c r="K641" s="122"/>
      <c r="L641" s="122"/>
      <c r="M641" s="123"/>
      <c r="N641" s="122"/>
      <c r="O641" s="122"/>
      <c r="P641" s="122"/>
      <c r="Q641" s="122"/>
      <c r="R641" s="123"/>
      <c r="S641" s="122"/>
      <c r="T641" s="122"/>
      <c r="U641" s="122"/>
      <c r="V641" s="122"/>
      <c r="W641" s="123"/>
      <c r="X641" s="122"/>
      <c r="Y641" s="115"/>
      <c r="Z641" s="115"/>
      <c r="AA641" s="115"/>
      <c r="AB641" s="116"/>
    </row>
    <row r="642" spans="1:28">
      <c r="A642" s="102">
        <v>640</v>
      </c>
      <c r="B642" s="37"/>
      <c r="C642" s="37"/>
      <c r="D642" s="37"/>
      <c r="G642" s="37"/>
      <c r="J642" s="25"/>
      <c r="K642" s="25"/>
      <c r="P642" s="25"/>
      <c r="T642" s="37"/>
      <c r="U642" s="37"/>
      <c r="Y642" s="37"/>
      <c r="Z642" s="37"/>
    </row>
    <row r="643" spans="1:28">
      <c r="A643" s="102">
        <v>641</v>
      </c>
      <c r="B643" s="37"/>
      <c r="C643" s="37"/>
      <c r="D643" s="37"/>
      <c r="G643" s="37"/>
      <c r="J643" s="25"/>
      <c r="K643" s="25"/>
      <c r="P643" s="25"/>
      <c r="T643" s="37"/>
      <c r="U643" s="37"/>
      <c r="Y643" s="37"/>
      <c r="Z643" s="37"/>
    </row>
    <row r="644" spans="1:28">
      <c r="A644" s="102">
        <v>642</v>
      </c>
      <c r="B644" s="37"/>
      <c r="C644" s="37"/>
      <c r="D644" s="37"/>
      <c r="G644" s="37"/>
      <c r="J644" s="25"/>
      <c r="K644" s="25"/>
      <c r="P644" s="25"/>
      <c r="T644" s="37"/>
      <c r="U644" s="37"/>
      <c r="Y644" s="37"/>
      <c r="Z644" s="37"/>
    </row>
    <row r="645" spans="1:28">
      <c r="A645" s="102">
        <v>643</v>
      </c>
      <c r="B645" s="37"/>
      <c r="C645" s="37"/>
      <c r="D645" s="37"/>
      <c r="G645" s="37"/>
      <c r="J645" s="25"/>
      <c r="K645" s="25"/>
      <c r="P645" s="25"/>
      <c r="T645" s="37"/>
      <c r="U645" s="37"/>
      <c r="Y645" s="37"/>
      <c r="Z645" s="37"/>
    </row>
    <row r="646" spans="1:28" ht="13.5" thickBot="1">
      <c r="A646" s="114">
        <v>644</v>
      </c>
      <c r="B646" s="122"/>
      <c r="C646" s="122"/>
      <c r="D646" s="122"/>
      <c r="E646" s="122"/>
      <c r="F646" s="123"/>
      <c r="G646" s="122"/>
      <c r="H646" s="123"/>
      <c r="I646" s="122"/>
      <c r="J646" s="122"/>
      <c r="K646" s="122"/>
      <c r="L646" s="122"/>
      <c r="M646" s="123"/>
      <c r="N646" s="122"/>
      <c r="O646" s="122"/>
      <c r="P646" s="122"/>
      <c r="Q646" s="122"/>
      <c r="R646" s="123"/>
      <c r="S646" s="122"/>
      <c r="T646" s="122"/>
      <c r="U646" s="122"/>
      <c r="V646" s="122"/>
      <c r="W646" s="123"/>
      <c r="X646" s="122"/>
      <c r="Y646" s="115"/>
      <c r="Z646" s="115"/>
      <c r="AA646" s="115"/>
      <c r="AB646" s="116"/>
    </row>
    <row r="647" spans="1:28">
      <c r="A647" s="102">
        <v>645</v>
      </c>
      <c r="B647" s="37"/>
      <c r="C647" s="37"/>
      <c r="D647" s="37"/>
      <c r="G647" s="37"/>
      <c r="J647" s="25"/>
      <c r="K647" s="25"/>
      <c r="P647" s="25"/>
      <c r="T647" s="37"/>
      <c r="U647" s="37"/>
      <c r="Y647" s="37"/>
      <c r="Z647" s="37"/>
    </row>
    <row r="648" spans="1:28">
      <c r="A648" s="102">
        <v>646</v>
      </c>
      <c r="B648" s="37"/>
      <c r="C648" s="37"/>
      <c r="D648" s="37"/>
      <c r="G648" s="37"/>
      <c r="J648" s="25"/>
      <c r="K648" s="25"/>
      <c r="P648" s="25"/>
      <c r="T648" s="37"/>
      <c r="U648" s="37"/>
      <c r="Y648" s="37"/>
      <c r="Z648" s="37"/>
    </row>
    <row r="649" spans="1:28">
      <c r="A649" s="102">
        <v>647</v>
      </c>
      <c r="B649" s="37"/>
      <c r="C649" s="37"/>
      <c r="D649" s="37"/>
      <c r="G649" s="37"/>
      <c r="J649" s="25"/>
      <c r="K649" s="25"/>
      <c r="P649" s="25"/>
      <c r="T649" s="37"/>
      <c r="U649" s="37"/>
      <c r="Y649" s="37"/>
      <c r="Z649" s="37"/>
    </row>
    <row r="650" spans="1:28">
      <c r="A650" s="102">
        <v>648</v>
      </c>
      <c r="B650" s="37"/>
      <c r="C650" s="37"/>
      <c r="D650" s="37"/>
      <c r="G650" s="37"/>
      <c r="J650" s="25"/>
      <c r="K650" s="25"/>
      <c r="P650" s="25"/>
      <c r="T650" s="37"/>
      <c r="U650" s="37"/>
      <c r="Y650" s="37"/>
      <c r="Z650" s="37"/>
    </row>
    <row r="651" spans="1:28" ht="13.5" thickBot="1">
      <c r="A651" s="114">
        <v>649</v>
      </c>
      <c r="B651" s="122"/>
      <c r="C651" s="122"/>
      <c r="D651" s="122"/>
      <c r="E651" s="122"/>
      <c r="F651" s="123"/>
      <c r="G651" s="122"/>
      <c r="H651" s="123"/>
      <c r="I651" s="122"/>
      <c r="J651" s="122"/>
      <c r="K651" s="122"/>
      <c r="L651" s="122"/>
      <c r="M651" s="123"/>
      <c r="N651" s="122"/>
      <c r="O651" s="122"/>
      <c r="P651" s="122"/>
      <c r="Q651" s="122"/>
      <c r="R651" s="123"/>
      <c r="S651" s="122"/>
      <c r="T651" s="122"/>
      <c r="U651" s="122"/>
      <c r="V651" s="122"/>
      <c r="W651" s="123"/>
      <c r="X651" s="122"/>
      <c r="Y651" s="115"/>
      <c r="Z651" s="115"/>
      <c r="AA651" s="115"/>
      <c r="AB651" s="116"/>
    </row>
    <row r="652" spans="1:28">
      <c r="A652" s="102">
        <v>650</v>
      </c>
      <c r="B652" s="37"/>
      <c r="C652" s="37"/>
      <c r="D652" s="37"/>
      <c r="G652" s="37"/>
      <c r="J652" s="25"/>
      <c r="K652" s="25"/>
      <c r="P652" s="25"/>
      <c r="T652" s="37"/>
      <c r="U652" s="37"/>
      <c r="Y652" s="37"/>
      <c r="Z652" s="37"/>
    </row>
    <row r="653" spans="1:28">
      <c r="A653" s="102">
        <v>651</v>
      </c>
      <c r="B653" s="37"/>
      <c r="C653" s="37"/>
      <c r="D653" s="37"/>
      <c r="G653" s="37"/>
      <c r="J653" s="25"/>
      <c r="K653" s="25"/>
      <c r="P653" s="25"/>
      <c r="T653" s="37"/>
      <c r="U653" s="37"/>
      <c r="Y653" s="37"/>
      <c r="Z653" s="37"/>
    </row>
    <row r="654" spans="1:28">
      <c r="A654" s="102">
        <v>652</v>
      </c>
      <c r="B654" s="37"/>
      <c r="C654" s="37"/>
      <c r="D654" s="37"/>
      <c r="G654" s="37"/>
      <c r="J654" s="25"/>
      <c r="K654" s="25"/>
      <c r="P654" s="25"/>
      <c r="T654" s="37"/>
      <c r="U654" s="37"/>
      <c r="Y654" s="37"/>
      <c r="Z654" s="37"/>
    </row>
    <row r="655" spans="1:28">
      <c r="A655" s="102">
        <v>653</v>
      </c>
      <c r="B655" s="37"/>
      <c r="C655" s="37"/>
      <c r="D655" s="37"/>
      <c r="G655" s="37"/>
      <c r="J655" s="25"/>
      <c r="K655" s="25"/>
      <c r="P655" s="25"/>
      <c r="T655" s="37"/>
      <c r="U655" s="37"/>
      <c r="Y655" s="37"/>
      <c r="Z655" s="37"/>
    </row>
    <row r="656" spans="1:28" ht="13.5" thickBot="1">
      <c r="A656" s="114">
        <v>654</v>
      </c>
      <c r="B656" s="122"/>
      <c r="C656" s="122"/>
      <c r="D656" s="122"/>
      <c r="E656" s="122"/>
      <c r="F656" s="123"/>
      <c r="G656" s="122"/>
      <c r="H656" s="123"/>
      <c r="I656" s="122"/>
      <c r="J656" s="122"/>
      <c r="K656" s="122"/>
      <c r="L656" s="122"/>
      <c r="M656" s="123"/>
      <c r="N656" s="122"/>
      <c r="O656" s="122"/>
      <c r="P656" s="122"/>
      <c r="Q656" s="122"/>
      <c r="R656" s="123"/>
      <c r="S656" s="122"/>
      <c r="T656" s="122"/>
      <c r="U656" s="122"/>
      <c r="V656" s="122"/>
      <c r="W656" s="123"/>
      <c r="X656" s="122"/>
      <c r="Y656" s="115"/>
      <c r="Z656" s="115"/>
      <c r="AA656" s="115"/>
      <c r="AB656" s="116"/>
    </row>
    <row r="657" spans="1:28">
      <c r="A657" s="102">
        <v>655</v>
      </c>
      <c r="B657" s="37"/>
      <c r="C657" s="37"/>
      <c r="D657" s="37"/>
      <c r="G657" s="37"/>
      <c r="J657" s="25"/>
      <c r="K657" s="25"/>
      <c r="P657" s="25"/>
      <c r="T657" s="37"/>
      <c r="U657" s="37"/>
      <c r="Y657" s="37"/>
      <c r="Z657" s="37"/>
    </row>
    <row r="658" spans="1:28">
      <c r="A658" s="102">
        <v>656</v>
      </c>
      <c r="B658" s="37"/>
      <c r="C658" s="37"/>
      <c r="D658" s="37"/>
      <c r="G658" s="37"/>
      <c r="J658" s="25"/>
      <c r="K658" s="25"/>
      <c r="P658" s="25"/>
      <c r="T658" s="37"/>
      <c r="U658" s="37"/>
      <c r="Y658" s="37"/>
      <c r="Z658" s="37"/>
    </row>
    <row r="659" spans="1:28">
      <c r="A659" s="102">
        <v>657</v>
      </c>
      <c r="B659" s="37"/>
      <c r="C659" s="37"/>
      <c r="D659" s="37"/>
      <c r="G659" s="37"/>
      <c r="J659" s="25"/>
      <c r="K659" s="25"/>
      <c r="P659" s="25"/>
      <c r="T659" s="37"/>
      <c r="U659" s="37"/>
      <c r="Y659" s="37"/>
      <c r="Z659" s="37"/>
    </row>
    <row r="660" spans="1:28">
      <c r="A660" s="102">
        <v>658</v>
      </c>
      <c r="B660" s="37"/>
      <c r="C660" s="37"/>
      <c r="D660" s="37"/>
      <c r="G660" s="37"/>
      <c r="J660" s="25"/>
      <c r="K660" s="25"/>
      <c r="P660" s="25"/>
      <c r="T660" s="37"/>
      <c r="U660" s="37"/>
      <c r="Y660" s="37"/>
      <c r="Z660" s="37"/>
    </row>
    <row r="661" spans="1:28" ht="13.5" thickBot="1">
      <c r="A661" s="114">
        <v>659</v>
      </c>
      <c r="B661" s="122"/>
      <c r="C661" s="122"/>
      <c r="D661" s="122"/>
      <c r="E661" s="122"/>
      <c r="F661" s="123"/>
      <c r="G661" s="122"/>
      <c r="H661" s="123"/>
      <c r="I661" s="122"/>
      <c r="J661" s="122"/>
      <c r="K661" s="122"/>
      <c r="L661" s="122"/>
      <c r="M661" s="123"/>
      <c r="N661" s="122"/>
      <c r="O661" s="122"/>
      <c r="P661" s="122"/>
      <c r="Q661" s="122"/>
      <c r="R661" s="123"/>
      <c r="S661" s="122"/>
      <c r="T661" s="122"/>
      <c r="U661" s="122"/>
      <c r="V661" s="122"/>
      <c r="W661" s="123"/>
      <c r="X661" s="122"/>
      <c r="Y661" s="115"/>
      <c r="Z661" s="115"/>
      <c r="AA661" s="115"/>
      <c r="AB661" s="116"/>
    </row>
    <row r="662" spans="1:28">
      <c r="A662" s="102">
        <v>660</v>
      </c>
      <c r="B662" s="37"/>
      <c r="C662" s="37"/>
      <c r="D662" s="37"/>
      <c r="G662" s="37"/>
      <c r="J662" s="25"/>
      <c r="K662" s="25"/>
      <c r="P662" s="25"/>
      <c r="T662" s="37"/>
      <c r="U662" s="37"/>
      <c r="Y662" s="37"/>
      <c r="Z662" s="37"/>
    </row>
    <row r="663" spans="1:28">
      <c r="A663" s="102">
        <v>661</v>
      </c>
      <c r="B663" s="37"/>
      <c r="C663" s="37"/>
      <c r="D663" s="37"/>
      <c r="G663" s="37"/>
      <c r="J663" s="25"/>
      <c r="K663" s="25"/>
      <c r="P663" s="25"/>
      <c r="T663" s="37"/>
      <c r="U663" s="37"/>
      <c r="Y663" s="37"/>
      <c r="Z663" s="37"/>
    </row>
    <row r="664" spans="1:28">
      <c r="A664" s="102">
        <v>662</v>
      </c>
      <c r="B664" s="37"/>
      <c r="C664" s="37"/>
      <c r="D664" s="37"/>
      <c r="G664" s="37"/>
      <c r="J664" s="25"/>
      <c r="K664" s="25"/>
      <c r="P664" s="25"/>
      <c r="T664" s="37"/>
      <c r="U664" s="37"/>
      <c r="Y664" s="37"/>
      <c r="Z664" s="37"/>
    </row>
    <row r="665" spans="1:28">
      <c r="A665" s="102">
        <v>663</v>
      </c>
      <c r="B665" s="37"/>
      <c r="C665" s="37"/>
      <c r="D665" s="37"/>
      <c r="G665" s="37"/>
      <c r="J665" s="25"/>
      <c r="K665" s="25"/>
      <c r="P665" s="25"/>
      <c r="T665" s="37"/>
      <c r="U665" s="37"/>
      <c r="Y665" s="37"/>
      <c r="Z665" s="37"/>
    </row>
    <row r="666" spans="1:28" ht="13.5" thickBot="1">
      <c r="A666" s="114">
        <v>664</v>
      </c>
      <c r="B666" s="122"/>
      <c r="C666" s="122"/>
      <c r="D666" s="122"/>
      <c r="E666" s="122"/>
      <c r="F666" s="123"/>
      <c r="G666" s="122"/>
      <c r="H666" s="123"/>
      <c r="I666" s="122"/>
      <c r="J666" s="122"/>
      <c r="K666" s="122"/>
      <c r="L666" s="122"/>
      <c r="M666" s="123"/>
      <c r="N666" s="122"/>
      <c r="O666" s="122"/>
      <c r="P666" s="122"/>
      <c r="Q666" s="122"/>
      <c r="R666" s="123"/>
      <c r="S666" s="122"/>
      <c r="T666" s="122"/>
      <c r="U666" s="122"/>
      <c r="V666" s="122"/>
      <c r="W666" s="123"/>
      <c r="X666" s="122"/>
      <c r="Y666" s="115"/>
      <c r="Z666" s="115"/>
      <c r="AA666" s="115"/>
      <c r="AB666" s="116"/>
    </row>
    <row r="667" spans="1:28">
      <c r="A667" s="102">
        <v>665</v>
      </c>
      <c r="B667" s="37"/>
      <c r="C667" s="37"/>
      <c r="D667" s="37"/>
      <c r="G667" s="37"/>
      <c r="J667" s="25"/>
      <c r="K667" s="25"/>
      <c r="P667" s="25"/>
      <c r="T667" s="37"/>
      <c r="U667" s="37"/>
      <c r="Y667" s="37"/>
      <c r="Z667" s="37"/>
    </row>
    <row r="668" spans="1:28">
      <c r="A668" s="102">
        <v>666</v>
      </c>
      <c r="B668" s="37"/>
      <c r="C668" s="37"/>
      <c r="D668" s="37"/>
      <c r="G668" s="37"/>
      <c r="J668" s="25"/>
      <c r="K668" s="25"/>
      <c r="P668" s="25"/>
      <c r="T668" s="37"/>
      <c r="U668" s="37"/>
      <c r="Y668" s="37"/>
      <c r="Z668" s="37"/>
    </row>
    <row r="669" spans="1:28">
      <c r="A669" s="102">
        <v>667</v>
      </c>
      <c r="B669" s="37"/>
      <c r="C669" s="37"/>
      <c r="D669" s="37"/>
      <c r="G669" s="37"/>
      <c r="J669" s="25"/>
      <c r="K669" s="25"/>
      <c r="P669" s="25"/>
      <c r="T669" s="37"/>
      <c r="U669" s="37"/>
      <c r="Y669" s="37"/>
      <c r="Z669" s="37"/>
    </row>
    <row r="670" spans="1:28">
      <c r="A670" s="102">
        <v>668</v>
      </c>
      <c r="B670" s="37"/>
      <c r="C670" s="37"/>
      <c r="D670" s="37"/>
      <c r="G670" s="37"/>
      <c r="J670" s="25"/>
      <c r="K670" s="25"/>
      <c r="P670" s="25"/>
      <c r="T670" s="37"/>
      <c r="U670" s="37"/>
      <c r="Y670" s="37"/>
      <c r="Z670" s="37"/>
    </row>
    <row r="671" spans="1:28" ht="13.5" thickBot="1">
      <c r="A671" s="114">
        <v>669</v>
      </c>
      <c r="B671" s="122"/>
      <c r="C671" s="122"/>
      <c r="D671" s="122"/>
      <c r="E671" s="122"/>
      <c r="F671" s="123"/>
      <c r="G671" s="122"/>
      <c r="H671" s="123"/>
      <c r="I671" s="122"/>
      <c r="J671" s="122"/>
      <c r="K671" s="122"/>
      <c r="L671" s="122"/>
      <c r="M671" s="123"/>
      <c r="N671" s="122"/>
      <c r="O671" s="122"/>
      <c r="P671" s="122"/>
      <c r="Q671" s="122"/>
      <c r="R671" s="123"/>
      <c r="S671" s="122"/>
      <c r="T671" s="122"/>
      <c r="U671" s="122"/>
      <c r="V671" s="122"/>
      <c r="W671" s="123"/>
      <c r="X671" s="122"/>
      <c r="Y671" s="115"/>
      <c r="Z671" s="115"/>
      <c r="AA671" s="115"/>
      <c r="AB671" s="116"/>
    </row>
    <row r="672" spans="1:28">
      <c r="A672" s="102">
        <v>670</v>
      </c>
      <c r="B672" s="37"/>
      <c r="C672" s="37"/>
      <c r="D672" s="37"/>
      <c r="G672" s="37"/>
      <c r="J672" s="25"/>
      <c r="K672" s="25"/>
      <c r="P672" s="25"/>
      <c r="T672" s="37"/>
      <c r="U672" s="37"/>
      <c r="Y672" s="37"/>
      <c r="Z672" s="37"/>
    </row>
    <row r="673" spans="1:28">
      <c r="A673" s="102">
        <v>671</v>
      </c>
      <c r="B673" s="37"/>
      <c r="C673" s="37"/>
      <c r="D673" s="37"/>
      <c r="G673" s="37"/>
      <c r="J673" s="25"/>
      <c r="K673" s="25"/>
      <c r="P673" s="25"/>
      <c r="T673" s="37"/>
      <c r="U673" s="37"/>
      <c r="Y673" s="37"/>
      <c r="Z673" s="37"/>
    </row>
    <row r="674" spans="1:28">
      <c r="A674" s="102">
        <v>672</v>
      </c>
      <c r="B674" s="37"/>
      <c r="C674" s="37"/>
      <c r="D674" s="37"/>
      <c r="G674" s="37"/>
      <c r="J674" s="25"/>
      <c r="K674" s="25"/>
      <c r="P674" s="25"/>
      <c r="T674" s="37"/>
      <c r="U674" s="37"/>
      <c r="Y674" s="37"/>
      <c r="Z674" s="37"/>
    </row>
    <row r="675" spans="1:28">
      <c r="A675" s="102">
        <v>673</v>
      </c>
      <c r="B675" s="37"/>
      <c r="C675" s="37"/>
      <c r="D675" s="37"/>
      <c r="G675" s="37"/>
      <c r="J675" s="25"/>
      <c r="K675" s="25"/>
      <c r="P675" s="25"/>
      <c r="T675" s="37"/>
      <c r="U675" s="37"/>
      <c r="Y675" s="37"/>
      <c r="Z675" s="37"/>
    </row>
    <row r="676" spans="1:28" ht="13.5" thickBot="1">
      <c r="A676" s="114">
        <v>674</v>
      </c>
      <c r="B676" s="122"/>
      <c r="C676" s="122"/>
      <c r="D676" s="122"/>
      <c r="E676" s="122"/>
      <c r="F676" s="123"/>
      <c r="G676" s="122"/>
      <c r="H676" s="123"/>
      <c r="I676" s="122"/>
      <c r="J676" s="122"/>
      <c r="K676" s="122"/>
      <c r="L676" s="122"/>
      <c r="M676" s="123"/>
      <c r="N676" s="122"/>
      <c r="O676" s="122"/>
      <c r="P676" s="122"/>
      <c r="Q676" s="122"/>
      <c r="R676" s="123"/>
      <c r="S676" s="122"/>
      <c r="T676" s="122"/>
      <c r="U676" s="122"/>
      <c r="V676" s="122"/>
      <c r="W676" s="123"/>
      <c r="X676" s="122"/>
      <c r="Y676" s="115"/>
      <c r="Z676" s="115"/>
      <c r="AA676" s="115"/>
      <c r="AB676" s="116"/>
    </row>
    <row r="677" spans="1:28">
      <c r="A677" s="102">
        <v>675</v>
      </c>
      <c r="B677" s="37"/>
      <c r="C677" s="37"/>
      <c r="D677" s="37"/>
      <c r="G677" s="37"/>
      <c r="J677" s="25"/>
      <c r="K677" s="25"/>
      <c r="P677" s="25"/>
      <c r="T677" s="37"/>
      <c r="U677" s="37"/>
      <c r="Y677" s="37"/>
      <c r="Z677" s="37"/>
    </row>
    <row r="678" spans="1:28">
      <c r="A678" s="102">
        <v>676</v>
      </c>
      <c r="B678" s="37"/>
      <c r="C678" s="37"/>
      <c r="D678" s="37"/>
      <c r="G678" s="37"/>
      <c r="J678" s="25"/>
      <c r="K678" s="25"/>
      <c r="P678" s="25"/>
      <c r="T678" s="37"/>
      <c r="U678" s="37"/>
      <c r="Y678" s="37"/>
      <c r="Z678" s="37"/>
    </row>
    <row r="679" spans="1:28">
      <c r="A679" s="102">
        <v>677</v>
      </c>
      <c r="B679" s="37"/>
      <c r="C679" s="37"/>
      <c r="D679" s="37"/>
      <c r="G679" s="37"/>
      <c r="J679" s="25"/>
      <c r="K679" s="25"/>
      <c r="P679" s="25"/>
      <c r="T679" s="37"/>
      <c r="U679" s="37"/>
      <c r="Y679" s="37"/>
      <c r="Z679" s="37"/>
    </row>
    <row r="680" spans="1:28">
      <c r="A680" s="102">
        <v>678</v>
      </c>
      <c r="B680" s="37"/>
      <c r="C680" s="37"/>
      <c r="D680" s="37"/>
      <c r="G680" s="37"/>
      <c r="J680" s="25"/>
      <c r="K680" s="25"/>
      <c r="P680" s="25"/>
      <c r="T680" s="37"/>
      <c r="U680" s="37"/>
      <c r="Y680" s="37"/>
      <c r="Z680" s="37"/>
    </row>
    <row r="681" spans="1:28" ht="13.5" thickBot="1">
      <c r="A681" s="114">
        <v>679</v>
      </c>
      <c r="B681" s="122"/>
      <c r="C681" s="122"/>
      <c r="D681" s="122"/>
      <c r="E681" s="122"/>
      <c r="F681" s="123"/>
      <c r="G681" s="122"/>
      <c r="H681" s="123"/>
      <c r="I681" s="122"/>
      <c r="J681" s="122"/>
      <c r="K681" s="122"/>
      <c r="L681" s="122"/>
      <c r="M681" s="123"/>
      <c r="N681" s="122"/>
      <c r="O681" s="122"/>
      <c r="P681" s="122"/>
      <c r="Q681" s="122"/>
      <c r="R681" s="123"/>
      <c r="S681" s="122"/>
      <c r="T681" s="122"/>
      <c r="U681" s="122"/>
      <c r="V681" s="122"/>
      <c r="W681" s="123"/>
      <c r="X681" s="122"/>
      <c r="Y681" s="115"/>
      <c r="Z681" s="115"/>
      <c r="AA681" s="115"/>
      <c r="AB681" s="116"/>
    </row>
    <row r="682" spans="1:28">
      <c r="A682" s="102">
        <v>680</v>
      </c>
      <c r="B682" s="37"/>
      <c r="C682" s="37"/>
      <c r="D682" s="37"/>
      <c r="G682" s="37"/>
      <c r="J682" s="25"/>
      <c r="K682" s="25"/>
      <c r="P682" s="25"/>
      <c r="T682" s="37"/>
      <c r="U682" s="37"/>
      <c r="Y682" s="37"/>
      <c r="Z682" s="37"/>
    </row>
    <row r="683" spans="1:28">
      <c r="A683" s="102">
        <v>681</v>
      </c>
      <c r="B683" s="37"/>
      <c r="C683" s="37"/>
      <c r="D683" s="37"/>
      <c r="G683" s="37"/>
      <c r="J683" s="25"/>
      <c r="K683" s="25"/>
      <c r="P683" s="25"/>
      <c r="T683" s="37"/>
      <c r="U683" s="37"/>
      <c r="Y683" s="37"/>
      <c r="Z683" s="37"/>
    </row>
    <row r="684" spans="1:28">
      <c r="A684" s="102">
        <v>682</v>
      </c>
      <c r="B684" s="37"/>
      <c r="C684" s="37"/>
      <c r="D684" s="37"/>
      <c r="G684" s="37"/>
      <c r="J684" s="25"/>
      <c r="K684" s="25"/>
      <c r="P684" s="25"/>
      <c r="T684" s="37"/>
      <c r="U684" s="37"/>
      <c r="Y684" s="37"/>
      <c r="Z684" s="37"/>
    </row>
    <row r="685" spans="1:28">
      <c r="A685" s="102">
        <v>683</v>
      </c>
      <c r="B685" s="37"/>
      <c r="C685" s="37"/>
      <c r="D685" s="37"/>
      <c r="G685" s="37"/>
      <c r="J685" s="25"/>
      <c r="K685" s="25"/>
      <c r="P685" s="25"/>
      <c r="T685" s="37"/>
      <c r="U685" s="37"/>
      <c r="Y685" s="37"/>
      <c r="Z685" s="37"/>
    </row>
    <row r="686" spans="1:28" ht="13.5" thickBot="1">
      <c r="A686" s="114">
        <v>684</v>
      </c>
      <c r="B686" s="122"/>
      <c r="C686" s="122"/>
      <c r="D686" s="122"/>
      <c r="E686" s="122"/>
      <c r="F686" s="123"/>
      <c r="G686" s="122"/>
      <c r="H686" s="123"/>
      <c r="I686" s="122"/>
      <c r="J686" s="122"/>
      <c r="K686" s="122"/>
      <c r="L686" s="122"/>
      <c r="M686" s="123"/>
      <c r="N686" s="122"/>
      <c r="O686" s="122"/>
      <c r="P686" s="122"/>
      <c r="Q686" s="122"/>
      <c r="R686" s="123"/>
      <c r="S686" s="122"/>
      <c r="T686" s="122"/>
      <c r="U686" s="122"/>
      <c r="V686" s="122"/>
      <c r="W686" s="123"/>
      <c r="X686" s="122"/>
      <c r="Y686" s="115"/>
      <c r="Z686" s="115"/>
      <c r="AA686" s="115"/>
      <c r="AB686" s="116"/>
    </row>
    <row r="687" spans="1:28">
      <c r="A687" s="102">
        <v>685</v>
      </c>
      <c r="B687" s="37"/>
      <c r="C687" s="37"/>
      <c r="D687" s="37"/>
      <c r="G687" s="37"/>
      <c r="J687" s="25"/>
      <c r="K687" s="25"/>
      <c r="P687" s="25"/>
      <c r="T687" s="37"/>
      <c r="U687" s="37"/>
      <c r="Y687" s="37"/>
      <c r="Z687" s="37"/>
    </row>
    <row r="688" spans="1:28">
      <c r="A688" s="102">
        <v>686</v>
      </c>
      <c r="B688" s="37"/>
      <c r="C688" s="37"/>
      <c r="D688" s="37"/>
      <c r="G688" s="37"/>
      <c r="J688" s="25"/>
      <c r="K688" s="25"/>
      <c r="P688" s="25"/>
      <c r="T688" s="37"/>
      <c r="U688" s="37"/>
      <c r="Y688" s="37"/>
      <c r="Z688" s="37"/>
    </row>
    <row r="689" spans="1:28">
      <c r="A689" s="102">
        <v>687</v>
      </c>
      <c r="B689" s="37"/>
      <c r="C689" s="37"/>
      <c r="D689" s="37"/>
      <c r="G689" s="37"/>
      <c r="J689" s="25"/>
      <c r="K689" s="25"/>
      <c r="P689" s="25"/>
      <c r="T689" s="37"/>
      <c r="U689" s="37"/>
      <c r="Y689" s="37"/>
      <c r="Z689" s="37"/>
    </row>
    <row r="690" spans="1:28">
      <c r="A690" s="102">
        <v>688</v>
      </c>
      <c r="B690" s="37"/>
      <c r="C690" s="37"/>
      <c r="D690" s="37"/>
      <c r="G690" s="37"/>
      <c r="J690" s="25"/>
      <c r="K690" s="25"/>
      <c r="P690" s="25"/>
      <c r="T690" s="37"/>
      <c r="U690" s="37"/>
      <c r="Y690" s="37"/>
      <c r="Z690" s="37"/>
    </row>
    <row r="691" spans="1:28" ht="13.5" thickBot="1">
      <c r="A691" s="114">
        <v>689</v>
      </c>
      <c r="B691" s="122"/>
      <c r="C691" s="122"/>
      <c r="D691" s="122"/>
      <c r="E691" s="122"/>
      <c r="F691" s="123"/>
      <c r="G691" s="122"/>
      <c r="H691" s="123"/>
      <c r="I691" s="122"/>
      <c r="J691" s="122"/>
      <c r="K691" s="122"/>
      <c r="L691" s="122"/>
      <c r="M691" s="123"/>
      <c r="N691" s="122"/>
      <c r="O691" s="122"/>
      <c r="P691" s="122"/>
      <c r="Q691" s="122"/>
      <c r="R691" s="123"/>
      <c r="S691" s="122"/>
      <c r="T691" s="122"/>
      <c r="U691" s="122"/>
      <c r="V691" s="122"/>
      <c r="W691" s="123"/>
      <c r="X691" s="122"/>
      <c r="Y691" s="115"/>
      <c r="Z691" s="115"/>
      <c r="AA691" s="115"/>
      <c r="AB691" s="116"/>
    </row>
    <row r="692" spans="1:28">
      <c r="A692" s="102">
        <v>690</v>
      </c>
      <c r="B692" s="37"/>
      <c r="C692" s="37"/>
      <c r="D692" s="37"/>
      <c r="G692" s="37"/>
      <c r="J692" s="25"/>
      <c r="K692" s="25"/>
      <c r="P692" s="25"/>
      <c r="T692" s="37"/>
      <c r="U692" s="37"/>
      <c r="Y692" s="37"/>
      <c r="Z692" s="37"/>
    </row>
    <row r="693" spans="1:28">
      <c r="A693" s="102">
        <v>691</v>
      </c>
      <c r="B693" s="37"/>
      <c r="C693" s="37"/>
      <c r="D693" s="37"/>
      <c r="G693" s="37"/>
      <c r="J693" s="25"/>
      <c r="K693" s="25"/>
      <c r="P693" s="25"/>
      <c r="T693" s="37"/>
      <c r="U693" s="37"/>
      <c r="Y693" s="37"/>
      <c r="Z693" s="37"/>
    </row>
    <row r="694" spans="1:28">
      <c r="A694" s="102">
        <v>692</v>
      </c>
      <c r="B694" s="37"/>
      <c r="C694" s="37"/>
      <c r="D694" s="37"/>
      <c r="G694" s="37"/>
      <c r="J694" s="25"/>
      <c r="K694" s="25"/>
      <c r="P694" s="25"/>
      <c r="T694" s="37"/>
      <c r="U694" s="37"/>
      <c r="Y694" s="37"/>
      <c r="Z694" s="37"/>
    </row>
    <row r="695" spans="1:28">
      <c r="A695" s="102">
        <v>693</v>
      </c>
      <c r="B695" s="37"/>
      <c r="C695" s="37"/>
      <c r="D695" s="37"/>
      <c r="G695" s="37"/>
      <c r="J695" s="25"/>
      <c r="K695" s="25"/>
      <c r="P695" s="25"/>
      <c r="T695" s="37"/>
      <c r="U695" s="37"/>
      <c r="Y695" s="37"/>
      <c r="Z695" s="37"/>
    </row>
    <row r="696" spans="1:28" ht="13.5" thickBot="1">
      <c r="A696" s="114">
        <v>694</v>
      </c>
      <c r="B696" s="122"/>
      <c r="C696" s="122"/>
      <c r="D696" s="122"/>
      <c r="E696" s="122"/>
      <c r="F696" s="123"/>
      <c r="G696" s="122"/>
      <c r="H696" s="123"/>
      <c r="I696" s="122"/>
      <c r="J696" s="122"/>
      <c r="K696" s="122"/>
      <c r="L696" s="122"/>
      <c r="M696" s="123"/>
      <c r="N696" s="122"/>
      <c r="O696" s="122"/>
      <c r="P696" s="122"/>
      <c r="Q696" s="122"/>
      <c r="R696" s="123"/>
      <c r="S696" s="122"/>
      <c r="T696" s="122"/>
      <c r="U696" s="122"/>
      <c r="V696" s="122"/>
      <c r="W696" s="123"/>
      <c r="X696" s="122"/>
      <c r="Y696" s="115"/>
      <c r="Z696" s="115"/>
      <c r="AA696" s="115"/>
      <c r="AB696" s="116"/>
    </row>
    <row r="697" spans="1:28">
      <c r="A697" s="102">
        <v>695</v>
      </c>
      <c r="B697" s="37"/>
      <c r="C697" s="37"/>
      <c r="D697" s="37"/>
      <c r="G697" s="37"/>
      <c r="J697" s="25"/>
      <c r="K697" s="25"/>
      <c r="P697" s="25"/>
      <c r="T697" s="37"/>
      <c r="U697" s="37"/>
      <c r="Y697" s="37"/>
      <c r="Z697" s="37"/>
    </row>
    <row r="698" spans="1:28">
      <c r="A698" s="102">
        <v>696</v>
      </c>
      <c r="B698" s="37"/>
      <c r="C698" s="37"/>
      <c r="D698" s="37"/>
      <c r="G698" s="37"/>
      <c r="J698" s="25"/>
      <c r="K698" s="25"/>
      <c r="P698" s="25"/>
      <c r="T698" s="37"/>
      <c r="U698" s="37"/>
      <c r="Y698" s="37"/>
      <c r="Z698" s="37"/>
    </row>
    <row r="699" spans="1:28">
      <c r="A699" s="102">
        <v>697</v>
      </c>
      <c r="B699" s="37"/>
      <c r="C699" s="37"/>
      <c r="D699" s="37"/>
      <c r="G699" s="37"/>
      <c r="J699" s="25"/>
      <c r="K699" s="25"/>
      <c r="P699" s="25"/>
      <c r="T699" s="37"/>
      <c r="U699" s="37"/>
      <c r="Y699" s="37"/>
      <c r="Z699" s="37"/>
    </row>
    <row r="700" spans="1:28">
      <c r="A700" s="102">
        <v>698</v>
      </c>
      <c r="B700" s="37"/>
      <c r="C700" s="37"/>
      <c r="D700" s="37"/>
      <c r="G700" s="37"/>
      <c r="J700" s="25"/>
      <c r="K700" s="25"/>
      <c r="P700" s="25"/>
      <c r="T700" s="37"/>
      <c r="U700" s="37"/>
      <c r="Y700" s="37"/>
      <c r="Z700" s="37"/>
    </row>
    <row r="701" spans="1:28" ht="13.5" thickBot="1">
      <c r="A701" s="114">
        <v>699</v>
      </c>
      <c r="B701" s="122"/>
      <c r="C701" s="122"/>
      <c r="D701" s="122"/>
      <c r="E701" s="122"/>
      <c r="F701" s="123"/>
      <c r="G701" s="122"/>
      <c r="H701" s="123"/>
      <c r="I701" s="122"/>
      <c r="J701" s="122"/>
      <c r="K701" s="122"/>
      <c r="L701" s="122"/>
      <c r="M701" s="123"/>
      <c r="N701" s="122"/>
      <c r="O701" s="122"/>
      <c r="P701" s="122"/>
      <c r="Q701" s="122"/>
      <c r="R701" s="123"/>
      <c r="S701" s="122"/>
      <c r="T701" s="122"/>
      <c r="U701" s="122"/>
      <c r="V701" s="122"/>
      <c r="W701" s="123"/>
      <c r="X701" s="122"/>
      <c r="Y701" s="115"/>
      <c r="Z701" s="115"/>
      <c r="AA701" s="115"/>
      <c r="AB701" s="116"/>
    </row>
    <row r="702" spans="1:28">
      <c r="A702" s="102">
        <v>700</v>
      </c>
      <c r="B702" s="37"/>
      <c r="C702" s="37"/>
      <c r="D702" s="37"/>
      <c r="G702" s="37"/>
      <c r="J702" s="25"/>
      <c r="K702" s="25"/>
      <c r="P702" s="25"/>
      <c r="T702" s="37"/>
      <c r="U702" s="37"/>
      <c r="Y702" s="37"/>
      <c r="Z702" s="37"/>
    </row>
    <row r="703" spans="1:28">
      <c r="A703" s="102">
        <v>701</v>
      </c>
      <c r="B703" s="37"/>
      <c r="C703" s="37"/>
      <c r="D703" s="37"/>
      <c r="G703" s="37"/>
      <c r="J703" s="25"/>
      <c r="K703" s="25"/>
      <c r="P703" s="25"/>
      <c r="T703" s="37"/>
      <c r="U703" s="37"/>
      <c r="Y703" s="37"/>
      <c r="Z703" s="37"/>
    </row>
    <row r="704" spans="1:28">
      <c r="A704" s="102">
        <v>702</v>
      </c>
      <c r="B704" s="37"/>
      <c r="C704" s="37"/>
      <c r="D704" s="37"/>
      <c r="G704" s="37"/>
      <c r="J704" s="25"/>
      <c r="K704" s="25"/>
      <c r="P704" s="25"/>
      <c r="T704" s="37"/>
      <c r="U704" s="37"/>
      <c r="Y704" s="37"/>
      <c r="Z704" s="37"/>
    </row>
    <row r="705" spans="1:28">
      <c r="A705" s="102">
        <v>703</v>
      </c>
      <c r="B705" s="37"/>
      <c r="C705" s="37"/>
      <c r="D705" s="37"/>
      <c r="G705" s="37"/>
      <c r="J705" s="25"/>
      <c r="K705" s="25"/>
      <c r="P705" s="25"/>
      <c r="T705" s="37"/>
      <c r="U705" s="37"/>
      <c r="Y705" s="37"/>
      <c r="Z705" s="37"/>
    </row>
    <row r="706" spans="1:28" ht="13.5" thickBot="1">
      <c r="A706" s="114">
        <v>704</v>
      </c>
      <c r="B706" s="122"/>
      <c r="C706" s="122"/>
      <c r="D706" s="122"/>
      <c r="E706" s="122"/>
      <c r="F706" s="123"/>
      <c r="G706" s="122"/>
      <c r="H706" s="123"/>
      <c r="I706" s="122"/>
      <c r="J706" s="122"/>
      <c r="K706" s="122"/>
      <c r="L706" s="122"/>
      <c r="M706" s="123"/>
      <c r="N706" s="122"/>
      <c r="O706" s="122"/>
      <c r="P706" s="122"/>
      <c r="Q706" s="122"/>
      <c r="R706" s="123"/>
      <c r="S706" s="122"/>
      <c r="T706" s="122"/>
      <c r="U706" s="122"/>
      <c r="V706" s="122"/>
      <c r="W706" s="123"/>
      <c r="X706" s="122"/>
      <c r="Y706" s="115"/>
      <c r="Z706" s="115"/>
      <c r="AA706" s="115"/>
      <c r="AB706" s="116"/>
    </row>
    <row r="707" spans="1:28">
      <c r="A707" s="102">
        <v>705</v>
      </c>
      <c r="B707" s="37"/>
      <c r="C707" s="37"/>
      <c r="D707" s="37"/>
      <c r="G707" s="37"/>
      <c r="J707" s="25"/>
      <c r="K707" s="25"/>
      <c r="P707" s="25"/>
      <c r="T707" s="37"/>
      <c r="U707" s="37"/>
      <c r="Y707" s="37"/>
      <c r="Z707" s="37"/>
    </row>
    <row r="708" spans="1:28">
      <c r="A708" s="102">
        <v>706</v>
      </c>
      <c r="B708" s="37"/>
      <c r="C708" s="37"/>
      <c r="D708" s="37"/>
      <c r="G708" s="37"/>
      <c r="J708" s="25"/>
      <c r="K708" s="25"/>
      <c r="P708" s="25"/>
      <c r="T708" s="37"/>
      <c r="U708" s="37"/>
      <c r="Y708" s="37"/>
      <c r="Z708" s="37"/>
    </row>
    <row r="709" spans="1:28">
      <c r="A709" s="102">
        <v>707</v>
      </c>
      <c r="B709" s="37"/>
      <c r="C709" s="37"/>
      <c r="D709" s="37"/>
      <c r="G709" s="37"/>
      <c r="J709" s="25"/>
      <c r="K709" s="25"/>
      <c r="P709" s="25"/>
      <c r="T709" s="37"/>
      <c r="U709" s="37"/>
      <c r="Y709" s="37"/>
      <c r="Z709" s="37"/>
    </row>
    <row r="710" spans="1:28">
      <c r="A710" s="102">
        <v>708</v>
      </c>
      <c r="B710" s="37"/>
      <c r="C710" s="37"/>
      <c r="D710" s="37"/>
      <c r="G710" s="37"/>
      <c r="J710" s="25"/>
      <c r="K710" s="25"/>
      <c r="P710" s="25"/>
      <c r="T710" s="37"/>
      <c r="U710" s="37"/>
      <c r="Y710" s="37"/>
      <c r="Z710" s="37"/>
    </row>
    <row r="711" spans="1:28" ht="13.5" thickBot="1">
      <c r="A711" s="114">
        <v>709</v>
      </c>
      <c r="B711" s="122"/>
      <c r="C711" s="122"/>
      <c r="D711" s="122"/>
      <c r="E711" s="122"/>
      <c r="F711" s="123"/>
      <c r="G711" s="122"/>
      <c r="H711" s="123"/>
      <c r="I711" s="122"/>
      <c r="J711" s="122"/>
      <c r="K711" s="122"/>
      <c r="L711" s="122"/>
      <c r="M711" s="123"/>
      <c r="N711" s="122"/>
      <c r="O711" s="122"/>
      <c r="P711" s="122"/>
      <c r="Q711" s="122"/>
      <c r="R711" s="123"/>
      <c r="S711" s="122"/>
      <c r="T711" s="122"/>
      <c r="U711" s="122"/>
      <c r="V711" s="122"/>
      <c r="W711" s="123"/>
      <c r="X711" s="122"/>
      <c r="Y711" s="115"/>
      <c r="Z711" s="115"/>
      <c r="AA711" s="115"/>
      <c r="AB711" s="116"/>
    </row>
    <row r="712" spans="1:28">
      <c r="A712" s="102">
        <v>710</v>
      </c>
      <c r="B712" s="37"/>
      <c r="C712" s="37"/>
      <c r="D712" s="37"/>
      <c r="G712" s="37"/>
      <c r="J712" s="25"/>
      <c r="K712" s="25"/>
      <c r="P712" s="25"/>
      <c r="T712" s="37"/>
      <c r="U712" s="37"/>
      <c r="Y712" s="37"/>
      <c r="Z712" s="37"/>
    </row>
    <row r="713" spans="1:28">
      <c r="A713" s="102">
        <v>711</v>
      </c>
      <c r="B713" s="37"/>
      <c r="C713" s="37"/>
      <c r="D713" s="37"/>
      <c r="G713" s="37"/>
      <c r="J713" s="25"/>
      <c r="K713" s="25"/>
      <c r="P713" s="25"/>
      <c r="T713" s="37"/>
      <c r="U713" s="37"/>
      <c r="Y713" s="37"/>
      <c r="Z713" s="37"/>
    </row>
    <row r="714" spans="1:28">
      <c r="A714" s="102">
        <v>712</v>
      </c>
      <c r="B714" s="37"/>
      <c r="C714" s="37"/>
      <c r="D714" s="37"/>
      <c r="G714" s="37"/>
      <c r="J714" s="25"/>
      <c r="K714" s="25"/>
      <c r="P714" s="25"/>
      <c r="T714" s="37"/>
      <c r="U714" s="37"/>
      <c r="Y714" s="37"/>
      <c r="Z714" s="37"/>
    </row>
    <row r="715" spans="1:28">
      <c r="A715" s="102">
        <v>713</v>
      </c>
      <c r="B715" s="37"/>
      <c r="C715" s="37"/>
      <c r="D715" s="37"/>
      <c r="G715" s="37"/>
      <c r="J715" s="25"/>
      <c r="K715" s="25"/>
      <c r="P715" s="25"/>
      <c r="T715" s="37"/>
      <c r="U715" s="37"/>
      <c r="Y715" s="37"/>
      <c r="Z715" s="37"/>
    </row>
    <row r="716" spans="1:28" ht="13.5" thickBot="1">
      <c r="A716" s="114">
        <v>714</v>
      </c>
      <c r="B716" s="122"/>
      <c r="C716" s="122"/>
      <c r="D716" s="122"/>
      <c r="E716" s="122"/>
      <c r="F716" s="123"/>
      <c r="G716" s="122"/>
      <c r="H716" s="123"/>
      <c r="I716" s="122"/>
      <c r="J716" s="122"/>
      <c r="K716" s="122"/>
      <c r="L716" s="122"/>
      <c r="M716" s="123"/>
      <c r="N716" s="122"/>
      <c r="O716" s="122"/>
      <c r="P716" s="122"/>
      <c r="Q716" s="122"/>
      <c r="R716" s="123"/>
      <c r="S716" s="122"/>
      <c r="T716" s="122"/>
      <c r="U716" s="122"/>
      <c r="V716" s="122"/>
      <c r="W716" s="123"/>
      <c r="X716" s="122"/>
      <c r="Y716" s="115"/>
      <c r="Z716" s="115"/>
      <c r="AA716" s="115"/>
      <c r="AB716" s="116"/>
    </row>
    <row r="717" spans="1:28">
      <c r="A717" s="102">
        <v>715</v>
      </c>
      <c r="B717" s="37"/>
      <c r="C717" s="37"/>
      <c r="D717" s="37"/>
      <c r="G717" s="37"/>
      <c r="J717" s="25"/>
      <c r="K717" s="25"/>
      <c r="P717" s="25"/>
      <c r="T717" s="37"/>
      <c r="U717" s="37"/>
      <c r="Y717" s="37"/>
      <c r="Z717" s="37"/>
    </row>
    <row r="718" spans="1:28">
      <c r="A718" s="102">
        <v>716</v>
      </c>
      <c r="B718" s="37"/>
      <c r="C718" s="37"/>
      <c r="D718" s="37"/>
      <c r="G718" s="37"/>
      <c r="J718" s="25"/>
      <c r="K718" s="25"/>
      <c r="P718" s="25"/>
      <c r="T718" s="37"/>
      <c r="U718" s="37"/>
      <c r="Y718" s="37"/>
      <c r="Z718" s="37"/>
    </row>
    <row r="719" spans="1:28">
      <c r="A719" s="102">
        <v>717</v>
      </c>
      <c r="B719" s="37"/>
      <c r="C719" s="37"/>
      <c r="D719" s="37"/>
      <c r="G719" s="37"/>
      <c r="J719" s="25"/>
      <c r="K719" s="25"/>
      <c r="P719" s="25"/>
      <c r="T719" s="37"/>
      <c r="U719" s="37"/>
      <c r="Y719" s="37"/>
      <c r="Z719" s="37"/>
    </row>
    <row r="720" spans="1:28">
      <c r="A720" s="102">
        <v>718</v>
      </c>
      <c r="B720" s="37"/>
      <c r="C720" s="37"/>
      <c r="D720" s="37"/>
      <c r="G720" s="37"/>
      <c r="J720" s="25"/>
      <c r="K720" s="25"/>
      <c r="P720" s="25"/>
      <c r="T720" s="37"/>
      <c r="U720" s="37"/>
      <c r="Y720" s="37"/>
      <c r="Z720" s="37"/>
    </row>
    <row r="721" spans="1:28" ht="13.5" thickBot="1">
      <c r="A721" s="114">
        <v>719</v>
      </c>
      <c r="B721" s="122"/>
      <c r="C721" s="122"/>
      <c r="D721" s="122"/>
      <c r="E721" s="122"/>
      <c r="F721" s="123"/>
      <c r="G721" s="122"/>
      <c r="H721" s="123"/>
      <c r="I721" s="122"/>
      <c r="J721" s="122"/>
      <c r="K721" s="122"/>
      <c r="L721" s="122"/>
      <c r="M721" s="123"/>
      <c r="N721" s="122"/>
      <c r="O721" s="122"/>
      <c r="P721" s="122"/>
      <c r="Q721" s="122"/>
      <c r="R721" s="123"/>
      <c r="S721" s="122"/>
      <c r="T721" s="122"/>
      <c r="U721" s="122"/>
      <c r="V721" s="122"/>
      <c r="W721" s="123"/>
      <c r="X721" s="122"/>
      <c r="Y721" s="115"/>
      <c r="Z721" s="115"/>
      <c r="AA721" s="115"/>
      <c r="AB721" s="116"/>
    </row>
    <row r="722" spans="1:28">
      <c r="A722" s="102">
        <v>720</v>
      </c>
      <c r="B722" s="37"/>
      <c r="C722" s="37"/>
      <c r="D722" s="37"/>
      <c r="G722" s="37"/>
      <c r="J722" s="25"/>
      <c r="K722" s="25"/>
      <c r="P722" s="25"/>
      <c r="T722" s="37"/>
      <c r="U722" s="37"/>
      <c r="Y722" s="37"/>
      <c r="Z722" s="37"/>
    </row>
    <row r="723" spans="1:28">
      <c r="A723" s="102">
        <v>721</v>
      </c>
      <c r="B723" s="37"/>
      <c r="C723" s="37"/>
      <c r="D723" s="37"/>
      <c r="G723" s="37"/>
      <c r="J723" s="25"/>
      <c r="K723" s="25"/>
      <c r="P723" s="25"/>
      <c r="T723" s="37"/>
      <c r="U723" s="37"/>
      <c r="Y723" s="37"/>
      <c r="Z723" s="37"/>
    </row>
    <row r="724" spans="1:28">
      <c r="A724" s="102">
        <v>722</v>
      </c>
      <c r="B724" s="37"/>
      <c r="C724" s="37"/>
      <c r="D724" s="37"/>
      <c r="G724" s="37"/>
      <c r="J724" s="25"/>
      <c r="K724" s="25"/>
      <c r="P724" s="25"/>
      <c r="T724" s="37"/>
      <c r="U724" s="37"/>
      <c r="Y724" s="37"/>
      <c r="Z724" s="37"/>
    </row>
    <row r="725" spans="1:28">
      <c r="A725" s="102">
        <v>723</v>
      </c>
      <c r="B725" s="37"/>
      <c r="C725" s="37"/>
      <c r="D725" s="37"/>
      <c r="G725" s="37"/>
      <c r="J725" s="25"/>
      <c r="K725" s="25"/>
      <c r="P725" s="25"/>
      <c r="T725" s="37"/>
      <c r="U725" s="37"/>
      <c r="Y725" s="37"/>
      <c r="Z725" s="37"/>
    </row>
    <row r="726" spans="1:28" ht="13.5" thickBot="1">
      <c r="A726" s="114">
        <v>724</v>
      </c>
      <c r="B726" s="122"/>
      <c r="C726" s="122"/>
      <c r="D726" s="122"/>
      <c r="E726" s="122"/>
      <c r="F726" s="123"/>
      <c r="G726" s="122"/>
      <c r="H726" s="123"/>
      <c r="I726" s="122"/>
      <c r="J726" s="122"/>
      <c r="K726" s="122"/>
      <c r="L726" s="122"/>
      <c r="M726" s="123"/>
      <c r="N726" s="122"/>
      <c r="O726" s="122"/>
      <c r="P726" s="122"/>
      <c r="Q726" s="122"/>
      <c r="R726" s="123"/>
      <c r="S726" s="122"/>
      <c r="T726" s="122"/>
      <c r="U726" s="122"/>
      <c r="V726" s="122"/>
      <c r="W726" s="123"/>
      <c r="X726" s="122"/>
      <c r="Y726" s="115"/>
      <c r="Z726" s="115"/>
      <c r="AA726" s="115"/>
      <c r="AB726" s="116"/>
    </row>
    <row r="727" spans="1:28">
      <c r="A727" s="102">
        <v>725</v>
      </c>
      <c r="B727" s="37"/>
      <c r="C727" s="37"/>
      <c r="D727" s="37"/>
      <c r="G727" s="37"/>
      <c r="J727" s="25"/>
      <c r="K727" s="25"/>
      <c r="P727" s="25"/>
      <c r="T727" s="37"/>
      <c r="U727" s="37"/>
      <c r="Y727" s="37"/>
      <c r="Z727" s="37"/>
    </row>
    <row r="728" spans="1:28">
      <c r="A728" s="102">
        <v>726</v>
      </c>
      <c r="B728" s="37"/>
      <c r="C728" s="37"/>
      <c r="D728" s="37"/>
      <c r="G728" s="37"/>
      <c r="J728" s="25"/>
      <c r="K728" s="25"/>
      <c r="P728" s="25"/>
      <c r="T728" s="37"/>
      <c r="U728" s="37"/>
      <c r="Y728" s="37"/>
      <c r="Z728" s="37"/>
    </row>
    <row r="729" spans="1:28">
      <c r="A729" s="102">
        <v>727</v>
      </c>
      <c r="B729" s="37"/>
      <c r="C729" s="37"/>
      <c r="D729" s="37"/>
      <c r="G729" s="37"/>
      <c r="J729" s="25"/>
      <c r="K729" s="25"/>
      <c r="P729" s="25"/>
      <c r="T729" s="37"/>
      <c r="U729" s="37"/>
      <c r="Y729" s="37"/>
      <c r="Z729" s="37"/>
    </row>
    <row r="730" spans="1:28">
      <c r="A730" s="102">
        <v>728</v>
      </c>
      <c r="B730" s="37"/>
      <c r="C730" s="37"/>
      <c r="D730" s="37"/>
      <c r="G730" s="37"/>
      <c r="J730" s="25"/>
      <c r="K730" s="25"/>
      <c r="P730" s="25"/>
      <c r="T730" s="37"/>
      <c r="U730" s="37"/>
      <c r="Y730" s="37"/>
      <c r="Z730" s="37"/>
    </row>
    <row r="731" spans="1:28" ht="13.5" thickBot="1">
      <c r="A731" s="114">
        <v>729</v>
      </c>
      <c r="B731" s="122"/>
      <c r="C731" s="122"/>
      <c r="D731" s="122"/>
      <c r="E731" s="122"/>
      <c r="F731" s="123"/>
      <c r="G731" s="122"/>
      <c r="H731" s="123"/>
      <c r="I731" s="122"/>
      <c r="J731" s="122"/>
      <c r="K731" s="122"/>
      <c r="L731" s="122"/>
      <c r="M731" s="123"/>
      <c r="N731" s="122"/>
      <c r="O731" s="122"/>
      <c r="P731" s="122"/>
      <c r="Q731" s="122"/>
      <c r="R731" s="123"/>
      <c r="S731" s="122"/>
      <c r="T731" s="122"/>
      <c r="U731" s="122"/>
      <c r="V731" s="122"/>
      <c r="W731" s="123"/>
      <c r="X731" s="122"/>
      <c r="Y731" s="115"/>
      <c r="Z731" s="115"/>
      <c r="AA731" s="115"/>
      <c r="AB731" s="116"/>
    </row>
    <row r="732" spans="1:28">
      <c r="A732" s="102">
        <v>730</v>
      </c>
      <c r="B732" s="37"/>
      <c r="C732" s="37"/>
      <c r="D732" s="37"/>
      <c r="G732" s="37"/>
      <c r="J732" s="25"/>
      <c r="K732" s="25"/>
      <c r="P732" s="25"/>
      <c r="T732" s="37"/>
      <c r="U732" s="37"/>
      <c r="Y732" s="37"/>
      <c r="Z732" s="37"/>
    </row>
    <row r="733" spans="1:28">
      <c r="A733" s="102">
        <v>731</v>
      </c>
      <c r="B733" s="37"/>
      <c r="C733" s="37"/>
      <c r="D733" s="37"/>
      <c r="G733" s="37"/>
      <c r="J733" s="25"/>
      <c r="K733" s="25"/>
      <c r="P733" s="25"/>
      <c r="T733" s="37"/>
      <c r="U733" s="37"/>
      <c r="Y733" s="37"/>
      <c r="Z733" s="37"/>
    </row>
    <row r="734" spans="1:28">
      <c r="A734" s="102">
        <v>732</v>
      </c>
      <c r="B734" s="37"/>
      <c r="C734" s="37"/>
      <c r="D734" s="37"/>
      <c r="G734" s="37"/>
      <c r="J734" s="25"/>
      <c r="K734" s="25"/>
      <c r="P734" s="25"/>
      <c r="T734" s="37"/>
      <c r="U734" s="37"/>
      <c r="Y734" s="37"/>
      <c r="Z734" s="37"/>
    </row>
    <row r="735" spans="1:28">
      <c r="A735" s="102">
        <v>733</v>
      </c>
      <c r="B735" s="37"/>
      <c r="C735" s="37"/>
      <c r="D735" s="37"/>
      <c r="G735" s="37"/>
      <c r="J735" s="25"/>
      <c r="K735" s="25"/>
      <c r="P735" s="25"/>
      <c r="T735" s="37"/>
      <c r="U735" s="37"/>
      <c r="Y735" s="37"/>
      <c r="Z735" s="37"/>
    </row>
    <row r="736" spans="1:28" ht="13.5" thickBot="1">
      <c r="A736" s="114">
        <v>734</v>
      </c>
      <c r="B736" s="122"/>
      <c r="C736" s="122"/>
      <c r="D736" s="122"/>
      <c r="E736" s="122"/>
      <c r="F736" s="123"/>
      <c r="G736" s="122"/>
      <c r="H736" s="123"/>
      <c r="I736" s="122"/>
      <c r="J736" s="122"/>
      <c r="K736" s="122"/>
      <c r="L736" s="122"/>
      <c r="M736" s="123"/>
      <c r="N736" s="122"/>
      <c r="O736" s="122"/>
      <c r="P736" s="122"/>
      <c r="Q736" s="122"/>
      <c r="R736" s="123"/>
      <c r="S736" s="122"/>
      <c r="T736" s="122"/>
      <c r="U736" s="122"/>
      <c r="V736" s="122"/>
      <c r="W736" s="123"/>
      <c r="X736" s="122"/>
      <c r="Y736" s="115"/>
      <c r="Z736" s="115"/>
      <c r="AA736" s="115"/>
      <c r="AB736" s="116"/>
    </row>
    <row r="737" spans="1:28">
      <c r="A737" s="102">
        <v>735</v>
      </c>
      <c r="B737" s="37"/>
      <c r="C737" s="37"/>
      <c r="D737" s="37"/>
      <c r="G737" s="37"/>
      <c r="J737" s="25"/>
      <c r="K737" s="25"/>
      <c r="P737" s="25"/>
      <c r="T737" s="37"/>
      <c r="U737" s="37"/>
      <c r="Y737" s="37"/>
      <c r="Z737" s="37"/>
    </row>
    <row r="738" spans="1:28">
      <c r="A738" s="102">
        <v>736</v>
      </c>
      <c r="B738" s="37"/>
      <c r="C738" s="37"/>
      <c r="D738" s="37"/>
      <c r="G738" s="37"/>
      <c r="J738" s="25"/>
      <c r="K738" s="25"/>
      <c r="P738" s="25"/>
      <c r="T738" s="37"/>
      <c r="U738" s="37"/>
      <c r="Y738" s="37"/>
      <c r="Z738" s="37"/>
    </row>
    <row r="739" spans="1:28">
      <c r="A739" s="102">
        <v>737</v>
      </c>
      <c r="B739" s="37"/>
      <c r="C739" s="37"/>
      <c r="D739" s="37"/>
      <c r="G739" s="37"/>
      <c r="J739" s="25"/>
      <c r="K739" s="25"/>
      <c r="P739" s="25"/>
      <c r="T739" s="37"/>
      <c r="U739" s="37"/>
      <c r="Y739" s="37"/>
      <c r="Z739" s="37"/>
    </row>
    <row r="740" spans="1:28">
      <c r="A740" s="102">
        <v>738</v>
      </c>
      <c r="B740" s="37"/>
      <c r="C740" s="37"/>
      <c r="D740" s="37"/>
      <c r="G740" s="37"/>
      <c r="J740" s="25"/>
      <c r="K740" s="25"/>
      <c r="P740" s="25"/>
      <c r="T740" s="37"/>
      <c r="U740" s="37"/>
      <c r="Y740" s="37"/>
      <c r="Z740" s="37"/>
    </row>
    <row r="741" spans="1:28" ht="13.5" thickBot="1">
      <c r="A741" s="114">
        <v>739</v>
      </c>
      <c r="B741" s="122"/>
      <c r="C741" s="122"/>
      <c r="D741" s="122"/>
      <c r="E741" s="122"/>
      <c r="F741" s="123"/>
      <c r="G741" s="122"/>
      <c r="H741" s="123"/>
      <c r="I741" s="122"/>
      <c r="J741" s="122"/>
      <c r="K741" s="122"/>
      <c r="L741" s="122"/>
      <c r="M741" s="123"/>
      <c r="N741" s="122"/>
      <c r="O741" s="122"/>
      <c r="P741" s="122"/>
      <c r="Q741" s="122"/>
      <c r="R741" s="123"/>
      <c r="S741" s="122"/>
      <c r="T741" s="122"/>
      <c r="U741" s="122"/>
      <c r="V741" s="122"/>
      <c r="W741" s="123"/>
      <c r="X741" s="122"/>
      <c r="Y741" s="115"/>
      <c r="Z741" s="115"/>
      <c r="AA741" s="115"/>
      <c r="AB741" s="116"/>
    </row>
    <row r="742" spans="1:28">
      <c r="A742" s="102">
        <v>740</v>
      </c>
      <c r="B742" s="37"/>
      <c r="C742" s="37"/>
      <c r="D742" s="37"/>
      <c r="G742" s="37"/>
      <c r="J742" s="25"/>
      <c r="K742" s="25"/>
      <c r="P742" s="25"/>
      <c r="T742" s="37"/>
      <c r="U742" s="37"/>
      <c r="Y742" s="37"/>
      <c r="Z742" s="37"/>
    </row>
    <row r="743" spans="1:28">
      <c r="A743" s="102">
        <v>741</v>
      </c>
      <c r="B743" s="37"/>
      <c r="C743" s="37"/>
      <c r="D743" s="37"/>
      <c r="G743" s="37"/>
      <c r="J743" s="25"/>
      <c r="K743" s="25"/>
      <c r="P743" s="25"/>
      <c r="T743" s="37"/>
      <c r="U743" s="37"/>
      <c r="Y743" s="37"/>
      <c r="Z743" s="37"/>
    </row>
    <row r="744" spans="1:28">
      <c r="A744" s="102">
        <v>742</v>
      </c>
      <c r="B744" s="37"/>
      <c r="C744" s="37"/>
      <c r="D744" s="37"/>
      <c r="G744" s="37"/>
      <c r="J744" s="25"/>
      <c r="K744" s="25"/>
      <c r="P744" s="25"/>
      <c r="T744" s="37"/>
      <c r="U744" s="37"/>
      <c r="Y744" s="37"/>
      <c r="Z744" s="37"/>
    </row>
    <row r="745" spans="1:28">
      <c r="A745" s="102">
        <v>743</v>
      </c>
      <c r="B745" s="37"/>
      <c r="C745" s="37"/>
      <c r="D745" s="37"/>
      <c r="G745" s="37"/>
      <c r="J745" s="25"/>
      <c r="K745" s="25"/>
      <c r="P745" s="25"/>
      <c r="T745" s="37"/>
      <c r="U745" s="37"/>
      <c r="Y745" s="37"/>
      <c r="Z745" s="37"/>
    </row>
    <row r="746" spans="1:28" ht="13.5" thickBot="1">
      <c r="A746" s="114">
        <v>744</v>
      </c>
      <c r="B746" s="122"/>
      <c r="C746" s="122"/>
      <c r="D746" s="122"/>
      <c r="E746" s="122"/>
      <c r="F746" s="123"/>
      <c r="G746" s="122"/>
      <c r="H746" s="123"/>
      <c r="I746" s="122"/>
      <c r="J746" s="122"/>
      <c r="K746" s="122"/>
      <c r="L746" s="122"/>
      <c r="M746" s="123"/>
      <c r="N746" s="122"/>
      <c r="O746" s="122"/>
      <c r="P746" s="122"/>
      <c r="Q746" s="122"/>
      <c r="R746" s="123"/>
      <c r="S746" s="122"/>
      <c r="T746" s="122"/>
      <c r="U746" s="122"/>
      <c r="V746" s="122"/>
      <c r="W746" s="123"/>
      <c r="X746" s="122"/>
      <c r="Y746" s="115"/>
      <c r="Z746" s="115"/>
      <c r="AA746" s="115"/>
      <c r="AB746" s="116"/>
    </row>
    <row r="747" spans="1:28">
      <c r="A747" s="102">
        <v>745</v>
      </c>
      <c r="B747" s="37"/>
      <c r="C747" s="37"/>
      <c r="D747" s="37"/>
      <c r="G747" s="37"/>
      <c r="J747" s="25"/>
      <c r="K747" s="25"/>
      <c r="P747" s="25"/>
      <c r="T747" s="37"/>
      <c r="U747" s="37"/>
      <c r="Y747" s="37"/>
      <c r="Z747" s="37"/>
    </row>
    <row r="748" spans="1:28">
      <c r="A748" s="102">
        <v>746</v>
      </c>
      <c r="B748" s="37"/>
      <c r="C748" s="37"/>
      <c r="D748" s="37"/>
      <c r="G748" s="37"/>
      <c r="J748" s="25"/>
      <c r="K748" s="25"/>
      <c r="P748" s="25"/>
      <c r="T748" s="37"/>
      <c r="U748" s="37"/>
      <c r="Y748" s="37"/>
      <c r="Z748" s="37"/>
    </row>
    <row r="749" spans="1:28">
      <c r="A749" s="102">
        <v>747</v>
      </c>
      <c r="B749" s="37"/>
      <c r="C749" s="37"/>
      <c r="D749" s="37"/>
      <c r="G749" s="37"/>
      <c r="J749" s="25"/>
      <c r="K749" s="25"/>
      <c r="P749" s="25"/>
      <c r="T749" s="37"/>
      <c r="U749" s="37"/>
      <c r="Y749" s="37"/>
      <c r="Z749" s="37"/>
    </row>
    <row r="750" spans="1:28">
      <c r="A750" s="102">
        <v>748</v>
      </c>
      <c r="B750" s="37"/>
      <c r="C750" s="37"/>
      <c r="D750" s="37"/>
      <c r="G750" s="37"/>
      <c r="J750" s="25"/>
      <c r="K750" s="25"/>
      <c r="P750" s="25"/>
      <c r="T750" s="37"/>
      <c r="U750" s="37"/>
      <c r="Y750" s="37"/>
      <c r="Z750" s="37"/>
    </row>
    <row r="751" spans="1:28" ht="13.5" thickBot="1">
      <c r="A751" s="114">
        <v>749</v>
      </c>
      <c r="B751" s="122"/>
      <c r="C751" s="122"/>
      <c r="D751" s="122"/>
      <c r="E751" s="122"/>
      <c r="F751" s="123"/>
      <c r="G751" s="122"/>
      <c r="H751" s="123"/>
      <c r="I751" s="122"/>
      <c r="J751" s="122"/>
      <c r="K751" s="122"/>
      <c r="L751" s="122"/>
      <c r="M751" s="123"/>
      <c r="N751" s="122"/>
      <c r="O751" s="122"/>
      <c r="P751" s="122"/>
      <c r="Q751" s="122"/>
      <c r="R751" s="123"/>
      <c r="S751" s="122"/>
      <c r="T751" s="122"/>
      <c r="U751" s="122"/>
      <c r="V751" s="122"/>
      <c r="W751" s="123"/>
      <c r="X751" s="122"/>
      <c r="Y751" s="115"/>
      <c r="Z751" s="115"/>
      <c r="AA751" s="115"/>
      <c r="AB751" s="116"/>
    </row>
    <row r="752" spans="1:28">
      <c r="A752" s="102">
        <v>750</v>
      </c>
      <c r="B752" s="37"/>
      <c r="C752" s="37"/>
      <c r="D752" s="37"/>
      <c r="G752" s="37"/>
      <c r="J752" s="25"/>
      <c r="K752" s="25"/>
      <c r="P752" s="25"/>
      <c r="T752" s="37"/>
      <c r="U752" s="37"/>
      <c r="Y752" s="37"/>
      <c r="Z752" s="37"/>
    </row>
    <row r="753" spans="1:28">
      <c r="A753" s="102">
        <v>751</v>
      </c>
      <c r="B753" s="37"/>
      <c r="C753" s="37"/>
      <c r="D753" s="37"/>
      <c r="G753" s="37"/>
      <c r="J753" s="25"/>
      <c r="K753" s="25"/>
      <c r="P753" s="25"/>
      <c r="T753" s="37"/>
      <c r="U753" s="37"/>
      <c r="Y753" s="37"/>
      <c r="Z753" s="37"/>
    </row>
    <row r="754" spans="1:28">
      <c r="A754" s="102">
        <v>752</v>
      </c>
      <c r="B754" s="37"/>
      <c r="C754" s="37"/>
      <c r="D754" s="37"/>
      <c r="G754" s="37"/>
      <c r="J754" s="25"/>
      <c r="K754" s="25"/>
      <c r="P754" s="25"/>
      <c r="T754" s="37"/>
      <c r="U754" s="37"/>
      <c r="Y754" s="37"/>
      <c r="Z754" s="37"/>
    </row>
    <row r="755" spans="1:28">
      <c r="A755" s="102">
        <v>753</v>
      </c>
      <c r="B755" s="37"/>
      <c r="C755" s="37"/>
      <c r="D755" s="37"/>
      <c r="G755" s="37"/>
      <c r="J755" s="25"/>
      <c r="K755" s="25"/>
      <c r="P755" s="25"/>
      <c r="T755" s="37"/>
      <c r="U755" s="37"/>
      <c r="Y755" s="37"/>
      <c r="Z755" s="37"/>
    </row>
    <row r="756" spans="1:28" ht="13.5" thickBot="1">
      <c r="A756" s="114">
        <v>754</v>
      </c>
      <c r="B756" s="122"/>
      <c r="C756" s="122"/>
      <c r="D756" s="122"/>
      <c r="E756" s="122"/>
      <c r="F756" s="123"/>
      <c r="G756" s="122"/>
      <c r="H756" s="123"/>
      <c r="I756" s="122"/>
      <c r="J756" s="122"/>
      <c r="K756" s="122"/>
      <c r="L756" s="122"/>
      <c r="M756" s="123"/>
      <c r="N756" s="122"/>
      <c r="O756" s="122"/>
      <c r="P756" s="122"/>
      <c r="Q756" s="122"/>
      <c r="R756" s="123"/>
      <c r="S756" s="122"/>
      <c r="T756" s="122"/>
      <c r="U756" s="122"/>
      <c r="V756" s="122"/>
      <c r="W756" s="123"/>
      <c r="X756" s="122"/>
      <c r="Y756" s="115"/>
      <c r="Z756" s="115"/>
      <c r="AA756" s="115"/>
      <c r="AB756" s="116"/>
    </row>
    <row r="757" spans="1:28">
      <c r="A757" s="102">
        <v>755</v>
      </c>
      <c r="B757" s="37"/>
      <c r="C757" s="37"/>
      <c r="D757" s="37"/>
      <c r="G757" s="37"/>
      <c r="J757" s="25"/>
      <c r="K757" s="25"/>
      <c r="P757" s="25"/>
      <c r="T757" s="37"/>
      <c r="U757" s="37"/>
      <c r="Y757" s="37"/>
      <c r="Z757" s="37"/>
    </row>
    <row r="758" spans="1:28">
      <c r="A758" s="102">
        <v>756</v>
      </c>
      <c r="B758" s="37"/>
      <c r="C758" s="37"/>
      <c r="D758" s="37"/>
      <c r="G758" s="37"/>
      <c r="J758" s="25"/>
      <c r="K758" s="25"/>
      <c r="P758" s="25"/>
      <c r="T758" s="37"/>
      <c r="U758" s="37"/>
      <c r="Y758" s="37"/>
      <c r="Z758" s="37"/>
    </row>
    <row r="759" spans="1:28">
      <c r="A759" s="102">
        <v>757</v>
      </c>
      <c r="B759" s="37"/>
      <c r="C759" s="37"/>
      <c r="D759" s="37"/>
      <c r="G759" s="37"/>
      <c r="J759" s="25"/>
      <c r="K759" s="25"/>
      <c r="P759" s="25"/>
      <c r="T759" s="37"/>
      <c r="U759" s="37"/>
      <c r="Y759" s="37"/>
      <c r="Z759" s="37"/>
    </row>
    <row r="760" spans="1:28">
      <c r="A760" s="102">
        <v>758</v>
      </c>
      <c r="B760" s="37"/>
      <c r="C760" s="37"/>
      <c r="D760" s="37"/>
      <c r="G760" s="37"/>
      <c r="J760" s="25"/>
      <c r="K760" s="25"/>
      <c r="P760" s="25"/>
      <c r="T760" s="37"/>
      <c r="U760" s="37"/>
      <c r="Y760" s="37"/>
      <c r="Z760" s="37"/>
    </row>
    <row r="761" spans="1:28" ht="13.5" thickBot="1">
      <c r="A761" s="114">
        <v>759</v>
      </c>
      <c r="B761" s="122"/>
      <c r="C761" s="122"/>
      <c r="D761" s="122"/>
      <c r="E761" s="122"/>
      <c r="F761" s="123"/>
      <c r="G761" s="122"/>
      <c r="H761" s="123"/>
      <c r="I761" s="122"/>
      <c r="J761" s="122"/>
      <c r="K761" s="122"/>
      <c r="L761" s="122"/>
      <c r="M761" s="123"/>
      <c r="N761" s="122"/>
      <c r="O761" s="122"/>
      <c r="P761" s="122"/>
      <c r="Q761" s="122"/>
      <c r="R761" s="123"/>
      <c r="S761" s="122"/>
      <c r="T761" s="122"/>
      <c r="U761" s="122"/>
      <c r="V761" s="122"/>
      <c r="W761" s="123"/>
      <c r="X761" s="122"/>
      <c r="Y761" s="115"/>
      <c r="Z761" s="115"/>
      <c r="AA761" s="115"/>
      <c r="AB761" s="116"/>
    </row>
    <row r="762" spans="1:28">
      <c r="A762" s="102">
        <v>760</v>
      </c>
      <c r="B762" s="37"/>
      <c r="C762" s="37"/>
      <c r="D762" s="37"/>
      <c r="G762" s="37"/>
      <c r="J762" s="25"/>
      <c r="K762" s="25"/>
      <c r="P762" s="25"/>
      <c r="T762" s="37"/>
      <c r="U762" s="37"/>
      <c r="Y762" s="37"/>
      <c r="Z762" s="37"/>
    </row>
    <row r="763" spans="1:28">
      <c r="A763" s="102">
        <v>761</v>
      </c>
      <c r="B763" s="37"/>
      <c r="C763" s="37"/>
      <c r="D763" s="37"/>
      <c r="G763" s="37"/>
      <c r="J763" s="25"/>
      <c r="K763" s="25"/>
      <c r="P763" s="25"/>
      <c r="T763" s="37"/>
      <c r="U763" s="37"/>
      <c r="Y763" s="37"/>
      <c r="Z763" s="37"/>
    </row>
    <row r="764" spans="1:28">
      <c r="A764" s="102">
        <v>762</v>
      </c>
      <c r="B764" s="37"/>
      <c r="C764" s="37"/>
      <c r="D764" s="37"/>
      <c r="G764" s="37"/>
      <c r="J764" s="25"/>
      <c r="K764" s="25"/>
      <c r="P764" s="25"/>
      <c r="T764" s="37"/>
      <c r="U764" s="37"/>
      <c r="Y764" s="37"/>
      <c r="Z764" s="37"/>
    </row>
    <row r="765" spans="1:28">
      <c r="A765" s="102">
        <v>763</v>
      </c>
      <c r="B765" s="37"/>
      <c r="C765" s="37"/>
      <c r="D765" s="37"/>
      <c r="G765" s="37"/>
      <c r="J765" s="25"/>
      <c r="K765" s="25"/>
      <c r="P765" s="25"/>
      <c r="T765" s="37"/>
      <c r="U765" s="37"/>
      <c r="Y765" s="37"/>
      <c r="Z765" s="37"/>
    </row>
    <row r="766" spans="1:28" ht="13.5" thickBot="1">
      <c r="A766" s="114">
        <v>764</v>
      </c>
      <c r="B766" s="122"/>
      <c r="C766" s="122"/>
      <c r="D766" s="122"/>
      <c r="E766" s="122"/>
      <c r="F766" s="123"/>
      <c r="G766" s="122"/>
      <c r="H766" s="123"/>
      <c r="I766" s="122"/>
      <c r="J766" s="122"/>
      <c r="K766" s="122"/>
      <c r="L766" s="122"/>
      <c r="M766" s="123"/>
      <c r="N766" s="122"/>
      <c r="O766" s="122"/>
      <c r="P766" s="122"/>
      <c r="Q766" s="122"/>
      <c r="R766" s="123"/>
      <c r="S766" s="122"/>
      <c r="T766" s="122"/>
      <c r="U766" s="122"/>
      <c r="V766" s="122"/>
      <c r="W766" s="123"/>
      <c r="X766" s="122"/>
      <c r="Y766" s="115"/>
      <c r="Z766" s="115"/>
      <c r="AA766" s="115"/>
      <c r="AB766" s="116"/>
    </row>
    <row r="767" spans="1:28">
      <c r="A767" s="102">
        <v>765</v>
      </c>
      <c r="B767" s="37"/>
      <c r="C767" s="37"/>
      <c r="D767" s="37"/>
      <c r="G767" s="37"/>
      <c r="J767" s="25"/>
      <c r="K767" s="25"/>
      <c r="P767" s="25"/>
      <c r="T767" s="37"/>
      <c r="U767" s="37"/>
      <c r="Y767" s="37"/>
      <c r="Z767" s="37"/>
    </row>
    <row r="768" spans="1:28">
      <c r="A768" s="102">
        <v>766</v>
      </c>
      <c r="B768" s="37"/>
      <c r="C768" s="37"/>
      <c r="D768" s="37"/>
      <c r="G768" s="37"/>
      <c r="J768" s="25"/>
      <c r="K768" s="25"/>
      <c r="P768" s="25"/>
      <c r="T768" s="37"/>
      <c r="U768" s="37"/>
      <c r="Y768" s="37"/>
      <c r="Z768" s="37"/>
    </row>
    <row r="769" spans="1:28">
      <c r="A769" s="102">
        <v>767</v>
      </c>
      <c r="B769" s="37"/>
      <c r="C769" s="37"/>
      <c r="D769" s="37"/>
      <c r="G769" s="37"/>
      <c r="J769" s="25"/>
      <c r="K769" s="25"/>
      <c r="P769" s="25"/>
      <c r="T769" s="37"/>
      <c r="U769" s="37"/>
      <c r="Y769" s="37"/>
      <c r="Z769" s="37"/>
    </row>
    <row r="770" spans="1:28">
      <c r="A770" s="102">
        <v>768</v>
      </c>
      <c r="B770" s="37"/>
      <c r="C770" s="37"/>
      <c r="D770" s="37"/>
      <c r="G770" s="37"/>
      <c r="J770" s="25"/>
      <c r="K770" s="25"/>
      <c r="P770" s="25"/>
      <c r="T770" s="37"/>
      <c r="U770" s="37"/>
      <c r="Y770" s="37"/>
      <c r="Z770" s="37"/>
    </row>
    <row r="771" spans="1:28" ht="13.5" thickBot="1">
      <c r="A771" s="114">
        <v>769</v>
      </c>
      <c r="B771" s="122"/>
      <c r="C771" s="122"/>
      <c r="D771" s="122"/>
      <c r="E771" s="122"/>
      <c r="F771" s="123"/>
      <c r="G771" s="122"/>
      <c r="H771" s="123"/>
      <c r="I771" s="122"/>
      <c r="J771" s="122"/>
      <c r="K771" s="122"/>
      <c r="L771" s="122"/>
      <c r="M771" s="123"/>
      <c r="N771" s="122"/>
      <c r="O771" s="122"/>
      <c r="P771" s="122"/>
      <c r="Q771" s="122"/>
      <c r="R771" s="123"/>
      <c r="S771" s="122"/>
      <c r="T771" s="122"/>
      <c r="U771" s="122"/>
      <c r="V771" s="122"/>
      <c r="W771" s="123"/>
      <c r="X771" s="122"/>
      <c r="Y771" s="115"/>
      <c r="Z771" s="115"/>
      <c r="AA771" s="115"/>
      <c r="AB771" s="116"/>
    </row>
    <row r="772" spans="1:28">
      <c r="A772" s="102">
        <v>770</v>
      </c>
      <c r="B772" s="37"/>
      <c r="C772" s="37"/>
      <c r="D772" s="37"/>
      <c r="G772" s="37"/>
      <c r="J772" s="25"/>
      <c r="K772" s="25"/>
      <c r="P772" s="25"/>
      <c r="T772" s="37"/>
      <c r="U772" s="37"/>
      <c r="Y772" s="37"/>
      <c r="Z772" s="37"/>
    </row>
    <row r="773" spans="1:28">
      <c r="A773" s="102">
        <v>771</v>
      </c>
      <c r="B773" s="37"/>
      <c r="C773" s="37"/>
      <c r="D773" s="37"/>
      <c r="G773" s="37"/>
      <c r="J773" s="25"/>
      <c r="K773" s="25"/>
      <c r="P773" s="25"/>
      <c r="T773" s="37"/>
      <c r="U773" s="37"/>
      <c r="Y773" s="37"/>
      <c r="Z773" s="37"/>
    </row>
    <row r="774" spans="1:28">
      <c r="A774" s="102">
        <v>772</v>
      </c>
      <c r="B774" s="37"/>
      <c r="C774" s="37"/>
      <c r="D774" s="37"/>
      <c r="G774" s="37"/>
      <c r="J774" s="25"/>
      <c r="K774" s="25"/>
      <c r="P774" s="25"/>
      <c r="T774" s="37"/>
      <c r="U774" s="37"/>
      <c r="Y774" s="37"/>
      <c r="Z774" s="37"/>
    </row>
    <row r="775" spans="1:28">
      <c r="A775" s="102">
        <v>773</v>
      </c>
      <c r="B775" s="37"/>
      <c r="C775" s="37"/>
      <c r="D775" s="37"/>
      <c r="G775" s="37"/>
      <c r="J775" s="25"/>
      <c r="K775" s="25"/>
      <c r="P775" s="25"/>
      <c r="T775" s="37"/>
      <c r="U775" s="37"/>
      <c r="Y775" s="37"/>
      <c r="Z775" s="37"/>
    </row>
    <row r="776" spans="1:28" ht="13.5" thickBot="1">
      <c r="A776" s="114">
        <v>774</v>
      </c>
      <c r="B776" s="122"/>
      <c r="C776" s="122"/>
      <c r="D776" s="122"/>
      <c r="E776" s="122"/>
      <c r="F776" s="123"/>
      <c r="G776" s="122"/>
      <c r="H776" s="123"/>
      <c r="I776" s="122"/>
      <c r="J776" s="122"/>
      <c r="K776" s="122"/>
      <c r="L776" s="122"/>
      <c r="M776" s="123"/>
      <c r="N776" s="122"/>
      <c r="O776" s="122"/>
      <c r="P776" s="122"/>
      <c r="Q776" s="122"/>
      <c r="R776" s="123"/>
      <c r="S776" s="122"/>
      <c r="T776" s="122"/>
      <c r="U776" s="122"/>
      <c r="V776" s="122"/>
      <c r="W776" s="123"/>
      <c r="X776" s="122"/>
      <c r="Y776" s="115"/>
      <c r="Z776" s="115"/>
      <c r="AA776" s="115"/>
      <c r="AB776" s="116"/>
    </row>
    <row r="777" spans="1:28">
      <c r="A777" s="102">
        <v>775</v>
      </c>
      <c r="B777" s="37"/>
      <c r="C777" s="37"/>
      <c r="D777" s="37"/>
      <c r="G777" s="37"/>
      <c r="J777" s="25"/>
      <c r="K777" s="25"/>
      <c r="P777" s="25"/>
      <c r="T777" s="37"/>
      <c r="U777" s="37"/>
      <c r="Y777" s="37"/>
      <c r="Z777" s="37"/>
    </row>
    <row r="778" spans="1:28">
      <c r="A778" s="102">
        <v>776</v>
      </c>
      <c r="B778" s="37"/>
      <c r="C778" s="37"/>
      <c r="D778" s="37"/>
      <c r="G778" s="37"/>
      <c r="J778" s="25"/>
      <c r="K778" s="25"/>
      <c r="P778" s="25"/>
      <c r="T778" s="37"/>
      <c r="U778" s="37"/>
      <c r="Y778" s="37"/>
      <c r="Z778" s="37"/>
    </row>
    <row r="779" spans="1:28">
      <c r="A779" s="102">
        <v>777</v>
      </c>
      <c r="B779" s="37"/>
      <c r="C779" s="37"/>
      <c r="D779" s="37"/>
      <c r="G779" s="37"/>
      <c r="J779" s="25"/>
      <c r="K779" s="25"/>
      <c r="P779" s="25"/>
      <c r="T779" s="37"/>
      <c r="U779" s="37"/>
      <c r="Y779" s="37"/>
      <c r="Z779" s="37"/>
    </row>
    <row r="780" spans="1:28">
      <c r="A780" s="102">
        <v>778</v>
      </c>
      <c r="B780" s="37"/>
      <c r="C780" s="37"/>
      <c r="D780" s="37"/>
      <c r="G780" s="37"/>
      <c r="J780" s="25"/>
      <c r="K780" s="25"/>
      <c r="P780" s="25"/>
      <c r="T780" s="37"/>
      <c r="U780" s="37"/>
      <c r="Y780" s="37"/>
      <c r="Z780" s="37"/>
    </row>
    <row r="781" spans="1:28" ht="13.5" thickBot="1">
      <c r="A781" s="114">
        <v>779</v>
      </c>
      <c r="B781" s="122"/>
      <c r="C781" s="122"/>
      <c r="D781" s="122"/>
      <c r="E781" s="122"/>
      <c r="F781" s="123"/>
      <c r="G781" s="122"/>
      <c r="H781" s="123"/>
      <c r="I781" s="122"/>
      <c r="J781" s="122"/>
      <c r="K781" s="122"/>
      <c r="L781" s="122"/>
      <c r="M781" s="123"/>
      <c r="N781" s="122"/>
      <c r="O781" s="122"/>
      <c r="P781" s="122"/>
      <c r="Q781" s="122"/>
      <c r="R781" s="123"/>
      <c r="S781" s="122"/>
      <c r="T781" s="122"/>
      <c r="U781" s="122"/>
      <c r="V781" s="122"/>
      <c r="W781" s="123"/>
      <c r="X781" s="122"/>
      <c r="Y781" s="115"/>
      <c r="Z781" s="115"/>
      <c r="AA781" s="115"/>
      <c r="AB781" s="116"/>
    </row>
    <row r="782" spans="1:28">
      <c r="A782" s="102">
        <v>780</v>
      </c>
      <c r="B782" s="37"/>
      <c r="C782" s="37"/>
      <c r="D782" s="37"/>
      <c r="G782" s="37"/>
      <c r="J782" s="25"/>
      <c r="K782" s="25"/>
      <c r="P782" s="25"/>
      <c r="T782" s="37"/>
      <c r="U782" s="37"/>
      <c r="Y782" s="37"/>
      <c r="Z782" s="37"/>
    </row>
    <row r="783" spans="1:28">
      <c r="A783" s="102">
        <v>781</v>
      </c>
      <c r="B783" s="37"/>
      <c r="C783" s="37"/>
      <c r="D783" s="37"/>
      <c r="G783" s="37"/>
      <c r="J783" s="25"/>
      <c r="K783" s="25"/>
      <c r="P783" s="25"/>
      <c r="T783" s="37"/>
      <c r="U783" s="37"/>
      <c r="Y783" s="37"/>
      <c r="Z783" s="37"/>
    </row>
    <row r="784" spans="1:28">
      <c r="A784" s="102">
        <v>782</v>
      </c>
      <c r="B784" s="37"/>
      <c r="C784" s="37"/>
      <c r="D784" s="37"/>
      <c r="G784" s="37"/>
      <c r="J784" s="25"/>
      <c r="K784" s="25"/>
      <c r="P784" s="25"/>
      <c r="T784" s="37"/>
      <c r="U784" s="37"/>
      <c r="Y784" s="37"/>
      <c r="Z784" s="37"/>
    </row>
    <row r="785" spans="1:28">
      <c r="A785" s="102">
        <v>783</v>
      </c>
      <c r="B785" s="37"/>
      <c r="C785" s="37"/>
      <c r="D785" s="37"/>
      <c r="G785" s="37"/>
      <c r="J785" s="25"/>
      <c r="K785" s="25"/>
      <c r="P785" s="25"/>
      <c r="T785" s="37"/>
      <c r="U785" s="37"/>
      <c r="Y785" s="37"/>
      <c r="Z785" s="37"/>
    </row>
    <row r="786" spans="1:28" ht="13.5" thickBot="1">
      <c r="A786" s="114">
        <v>784</v>
      </c>
      <c r="B786" s="122"/>
      <c r="C786" s="122"/>
      <c r="D786" s="122"/>
      <c r="E786" s="122"/>
      <c r="F786" s="123"/>
      <c r="G786" s="122"/>
      <c r="H786" s="123"/>
      <c r="I786" s="122"/>
      <c r="J786" s="122"/>
      <c r="K786" s="122"/>
      <c r="L786" s="122"/>
      <c r="M786" s="123"/>
      <c r="N786" s="122"/>
      <c r="O786" s="122"/>
      <c r="P786" s="122"/>
      <c r="Q786" s="122"/>
      <c r="R786" s="123"/>
      <c r="S786" s="122"/>
      <c r="T786" s="122"/>
      <c r="U786" s="122"/>
      <c r="V786" s="122"/>
      <c r="W786" s="123"/>
      <c r="X786" s="122"/>
      <c r="Y786" s="115"/>
      <c r="Z786" s="115"/>
      <c r="AA786" s="115"/>
      <c r="AB786" s="116"/>
    </row>
    <row r="787" spans="1:28">
      <c r="A787" s="102">
        <v>785</v>
      </c>
      <c r="B787" s="37"/>
      <c r="C787" s="37"/>
      <c r="D787" s="37"/>
      <c r="G787" s="37"/>
      <c r="J787" s="25"/>
      <c r="K787" s="25"/>
      <c r="P787" s="25"/>
      <c r="T787" s="37"/>
      <c r="U787" s="37"/>
      <c r="Y787" s="37"/>
      <c r="Z787" s="37"/>
    </row>
    <row r="788" spans="1:28">
      <c r="A788" s="102">
        <v>786</v>
      </c>
      <c r="B788" s="37"/>
      <c r="C788" s="37"/>
      <c r="D788" s="37"/>
      <c r="G788" s="37"/>
      <c r="J788" s="25"/>
      <c r="K788" s="25"/>
      <c r="P788" s="25"/>
      <c r="T788" s="37"/>
      <c r="U788" s="37"/>
      <c r="Y788" s="37"/>
      <c r="Z788" s="37"/>
    </row>
    <row r="789" spans="1:28">
      <c r="A789" s="102">
        <v>787</v>
      </c>
      <c r="B789" s="37"/>
      <c r="C789" s="37"/>
      <c r="D789" s="37"/>
      <c r="G789" s="37"/>
      <c r="J789" s="25"/>
      <c r="K789" s="25"/>
      <c r="P789" s="25"/>
      <c r="T789" s="37"/>
      <c r="U789" s="37"/>
      <c r="Y789" s="37"/>
      <c r="Z789" s="37"/>
    </row>
    <row r="790" spans="1:28">
      <c r="A790" s="102">
        <v>788</v>
      </c>
      <c r="B790" s="37"/>
      <c r="C790" s="37"/>
      <c r="D790" s="37"/>
      <c r="G790" s="37"/>
      <c r="J790" s="25"/>
      <c r="K790" s="25"/>
      <c r="P790" s="25"/>
      <c r="T790" s="37"/>
      <c r="U790" s="37"/>
      <c r="Y790" s="37"/>
      <c r="Z790" s="37"/>
    </row>
    <row r="791" spans="1:28" ht="13.5" thickBot="1">
      <c r="A791" s="114">
        <v>789</v>
      </c>
      <c r="B791" s="122"/>
      <c r="C791" s="122"/>
      <c r="D791" s="122"/>
      <c r="E791" s="122"/>
      <c r="F791" s="123"/>
      <c r="G791" s="122"/>
      <c r="H791" s="123"/>
      <c r="I791" s="122"/>
      <c r="J791" s="122"/>
      <c r="K791" s="122"/>
      <c r="L791" s="122"/>
      <c r="M791" s="123"/>
      <c r="N791" s="122"/>
      <c r="O791" s="122"/>
      <c r="P791" s="122"/>
      <c r="Q791" s="122"/>
      <c r="R791" s="123"/>
      <c r="S791" s="122"/>
      <c r="T791" s="122"/>
      <c r="U791" s="122"/>
      <c r="V791" s="122"/>
      <c r="W791" s="123"/>
      <c r="X791" s="122"/>
      <c r="Y791" s="115"/>
      <c r="Z791" s="115"/>
      <c r="AA791" s="115"/>
      <c r="AB791" s="116"/>
    </row>
    <row r="792" spans="1:28">
      <c r="A792" s="102">
        <v>790</v>
      </c>
      <c r="B792" s="37"/>
      <c r="C792" s="37"/>
      <c r="D792" s="37"/>
      <c r="G792" s="37"/>
      <c r="J792" s="25"/>
      <c r="K792" s="25"/>
      <c r="P792" s="25"/>
      <c r="T792" s="37"/>
      <c r="U792" s="37"/>
      <c r="Y792" s="37"/>
      <c r="Z792" s="37"/>
    </row>
    <row r="793" spans="1:28">
      <c r="A793" s="102">
        <v>791</v>
      </c>
      <c r="B793" s="37"/>
      <c r="C793" s="37"/>
      <c r="D793" s="37"/>
      <c r="G793" s="37"/>
      <c r="J793" s="25"/>
      <c r="K793" s="25"/>
      <c r="P793" s="25"/>
      <c r="T793" s="37"/>
      <c r="U793" s="37"/>
      <c r="Y793" s="37"/>
      <c r="Z793" s="37"/>
    </row>
    <row r="794" spans="1:28">
      <c r="A794" s="102">
        <v>792</v>
      </c>
      <c r="B794" s="37"/>
      <c r="C794" s="37"/>
      <c r="D794" s="37"/>
      <c r="G794" s="37"/>
      <c r="J794" s="25"/>
      <c r="K794" s="25"/>
      <c r="P794" s="25"/>
      <c r="T794" s="37"/>
      <c r="U794" s="37"/>
      <c r="Y794" s="37"/>
      <c r="Z794" s="37"/>
    </row>
    <row r="795" spans="1:28">
      <c r="A795" s="102">
        <v>793</v>
      </c>
      <c r="B795" s="37"/>
      <c r="C795" s="37"/>
      <c r="D795" s="37"/>
      <c r="G795" s="37"/>
      <c r="J795" s="25"/>
      <c r="K795" s="25"/>
      <c r="P795" s="25"/>
      <c r="T795" s="37"/>
      <c r="U795" s="37"/>
      <c r="Y795" s="37"/>
      <c r="Z795" s="37"/>
    </row>
    <row r="796" spans="1:28" ht="13.5" thickBot="1">
      <c r="A796" s="114">
        <v>794</v>
      </c>
      <c r="B796" s="122"/>
      <c r="C796" s="122"/>
      <c r="D796" s="122"/>
      <c r="E796" s="122"/>
      <c r="F796" s="123"/>
      <c r="G796" s="122"/>
      <c r="H796" s="123"/>
      <c r="I796" s="122"/>
      <c r="J796" s="122"/>
      <c r="K796" s="122"/>
      <c r="L796" s="122"/>
      <c r="M796" s="123"/>
      <c r="N796" s="122"/>
      <c r="O796" s="122"/>
      <c r="P796" s="122"/>
      <c r="Q796" s="122"/>
      <c r="R796" s="123"/>
      <c r="S796" s="122"/>
      <c r="T796" s="122"/>
      <c r="U796" s="122"/>
      <c r="V796" s="122"/>
      <c r="W796" s="123"/>
      <c r="X796" s="122"/>
      <c r="Y796" s="115"/>
      <c r="Z796" s="115"/>
      <c r="AA796" s="115"/>
      <c r="AB796" s="116"/>
    </row>
    <row r="797" spans="1:28">
      <c r="A797" s="102">
        <v>795</v>
      </c>
      <c r="B797" s="37"/>
      <c r="C797" s="37"/>
      <c r="D797" s="37"/>
      <c r="G797" s="37"/>
      <c r="J797" s="25"/>
      <c r="K797" s="25"/>
      <c r="P797" s="25"/>
      <c r="T797" s="37"/>
      <c r="U797" s="37"/>
      <c r="Y797" s="37"/>
      <c r="Z797" s="37"/>
    </row>
    <row r="798" spans="1:28">
      <c r="A798" s="102">
        <v>796</v>
      </c>
      <c r="B798" s="37"/>
      <c r="C798" s="37"/>
      <c r="D798" s="37"/>
      <c r="G798" s="37"/>
      <c r="J798" s="25"/>
      <c r="K798" s="25"/>
      <c r="P798" s="25"/>
      <c r="T798" s="37"/>
      <c r="U798" s="37"/>
      <c r="Y798" s="37"/>
      <c r="Z798" s="37"/>
    </row>
    <row r="799" spans="1:28">
      <c r="A799" s="102">
        <v>797</v>
      </c>
      <c r="B799" s="37"/>
      <c r="C799" s="37"/>
      <c r="D799" s="37"/>
      <c r="G799" s="37"/>
      <c r="J799" s="25"/>
      <c r="K799" s="25"/>
      <c r="P799" s="25"/>
      <c r="T799" s="37"/>
      <c r="U799" s="37"/>
      <c r="Y799" s="37"/>
      <c r="Z799" s="37"/>
    </row>
    <row r="800" spans="1:28">
      <c r="A800" s="102">
        <v>798</v>
      </c>
      <c r="B800" s="37"/>
      <c r="C800" s="37"/>
      <c r="D800" s="37"/>
      <c r="G800" s="37"/>
      <c r="J800" s="25"/>
      <c r="K800" s="25"/>
      <c r="P800" s="25"/>
      <c r="T800" s="37"/>
      <c r="U800" s="37"/>
      <c r="Y800" s="37"/>
      <c r="Z800" s="37"/>
    </row>
    <row r="801" spans="1:28" ht="13.5" thickBot="1">
      <c r="A801" s="114">
        <v>799</v>
      </c>
      <c r="B801" s="122"/>
      <c r="C801" s="122"/>
      <c r="D801" s="122"/>
      <c r="E801" s="122"/>
      <c r="F801" s="123"/>
      <c r="G801" s="122"/>
      <c r="H801" s="123"/>
      <c r="I801" s="122"/>
      <c r="J801" s="122"/>
      <c r="K801" s="122"/>
      <c r="L801" s="122"/>
      <c r="M801" s="123"/>
      <c r="N801" s="122"/>
      <c r="O801" s="122"/>
      <c r="P801" s="122"/>
      <c r="Q801" s="122"/>
      <c r="R801" s="123"/>
      <c r="S801" s="122"/>
      <c r="T801" s="122"/>
      <c r="U801" s="122"/>
      <c r="V801" s="122"/>
      <c r="W801" s="123"/>
      <c r="X801" s="122"/>
      <c r="Y801" s="115"/>
      <c r="Z801" s="115"/>
      <c r="AA801" s="115"/>
      <c r="AB801" s="116"/>
    </row>
    <row r="802" spans="1:28">
      <c r="A802" s="102">
        <v>800</v>
      </c>
      <c r="B802" s="37"/>
      <c r="C802" s="37"/>
      <c r="D802" s="37"/>
      <c r="G802" s="37"/>
      <c r="J802" s="25"/>
      <c r="K802" s="25"/>
      <c r="P802" s="25"/>
      <c r="T802" s="37"/>
      <c r="U802" s="37"/>
      <c r="Y802" s="37"/>
      <c r="Z802" s="37"/>
    </row>
    <row r="803" spans="1:28">
      <c r="A803" s="102">
        <v>801</v>
      </c>
      <c r="B803" s="37"/>
      <c r="C803" s="37"/>
      <c r="D803" s="37"/>
      <c r="G803" s="37"/>
      <c r="J803" s="25"/>
      <c r="K803" s="25"/>
      <c r="P803" s="25"/>
      <c r="T803" s="37"/>
      <c r="U803" s="37"/>
      <c r="Y803" s="37"/>
      <c r="Z803" s="37"/>
    </row>
    <row r="804" spans="1:28">
      <c r="A804" s="102">
        <v>802</v>
      </c>
      <c r="B804" s="37"/>
      <c r="C804" s="37"/>
      <c r="D804" s="37"/>
      <c r="G804" s="37"/>
      <c r="J804" s="25"/>
      <c r="K804" s="25"/>
      <c r="P804" s="25"/>
      <c r="T804" s="37"/>
      <c r="U804" s="37"/>
      <c r="Y804" s="37"/>
      <c r="Z804" s="37"/>
    </row>
    <row r="805" spans="1:28">
      <c r="A805" s="102">
        <v>803</v>
      </c>
      <c r="B805" s="37"/>
      <c r="C805" s="37"/>
      <c r="D805" s="37"/>
      <c r="G805" s="37"/>
      <c r="J805" s="25"/>
      <c r="K805" s="25"/>
      <c r="P805" s="25"/>
      <c r="T805" s="37"/>
      <c r="U805" s="37"/>
      <c r="Y805" s="37"/>
      <c r="Z805" s="37"/>
    </row>
    <row r="806" spans="1:28" ht="13.5" thickBot="1">
      <c r="A806" s="114">
        <v>804</v>
      </c>
      <c r="B806" s="122"/>
      <c r="C806" s="122"/>
      <c r="D806" s="122"/>
      <c r="E806" s="122"/>
      <c r="F806" s="123"/>
      <c r="G806" s="122"/>
      <c r="H806" s="123"/>
      <c r="I806" s="122"/>
      <c r="J806" s="122"/>
      <c r="K806" s="122"/>
      <c r="L806" s="122"/>
      <c r="M806" s="123"/>
      <c r="N806" s="122"/>
      <c r="O806" s="122"/>
      <c r="P806" s="122"/>
      <c r="Q806" s="122"/>
      <c r="R806" s="123"/>
      <c r="S806" s="122"/>
      <c r="T806" s="122"/>
      <c r="U806" s="122"/>
      <c r="V806" s="122"/>
      <c r="W806" s="123"/>
      <c r="X806" s="122"/>
      <c r="Y806" s="115"/>
      <c r="Z806" s="115"/>
      <c r="AA806" s="115"/>
      <c r="AB806" s="116"/>
    </row>
    <row r="807" spans="1:28">
      <c r="A807" s="102">
        <v>805</v>
      </c>
      <c r="B807" s="37"/>
      <c r="C807" s="37"/>
      <c r="D807" s="37"/>
      <c r="G807" s="37"/>
      <c r="J807" s="25"/>
      <c r="K807" s="25"/>
      <c r="P807" s="25"/>
      <c r="T807" s="37"/>
      <c r="U807" s="37"/>
      <c r="Y807" s="37"/>
      <c r="Z807" s="37"/>
    </row>
    <row r="808" spans="1:28">
      <c r="A808" s="102">
        <v>806</v>
      </c>
      <c r="B808" s="37"/>
      <c r="C808" s="37"/>
      <c r="D808" s="37"/>
      <c r="G808" s="37"/>
      <c r="J808" s="25"/>
      <c r="K808" s="25"/>
      <c r="P808" s="25"/>
      <c r="T808" s="37"/>
      <c r="U808" s="37"/>
      <c r="Y808" s="37"/>
      <c r="Z808" s="37"/>
    </row>
    <row r="809" spans="1:28">
      <c r="A809" s="102">
        <v>807</v>
      </c>
      <c r="B809" s="37"/>
      <c r="C809" s="37"/>
      <c r="D809" s="37"/>
      <c r="G809" s="37"/>
      <c r="J809" s="25"/>
      <c r="K809" s="25"/>
      <c r="P809" s="25"/>
      <c r="T809" s="37"/>
      <c r="U809" s="37"/>
      <c r="Y809" s="37"/>
      <c r="Z809" s="37"/>
    </row>
    <row r="810" spans="1:28">
      <c r="A810" s="102">
        <v>808</v>
      </c>
      <c r="B810" s="37"/>
      <c r="C810" s="37"/>
      <c r="D810" s="37"/>
      <c r="G810" s="37"/>
      <c r="J810" s="25"/>
      <c r="K810" s="25"/>
      <c r="P810" s="25"/>
      <c r="T810" s="37"/>
      <c r="U810" s="37"/>
      <c r="Y810" s="37"/>
      <c r="Z810" s="37"/>
    </row>
    <row r="811" spans="1:28" ht="13.5" thickBot="1">
      <c r="A811" s="114">
        <v>809</v>
      </c>
      <c r="B811" s="122"/>
      <c r="C811" s="122"/>
      <c r="D811" s="122"/>
      <c r="E811" s="122"/>
      <c r="F811" s="123"/>
      <c r="G811" s="122"/>
      <c r="H811" s="123"/>
      <c r="I811" s="122"/>
      <c r="J811" s="122"/>
      <c r="K811" s="122"/>
      <c r="L811" s="122"/>
      <c r="M811" s="123"/>
      <c r="N811" s="122"/>
      <c r="O811" s="122"/>
      <c r="P811" s="122"/>
      <c r="Q811" s="122"/>
      <c r="R811" s="123"/>
      <c r="S811" s="122"/>
      <c r="T811" s="122"/>
      <c r="U811" s="122"/>
      <c r="V811" s="122"/>
      <c r="W811" s="123"/>
      <c r="X811" s="122"/>
      <c r="Y811" s="115"/>
      <c r="Z811" s="115"/>
      <c r="AA811" s="115"/>
      <c r="AB811" s="116"/>
    </row>
    <row r="812" spans="1:28">
      <c r="A812" s="102">
        <v>810</v>
      </c>
      <c r="B812" s="37"/>
      <c r="C812" s="37"/>
      <c r="D812" s="37"/>
      <c r="G812" s="37"/>
      <c r="J812" s="25"/>
      <c r="K812" s="25"/>
      <c r="P812" s="25"/>
      <c r="T812" s="37"/>
      <c r="U812" s="37"/>
      <c r="Y812" s="37"/>
      <c r="Z812" s="37"/>
    </row>
    <row r="813" spans="1:28">
      <c r="A813" s="102">
        <v>811</v>
      </c>
      <c r="B813" s="37"/>
      <c r="C813" s="37"/>
      <c r="D813" s="37"/>
      <c r="G813" s="37"/>
      <c r="J813" s="25"/>
      <c r="K813" s="25"/>
      <c r="P813" s="25"/>
      <c r="T813" s="37"/>
      <c r="U813" s="37"/>
      <c r="Y813" s="37"/>
      <c r="Z813" s="37"/>
    </row>
    <row r="814" spans="1:28">
      <c r="A814" s="102">
        <v>812</v>
      </c>
      <c r="B814" s="37"/>
      <c r="C814" s="37"/>
      <c r="D814" s="37"/>
      <c r="G814" s="37"/>
      <c r="J814" s="25"/>
      <c r="K814" s="25"/>
      <c r="P814" s="25"/>
      <c r="T814" s="37"/>
      <c r="U814" s="37"/>
      <c r="Y814" s="37"/>
      <c r="Z814" s="37"/>
    </row>
    <row r="815" spans="1:28">
      <c r="A815" s="102">
        <v>813</v>
      </c>
      <c r="B815" s="37"/>
      <c r="C815" s="37"/>
      <c r="D815" s="37"/>
      <c r="G815" s="37"/>
      <c r="J815" s="25"/>
      <c r="K815" s="25"/>
      <c r="P815" s="25"/>
      <c r="T815" s="37"/>
      <c r="U815" s="37"/>
      <c r="Y815" s="37"/>
      <c r="Z815" s="37"/>
    </row>
    <row r="816" spans="1:28" ht="13.5" thickBot="1">
      <c r="A816" s="114">
        <v>814</v>
      </c>
      <c r="B816" s="122"/>
      <c r="C816" s="122"/>
      <c r="D816" s="122"/>
      <c r="E816" s="122"/>
      <c r="F816" s="123"/>
      <c r="G816" s="122"/>
      <c r="H816" s="123"/>
      <c r="I816" s="122"/>
      <c r="J816" s="122"/>
      <c r="K816" s="122"/>
      <c r="L816" s="122"/>
      <c r="M816" s="123"/>
      <c r="N816" s="122"/>
      <c r="O816" s="122"/>
      <c r="P816" s="122"/>
      <c r="Q816" s="122"/>
      <c r="R816" s="123"/>
      <c r="S816" s="122"/>
      <c r="T816" s="122"/>
      <c r="U816" s="122"/>
      <c r="V816" s="122"/>
      <c r="W816" s="123"/>
      <c r="X816" s="122"/>
      <c r="Y816" s="115"/>
      <c r="Z816" s="115"/>
      <c r="AA816" s="115"/>
      <c r="AB816" s="116"/>
    </row>
    <row r="817" spans="1:28">
      <c r="A817" s="102">
        <v>815</v>
      </c>
      <c r="B817" s="37"/>
      <c r="C817" s="37"/>
      <c r="D817" s="37"/>
      <c r="G817" s="37"/>
      <c r="J817" s="25"/>
      <c r="K817" s="25"/>
      <c r="P817" s="25"/>
      <c r="T817" s="37"/>
      <c r="U817" s="37"/>
      <c r="Y817" s="37"/>
      <c r="Z817" s="37"/>
    </row>
    <row r="818" spans="1:28">
      <c r="A818" s="102">
        <v>816</v>
      </c>
      <c r="B818" s="37"/>
      <c r="C818" s="37"/>
      <c r="D818" s="37"/>
      <c r="G818" s="37"/>
      <c r="J818" s="25"/>
      <c r="K818" s="25"/>
      <c r="P818" s="25"/>
      <c r="T818" s="37"/>
      <c r="U818" s="37"/>
      <c r="Y818" s="37"/>
      <c r="Z818" s="37"/>
    </row>
    <row r="819" spans="1:28">
      <c r="A819" s="102">
        <v>817</v>
      </c>
      <c r="B819" s="37"/>
      <c r="C819" s="37"/>
      <c r="D819" s="37"/>
      <c r="G819" s="37"/>
      <c r="J819" s="25"/>
      <c r="K819" s="25"/>
      <c r="P819" s="25"/>
      <c r="T819" s="37"/>
      <c r="U819" s="37"/>
      <c r="Y819" s="37"/>
      <c r="Z819" s="37"/>
    </row>
    <row r="820" spans="1:28">
      <c r="A820" s="102">
        <v>818</v>
      </c>
      <c r="B820" s="37"/>
      <c r="C820" s="37"/>
      <c r="D820" s="37"/>
      <c r="G820" s="37"/>
      <c r="J820" s="25"/>
      <c r="K820" s="25"/>
      <c r="P820" s="25"/>
      <c r="T820" s="37"/>
      <c r="U820" s="37"/>
      <c r="Y820" s="37"/>
      <c r="Z820" s="37"/>
    </row>
    <row r="821" spans="1:28" ht="13.5" thickBot="1">
      <c r="A821" s="114">
        <v>819</v>
      </c>
      <c r="B821" s="122"/>
      <c r="C821" s="122"/>
      <c r="D821" s="122"/>
      <c r="E821" s="122"/>
      <c r="F821" s="123"/>
      <c r="G821" s="122"/>
      <c r="H821" s="123"/>
      <c r="I821" s="122"/>
      <c r="J821" s="122"/>
      <c r="K821" s="122"/>
      <c r="L821" s="122"/>
      <c r="M821" s="123"/>
      <c r="N821" s="122"/>
      <c r="O821" s="122"/>
      <c r="P821" s="122"/>
      <c r="Q821" s="122"/>
      <c r="R821" s="123"/>
      <c r="S821" s="122"/>
      <c r="T821" s="122"/>
      <c r="U821" s="122"/>
      <c r="V821" s="122"/>
      <c r="W821" s="123"/>
      <c r="X821" s="122"/>
      <c r="Y821" s="115"/>
      <c r="Z821" s="115"/>
      <c r="AA821" s="115"/>
      <c r="AB821" s="116"/>
    </row>
    <row r="822" spans="1:28">
      <c r="A822" s="102">
        <v>820</v>
      </c>
      <c r="B822" s="37"/>
      <c r="C822" s="37"/>
      <c r="D822" s="37"/>
      <c r="G822" s="37"/>
      <c r="J822" s="25"/>
      <c r="K822" s="25"/>
      <c r="P822" s="25"/>
      <c r="T822" s="37"/>
      <c r="U822" s="37"/>
      <c r="Y822" s="37"/>
      <c r="Z822" s="37"/>
    </row>
    <row r="823" spans="1:28">
      <c r="A823" s="102">
        <v>821</v>
      </c>
      <c r="B823" s="37"/>
      <c r="C823" s="37"/>
      <c r="D823" s="37"/>
      <c r="G823" s="37"/>
      <c r="J823" s="25"/>
      <c r="K823" s="25"/>
      <c r="P823" s="25"/>
      <c r="T823" s="37"/>
      <c r="U823" s="37"/>
      <c r="Y823" s="37"/>
      <c r="Z823" s="37"/>
    </row>
    <row r="824" spans="1:28">
      <c r="A824" s="102">
        <v>822</v>
      </c>
      <c r="B824" s="37"/>
      <c r="C824" s="37"/>
      <c r="D824" s="37"/>
      <c r="G824" s="37"/>
      <c r="J824" s="25"/>
      <c r="K824" s="25"/>
      <c r="P824" s="25"/>
      <c r="T824" s="37"/>
      <c r="U824" s="37"/>
      <c r="Y824" s="37"/>
      <c r="Z824" s="37"/>
    </row>
    <row r="825" spans="1:28">
      <c r="A825" s="102">
        <v>823</v>
      </c>
      <c r="B825" s="37"/>
      <c r="C825" s="37"/>
      <c r="D825" s="37"/>
      <c r="G825" s="37"/>
      <c r="J825" s="25"/>
      <c r="K825" s="25"/>
      <c r="P825" s="25"/>
      <c r="T825" s="37"/>
      <c r="U825" s="37"/>
      <c r="Y825" s="37"/>
      <c r="Z825" s="37"/>
    </row>
    <row r="826" spans="1:28" ht="13.5" thickBot="1">
      <c r="A826" s="114">
        <v>824</v>
      </c>
      <c r="B826" s="122"/>
      <c r="C826" s="122"/>
      <c r="D826" s="122"/>
      <c r="E826" s="122"/>
      <c r="F826" s="123"/>
      <c r="G826" s="122"/>
      <c r="H826" s="123"/>
      <c r="I826" s="122"/>
      <c r="J826" s="122"/>
      <c r="K826" s="122"/>
      <c r="L826" s="122"/>
      <c r="M826" s="123"/>
      <c r="N826" s="122"/>
      <c r="O826" s="122"/>
      <c r="P826" s="122"/>
      <c r="Q826" s="122"/>
      <c r="R826" s="123"/>
      <c r="S826" s="122"/>
      <c r="T826" s="122"/>
      <c r="U826" s="122"/>
      <c r="V826" s="122"/>
      <c r="W826" s="123"/>
      <c r="X826" s="122"/>
      <c r="Y826" s="115"/>
      <c r="Z826" s="115"/>
      <c r="AA826" s="115"/>
      <c r="AB826" s="116"/>
    </row>
    <row r="827" spans="1:28">
      <c r="A827" s="102">
        <v>825</v>
      </c>
      <c r="B827" s="37"/>
      <c r="C827" s="37"/>
      <c r="D827" s="37"/>
      <c r="G827" s="37"/>
      <c r="J827" s="25"/>
      <c r="K827" s="25"/>
      <c r="P827" s="25"/>
      <c r="T827" s="37"/>
      <c r="U827" s="37"/>
      <c r="Y827" s="37"/>
      <c r="Z827" s="37"/>
    </row>
    <row r="828" spans="1:28">
      <c r="A828" s="102">
        <v>826</v>
      </c>
      <c r="B828" s="37"/>
      <c r="C828" s="37"/>
      <c r="D828" s="37"/>
      <c r="G828" s="37"/>
      <c r="J828" s="25"/>
      <c r="K828" s="25"/>
      <c r="P828" s="25"/>
      <c r="T828" s="37"/>
      <c r="U828" s="37"/>
      <c r="Y828" s="37"/>
      <c r="Z828" s="37"/>
    </row>
    <row r="829" spans="1:28">
      <c r="A829" s="102">
        <v>827</v>
      </c>
      <c r="B829" s="37"/>
      <c r="C829" s="37"/>
      <c r="D829" s="37"/>
      <c r="G829" s="37"/>
      <c r="J829" s="25"/>
      <c r="K829" s="25"/>
      <c r="P829" s="25"/>
      <c r="T829" s="37"/>
      <c r="U829" s="37"/>
      <c r="Y829" s="37"/>
      <c r="Z829" s="37"/>
    </row>
    <row r="830" spans="1:28">
      <c r="A830" s="102">
        <v>828</v>
      </c>
      <c r="B830" s="37"/>
      <c r="C830" s="37"/>
      <c r="D830" s="37"/>
      <c r="G830" s="37"/>
      <c r="J830" s="25"/>
      <c r="K830" s="25"/>
      <c r="P830" s="25"/>
      <c r="T830" s="37"/>
      <c r="U830" s="37"/>
      <c r="Y830" s="37"/>
      <c r="Z830" s="37"/>
    </row>
    <row r="831" spans="1:28" ht="13.5" thickBot="1">
      <c r="A831" s="114">
        <v>829</v>
      </c>
      <c r="B831" s="122"/>
      <c r="C831" s="122"/>
      <c r="D831" s="122"/>
      <c r="E831" s="122"/>
      <c r="F831" s="123"/>
      <c r="G831" s="122"/>
      <c r="H831" s="123"/>
      <c r="I831" s="122"/>
      <c r="J831" s="122"/>
      <c r="K831" s="122"/>
      <c r="L831" s="122"/>
      <c r="M831" s="123"/>
      <c r="N831" s="122"/>
      <c r="O831" s="122"/>
      <c r="P831" s="122"/>
      <c r="Q831" s="122"/>
      <c r="R831" s="123"/>
      <c r="S831" s="122"/>
      <c r="T831" s="122"/>
      <c r="U831" s="122"/>
      <c r="V831" s="122"/>
      <c r="W831" s="123"/>
      <c r="X831" s="122"/>
      <c r="Y831" s="115"/>
      <c r="Z831" s="115"/>
      <c r="AA831" s="115"/>
      <c r="AB831" s="116"/>
    </row>
    <row r="832" spans="1:28">
      <c r="A832" s="102">
        <v>830</v>
      </c>
      <c r="B832" s="37"/>
      <c r="C832" s="37"/>
      <c r="D832" s="37"/>
      <c r="G832" s="37"/>
      <c r="J832" s="25"/>
      <c r="K832" s="25"/>
      <c r="P832" s="25"/>
      <c r="T832" s="37"/>
      <c r="U832" s="37"/>
      <c r="Y832" s="37"/>
      <c r="Z832" s="37"/>
    </row>
    <row r="833" spans="1:28">
      <c r="A833" s="102">
        <v>831</v>
      </c>
      <c r="B833" s="37"/>
      <c r="C833" s="37"/>
      <c r="D833" s="37"/>
      <c r="G833" s="37"/>
      <c r="J833" s="25"/>
      <c r="K833" s="25"/>
      <c r="P833" s="25"/>
      <c r="T833" s="37"/>
      <c r="U833" s="37"/>
      <c r="Y833" s="37"/>
      <c r="Z833" s="37"/>
    </row>
    <row r="834" spans="1:28">
      <c r="A834" s="102">
        <v>832</v>
      </c>
      <c r="B834" s="37"/>
      <c r="C834" s="37"/>
      <c r="D834" s="37"/>
      <c r="G834" s="37"/>
      <c r="J834" s="25"/>
      <c r="K834" s="25"/>
      <c r="P834" s="25"/>
      <c r="T834" s="37"/>
      <c r="U834" s="37"/>
      <c r="Y834" s="37"/>
      <c r="Z834" s="37"/>
    </row>
    <row r="835" spans="1:28">
      <c r="A835" s="102">
        <v>833</v>
      </c>
      <c r="B835" s="37"/>
      <c r="C835" s="37"/>
      <c r="D835" s="37"/>
      <c r="G835" s="37"/>
      <c r="J835" s="25"/>
      <c r="K835" s="25"/>
      <c r="P835" s="25"/>
      <c r="T835" s="37"/>
      <c r="U835" s="37"/>
      <c r="Y835" s="37"/>
      <c r="Z835" s="37"/>
    </row>
    <row r="836" spans="1:28" ht="13.5" thickBot="1">
      <c r="A836" s="114">
        <v>834</v>
      </c>
      <c r="B836" s="122"/>
      <c r="C836" s="122"/>
      <c r="D836" s="122"/>
      <c r="E836" s="122"/>
      <c r="F836" s="123"/>
      <c r="G836" s="122"/>
      <c r="H836" s="123"/>
      <c r="I836" s="122"/>
      <c r="J836" s="122"/>
      <c r="K836" s="122"/>
      <c r="L836" s="122"/>
      <c r="M836" s="123"/>
      <c r="N836" s="122"/>
      <c r="O836" s="122"/>
      <c r="P836" s="122"/>
      <c r="Q836" s="122"/>
      <c r="R836" s="123"/>
      <c r="S836" s="122"/>
      <c r="T836" s="122"/>
      <c r="U836" s="122"/>
      <c r="V836" s="122"/>
      <c r="W836" s="123"/>
      <c r="X836" s="122"/>
      <c r="Y836" s="115"/>
      <c r="Z836" s="115"/>
      <c r="AA836" s="115"/>
      <c r="AB836" s="116"/>
    </row>
    <row r="837" spans="1:28">
      <c r="A837" s="102">
        <v>835</v>
      </c>
      <c r="B837" s="37"/>
      <c r="C837" s="37"/>
      <c r="D837" s="37"/>
      <c r="G837" s="37"/>
      <c r="J837" s="25"/>
      <c r="K837" s="25"/>
      <c r="P837" s="25"/>
      <c r="T837" s="37"/>
      <c r="U837" s="37"/>
      <c r="Y837" s="37"/>
      <c r="Z837" s="37"/>
    </row>
    <row r="838" spans="1:28">
      <c r="A838" s="102">
        <v>836</v>
      </c>
      <c r="B838" s="37"/>
      <c r="C838" s="37"/>
      <c r="D838" s="37"/>
      <c r="G838" s="37"/>
      <c r="J838" s="25"/>
      <c r="K838" s="25"/>
      <c r="P838" s="25"/>
      <c r="T838" s="37"/>
      <c r="U838" s="37"/>
      <c r="Y838" s="37"/>
      <c r="Z838" s="37"/>
    </row>
    <row r="839" spans="1:28">
      <c r="A839" s="102">
        <v>837</v>
      </c>
      <c r="B839" s="37"/>
      <c r="C839" s="37"/>
      <c r="D839" s="37"/>
      <c r="G839" s="37"/>
      <c r="J839" s="25"/>
      <c r="K839" s="25"/>
      <c r="P839" s="25"/>
      <c r="T839" s="37"/>
      <c r="U839" s="37"/>
      <c r="Y839" s="37"/>
      <c r="Z839" s="37"/>
    </row>
    <row r="840" spans="1:28">
      <c r="A840" s="102">
        <v>838</v>
      </c>
      <c r="B840" s="37"/>
      <c r="C840" s="37"/>
      <c r="D840" s="37"/>
      <c r="G840" s="37"/>
      <c r="J840" s="25"/>
      <c r="K840" s="25"/>
      <c r="P840" s="25"/>
      <c r="T840" s="37"/>
      <c r="U840" s="37"/>
      <c r="Y840" s="37"/>
      <c r="Z840" s="37"/>
    </row>
    <row r="841" spans="1:28" ht="13.5" thickBot="1">
      <c r="A841" s="114">
        <v>839</v>
      </c>
      <c r="B841" s="122"/>
      <c r="C841" s="122"/>
      <c r="D841" s="122"/>
      <c r="E841" s="122"/>
      <c r="F841" s="123"/>
      <c r="G841" s="122"/>
      <c r="H841" s="123"/>
      <c r="I841" s="122"/>
      <c r="J841" s="122"/>
      <c r="K841" s="122"/>
      <c r="L841" s="122"/>
      <c r="M841" s="123"/>
      <c r="N841" s="122"/>
      <c r="O841" s="122"/>
      <c r="P841" s="122"/>
      <c r="Q841" s="122"/>
      <c r="R841" s="123"/>
      <c r="S841" s="122"/>
      <c r="T841" s="122"/>
      <c r="U841" s="122"/>
      <c r="V841" s="122"/>
      <c r="W841" s="123"/>
      <c r="X841" s="122"/>
      <c r="Y841" s="115"/>
      <c r="Z841" s="115"/>
      <c r="AA841" s="115"/>
      <c r="AB841" s="116"/>
    </row>
    <row r="842" spans="1:28">
      <c r="A842" s="102">
        <v>840</v>
      </c>
      <c r="B842" s="37"/>
      <c r="C842" s="37"/>
      <c r="D842" s="37"/>
      <c r="G842" s="37"/>
      <c r="J842" s="25"/>
      <c r="K842" s="25"/>
      <c r="P842" s="25"/>
      <c r="T842" s="37"/>
      <c r="U842" s="37"/>
      <c r="Y842" s="37"/>
      <c r="Z842" s="37"/>
    </row>
    <row r="843" spans="1:28">
      <c r="A843" s="102">
        <v>841</v>
      </c>
      <c r="B843" s="37"/>
      <c r="C843" s="37"/>
      <c r="D843" s="37"/>
      <c r="G843" s="37"/>
      <c r="J843" s="25"/>
      <c r="K843" s="25"/>
      <c r="P843" s="25"/>
      <c r="T843" s="37"/>
      <c r="U843" s="37"/>
      <c r="Y843" s="37"/>
      <c r="Z843" s="37"/>
    </row>
    <row r="844" spans="1:28">
      <c r="A844" s="102">
        <v>842</v>
      </c>
      <c r="B844" s="37"/>
      <c r="C844" s="37"/>
      <c r="D844" s="37"/>
      <c r="G844" s="37"/>
      <c r="J844" s="25"/>
      <c r="K844" s="25"/>
      <c r="P844" s="25"/>
      <c r="T844" s="37"/>
      <c r="U844" s="37"/>
      <c r="Y844" s="37"/>
      <c r="Z844" s="37"/>
    </row>
    <row r="845" spans="1:28">
      <c r="A845" s="102">
        <v>843</v>
      </c>
      <c r="B845" s="37"/>
      <c r="C845" s="37"/>
      <c r="D845" s="37"/>
      <c r="G845" s="37"/>
      <c r="J845" s="25"/>
      <c r="K845" s="25"/>
      <c r="P845" s="25"/>
      <c r="T845" s="37"/>
      <c r="U845" s="37"/>
      <c r="Y845" s="37"/>
      <c r="Z845" s="37"/>
    </row>
    <row r="846" spans="1:28" ht="13.5" thickBot="1">
      <c r="A846" s="114">
        <v>844</v>
      </c>
      <c r="B846" s="122"/>
      <c r="C846" s="122"/>
      <c r="D846" s="122"/>
      <c r="E846" s="122"/>
      <c r="F846" s="123"/>
      <c r="G846" s="122"/>
      <c r="H846" s="123"/>
      <c r="I846" s="122"/>
      <c r="J846" s="122"/>
      <c r="K846" s="122"/>
      <c r="L846" s="122"/>
      <c r="M846" s="123"/>
      <c r="N846" s="122"/>
      <c r="O846" s="122"/>
      <c r="P846" s="122"/>
      <c r="Q846" s="122"/>
      <c r="R846" s="123"/>
      <c r="S846" s="122"/>
      <c r="T846" s="122"/>
      <c r="U846" s="122"/>
      <c r="V846" s="122"/>
      <c r="W846" s="123"/>
      <c r="X846" s="122"/>
      <c r="Y846" s="115"/>
      <c r="Z846" s="115"/>
      <c r="AA846" s="115"/>
      <c r="AB846" s="116"/>
    </row>
    <row r="847" spans="1:28">
      <c r="A847" s="102">
        <v>845</v>
      </c>
      <c r="B847" s="37"/>
      <c r="C847" s="37"/>
      <c r="D847" s="37"/>
      <c r="G847" s="37"/>
      <c r="J847" s="25"/>
      <c r="K847" s="25"/>
      <c r="P847" s="25"/>
      <c r="T847" s="37"/>
      <c r="U847" s="37"/>
      <c r="Y847" s="37"/>
      <c r="Z847" s="37"/>
    </row>
    <row r="848" spans="1:28">
      <c r="A848" s="102">
        <v>846</v>
      </c>
      <c r="B848" s="37"/>
      <c r="C848" s="37"/>
      <c r="D848" s="37"/>
      <c r="G848" s="37"/>
      <c r="J848" s="25"/>
      <c r="K848" s="25"/>
      <c r="P848" s="25"/>
      <c r="T848" s="37"/>
      <c r="U848" s="37"/>
      <c r="Y848" s="37"/>
      <c r="Z848" s="37"/>
    </row>
    <row r="849" spans="1:28">
      <c r="A849" s="102">
        <v>847</v>
      </c>
      <c r="B849" s="37"/>
      <c r="C849" s="37"/>
      <c r="D849" s="37"/>
      <c r="G849" s="37"/>
      <c r="J849" s="25"/>
      <c r="K849" s="25"/>
      <c r="P849" s="25"/>
      <c r="T849" s="37"/>
      <c r="U849" s="37"/>
      <c r="Y849" s="37"/>
      <c r="Z849" s="37"/>
    </row>
    <row r="850" spans="1:28">
      <c r="A850" s="102">
        <v>848</v>
      </c>
      <c r="B850" s="37"/>
      <c r="C850" s="37"/>
      <c r="D850" s="37"/>
      <c r="G850" s="37"/>
      <c r="J850" s="25"/>
      <c r="K850" s="25"/>
      <c r="P850" s="25"/>
      <c r="T850" s="37"/>
      <c r="U850" s="37"/>
      <c r="Y850" s="37"/>
      <c r="Z850" s="37"/>
    </row>
    <row r="851" spans="1:28" ht="13.5" thickBot="1">
      <c r="A851" s="114">
        <v>849</v>
      </c>
      <c r="B851" s="122"/>
      <c r="C851" s="122"/>
      <c r="D851" s="122"/>
      <c r="E851" s="122"/>
      <c r="F851" s="123"/>
      <c r="G851" s="122"/>
      <c r="H851" s="123"/>
      <c r="I851" s="122"/>
      <c r="J851" s="122"/>
      <c r="K851" s="122"/>
      <c r="L851" s="122"/>
      <c r="M851" s="123"/>
      <c r="N851" s="122"/>
      <c r="O851" s="122"/>
      <c r="P851" s="122"/>
      <c r="Q851" s="122"/>
      <c r="R851" s="123"/>
      <c r="S851" s="122"/>
      <c r="T851" s="122"/>
      <c r="U851" s="122"/>
      <c r="V851" s="122"/>
      <c r="W851" s="123"/>
      <c r="X851" s="122"/>
      <c r="Y851" s="115"/>
      <c r="Z851" s="115"/>
      <c r="AA851" s="115"/>
      <c r="AB851" s="116"/>
    </row>
    <row r="852" spans="1:28">
      <c r="A852" s="102">
        <v>850</v>
      </c>
      <c r="B852" s="37"/>
      <c r="C852" s="37"/>
      <c r="D852" s="37"/>
      <c r="G852" s="37"/>
      <c r="J852" s="25"/>
      <c r="K852" s="25"/>
      <c r="P852" s="25"/>
      <c r="T852" s="37"/>
      <c r="U852" s="37"/>
      <c r="Y852" s="37"/>
      <c r="Z852" s="37"/>
    </row>
    <row r="853" spans="1:28">
      <c r="A853" s="102">
        <v>851</v>
      </c>
      <c r="B853" s="37"/>
      <c r="C853" s="37"/>
      <c r="D853" s="37"/>
      <c r="G853" s="37"/>
      <c r="J853" s="25"/>
      <c r="K853" s="25"/>
      <c r="P853" s="25"/>
      <c r="T853" s="37"/>
      <c r="U853" s="37"/>
      <c r="Y853" s="37"/>
      <c r="Z853" s="37"/>
    </row>
    <row r="854" spans="1:28">
      <c r="A854" s="102">
        <v>852</v>
      </c>
      <c r="B854" s="37"/>
      <c r="C854" s="37"/>
      <c r="D854" s="37"/>
      <c r="G854" s="37"/>
      <c r="J854" s="25"/>
      <c r="K854" s="25"/>
      <c r="P854" s="25"/>
      <c r="T854" s="37"/>
      <c r="U854" s="37"/>
      <c r="Y854" s="37"/>
      <c r="Z854" s="37"/>
    </row>
    <row r="855" spans="1:28">
      <c r="A855" s="102">
        <v>853</v>
      </c>
      <c r="B855" s="37"/>
      <c r="C855" s="37"/>
      <c r="D855" s="37"/>
      <c r="G855" s="37"/>
      <c r="J855" s="25"/>
      <c r="K855" s="25"/>
      <c r="P855" s="25"/>
      <c r="T855" s="37"/>
      <c r="U855" s="37"/>
      <c r="Y855" s="37"/>
      <c r="Z855" s="37"/>
    </row>
    <row r="856" spans="1:28" ht="13.5" thickBot="1">
      <c r="A856" s="114">
        <v>854</v>
      </c>
      <c r="B856" s="122"/>
      <c r="C856" s="122"/>
      <c r="D856" s="122"/>
      <c r="E856" s="122"/>
      <c r="F856" s="123"/>
      <c r="G856" s="122"/>
      <c r="H856" s="123"/>
      <c r="I856" s="122"/>
      <c r="J856" s="122"/>
      <c r="K856" s="122"/>
      <c r="L856" s="122"/>
      <c r="M856" s="123"/>
      <c r="N856" s="122"/>
      <c r="O856" s="122"/>
      <c r="P856" s="122"/>
      <c r="Q856" s="122"/>
      <c r="R856" s="123"/>
      <c r="S856" s="122"/>
      <c r="T856" s="122"/>
      <c r="U856" s="122"/>
      <c r="V856" s="122"/>
      <c r="W856" s="123"/>
      <c r="X856" s="122"/>
      <c r="Y856" s="115"/>
      <c r="Z856" s="115"/>
      <c r="AA856" s="115"/>
      <c r="AB856" s="116"/>
    </row>
    <row r="857" spans="1:28">
      <c r="A857" s="102">
        <v>855</v>
      </c>
      <c r="B857" s="37"/>
      <c r="C857" s="37"/>
      <c r="D857" s="37"/>
      <c r="G857" s="37"/>
      <c r="J857" s="25"/>
      <c r="K857" s="25"/>
      <c r="P857" s="25"/>
      <c r="T857" s="37"/>
      <c r="U857" s="37"/>
      <c r="Y857" s="37"/>
      <c r="Z857" s="37"/>
    </row>
    <row r="858" spans="1:28">
      <c r="A858" s="102">
        <v>856</v>
      </c>
      <c r="B858" s="37"/>
      <c r="C858" s="37"/>
      <c r="D858" s="37"/>
      <c r="G858" s="37"/>
      <c r="J858" s="25"/>
      <c r="K858" s="25"/>
      <c r="P858" s="25"/>
      <c r="T858" s="37"/>
      <c r="U858" s="37"/>
      <c r="Y858" s="37"/>
      <c r="Z858" s="37"/>
    </row>
    <row r="859" spans="1:28">
      <c r="A859" s="102">
        <v>857</v>
      </c>
      <c r="B859" s="37"/>
      <c r="C859" s="37"/>
      <c r="D859" s="37"/>
      <c r="G859" s="37"/>
      <c r="J859" s="25"/>
      <c r="K859" s="25"/>
      <c r="P859" s="25"/>
      <c r="T859" s="37"/>
      <c r="U859" s="37"/>
      <c r="Y859" s="37"/>
      <c r="Z859" s="37"/>
    </row>
    <row r="860" spans="1:28">
      <c r="A860" s="102">
        <v>858</v>
      </c>
      <c r="B860" s="37"/>
      <c r="C860" s="37"/>
      <c r="D860" s="37"/>
      <c r="G860" s="37"/>
      <c r="J860" s="25"/>
      <c r="K860" s="25"/>
      <c r="P860" s="25"/>
      <c r="T860" s="37"/>
      <c r="U860" s="37"/>
      <c r="Y860" s="37"/>
      <c r="Z860" s="37"/>
    </row>
    <row r="861" spans="1:28" ht="13.5" thickBot="1">
      <c r="A861" s="114">
        <v>859</v>
      </c>
      <c r="B861" s="122"/>
      <c r="C861" s="122"/>
      <c r="D861" s="122"/>
      <c r="E861" s="122"/>
      <c r="F861" s="123"/>
      <c r="G861" s="122"/>
      <c r="H861" s="123"/>
      <c r="I861" s="122"/>
      <c r="J861" s="122"/>
      <c r="K861" s="122"/>
      <c r="L861" s="122"/>
      <c r="M861" s="123"/>
      <c r="N861" s="122"/>
      <c r="O861" s="122"/>
      <c r="P861" s="122"/>
      <c r="Q861" s="122"/>
      <c r="R861" s="123"/>
      <c r="S861" s="122"/>
      <c r="T861" s="122"/>
      <c r="U861" s="122"/>
      <c r="V861" s="122"/>
      <c r="W861" s="123"/>
      <c r="X861" s="122"/>
      <c r="Y861" s="115"/>
      <c r="Z861" s="115"/>
      <c r="AA861" s="115"/>
      <c r="AB861" s="116"/>
    </row>
    <row r="862" spans="1:28">
      <c r="A862" s="102">
        <v>860</v>
      </c>
      <c r="B862" s="37"/>
      <c r="C862" s="37"/>
      <c r="D862" s="37"/>
      <c r="G862" s="37"/>
      <c r="J862" s="25"/>
      <c r="K862" s="25"/>
      <c r="P862" s="25"/>
      <c r="T862" s="37"/>
      <c r="U862" s="37"/>
      <c r="Y862" s="37"/>
      <c r="Z862" s="37"/>
    </row>
    <row r="863" spans="1:28">
      <c r="A863" s="102">
        <v>861</v>
      </c>
      <c r="B863" s="37"/>
      <c r="C863" s="37"/>
      <c r="D863" s="37"/>
      <c r="G863" s="37"/>
      <c r="J863" s="25"/>
      <c r="K863" s="25"/>
      <c r="P863" s="25"/>
      <c r="T863" s="37"/>
      <c r="U863" s="37"/>
      <c r="Y863" s="37"/>
      <c r="Z863" s="37"/>
    </row>
    <row r="864" spans="1:28">
      <c r="A864" s="102">
        <v>862</v>
      </c>
      <c r="B864" s="37"/>
      <c r="C864" s="37"/>
      <c r="D864" s="37"/>
      <c r="G864" s="37"/>
      <c r="J864" s="25"/>
      <c r="K864" s="25"/>
      <c r="P864" s="25"/>
      <c r="T864" s="37"/>
      <c r="U864" s="37"/>
      <c r="Y864" s="37"/>
      <c r="Z864" s="37"/>
    </row>
    <row r="865" spans="1:28">
      <c r="A865" s="102">
        <v>863</v>
      </c>
      <c r="B865" s="37"/>
      <c r="C865" s="37"/>
      <c r="D865" s="37"/>
      <c r="G865" s="37"/>
      <c r="J865" s="25"/>
      <c r="K865" s="25"/>
      <c r="P865" s="25"/>
      <c r="T865" s="37"/>
      <c r="U865" s="37"/>
      <c r="Y865" s="37"/>
      <c r="Z865" s="37"/>
    </row>
    <row r="866" spans="1:28" ht="13.5" thickBot="1">
      <c r="A866" s="114">
        <v>864</v>
      </c>
      <c r="B866" s="122"/>
      <c r="C866" s="122"/>
      <c r="D866" s="122"/>
      <c r="E866" s="122"/>
      <c r="F866" s="123"/>
      <c r="G866" s="122"/>
      <c r="H866" s="123"/>
      <c r="I866" s="122"/>
      <c r="J866" s="122"/>
      <c r="K866" s="122"/>
      <c r="L866" s="122"/>
      <c r="M866" s="123"/>
      <c r="N866" s="122"/>
      <c r="O866" s="122"/>
      <c r="P866" s="122"/>
      <c r="Q866" s="122"/>
      <c r="R866" s="123"/>
      <c r="S866" s="122"/>
      <c r="T866" s="122"/>
      <c r="U866" s="122"/>
      <c r="V866" s="122"/>
      <c r="W866" s="123"/>
      <c r="X866" s="122"/>
      <c r="Y866" s="115"/>
      <c r="Z866" s="115"/>
      <c r="AA866" s="115"/>
      <c r="AB866" s="116"/>
    </row>
    <row r="867" spans="1:28">
      <c r="A867" s="102">
        <v>865</v>
      </c>
      <c r="B867" s="37"/>
      <c r="C867" s="37"/>
      <c r="D867" s="37"/>
      <c r="G867" s="37"/>
      <c r="J867" s="25"/>
      <c r="K867" s="25"/>
      <c r="P867" s="25"/>
      <c r="T867" s="37"/>
      <c r="U867" s="37"/>
      <c r="Y867" s="37"/>
      <c r="Z867" s="37"/>
    </row>
    <row r="868" spans="1:28">
      <c r="A868" s="102">
        <v>866</v>
      </c>
      <c r="B868" s="37"/>
      <c r="C868" s="37"/>
      <c r="D868" s="37"/>
      <c r="G868" s="37"/>
      <c r="J868" s="25"/>
      <c r="K868" s="25"/>
      <c r="P868" s="25"/>
      <c r="T868" s="37"/>
      <c r="U868" s="37"/>
      <c r="Y868" s="37"/>
      <c r="Z868" s="37"/>
    </row>
    <row r="869" spans="1:28">
      <c r="A869" s="102">
        <v>867</v>
      </c>
      <c r="B869" s="37"/>
      <c r="C869" s="37"/>
      <c r="D869" s="37"/>
      <c r="G869" s="37"/>
      <c r="J869" s="25"/>
      <c r="K869" s="25"/>
      <c r="P869" s="25"/>
      <c r="T869" s="37"/>
      <c r="U869" s="37"/>
      <c r="Y869" s="37"/>
      <c r="Z869" s="37"/>
    </row>
    <row r="870" spans="1:28">
      <c r="A870" s="102">
        <v>868</v>
      </c>
      <c r="B870" s="37"/>
      <c r="C870" s="37"/>
      <c r="D870" s="37"/>
      <c r="G870" s="37"/>
      <c r="J870" s="25"/>
      <c r="K870" s="25"/>
      <c r="P870" s="25"/>
      <c r="T870" s="37"/>
      <c r="U870" s="37"/>
      <c r="Y870" s="37"/>
      <c r="Z870" s="37"/>
    </row>
    <row r="871" spans="1:28" ht="13.5" thickBot="1">
      <c r="A871" s="114">
        <v>869</v>
      </c>
      <c r="B871" s="122"/>
      <c r="C871" s="122"/>
      <c r="D871" s="122"/>
      <c r="E871" s="122"/>
      <c r="F871" s="123"/>
      <c r="G871" s="122"/>
      <c r="H871" s="123"/>
      <c r="I871" s="122"/>
      <c r="J871" s="122"/>
      <c r="K871" s="122"/>
      <c r="L871" s="122"/>
      <c r="M871" s="123"/>
      <c r="N871" s="122"/>
      <c r="O871" s="122"/>
      <c r="P871" s="122"/>
      <c r="Q871" s="122"/>
      <c r="R871" s="123"/>
      <c r="S871" s="122"/>
      <c r="T871" s="122"/>
      <c r="U871" s="122"/>
      <c r="V871" s="122"/>
      <c r="W871" s="123"/>
      <c r="X871" s="122"/>
      <c r="Y871" s="115"/>
      <c r="Z871" s="115"/>
      <c r="AA871" s="115"/>
      <c r="AB871" s="116"/>
    </row>
    <row r="872" spans="1:28">
      <c r="A872" s="102">
        <v>870</v>
      </c>
      <c r="B872" s="37"/>
      <c r="C872" s="37"/>
      <c r="D872" s="37"/>
      <c r="G872" s="37"/>
      <c r="J872" s="25"/>
      <c r="K872" s="25"/>
      <c r="P872" s="25"/>
      <c r="T872" s="37"/>
      <c r="U872" s="37"/>
      <c r="Y872" s="37"/>
      <c r="Z872" s="37"/>
    </row>
    <row r="873" spans="1:28">
      <c r="A873" s="102">
        <v>871</v>
      </c>
      <c r="B873" s="37"/>
      <c r="C873" s="37"/>
      <c r="D873" s="37"/>
      <c r="G873" s="37"/>
      <c r="J873" s="25"/>
      <c r="K873" s="25"/>
      <c r="P873" s="25"/>
      <c r="T873" s="37"/>
      <c r="U873" s="37"/>
      <c r="Y873" s="37"/>
      <c r="Z873" s="37"/>
    </row>
    <row r="874" spans="1:28">
      <c r="A874" s="102">
        <v>872</v>
      </c>
      <c r="B874" s="37"/>
      <c r="C874" s="37"/>
      <c r="D874" s="37"/>
      <c r="G874" s="37"/>
      <c r="J874" s="25"/>
      <c r="K874" s="25"/>
      <c r="P874" s="25"/>
      <c r="T874" s="37"/>
      <c r="U874" s="37"/>
      <c r="Y874" s="37"/>
      <c r="Z874" s="37"/>
    </row>
    <row r="875" spans="1:28">
      <c r="A875" s="102">
        <v>873</v>
      </c>
      <c r="B875" s="37"/>
      <c r="C875" s="37"/>
      <c r="D875" s="37"/>
      <c r="G875" s="37"/>
      <c r="J875" s="25"/>
      <c r="K875" s="25"/>
      <c r="P875" s="25"/>
      <c r="T875" s="37"/>
      <c r="U875" s="37"/>
      <c r="Y875" s="37"/>
      <c r="Z875" s="37"/>
    </row>
    <row r="876" spans="1:28" ht="13.5" thickBot="1">
      <c r="A876" s="114">
        <v>874</v>
      </c>
      <c r="B876" s="122"/>
      <c r="C876" s="122"/>
      <c r="D876" s="122"/>
      <c r="E876" s="122"/>
      <c r="F876" s="123"/>
      <c r="G876" s="122"/>
      <c r="H876" s="123"/>
      <c r="I876" s="122"/>
      <c r="J876" s="122"/>
      <c r="K876" s="122"/>
      <c r="L876" s="122"/>
      <c r="M876" s="123"/>
      <c r="N876" s="122"/>
      <c r="O876" s="122"/>
      <c r="P876" s="122"/>
      <c r="Q876" s="122"/>
      <c r="R876" s="123"/>
      <c r="S876" s="122"/>
      <c r="T876" s="122"/>
      <c r="U876" s="122"/>
      <c r="V876" s="122"/>
      <c r="W876" s="123"/>
      <c r="X876" s="122"/>
      <c r="Y876" s="115"/>
      <c r="Z876" s="115"/>
      <c r="AA876" s="115"/>
      <c r="AB876" s="116"/>
    </row>
    <row r="877" spans="1:28">
      <c r="A877" s="102">
        <v>875</v>
      </c>
      <c r="B877" s="37"/>
      <c r="C877" s="37"/>
      <c r="D877" s="37"/>
      <c r="G877" s="37"/>
      <c r="J877" s="25"/>
      <c r="K877" s="25"/>
      <c r="P877" s="25"/>
      <c r="T877" s="37"/>
      <c r="U877" s="37"/>
      <c r="Y877" s="37"/>
      <c r="Z877" s="37"/>
    </row>
    <row r="878" spans="1:28">
      <c r="A878" s="102">
        <v>876</v>
      </c>
      <c r="B878" s="37"/>
      <c r="C878" s="37"/>
      <c r="D878" s="37"/>
      <c r="G878" s="37"/>
      <c r="J878" s="25"/>
      <c r="K878" s="25"/>
      <c r="P878" s="25"/>
      <c r="T878" s="37"/>
      <c r="U878" s="37"/>
      <c r="Y878" s="37"/>
      <c r="Z878" s="37"/>
    </row>
    <row r="879" spans="1:28">
      <c r="A879" s="102">
        <v>877</v>
      </c>
      <c r="B879" s="37"/>
      <c r="C879" s="37"/>
      <c r="D879" s="37"/>
      <c r="G879" s="37"/>
      <c r="J879" s="25"/>
      <c r="K879" s="25"/>
      <c r="P879" s="25"/>
      <c r="T879" s="37"/>
      <c r="U879" s="37"/>
      <c r="Y879" s="37"/>
      <c r="Z879" s="37"/>
    </row>
    <row r="880" spans="1:28">
      <c r="A880" s="102">
        <v>878</v>
      </c>
      <c r="B880" s="37"/>
      <c r="C880" s="37"/>
      <c r="D880" s="37"/>
      <c r="G880" s="37"/>
      <c r="J880" s="25"/>
      <c r="K880" s="25"/>
      <c r="P880" s="25"/>
      <c r="T880" s="37"/>
      <c r="U880" s="37"/>
      <c r="Y880" s="37"/>
      <c r="Z880" s="37"/>
    </row>
    <row r="881" spans="1:28" ht="13.5" thickBot="1">
      <c r="A881" s="114">
        <v>879</v>
      </c>
      <c r="B881" s="122"/>
      <c r="C881" s="122"/>
      <c r="D881" s="122"/>
      <c r="E881" s="122"/>
      <c r="F881" s="123"/>
      <c r="G881" s="122"/>
      <c r="H881" s="123"/>
      <c r="I881" s="122"/>
      <c r="J881" s="122"/>
      <c r="K881" s="122"/>
      <c r="L881" s="122"/>
      <c r="M881" s="123"/>
      <c r="N881" s="122"/>
      <c r="O881" s="122"/>
      <c r="P881" s="122"/>
      <c r="Q881" s="122"/>
      <c r="R881" s="123"/>
      <c r="S881" s="122"/>
      <c r="T881" s="122"/>
      <c r="U881" s="122"/>
      <c r="V881" s="122"/>
      <c r="W881" s="123"/>
      <c r="X881" s="122"/>
      <c r="Y881" s="115"/>
      <c r="Z881" s="115"/>
      <c r="AA881" s="115"/>
      <c r="AB881" s="116"/>
    </row>
    <row r="882" spans="1:28">
      <c r="A882" s="102">
        <v>880</v>
      </c>
      <c r="B882" s="37"/>
      <c r="C882" s="37"/>
      <c r="D882" s="37"/>
      <c r="G882" s="37"/>
      <c r="J882" s="25"/>
      <c r="K882" s="25"/>
      <c r="P882" s="25"/>
      <c r="T882" s="37"/>
      <c r="U882" s="37"/>
      <c r="Y882" s="37"/>
      <c r="Z882" s="37"/>
    </row>
    <row r="883" spans="1:28">
      <c r="A883" s="102">
        <v>881</v>
      </c>
      <c r="B883" s="37"/>
      <c r="C883" s="37"/>
      <c r="D883" s="37"/>
      <c r="G883" s="37"/>
      <c r="J883" s="25"/>
      <c r="K883" s="25"/>
      <c r="P883" s="25"/>
      <c r="T883" s="37"/>
      <c r="U883" s="37"/>
      <c r="Y883" s="37"/>
      <c r="Z883" s="37"/>
    </row>
    <row r="884" spans="1:28">
      <c r="A884" s="102">
        <v>882</v>
      </c>
      <c r="B884" s="37"/>
      <c r="C884" s="37"/>
      <c r="D884" s="37"/>
      <c r="G884" s="37"/>
      <c r="J884" s="25"/>
      <c r="K884" s="25"/>
      <c r="P884" s="25"/>
      <c r="T884" s="37"/>
      <c r="U884" s="37"/>
      <c r="Y884" s="37"/>
      <c r="Z884" s="37"/>
    </row>
    <row r="885" spans="1:28">
      <c r="A885" s="102">
        <v>883</v>
      </c>
      <c r="B885" s="37"/>
      <c r="C885" s="37"/>
      <c r="D885" s="37"/>
      <c r="G885" s="37"/>
      <c r="J885" s="25"/>
      <c r="K885" s="25"/>
      <c r="P885" s="25"/>
      <c r="T885" s="37"/>
      <c r="U885" s="37"/>
      <c r="Y885" s="37"/>
      <c r="Z885" s="37"/>
    </row>
    <row r="886" spans="1:28" ht="13.5" thickBot="1">
      <c r="A886" s="114">
        <v>884</v>
      </c>
      <c r="B886" s="122"/>
      <c r="C886" s="122"/>
      <c r="D886" s="122"/>
      <c r="E886" s="122"/>
      <c r="F886" s="123"/>
      <c r="G886" s="122"/>
      <c r="H886" s="123"/>
      <c r="I886" s="122"/>
      <c r="J886" s="122"/>
      <c r="K886" s="122"/>
      <c r="L886" s="122"/>
      <c r="M886" s="123"/>
      <c r="N886" s="122"/>
      <c r="O886" s="122"/>
      <c r="P886" s="122"/>
      <c r="Q886" s="122"/>
      <c r="R886" s="123"/>
      <c r="S886" s="122"/>
      <c r="T886" s="122"/>
      <c r="U886" s="122"/>
      <c r="V886" s="122"/>
      <c r="W886" s="123"/>
      <c r="X886" s="122"/>
      <c r="Y886" s="115"/>
      <c r="Z886" s="115"/>
      <c r="AA886" s="115"/>
      <c r="AB886" s="116"/>
    </row>
    <row r="887" spans="1:28">
      <c r="A887" s="102">
        <v>885</v>
      </c>
      <c r="B887" s="37"/>
      <c r="C887" s="37"/>
      <c r="D887" s="37"/>
      <c r="G887" s="37"/>
      <c r="J887" s="25"/>
      <c r="K887" s="25"/>
      <c r="P887" s="25"/>
      <c r="T887" s="37"/>
      <c r="U887" s="37"/>
      <c r="Y887" s="37"/>
      <c r="Z887" s="37"/>
    </row>
    <row r="888" spans="1:28">
      <c r="A888" s="102">
        <v>886</v>
      </c>
      <c r="B888" s="37"/>
      <c r="C888" s="37"/>
      <c r="D888" s="37"/>
      <c r="G888" s="37"/>
      <c r="J888" s="25"/>
      <c r="K888" s="25"/>
      <c r="P888" s="25"/>
      <c r="T888" s="37"/>
      <c r="U888" s="37"/>
      <c r="Y888" s="37"/>
      <c r="Z888" s="37"/>
    </row>
    <row r="889" spans="1:28">
      <c r="A889" s="102">
        <v>887</v>
      </c>
      <c r="B889" s="37"/>
      <c r="C889" s="37"/>
      <c r="D889" s="37"/>
      <c r="G889" s="37"/>
      <c r="J889" s="25"/>
      <c r="K889" s="25"/>
      <c r="P889" s="25"/>
      <c r="T889" s="37"/>
      <c r="U889" s="37"/>
      <c r="Y889" s="37"/>
      <c r="Z889" s="37"/>
    </row>
    <row r="890" spans="1:28">
      <c r="A890" s="102">
        <v>888</v>
      </c>
      <c r="B890" s="37"/>
      <c r="C890" s="37"/>
      <c r="D890" s="37"/>
      <c r="G890" s="37"/>
      <c r="J890" s="25"/>
      <c r="K890" s="25"/>
      <c r="P890" s="25"/>
      <c r="T890" s="37"/>
      <c r="U890" s="37"/>
      <c r="Y890" s="37"/>
      <c r="Z890" s="37"/>
    </row>
    <row r="891" spans="1:28" ht="13.5" thickBot="1">
      <c r="A891" s="114">
        <v>889</v>
      </c>
      <c r="B891" s="122"/>
      <c r="C891" s="122"/>
      <c r="D891" s="122"/>
      <c r="E891" s="122"/>
      <c r="F891" s="123"/>
      <c r="G891" s="122"/>
      <c r="H891" s="123"/>
      <c r="I891" s="122"/>
      <c r="J891" s="122"/>
      <c r="K891" s="122"/>
      <c r="L891" s="122"/>
      <c r="M891" s="123"/>
      <c r="N891" s="122"/>
      <c r="O891" s="122"/>
      <c r="P891" s="122"/>
      <c r="Q891" s="122"/>
      <c r="R891" s="123"/>
      <c r="S891" s="122"/>
      <c r="T891" s="122"/>
      <c r="U891" s="122"/>
      <c r="V891" s="122"/>
      <c r="W891" s="123"/>
      <c r="X891" s="122"/>
      <c r="Y891" s="115"/>
      <c r="Z891" s="115"/>
      <c r="AA891" s="115"/>
      <c r="AB891" s="116"/>
    </row>
    <row r="892" spans="1:28">
      <c r="A892" s="102">
        <v>890</v>
      </c>
      <c r="B892" s="37"/>
      <c r="C892" s="37"/>
      <c r="D892" s="37"/>
      <c r="G892" s="37"/>
      <c r="J892" s="25"/>
      <c r="K892" s="25"/>
      <c r="P892" s="25"/>
      <c r="T892" s="37"/>
      <c r="U892" s="37"/>
      <c r="Y892" s="37"/>
      <c r="Z892" s="37"/>
    </row>
    <row r="893" spans="1:28">
      <c r="A893" s="102">
        <v>891</v>
      </c>
      <c r="B893" s="37"/>
      <c r="C893" s="37"/>
      <c r="D893" s="37"/>
      <c r="G893" s="37"/>
      <c r="J893" s="25"/>
      <c r="K893" s="25"/>
      <c r="P893" s="25"/>
      <c r="T893" s="37"/>
      <c r="U893" s="37"/>
      <c r="Y893" s="37"/>
      <c r="Z893" s="37"/>
    </row>
    <row r="894" spans="1:28">
      <c r="A894" s="102">
        <v>892</v>
      </c>
      <c r="B894" s="37"/>
      <c r="C894" s="37"/>
      <c r="D894" s="37"/>
      <c r="G894" s="37"/>
      <c r="J894" s="25"/>
      <c r="K894" s="25"/>
      <c r="P894" s="25"/>
      <c r="T894" s="37"/>
      <c r="U894" s="37"/>
      <c r="Y894" s="37"/>
      <c r="Z894" s="37"/>
    </row>
    <row r="895" spans="1:28">
      <c r="A895" s="102">
        <v>893</v>
      </c>
      <c r="B895" s="37"/>
      <c r="C895" s="37"/>
      <c r="D895" s="37"/>
      <c r="G895" s="37"/>
      <c r="J895" s="25"/>
      <c r="K895" s="25"/>
      <c r="P895" s="25"/>
      <c r="T895" s="37"/>
      <c r="U895" s="37"/>
      <c r="Y895" s="37"/>
      <c r="Z895" s="37"/>
    </row>
    <row r="896" spans="1:28" ht="13.5" thickBot="1">
      <c r="A896" s="114">
        <v>894</v>
      </c>
      <c r="B896" s="122"/>
      <c r="C896" s="122"/>
      <c r="D896" s="122"/>
      <c r="E896" s="122"/>
      <c r="F896" s="123"/>
      <c r="G896" s="122"/>
      <c r="H896" s="123"/>
      <c r="I896" s="122"/>
      <c r="J896" s="122"/>
      <c r="K896" s="122"/>
      <c r="L896" s="122"/>
      <c r="M896" s="123"/>
      <c r="N896" s="122"/>
      <c r="O896" s="122"/>
      <c r="P896" s="122"/>
      <c r="Q896" s="122"/>
      <c r="R896" s="123"/>
      <c r="S896" s="122"/>
      <c r="T896" s="122"/>
      <c r="U896" s="122"/>
      <c r="V896" s="122"/>
      <c r="W896" s="123"/>
      <c r="X896" s="122"/>
      <c r="Y896" s="115"/>
      <c r="Z896" s="115"/>
      <c r="AA896" s="115"/>
      <c r="AB896" s="116"/>
    </row>
    <row r="897" spans="1:28">
      <c r="A897" s="102">
        <v>895</v>
      </c>
      <c r="B897" s="37"/>
      <c r="C897" s="37"/>
      <c r="D897" s="37"/>
      <c r="G897" s="37"/>
      <c r="J897" s="25"/>
      <c r="K897" s="25"/>
      <c r="P897" s="25"/>
      <c r="T897" s="37"/>
      <c r="U897" s="37"/>
      <c r="Y897" s="37"/>
      <c r="Z897" s="37"/>
    </row>
    <row r="898" spans="1:28">
      <c r="A898" s="102">
        <v>896</v>
      </c>
      <c r="B898" s="37"/>
      <c r="C898" s="37"/>
      <c r="D898" s="37"/>
      <c r="G898" s="37"/>
      <c r="J898" s="25"/>
      <c r="K898" s="25"/>
      <c r="P898" s="25"/>
      <c r="T898" s="37"/>
      <c r="U898" s="37"/>
      <c r="Y898" s="37"/>
      <c r="Z898" s="37"/>
    </row>
    <row r="899" spans="1:28">
      <c r="A899" s="102">
        <v>897</v>
      </c>
      <c r="B899" s="37"/>
      <c r="C899" s="37"/>
      <c r="D899" s="37"/>
      <c r="G899" s="37"/>
      <c r="J899" s="25"/>
      <c r="K899" s="25"/>
      <c r="P899" s="25"/>
      <c r="T899" s="37"/>
      <c r="U899" s="37"/>
      <c r="Y899" s="37"/>
      <c r="Z899" s="37"/>
    </row>
    <row r="900" spans="1:28">
      <c r="A900" s="102">
        <v>898</v>
      </c>
      <c r="B900" s="37"/>
      <c r="C900" s="37"/>
      <c r="D900" s="37"/>
      <c r="G900" s="37"/>
      <c r="J900" s="25"/>
      <c r="K900" s="25"/>
      <c r="P900" s="25"/>
      <c r="T900" s="37"/>
      <c r="U900" s="37"/>
      <c r="Y900" s="37"/>
      <c r="Z900" s="37"/>
    </row>
    <row r="901" spans="1:28" ht="13.5" thickBot="1">
      <c r="A901" s="114">
        <v>899</v>
      </c>
      <c r="B901" s="122"/>
      <c r="C901" s="122"/>
      <c r="D901" s="122"/>
      <c r="E901" s="122"/>
      <c r="F901" s="123"/>
      <c r="G901" s="122"/>
      <c r="H901" s="123"/>
      <c r="I901" s="122"/>
      <c r="J901" s="122"/>
      <c r="K901" s="122"/>
      <c r="L901" s="122"/>
      <c r="M901" s="123"/>
      <c r="N901" s="122"/>
      <c r="O901" s="122"/>
      <c r="P901" s="122"/>
      <c r="Q901" s="122"/>
      <c r="R901" s="123"/>
      <c r="S901" s="122"/>
      <c r="T901" s="122"/>
      <c r="U901" s="122"/>
      <c r="V901" s="122"/>
      <c r="W901" s="123"/>
      <c r="X901" s="122"/>
      <c r="Y901" s="115"/>
      <c r="Z901" s="115"/>
      <c r="AA901" s="115"/>
      <c r="AB901" s="116"/>
    </row>
    <row r="902" spans="1:28">
      <c r="A902" s="102">
        <v>900</v>
      </c>
      <c r="B902" s="37"/>
      <c r="C902" s="37"/>
      <c r="D902" s="37"/>
      <c r="G902" s="37"/>
      <c r="J902" s="25"/>
      <c r="K902" s="25"/>
      <c r="P902" s="25"/>
      <c r="T902" s="37"/>
      <c r="U902" s="37"/>
      <c r="Y902" s="37"/>
      <c r="Z902" s="37"/>
    </row>
    <row r="903" spans="1:28">
      <c r="A903" s="102">
        <v>901</v>
      </c>
      <c r="B903" s="37"/>
      <c r="C903" s="37"/>
      <c r="D903" s="37"/>
      <c r="G903" s="37"/>
      <c r="J903" s="25"/>
      <c r="K903" s="25"/>
      <c r="P903" s="25"/>
      <c r="T903" s="37"/>
      <c r="U903" s="37"/>
      <c r="Y903" s="37"/>
      <c r="Z903" s="37"/>
    </row>
    <row r="904" spans="1:28">
      <c r="A904" s="102">
        <v>902</v>
      </c>
      <c r="B904" s="37"/>
      <c r="C904" s="37"/>
      <c r="D904" s="37"/>
      <c r="G904" s="37"/>
      <c r="J904" s="25"/>
      <c r="K904" s="25"/>
      <c r="P904" s="25"/>
      <c r="T904" s="37"/>
      <c r="U904" s="37"/>
      <c r="Y904" s="37"/>
      <c r="Z904" s="37"/>
    </row>
    <row r="905" spans="1:28">
      <c r="A905" s="102">
        <v>903</v>
      </c>
      <c r="B905" s="37"/>
      <c r="C905" s="37"/>
      <c r="D905" s="37"/>
      <c r="G905" s="37"/>
      <c r="J905" s="25"/>
      <c r="K905" s="25"/>
      <c r="P905" s="25"/>
      <c r="T905" s="37"/>
      <c r="U905" s="37"/>
      <c r="Y905" s="37"/>
      <c r="Z905" s="37"/>
    </row>
    <row r="906" spans="1:28" ht="13.5" thickBot="1">
      <c r="A906" s="114">
        <v>904</v>
      </c>
      <c r="B906" s="122"/>
      <c r="C906" s="122"/>
      <c r="D906" s="122"/>
      <c r="E906" s="122"/>
      <c r="F906" s="123"/>
      <c r="G906" s="122"/>
      <c r="H906" s="123"/>
      <c r="I906" s="122"/>
      <c r="J906" s="122"/>
      <c r="K906" s="122"/>
      <c r="L906" s="122"/>
      <c r="M906" s="123"/>
      <c r="N906" s="122"/>
      <c r="O906" s="122"/>
      <c r="P906" s="122"/>
      <c r="Q906" s="122"/>
      <c r="R906" s="123"/>
      <c r="S906" s="122"/>
      <c r="T906" s="122"/>
      <c r="U906" s="122"/>
      <c r="V906" s="122"/>
      <c r="W906" s="123"/>
      <c r="X906" s="122"/>
      <c r="Y906" s="115"/>
      <c r="Z906" s="115"/>
      <c r="AA906" s="115"/>
      <c r="AB906" s="116"/>
    </row>
    <row r="907" spans="1:28">
      <c r="A907" s="102">
        <v>905</v>
      </c>
      <c r="B907" s="37"/>
      <c r="C907" s="37"/>
      <c r="D907" s="37"/>
      <c r="G907" s="37"/>
      <c r="J907" s="25"/>
      <c r="K907" s="25"/>
      <c r="P907" s="25"/>
      <c r="T907" s="37"/>
      <c r="U907" s="37"/>
      <c r="Y907" s="37"/>
      <c r="Z907" s="37"/>
    </row>
    <row r="908" spans="1:28">
      <c r="A908" s="102">
        <v>906</v>
      </c>
      <c r="B908" s="37"/>
      <c r="C908" s="37"/>
      <c r="D908" s="37"/>
      <c r="G908" s="37"/>
      <c r="J908" s="25"/>
      <c r="K908" s="25"/>
      <c r="P908" s="25"/>
      <c r="T908" s="37"/>
      <c r="U908" s="37"/>
      <c r="Y908" s="37"/>
      <c r="Z908" s="37"/>
    </row>
    <row r="909" spans="1:28">
      <c r="A909" s="102">
        <v>907</v>
      </c>
      <c r="B909" s="37"/>
      <c r="C909" s="37"/>
      <c r="D909" s="37"/>
      <c r="G909" s="37"/>
      <c r="J909" s="25"/>
      <c r="K909" s="25"/>
      <c r="P909" s="25"/>
      <c r="T909" s="37"/>
      <c r="U909" s="37"/>
      <c r="Y909" s="37"/>
      <c r="Z909" s="37"/>
    </row>
    <row r="910" spans="1:28">
      <c r="A910" s="102">
        <v>908</v>
      </c>
      <c r="B910" s="37"/>
      <c r="C910" s="37"/>
      <c r="D910" s="37"/>
      <c r="G910" s="37"/>
      <c r="J910" s="25"/>
      <c r="K910" s="25"/>
      <c r="P910" s="25"/>
      <c r="T910" s="37"/>
      <c r="U910" s="37"/>
      <c r="Y910" s="37"/>
      <c r="Z910" s="37"/>
    </row>
    <row r="911" spans="1:28" ht="13.5" thickBot="1">
      <c r="A911" s="114">
        <v>909</v>
      </c>
      <c r="B911" s="122"/>
      <c r="C911" s="122"/>
      <c r="D911" s="122"/>
      <c r="E911" s="122"/>
      <c r="F911" s="123"/>
      <c r="G911" s="122"/>
      <c r="H911" s="123"/>
      <c r="I911" s="122"/>
      <c r="J911" s="122"/>
      <c r="K911" s="122"/>
      <c r="L911" s="122"/>
      <c r="M911" s="123"/>
      <c r="N911" s="122"/>
      <c r="O911" s="122"/>
      <c r="P911" s="122"/>
      <c r="Q911" s="122"/>
      <c r="R911" s="123"/>
      <c r="S911" s="122"/>
      <c r="T911" s="122"/>
      <c r="U911" s="122"/>
      <c r="V911" s="122"/>
      <c r="W911" s="123"/>
      <c r="X911" s="122"/>
      <c r="Y911" s="115"/>
      <c r="Z911" s="115"/>
      <c r="AA911" s="115"/>
      <c r="AB911" s="116"/>
    </row>
    <row r="912" spans="1:28">
      <c r="A912" s="102">
        <v>910</v>
      </c>
      <c r="B912" s="37"/>
      <c r="C912" s="37"/>
      <c r="D912" s="37"/>
      <c r="G912" s="37"/>
      <c r="J912" s="25"/>
      <c r="K912" s="25"/>
      <c r="P912" s="25"/>
      <c r="T912" s="37"/>
      <c r="U912" s="37"/>
      <c r="Y912" s="37"/>
      <c r="Z912" s="37"/>
    </row>
    <row r="913" spans="1:28">
      <c r="A913" s="102">
        <v>911</v>
      </c>
      <c r="B913" s="37"/>
      <c r="C913" s="37"/>
      <c r="D913" s="37"/>
      <c r="G913" s="37"/>
      <c r="J913" s="25"/>
      <c r="K913" s="25"/>
      <c r="P913" s="25"/>
      <c r="T913" s="37"/>
      <c r="U913" s="37"/>
      <c r="Y913" s="37"/>
      <c r="Z913" s="37"/>
    </row>
    <row r="914" spans="1:28">
      <c r="A914" s="102">
        <v>912</v>
      </c>
      <c r="B914" s="37"/>
      <c r="C914" s="37"/>
      <c r="D914" s="37"/>
      <c r="G914" s="37"/>
      <c r="J914" s="25"/>
      <c r="K914" s="25"/>
      <c r="P914" s="25"/>
      <c r="T914" s="37"/>
      <c r="U914" s="37"/>
      <c r="Y914" s="37"/>
      <c r="Z914" s="37"/>
    </row>
    <row r="915" spans="1:28">
      <c r="A915" s="102">
        <v>913</v>
      </c>
      <c r="B915" s="37"/>
      <c r="C915" s="37"/>
      <c r="D915" s="37"/>
      <c r="G915" s="37"/>
      <c r="J915" s="25"/>
      <c r="K915" s="25"/>
      <c r="P915" s="25"/>
      <c r="T915" s="37"/>
      <c r="U915" s="37"/>
      <c r="Y915" s="37"/>
      <c r="Z915" s="37"/>
    </row>
    <row r="916" spans="1:28" ht="13.5" thickBot="1">
      <c r="A916" s="114">
        <v>914</v>
      </c>
      <c r="B916" s="122"/>
      <c r="C916" s="122"/>
      <c r="D916" s="122"/>
      <c r="E916" s="122"/>
      <c r="F916" s="123"/>
      <c r="G916" s="122"/>
      <c r="H916" s="123"/>
      <c r="I916" s="122"/>
      <c r="J916" s="122"/>
      <c r="K916" s="122"/>
      <c r="L916" s="122"/>
      <c r="M916" s="123"/>
      <c r="N916" s="122"/>
      <c r="O916" s="122"/>
      <c r="P916" s="122"/>
      <c r="Q916" s="122"/>
      <c r="R916" s="123"/>
      <c r="S916" s="122"/>
      <c r="T916" s="122"/>
      <c r="U916" s="122"/>
      <c r="V916" s="122"/>
      <c r="W916" s="123"/>
      <c r="X916" s="122"/>
      <c r="Y916" s="115"/>
      <c r="Z916" s="115"/>
      <c r="AA916" s="115"/>
      <c r="AB916" s="116"/>
    </row>
    <row r="917" spans="1:28">
      <c r="A917" s="102">
        <v>915</v>
      </c>
      <c r="B917" s="37"/>
      <c r="C917" s="37"/>
      <c r="D917" s="37"/>
      <c r="G917" s="37"/>
      <c r="J917" s="25"/>
      <c r="K917" s="25"/>
      <c r="P917" s="25"/>
      <c r="T917" s="37"/>
      <c r="U917" s="37"/>
      <c r="Y917" s="37"/>
      <c r="Z917" s="37"/>
    </row>
    <row r="918" spans="1:28">
      <c r="A918" s="102">
        <v>916</v>
      </c>
      <c r="B918" s="37"/>
      <c r="C918" s="37"/>
      <c r="D918" s="37"/>
      <c r="G918" s="37"/>
      <c r="J918" s="25"/>
      <c r="K918" s="25"/>
      <c r="P918" s="25"/>
      <c r="T918" s="37"/>
      <c r="U918" s="37"/>
      <c r="Y918" s="37"/>
      <c r="Z918" s="37"/>
    </row>
    <row r="919" spans="1:28">
      <c r="A919" s="102">
        <v>917</v>
      </c>
      <c r="B919" s="37"/>
      <c r="C919" s="37"/>
      <c r="D919" s="37"/>
      <c r="G919" s="37"/>
      <c r="J919" s="25"/>
      <c r="K919" s="25"/>
      <c r="P919" s="25"/>
      <c r="T919" s="37"/>
      <c r="U919" s="37"/>
      <c r="Y919" s="37"/>
      <c r="Z919" s="37"/>
    </row>
    <row r="920" spans="1:28">
      <c r="A920" s="102">
        <v>918</v>
      </c>
      <c r="B920" s="37"/>
      <c r="C920" s="37"/>
      <c r="D920" s="37"/>
      <c r="G920" s="37"/>
      <c r="J920" s="25"/>
      <c r="K920" s="25"/>
      <c r="P920" s="25"/>
      <c r="T920" s="37"/>
      <c r="U920" s="37"/>
      <c r="Y920" s="37"/>
      <c r="Z920" s="37"/>
    </row>
    <row r="921" spans="1:28" ht="13.5" thickBot="1">
      <c r="A921" s="114">
        <v>919</v>
      </c>
      <c r="B921" s="122"/>
      <c r="C921" s="122"/>
      <c r="D921" s="122"/>
      <c r="E921" s="122"/>
      <c r="F921" s="123"/>
      <c r="G921" s="122"/>
      <c r="H921" s="123"/>
      <c r="I921" s="122"/>
      <c r="J921" s="122"/>
      <c r="K921" s="122"/>
      <c r="L921" s="122"/>
      <c r="M921" s="123"/>
      <c r="N921" s="122"/>
      <c r="O921" s="122"/>
      <c r="P921" s="122"/>
      <c r="Q921" s="122"/>
      <c r="R921" s="123"/>
      <c r="S921" s="122"/>
      <c r="T921" s="122"/>
      <c r="U921" s="122"/>
      <c r="V921" s="122"/>
      <c r="W921" s="123"/>
      <c r="X921" s="122"/>
      <c r="Y921" s="115"/>
      <c r="Z921" s="115"/>
      <c r="AA921" s="115"/>
      <c r="AB921" s="116"/>
    </row>
    <row r="922" spans="1:28">
      <c r="A922" s="102">
        <v>920</v>
      </c>
      <c r="B922" s="37"/>
      <c r="C922" s="37"/>
      <c r="D922" s="37"/>
      <c r="G922" s="37"/>
      <c r="J922" s="25"/>
      <c r="K922" s="25"/>
      <c r="P922" s="25"/>
      <c r="T922" s="37"/>
      <c r="U922" s="37"/>
      <c r="Y922" s="37"/>
      <c r="Z922" s="37"/>
    </row>
    <row r="923" spans="1:28">
      <c r="A923" s="102">
        <v>921</v>
      </c>
      <c r="B923" s="37"/>
      <c r="C923" s="37"/>
      <c r="D923" s="37"/>
      <c r="G923" s="37"/>
      <c r="J923" s="25"/>
      <c r="K923" s="25"/>
      <c r="P923" s="25"/>
      <c r="T923" s="37"/>
      <c r="U923" s="37"/>
      <c r="Y923" s="37"/>
      <c r="Z923" s="37"/>
    </row>
    <row r="924" spans="1:28">
      <c r="A924" s="102">
        <v>922</v>
      </c>
      <c r="B924" s="37"/>
      <c r="C924" s="37"/>
      <c r="D924" s="37"/>
      <c r="G924" s="37"/>
      <c r="J924" s="25"/>
      <c r="K924" s="25"/>
      <c r="P924" s="25"/>
      <c r="T924" s="37"/>
      <c r="U924" s="37"/>
      <c r="Y924" s="37"/>
      <c r="Z924" s="37"/>
    </row>
    <row r="925" spans="1:28">
      <c r="A925" s="102">
        <v>923</v>
      </c>
      <c r="B925" s="37"/>
      <c r="C925" s="37"/>
      <c r="D925" s="37"/>
      <c r="G925" s="37"/>
      <c r="J925" s="25"/>
      <c r="K925" s="25"/>
      <c r="P925" s="25"/>
      <c r="T925" s="37"/>
      <c r="U925" s="37"/>
      <c r="Y925" s="37"/>
      <c r="Z925" s="37"/>
    </row>
    <row r="926" spans="1:28" ht="13.5" thickBot="1">
      <c r="A926" s="114">
        <v>924</v>
      </c>
      <c r="B926" s="122"/>
      <c r="C926" s="122"/>
      <c r="D926" s="122"/>
      <c r="E926" s="122"/>
      <c r="F926" s="123"/>
      <c r="G926" s="122"/>
      <c r="H926" s="123"/>
      <c r="I926" s="122"/>
      <c r="J926" s="122"/>
      <c r="K926" s="122"/>
      <c r="L926" s="122"/>
      <c r="M926" s="123"/>
      <c r="N926" s="122"/>
      <c r="O926" s="122"/>
      <c r="P926" s="122"/>
      <c r="Q926" s="122"/>
      <c r="R926" s="123"/>
      <c r="S926" s="122"/>
      <c r="T926" s="122"/>
      <c r="U926" s="122"/>
      <c r="V926" s="122"/>
      <c r="W926" s="123"/>
      <c r="X926" s="122"/>
      <c r="Y926" s="115"/>
      <c r="Z926" s="115"/>
      <c r="AA926" s="115"/>
      <c r="AB926" s="116"/>
    </row>
    <row r="927" spans="1:28">
      <c r="A927" s="102">
        <v>925</v>
      </c>
      <c r="B927" s="37"/>
      <c r="C927" s="37"/>
      <c r="D927" s="37"/>
      <c r="G927" s="37"/>
      <c r="J927" s="25"/>
      <c r="K927" s="25"/>
      <c r="P927" s="25"/>
      <c r="T927" s="37"/>
      <c r="U927" s="37"/>
      <c r="Y927" s="37"/>
      <c r="Z927" s="37"/>
    </row>
    <row r="928" spans="1:28">
      <c r="A928" s="102">
        <v>926</v>
      </c>
      <c r="B928" s="37"/>
      <c r="C928" s="37"/>
      <c r="D928" s="37"/>
      <c r="G928" s="37"/>
      <c r="J928" s="25"/>
      <c r="K928" s="25"/>
      <c r="P928" s="25"/>
      <c r="T928" s="37"/>
      <c r="U928" s="37"/>
      <c r="Y928" s="37"/>
      <c r="Z928" s="37"/>
    </row>
    <row r="929" spans="1:28">
      <c r="A929" s="102">
        <v>927</v>
      </c>
      <c r="B929" s="37"/>
      <c r="C929" s="37"/>
      <c r="D929" s="37"/>
      <c r="G929" s="37"/>
      <c r="J929" s="25"/>
      <c r="K929" s="25"/>
      <c r="P929" s="25"/>
      <c r="T929" s="37"/>
      <c r="U929" s="37"/>
      <c r="Y929" s="37"/>
      <c r="Z929" s="37"/>
    </row>
    <row r="930" spans="1:28">
      <c r="A930" s="102">
        <v>928</v>
      </c>
      <c r="B930" s="37"/>
      <c r="C930" s="37"/>
      <c r="D930" s="37"/>
      <c r="G930" s="37"/>
      <c r="J930" s="25"/>
      <c r="K930" s="25"/>
      <c r="P930" s="25"/>
      <c r="T930" s="37"/>
      <c r="U930" s="37"/>
      <c r="Y930" s="37"/>
      <c r="Z930" s="37"/>
    </row>
    <row r="931" spans="1:28" ht="13.5" thickBot="1">
      <c r="A931" s="114">
        <v>929</v>
      </c>
      <c r="B931" s="122"/>
      <c r="C931" s="122"/>
      <c r="D931" s="122"/>
      <c r="E931" s="122"/>
      <c r="F931" s="123"/>
      <c r="G931" s="122"/>
      <c r="H931" s="123"/>
      <c r="I931" s="122"/>
      <c r="J931" s="122"/>
      <c r="K931" s="122"/>
      <c r="L931" s="122"/>
      <c r="M931" s="123"/>
      <c r="N931" s="122"/>
      <c r="O931" s="122"/>
      <c r="P931" s="122"/>
      <c r="Q931" s="122"/>
      <c r="R931" s="123"/>
      <c r="S931" s="122"/>
      <c r="T931" s="122"/>
      <c r="U931" s="122"/>
      <c r="V931" s="122"/>
      <c r="W931" s="123"/>
      <c r="X931" s="122"/>
      <c r="Y931" s="115"/>
      <c r="Z931" s="115"/>
      <c r="AA931" s="115"/>
      <c r="AB931" s="116"/>
    </row>
    <row r="932" spans="1:28">
      <c r="A932" s="102">
        <v>930</v>
      </c>
      <c r="B932" s="37"/>
      <c r="C932" s="37"/>
      <c r="D932" s="37"/>
      <c r="G932" s="37"/>
      <c r="J932" s="25"/>
      <c r="K932" s="25"/>
      <c r="P932" s="25"/>
      <c r="T932" s="37"/>
      <c r="U932" s="37"/>
      <c r="Y932" s="37"/>
      <c r="Z932" s="37"/>
    </row>
    <row r="933" spans="1:28">
      <c r="A933" s="102">
        <v>931</v>
      </c>
      <c r="B933" s="37"/>
      <c r="C933" s="37"/>
      <c r="D933" s="37"/>
      <c r="G933" s="37"/>
      <c r="J933" s="25"/>
      <c r="K933" s="25"/>
      <c r="P933" s="25"/>
      <c r="T933" s="37"/>
      <c r="U933" s="37"/>
      <c r="Y933" s="37"/>
      <c r="Z933" s="37"/>
    </row>
    <row r="934" spans="1:28">
      <c r="A934" s="102">
        <v>932</v>
      </c>
      <c r="B934" s="37"/>
      <c r="C934" s="37"/>
      <c r="D934" s="37"/>
      <c r="G934" s="37"/>
      <c r="J934" s="25"/>
      <c r="K934" s="25"/>
      <c r="P934" s="25"/>
      <c r="T934" s="37"/>
      <c r="U934" s="37"/>
      <c r="Y934" s="37"/>
      <c r="Z934" s="37"/>
    </row>
    <row r="935" spans="1:28">
      <c r="A935" s="102">
        <v>933</v>
      </c>
      <c r="B935" s="37"/>
      <c r="C935" s="37"/>
      <c r="D935" s="37"/>
      <c r="G935" s="37"/>
      <c r="J935" s="25"/>
      <c r="K935" s="25"/>
      <c r="P935" s="25"/>
      <c r="T935" s="37"/>
      <c r="U935" s="37"/>
      <c r="Y935" s="37"/>
      <c r="Z935" s="37"/>
    </row>
    <row r="936" spans="1:28" ht="13.5" thickBot="1">
      <c r="A936" s="114">
        <v>934</v>
      </c>
      <c r="B936" s="122"/>
      <c r="C936" s="122"/>
      <c r="D936" s="122"/>
      <c r="E936" s="122"/>
      <c r="F936" s="123"/>
      <c r="G936" s="122"/>
      <c r="H936" s="123"/>
      <c r="I936" s="122"/>
      <c r="J936" s="122"/>
      <c r="K936" s="122"/>
      <c r="L936" s="122"/>
      <c r="M936" s="123"/>
      <c r="N936" s="122"/>
      <c r="O936" s="122"/>
      <c r="P936" s="122"/>
      <c r="Q936" s="122"/>
      <c r="R936" s="123"/>
      <c r="S936" s="122"/>
      <c r="T936" s="122"/>
      <c r="U936" s="122"/>
      <c r="V936" s="122"/>
      <c r="W936" s="123"/>
      <c r="X936" s="122"/>
      <c r="Y936" s="115"/>
      <c r="Z936" s="115"/>
      <c r="AA936" s="115"/>
      <c r="AB936" s="116"/>
    </row>
    <row r="937" spans="1:28">
      <c r="A937" s="102">
        <v>935</v>
      </c>
      <c r="B937" s="37"/>
      <c r="C937" s="37"/>
      <c r="D937" s="37"/>
      <c r="G937" s="37"/>
      <c r="J937" s="25"/>
      <c r="K937" s="25"/>
      <c r="P937" s="25"/>
      <c r="T937" s="37"/>
      <c r="U937" s="37"/>
      <c r="Y937" s="37"/>
      <c r="Z937" s="37"/>
    </row>
    <row r="938" spans="1:28">
      <c r="A938" s="102">
        <v>936</v>
      </c>
      <c r="B938" s="37"/>
      <c r="C938" s="37"/>
      <c r="D938" s="37"/>
      <c r="G938" s="37"/>
      <c r="J938" s="25"/>
      <c r="K938" s="25"/>
      <c r="P938" s="25"/>
      <c r="T938" s="37"/>
      <c r="U938" s="37"/>
      <c r="Y938" s="37"/>
      <c r="Z938" s="37"/>
    </row>
    <row r="939" spans="1:28">
      <c r="A939" s="102">
        <v>937</v>
      </c>
      <c r="B939" s="37"/>
      <c r="C939" s="37"/>
      <c r="D939" s="37"/>
      <c r="G939" s="37"/>
      <c r="J939" s="25"/>
      <c r="K939" s="25"/>
      <c r="P939" s="25"/>
      <c r="T939" s="37"/>
      <c r="U939" s="37"/>
      <c r="Y939" s="37"/>
      <c r="Z939" s="37"/>
    </row>
    <row r="940" spans="1:28">
      <c r="A940" s="102">
        <v>938</v>
      </c>
      <c r="B940" s="37"/>
      <c r="C940" s="37"/>
      <c r="D940" s="37"/>
      <c r="G940" s="37"/>
      <c r="J940" s="25"/>
      <c r="K940" s="25"/>
      <c r="P940" s="25"/>
      <c r="T940" s="37"/>
      <c r="U940" s="37"/>
      <c r="Y940" s="37"/>
      <c r="Z940" s="37"/>
    </row>
    <row r="941" spans="1:28" ht="13.5" thickBot="1">
      <c r="A941" s="114">
        <v>939</v>
      </c>
      <c r="B941" s="122"/>
      <c r="C941" s="122"/>
      <c r="D941" s="122"/>
      <c r="E941" s="122"/>
      <c r="F941" s="123"/>
      <c r="G941" s="122"/>
      <c r="H941" s="123"/>
      <c r="I941" s="122"/>
      <c r="J941" s="122"/>
      <c r="K941" s="122"/>
      <c r="L941" s="122"/>
      <c r="M941" s="123"/>
      <c r="N941" s="122"/>
      <c r="O941" s="122"/>
      <c r="P941" s="122"/>
      <c r="Q941" s="122"/>
      <c r="R941" s="123"/>
      <c r="S941" s="122"/>
      <c r="T941" s="122"/>
      <c r="U941" s="122"/>
      <c r="V941" s="122"/>
      <c r="W941" s="123"/>
      <c r="X941" s="122"/>
      <c r="Y941" s="115"/>
      <c r="Z941" s="115"/>
      <c r="AA941" s="115"/>
      <c r="AB941" s="116"/>
    </row>
    <row r="942" spans="1:28">
      <c r="A942" s="102">
        <v>940</v>
      </c>
      <c r="B942" s="37"/>
      <c r="C942" s="37"/>
      <c r="D942" s="37"/>
      <c r="G942" s="37"/>
      <c r="J942" s="25"/>
      <c r="K942" s="25"/>
      <c r="P942" s="25"/>
      <c r="T942" s="37"/>
      <c r="U942" s="37"/>
      <c r="Y942" s="37"/>
      <c r="Z942" s="37"/>
    </row>
    <row r="943" spans="1:28">
      <c r="A943" s="102">
        <v>941</v>
      </c>
      <c r="B943" s="37"/>
      <c r="C943" s="37"/>
      <c r="D943" s="37"/>
      <c r="G943" s="37"/>
      <c r="J943" s="25"/>
      <c r="K943" s="25"/>
      <c r="P943" s="25"/>
      <c r="T943" s="37"/>
      <c r="U943" s="37"/>
      <c r="Y943" s="37"/>
      <c r="Z943" s="37"/>
    </row>
    <row r="944" spans="1:28">
      <c r="A944" s="102">
        <v>942</v>
      </c>
      <c r="B944" s="37"/>
      <c r="C944" s="37"/>
      <c r="D944" s="37"/>
      <c r="G944" s="37"/>
      <c r="J944" s="25"/>
      <c r="K944" s="25"/>
      <c r="P944" s="25"/>
      <c r="T944" s="37"/>
      <c r="U944" s="37"/>
      <c r="Y944" s="37"/>
      <c r="Z944" s="37"/>
    </row>
    <row r="945" spans="1:28">
      <c r="A945" s="102">
        <v>943</v>
      </c>
      <c r="B945" s="37"/>
      <c r="C945" s="37"/>
      <c r="D945" s="37"/>
      <c r="G945" s="37"/>
      <c r="J945" s="25"/>
      <c r="K945" s="25"/>
      <c r="P945" s="25"/>
      <c r="T945" s="37"/>
      <c r="U945" s="37"/>
      <c r="Y945" s="37"/>
      <c r="Z945" s="37"/>
    </row>
    <row r="946" spans="1:28" ht="13.5" thickBot="1">
      <c r="A946" s="114">
        <v>944</v>
      </c>
      <c r="B946" s="122"/>
      <c r="C946" s="122"/>
      <c r="D946" s="122"/>
      <c r="E946" s="122"/>
      <c r="F946" s="123"/>
      <c r="G946" s="122"/>
      <c r="H946" s="123"/>
      <c r="I946" s="122"/>
      <c r="J946" s="122"/>
      <c r="K946" s="122"/>
      <c r="L946" s="122"/>
      <c r="M946" s="123"/>
      <c r="N946" s="122"/>
      <c r="O946" s="122"/>
      <c r="P946" s="122"/>
      <c r="Q946" s="122"/>
      <c r="R946" s="123"/>
      <c r="S946" s="122"/>
      <c r="T946" s="122"/>
      <c r="U946" s="122"/>
      <c r="V946" s="122"/>
      <c r="W946" s="123"/>
      <c r="X946" s="122"/>
      <c r="Y946" s="115"/>
      <c r="Z946" s="115"/>
      <c r="AA946" s="115"/>
      <c r="AB946" s="116"/>
    </row>
    <row r="947" spans="1:28">
      <c r="A947" s="102">
        <v>945</v>
      </c>
      <c r="B947" s="37"/>
      <c r="C947" s="37"/>
      <c r="D947" s="37"/>
      <c r="G947" s="37"/>
      <c r="J947" s="25"/>
      <c r="K947" s="25"/>
      <c r="P947" s="25"/>
      <c r="T947" s="37"/>
      <c r="U947" s="37"/>
      <c r="Y947" s="37"/>
      <c r="Z947" s="37"/>
    </row>
    <row r="948" spans="1:28">
      <c r="A948" s="102">
        <v>946</v>
      </c>
      <c r="B948" s="37"/>
      <c r="C948" s="37"/>
      <c r="D948" s="37"/>
      <c r="G948" s="37"/>
      <c r="J948" s="25"/>
      <c r="K948" s="25"/>
      <c r="P948" s="25"/>
      <c r="T948" s="37"/>
      <c r="U948" s="37"/>
      <c r="Y948" s="37"/>
      <c r="Z948" s="37"/>
    </row>
    <row r="949" spans="1:28">
      <c r="A949" s="102">
        <v>947</v>
      </c>
      <c r="B949" s="37"/>
      <c r="C949" s="37"/>
      <c r="D949" s="37"/>
      <c r="G949" s="37"/>
      <c r="J949" s="25"/>
      <c r="K949" s="25"/>
      <c r="P949" s="25"/>
      <c r="T949" s="37"/>
      <c r="U949" s="37"/>
      <c r="Y949" s="37"/>
      <c r="Z949" s="37"/>
    </row>
    <row r="950" spans="1:28">
      <c r="A950" s="102">
        <v>948</v>
      </c>
      <c r="B950" s="37"/>
      <c r="C950" s="37"/>
      <c r="D950" s="37"/>
      <c r="G950" s="37"/>
      <c r="J950" s="25"/>
      <c r="K950" s="25"/>
      <c r="P950" s="25"/>
      <c r="T950" s="37"/>
      <c r="U950" s="37"/>
      <c r="Y950" s="37"/>
      <c r="Z950" s="37"/>
    </row>
    <row r="951" spans="1:28" ht="13.5" thickBot="1">
      <c r="A951" s="114">
        <v>949</v>
      </c>
      <c r="B951" s="122"/>
      <c r="C951" s="122"/>
      <c r="D951" s="122"/>
      <c r="E951" s="122"/>
      <c r="F951" s="123"/>
      <c r="G951" s="122"/>
      <c r="H951" s="123"/>
      <c r="I951" s="122"/>
      <c r="J951" s="122"/>
      <c r="K951" s="122"/>
      <c r="L951" s="122"/>
      <c r="M951" s="123"/>
      <c r="N951" s="122"/>
      <c r="O951" s="122"/>
      <c r="P951" s="122"/>
      <c r="Q951" s="122"/>
      <c r="R951" s="123"/>
      <c r="S951" s="122"/>
      <c r="T951" s="122"/>
      <c r="U951" s="122"/>
      <c r="V951" s="122"/>
      <c r="W951" s="123"/>
      <c r="X951" s="122"/>
      <c r="Y951" s="115"/>
      <c r="Z951" s="115"/>
      <c r="AA951" s="115"/>
      <c r="AB951" s="116"/>
    </row>
    <row r="952" spans="1:28">
      <c r="A952" s="102">
        <v>950</v>
      </c>
      <c r="B952" s="37"/>
      <c r="C952" s="37"/>
      <c r="D952" s="37"/>
      <c r="G952" s="37"/>
      <c r="J952" s="25"/>
      <c r="K952" s="25"/>
      <c r="P952" s="25"/>
      <c r="T952" s="37"/>
      <c r="U952" s="37"/>
      <c r="Y952" s="37"/>
      <c r="Z952" s="37"/>
    </row>
    <row r="953" spans="1:28">
      <c r="A953" s="102">
        <v>951</v>
      </c>
      <c r="B953" s="37"/>
      <c r="C953" s="37"/>
      <c r="D953" s="37"/>
      <c r="G953" s="37"/>
      <c r="J953" s="25"/>
      <c r="K953" s="25"/>
      <c r="P953" s="25"/>
      <c r="T953" s="37"/>
      <c r="U953" s="37"/>
      <c r="Y953" s="37"/>
      <c r="Z953" s="37"/>
    </row>
    <row r="954" spans="1:28">
      <c r="A954" s="102">
        <v>952</v>
      </c>
      <c r="B954" s="37"/>
      <c r="C954" s="37"/>
      <c r="D954" s="37"/>
      <c r="G954" s="37"/>
      <c r="J954" s="25"/>
      <c r="K954" s="25"/>
      <c r="P954" s="25"/>
      <c r="T954" s="37"/>
      <c r="U954" s="37"/>
      <c r="Y954" s="37"/>
      <c r="Z954" s="37"/>
    </row>
    <row r="955" spans="1:28">
      <c r="A955" s="102">
        <v>953</v>
      </c>
      <c r="B955" s="37"/>
      <c r="C955" s="37"/>
      <c r="D955" s="37"/>
      <c r="G955" s="37"/>
      <c r="J955" s="25"/>
      <c r="K955" s="25"/>
      <c r="P955" s="25"/>
      <c r="T955" s="37"/>
      <c r="U955" s="37"/>
      <c r="Y955" s="37"/>
      <c r="Z955" s="37"/>
    </row>
    <row r="956" spans="1:28" ht="13.5" thickBot="1">
      <c r="A956" s="114">
        <v>954</v>
      </c>
      <c r="B956" s="122"/>
      <c r="C956" s="122"/>
      <c r="D956" s="122"/>
      <c r="E956" s="122"/>
      <c r="F956" s="123"/>
      <c r="G956" s="122"/>
      <c r="H956" s="123"/>
      <c r="I956" s="122"/>
      <c r="J956" s="122"/>
      <c r="K956" s="122"/>
      <c r="L956" s="122"/>
      <c r="M956" s="123"/>
      <c r="N956" s="122"/>
      <c r="O956" s="122"/>
      <c r="P956" s="122"/>
      <c r="Q956" s="122"/>
      <c r="R956" s="123"/>
      <c r="S956" s="122"/>
      <c r="T956" s="122"/>
      <c r="U956" s="122"/>
      <c r="V956" s="122"/>
      <c r="W956" s="123"/>
      <c r="X956" s="122"/>
      <c r="Y956" s="115"/>
      <c r="Z956" s="115"/>
      <c r="AA956" s="115"/>
      <c r="AB956" s="116"/>
    </row>
    <row r="957" spans="1:28">
      <c r="A957" s="102">
        <v>955</v>
      </c>
      <c r="B957" s="37"/>
      <c r="C957" s="37"/>
      <c r="D957" s="37"/>
      <c r="G957" s="37"/>
      <c r="J957" s="25"/>
      <c r="K957" s="25"/>
      <c r="P957" s="25"/>
      <c r="T957" s="37"/>
      <c r="U957" s="37"/>
      <c r="Y957" s="37"/>
      <c r="Z957" s="37"/>
    </row>
    <row r="958" spans="1:28">
      <c r="A958" s="102">
        <v>956</v>
      </c>
      <c r="B958" s="37"/>
      <c r="C958" s="37"/>
      <c r="D958" s="37"/>
      <c r="G958" s="37"/>
      <c r="J958" s="25"/>
      <c r="K958" s="25"/>
      <c r="P958" s="25"/>
      <c r="T958" s="37"/>
      <c r="U958" s="37"/>
      <c r="Y958" s="37"/>
      <c r="Z958" s="37"/>
    </row>
    <row r="959" spans="1:28">
      <c r="A959" s="102">
        <v>957</v>
      </c>
      <c r="B959" s="37"/>
      <c r="C959" s="37"/>
      <c r="D959" s="37"/>
      <c r="G959" s="37"/>
      <c r="J959" s="25"/>
      <c r="K959" s="25"/>
      <c r="P959" s="25"/>
      <c r="T959" s="37"/>
      <c r="U959" s="37"/>
      <c r="Y959" s="37"/>
      <c r="Z959" s="37"/>
    </row>
    <row r="960" spans="1:28">
      <c r="A960" s="102">
        <v>958</v>
      </c>
      <c r="B960" s="37"/>
      <c r="C960" s="37"/>
      <c r="D960" s="37"/>
      <c r="G960" s="37"/>
      <c r="J960" s="25"/>
      <c r="K960" s="25"/>
      <c r="P960" s="25"/>
      <c r="T960" s="37"/>
      <c r="U960" s="37"/>
      <c r="Y960" s="37"/>
      <c r="Z960" s="37"/>
    </row>
    <row r="961" spans="1:28" ht="13.5" thickBot="1">
      <c r="A961" s="114">
        <v>959</v>
      </c>
      <c r="B961" s="122"/>
      <c r="C961" s="122"/>
      <c r="D961" s="122"/>
      <c r="E961" s="122"/>
      <c r="F961" s="123"/>
      <c r="G961" s="122"/>
      <c r="H961" s="123"/>
      <c r="I961" s="122"/>
      <c r="J961" s="122"/>
      <c r="K961" s="122"/>
      <c r="L961" s="122"/>
      <c r="M961" s="123"/>
      <c r="N961" s="122"/>
      <c r="O961" s="122"/>
      <c r="P961" s="122"/>
      <c r="Q961" s="122"/>
      <c r="R961" s="123"/>
      <c r="S961" s="122"/>
      <c r="T961" s="122"/>
      <c r="U961" s="122"/>
      <c r="V961" s="122"/>
      <c r="W961" s="123"/>
      <c r="X961" s="122"/>
      <c r="Y961" s="115"/>
      <c r="Z961" s="115"/>
      <c r="AA961" s="115"/>
      <c r="AB961" s="116"/>
    </row>
    <row r="962" spans="1:28">
      <c r="A962" s="102">
        <v>960</v>
      </c>
      <c r="B962" s="37"/>
      <c r="C962" s="37"/>
      <c r="D962" s="37"/>
      <c r="G962" s="37"/>
      <c r="J962" s="25"/>
      <c r="K962" s="25"/>
      <c r="P962" s="25"/>
      <c r="T962" s="37"/>
      <c r="U962" s="37"/>
      <c r="Y962" s="37"/>
      <c r="Z962" s="37"/>
    </row>
    <row r="963" spans="1:28">
      <c r="A963" s="102">
        <v>961</v>
      </c>
      <c r="B963" s="37"/>
      <c r="C963" s="37"/>
      <c r="D963" s="37"/>
      <c r="G963" s="37"/>
      <c r="J963" s="25"/>
      <c r="K963" s="25"/>
      <c r="P963" s="25"/>
      <c r="T963" s="37"/>
      <c r="U963" s="37"/>
      <c r="Y963" s="37"/>
      <c r="Z963" s="37"/>
    </row>
    <row r="964" spans="1:28">
      <c r="A964" s="102">
        <v>962</v>
      </c>
      <c r="B964" s="37"/>
      <c r="C964" s="37"/>
      <c r="D964" s="37"/>
      <c r="G964" s="37"/>
      <c r="J964" s="25"/>
      <c r="K964" s="25"/>
      <c r="P964" s="25"/>
      <c r="T964" s="37"/>
      <c r="U964" s="37"/>
      <c r="Y964" s="37"/>
      <c r="Z964" s="37"/>
    </row>
    <row r="965" spans="1:28">
      <c r="A965" s="102">
        <v>963</v>
      </c>
      <c r="B965" s="37"/>
      <c r="C965" s="37"/>
      <c r="D965" s="37"/>
      <c r="G965" s="37"/>
      <c r="J965" s="25"/>
      <c r="K965" s="25"/>
      <c r="P965" s="25"/>
      <c r="T965" s="37"/>
      <c r="U965" s="37"/>
      <c r="Y965" s="37"/>
      <c r="Z965" s="37"/>
    </row>
    <row r="966" spans="1:28" ht="13.5" thickBot="1">
      <c r="A966" s="114">
        <v>964</v>
      </c>
      <c r="B966" s="122"/>
      <c r="C966" s="122"/>
      <c r="D966" s="122"/>
      <c r="E966" s="122"/>
      <c r="F966" s="123"/>
      <c r="G966" s="122"/>
      <c r="H966" s="123"/>
      <c r="I966" s="122"/>
      <c r="J966" s="122"/>
      <c r="K966" s="122"/>
      <c r="L966" s="122"/>
      <c r="M966" s="123"/>
      <c r="N966" s="122"/>
      <c r="O966" s="122"/>
      <c r="P966" s="122"/>
      <c r="Q966" s="122"/>
      <c r="R966" s="123"/>
      <c r="S966" s="122"/>
      <c r="T966" s="122"/>
      <c r="U966" s="122"/>
      <c r="V966" s="122"/>
      <c r="W966" s="123"/>
      <c r="X966" s="122"/>
      <c r="Y966" s="115"/>
      <c r="Z966" s="115"/>
      <c r="AA966" s="115"/>
      <c r="AB966" s="116"/>
    </row>
    <row r="967" spans="1:28">
      <c r="A967" s="102">
        <v>965</v>
      </c>
      <c r="B967" s="37"/>
      <c r="C967" s="37"/>
      <c r="D967" s="37"/>
      <c r="G967" s="37"/>
      <c r="J967" s="25"/>
      <c r="K967" s="25"/>
      <c r="P967" s="25"/>
      <c r="T967" s="37"/>
      <c r="U967" s="37"/>
      <c r="Y967" s="37"/>
      <c r="Z967" s="37"/>
    </row>
    <row r="968" spans="1:28">
      <c r="A968" s="102">
        <v>966</v>
      </c>
      <c r="B968" s="37"/>
      <c r="C968" s="37"/>
      <c r="D968" s="37"/>
      <c r="G968" s="37"/>
      <c r="J968" s="25"/>
      <c r="K968" s="25"/>
      <c r="P968" s="25"/>
      <c r="T968" s="37"/>
      <c r="U968" s="37"/>
      <c r="Y968" s="37"/>
      <c r="Z968" s="37"/>
    </row>
    <row r="969" spans="1:28">
      <c r="A969" s="102">
        <v>967</v>
      </c>
      <c r="B969" s="37"/>
      <c r="C969" s="37"/>
      <c r="D969" s="37"/>
      <c r="G969" s="37"/>
      <c r="J969" s="25"/>
      <c r="K969" s="25"/>
      <c r="P969" s="25"/>
      <c r="T969" s="37"/>
      <c r="U969" s="37"/>
      <c r="Y969" s="37"/>
      <c r="Z969" s="37"/>
    </row>
    <row r="970" spans="1:28">
      <c r="A970" s="102">
        <v>968</v>
      </c>
      <c r="B970" s="37"/>
      <c r="C970" s="37"/>
      <c r="D970" s="37"/>
      <c r="G970" s="37"/>
      <c r="J970" s="25"/>
      <c r="K970" s="25"/>
      <c r="P970" s="25"/>
      <c r="T970" s="37"/>
      <c r="U970" s="37"/>
      <c r="Y970" s="37"/>
      <c r="Z970" s="37"/>
    </row>
    <row r="971" spans="1:28" ht="13.5" thickBot="1">
      <c r="A971" s="114">
        <v>969</v>
      </c>
      <c r="B971" s="122"/>
      <c r="C971" s="122"/>
      <c r="D971" s="122"/>
      <c r="E971" s="122"/>
      <c r="F971" s="123"/>
      <c r="G971" s="122"/>
      <c r="H971" s="123"/>
      <c r="I971" s="122"/>
      <c r="J971" s="122"/>
      <c r="K971" s="122"/>
      <c r="L971" s="122"/>
      <c r="M971" s="123"/>
      <c r="N971" s="122"/>
      <c r="O971" s="122"/>
      <c r="P971" s="122"/>
      <c r="Q971" s="122"/>
      <c r="R971" s="123"/>
      <c r="S971" s="122"/>
      <c r="T971" s="122"/>
      <c r="U971" s="122"/>
      <c r="V971" s="122"/>
      <c r="W971" s="123"/>
      <c r="X971" s="122"/>
      <c r="Y971" s="115"/>
      <c r="Z971" s="115"/>
      <c r="AA971" s="115"/>
      <c r="AB971" s="116"/>
    </row>
    <row r="972" spans="1:28">
      <c r="A972" s="102">
        <v>970</v>
      </c>
      <c r="B972" s="37"/>
      <c r="C972" s="37"/>
      <c r="D972" s="37"/>
      <c r="G972" s="37"/>
      <c r="J972" s="25"/>
      <c r="K972" s="25"/>
      <c r="P972" s="25"/>
      <c r="T972" s="37"/>
      <c r="U972" s="37"/>
      <c r="Y972" s="37"/>
      <c r="Z972" s="37"/>
    </row>
    <row r="973" spans="1:28">
      <c r="A973" s="102">
        <v>971</v>
      </c>
      <c r="B973" s="37"/>
      <c r="C973" s="37"/>
      <c r="D973" s="37"/>
      <c r="G973" s="37"/>
      <c r="J973" s="25"/>
      <c r="K973" s="25"/>
      <c r="P973" s="25"/>
      <c r="T973" s="37"/>
      <c r="U973" s="37"/>
      <c r="Y973" s="37"/>
      <c r="Z973" s="37"/>
    </row>
    <row r="974" spans="1:28">
      <c r="A974" s="102">
        <v>972</v>
      </c>
      <c r="B974" s="37"/>
      <c r="C974" s="37"/>
      <c r="D974" s="37"/>
      <c r="G974" s="37"/>
      <c r="J974" s="25"/>
      <c r="K974" s="25"/>
      <c r="P974" s="25"/>
      <c r="T974" s="37"/>
      <c r="U974" s="37"/>
      <c r="Y974" s="37"/>
      <c r="Z974" s="37"/>
    </row>
    <row r="975" spans="1:28">
      <c r="A975" s="102">
        <v>973</v>
      </c>
      <c r="B975" s="37"/>
      <c r="C975" s="37"/>
      <c r="D975" s="37"/>
      <c r="G975" s="37"/>
      <c r="J975" s="25"/>
      <c r="K975" s="25"/>
      <c r="P975" s="25"/>
      <c r="T975" s="37"/>
      <c r="U975" s="37"/>
      <c r="Y975" s="37"/>
      <c r="Z975" s="37"/>
    </row>
    <row r="976" spans="1:28" ht="13.5" thickBot="1">
      <c r="A976" s="114">
        <v>974</v>
      </c>
      <c r="B976" s="122"/>
      <c r="C976" s="122"/>
      <c r="D976" s="122"/>
      <c r="E976" s="122"/>
      <c r="F976" s="123"/>
      <c r="G976" s="122"/>
      <c r="H976" s="123"/>
      <c r="I976" s="122"/>
      <c r="J976" s="122"/>
      <c r="K976" s="122"/>
      <c r="L976" s="122"/>
      <c r="M976" s="123"/>
      <c r="N976" s="122"/>
      <c r="O976" s="122"/>
      <c r="P976" s="122"/>
      <c r="Q976" s="122"/>
      <c r="R976" s="123"/>
      <c r="S976" s="122"/>
      <c r="T976" s="122"/>
      <c r="U976" s="122"/>
      <c r="V976" s="122"/>
      <c r="W976" s="123"/>
      <c r="X976" s="122"/>
      <c r="Y976" s="115"/>
      <c r="Z976" s="115"/>
      <c r="AA976" s="115"/>
      <c r="AB976" s="116"/>
    </row>
    <row r="977" spans="1:28">
      <c r="A977" s="102">
        <v>975</v>
      </c>
      <c r="B977" s="37"/>
      <c r="C977" s="37"/>
      <c r="D977" s="37"/>
      <c r="G977" s="37"/>
      <c r="J977" s="25"/>
      <c r="K977" s="25"/>
      <c r="P977" s="25"/>
      <c r="T977" s="37"/>
      <c r="U977" s="37"/>
      <c r="Y977" s="37"/>
      <c r="Z977" s="37"/>
    </row>
    <row r="978" spans="1:28">
      <c r="A978" s="102">
        <v>976</v>
      </c>
      <c r="B978" s="37"/>
      <c r="C978" s="37"/>
      <c r="D978" s="37"/>
      <c r="G978" s="37"/>
      <c r="J978" s="25"/>
      <c r="K978" s="25"/>
      <c r="P978" s="25"/>
      <c r="T978" s="37"/>
      <c r="U978" s="37"/>
      <c r="Y978" s="37"/>
      <c r="Z978" s="37"/>
    </row>
    <row r="979" spans="1:28">
      <c r="A979" s="102">
        <v>977</v>
      </c>
      <c r="B979" s="37"/>
      <c r="C979" s="37"/>
      <c r="D979" s="37"/>
      <c r="G979" s="37"/>
      <c r="J979" s="25"/>
      <c r="K979" s="25"/>
      <c r="P979" s="25"/>
      <c r="T979" s="37"/>
      <c r="U979" s="37"/>
      <c r="Y979" s="37"/>
      <c r="Z979" s="37"/>
    </row>
    <row r="980" spans="1:28">
      <c r="A980" s="102">
        <v>978</v>
      </c>
      <c r="B980" s="37"/>
      <c r="C980" s="37"/>
      <c r="D980" s="37"/>
      <c r="G980" s="37"/>
      <c r="J980" s="25"/>
      <c r="K980" s="25"/>
      <c r="P980" s="25"/>
      <c r="T980" s="37"/>
      <c r="U980" s="37"/>
      <c r="Y980" s="37"/>
      <c r="Z980" s="37"/>
    </row>
    <row r="981" spans="1:28" ht="13.5" thickBot="1">
      <c r="A981" s="114">
        <v>979</v>
      </c>
      <c r="B981" s="122"/>
      <c r="C981" s="122"/>
      <c r="D981" s="122"/>
      <c r="E981" s="122"/>
      <c r="F981" s="123"/>
      <c r="G981" s="122"/>
      <c r="H981" s="123"/>
      <c r="I981" s="122"/>
      <c r="J981" s="122"/>
      <c r="K981" s="122"/>
      <c r="L981" s="122"/>
      <c r="M981" s="123"/>
      <c r="N981" s="122"/>
      <c r="O981" s="122"/>
      <c r="P981" s="122"/>
      <c r="Q981" s="122"/>
      <c r="R981" s="123"/>
      <c r="S981" s="122"/>
      <c r="T981" s="122"/>
      <c r="U981" s="122"/>
      <c r="V981" s="122"/>
      <c r="W981" s="123"/>
      <c r="X981" s="122"/>
      <c r="Y981" s="115"/>
      <c r="Z981" s="115"/>
      <c r="AA981" s="115"/>
      <c r="AB981" s="116"/>
    </row>
    <row r="982" spans="1:28">
      <c r="A982" s="102">
        <v>980</v>
      </c>
      <c r="B982" s="37"/>
      <c r="C982" s="37"/>
      <c r="D982" s="37"/>
      <c r="G982" s="37"/>
      <c r="J982" s="25"/>
      <c r="K982" s="25"/>
      <c r="P982" s="25"/>
      <c r="T982" s="37"/>
      <c r="U982" s="37"/>
      <c r="Y982" s="37"/>
      <c r="Z982" s="37"/>
    </row>
    <row r="983" spans="1:28">
      <c r="A983" s="102">
        <v>981</v>
      </c>
      <c r="B983" s="37"/>
      <c r="C983" s="37"/>
      <c r="D983" s="37"/>
      <c r="G983" s="37"/>
      <c r="J983" s="25"/>
      <c r="K983" s="25"/>
      <c r="P983" s="25"/>
      <c r="T983" s="37"/>
      <c r="U983" s="37"/>
      <c r="Y983" s="37"/>
      <c r="Z983" s="37"/>
    </row>
    <row r="984" spans="1:28">
      <c r="A984" s="102">
        <v>982</v>
      </c>
      <c r="B984" s="37"/>
      <c r="C984" s="37"/>
      <c r="D984" s="37"/>
      <c r="G984" s="37"/>
      <c r="J984" s="25"/>
      <c r="K984" s="25"/>
      <c r="P984" s="25"/>
      <c r="T984" s="37"/>
      <c r="U984" s="37"/>
      <c r="Y984" s="37"/>
      <c r="Z984" s="37"/>
    </row>
    <row r="985" spans="1:28">
      <c r="A985" s="102">
        <v>983</v>
      </c>
      <c r="B985" s="37"/>
      <c r="C985" s="37"/>
      <c r="D985" s="37"/>
      <c r="G985" s="37"/>
      <c r="J985" s="25"/>
      <c r="K985" s="25"/>
      <c r="P985" s="25"/>
      <c r="T985" s="37"/>
      <c r="U985" s="37"/>
      <c r="Y985" s="37"/>
      <c r="Z985" s="37"/>
    </row>
    <row r="986" spans="1:28" ht="13.5" thickBot="1">
      <c r="A986" s="114">
        <v>984</v>
      </c>
      <c r="B986" s="122"/>
      <c r="C986" s="122"/>
      <c r="D986" s="122"/>
      <c r="E986" s="122"/>
      <c r="F986" s="123"/>
      <c r="G986" s="122"/>
      <c r="H986" s="123"/>
      <c r="I986" s="122"/>
      <c r="J986" s="122"/>
      <c r="K986" s="122"/>
      <c r="L986" s="122"/>
      <c r="M986" s="123"/>
      <c r="N986" s="122"/>
      <c r="O986" s="122"/>
      <c r="P986" s="122"/>
      <c r="Q986" s="122"/>
      <c r="R986" s="123"/>
      <c r="S986" s="122"/>
      <c r="T986" s="122"/>
      <c r="U986" s="122"/>
      <c r="V986" s="122"/>
      <c r="W986" s="123"/>
      <c r="X986" s="122"/>
      <c r="Y986" s="115"/>
      <c r="Z986" s="115"/>
      <c r="AA986" s="115"/>
      <c r="AB986" s="116"/>
    </row>
    <row r="987" spans="1:28">
      <c r="A987" s="102">
        <v>985</v>
      </c>
      <c r="B987" s="37"/>
      <c r="C987" s="37"/>
      <c r="D987" s="37"/>
      <c r="G987" s="37"/>
      <c r="J987" s="25"/>
      <c r="K987" s="25"/>
      <c r="P987" s="25"/>
      <c r="T987" s="37"/>
      <c r="U987" s="37"/>
      <c r="Y987" s="37"/>
      <c r="Z987" s="37"/>
    </row>
    <row r="988" spans="1:28">
      <c r="A988" s="102">
        <v>986</v>
      </c>
      <c r="B988" s="37"/>
      <c r="C988" s="37"/>
      <c r="D988" s="37"/>
      <c r="G988" s="37"/>
      <c r="J988" s="25"/>
      <c r="K988" s="25"/>
      <c r="P988" s="25"/>
      <c r="T988" s="37"/>
      <c r="U988" s="37"/>
      <c r="Y988" s="37"/>
      <c r="Z988" s="37"/>
    </row>
    <row r="989" spans="1:28">
      <c r="A989" s="102">
        <v>987</v>
      </c>
      <c r="B989" s="37"/>
      <c r="C989" s="37"/>
      <c r="D989" s="37"/>
      <c r="G989" s="37"/>
      <c r="J989" s="25"/>
      <c r="K989" s="25"/>
      <c r="P989" s="25"/>
      <c r="T989" s="37"/>
      <c r="U989" s="37"/>
      <c r="Y989" s="37"/>
      <c r="Z989" s="37"/>
    </row>
    <row r="990" spans="1:28">
      <c r="A990" s="102">
        <v>988</v>
      </c>
      <c r="B990" s="37"/>
      <c r="C990" s="37"/>
      <c r="D990" s="37"/>
      <c r="G990" s="37"/>
      <c r="J990" s="25"/>
      <c r="K990" s="25"/>
      <c r="P990" s="25"/>
      <c r="T990" s="37"/>
      <c r="U990" s="37"/>
      <c r="Y990" s="37"/>
      <c r="Z990" s="37"/>
    </row>
    <row r="991" spans="1:28" ht="13.5" thickBot="1">
      <c r="A991" s="114">
        <v>989</v>
      </c>
      <c r="B991" s="122"/>
      <c r="C991" s="122"/>
      <c r="D991" s="122"/>
      <c r="E991" s="122"/>
      <c r="F991" s="123"/>
      <c r="G991" s="122"/>
      <c r="H991" s="123"/>
      <c r="I991" s="122"/>
      <c r="J991" s="122"/>
      <c r="K991" s="122"/>
      <c r="L991" s="122"/>
      <c r="M991" s="123"/>
      <c r="N991" s="122"/>
      <c r="O991" s="122"/>
      <c r="P991" s="122"/>
      <c r="Q991" s="122"/>
      <c r="R991" s="123"/>
      <c r="S991" s="122"/>
      <c r="T991" s="122"/>
      <c r="U991" s="122"/>
      <c r="V991" s="122"/>
      <c r="W991" s="123"/>
      <c r="X991" s="122"/>
      <c r="Y991" s="115"/>
      <c r="Z991" s="115"/>
      <c r="AA991" s="115"/>
      <c r="AB991" s="116"/>
    </row>
    <row r="992" spans="1:28">
      <c r="A992" s="102">
        <v>990</v>
      </c>
      <c r="B992" s="37"/>
      <c r="C992" s="37"/>
      <c r="D992" s="37"/>
      <c r="G992" s="37"/>
      <c r="J992" s="25"/>
      <c r="K992" s="25"/>
      <c r="P992" s="25"/>
      <c r="T992" s="37"/>
      <c r="U992" s="37"/>
      <c r="Y992" s="37"/>
      <c r="Z992" s="37"/>
    </row>
    <row r="993" spans="1:28">
      <c r="A993" s="102">
        <v>991</v>
      </c>
      <c r="B993" s="37"/>
      <c r="C993" s="37"/>
      <c r="D993" s="37"/>
      <c r="G993" s="37"/>
      <c r="J993" s="25"/>
      <c r="K993" s="25"/>
      <c r="P993" s="25"/>
      <c r="T993" s="37"/>
      <c r="U993" s="37"/>
      <c r="Y993" s="37"/>
      <c r="Z993" s="37"/>
    </row>
    <row r="994" spans="1:28">
      <c r="A994" s="102">
        <v>992</v>
      </c>
      <c r="B994" s="37"/>
      <c r="C994" s="37"/>
      <c r="D994" s="37"/>
      <c r="G994" s="37"/>
      <c r="J994" s="25"/>
      <c r="K994" s="25"/>
      <c r="P994" s="25"/>
      <c r="T994" s="37"/>
      <c r="U994" s="37"/>
      <c r="Y994" s="37"/>
      <c r="Z994" s="37"/>
    </row>
    <row r="995" spans="1:28">
      <c r="A995" s="102">
        <v>993</v>
      </c>
      <c r="B995" s="37"/>
      <c r="C995" s="37"/>
      <c r="D995" s="37"/>
      <c r="G995" s="37"/>
      <c r="J995" s="25"/>
      <c r="K995" s="25"/>
      <c r="P995" s="25"/>
      <c r="T995" s="37"/>
      <c r="U995" s="37"/>
      <c r="Y995" s="37"/>
      <c r="Z995" s="37"/>
    </row>
    <row r="996" spans="1:28" ht="13.5" thickBot="1">
      <c r="A996" s="114">
        <v>994</v>
      </c>
      <c r="B996" s="122"/>
      <c r="C996" s="122"/>
      <c r="D996" s="122"/>
      <c r="E996" s="122"/>
      <c r="F996" s="123"/>
      <c r="G996" s="122"/>
      <c r="H996" s="123"/>
      <c r="I996" s="122"/>
      <c r="J996" s="122"/>
      <c r="K996" s="122"/>
      <c r="L996" s="122"/>
      <c r="M996" s="123"/>
      <c r="N996" s="122"/>
      <c r="O996" s="122"/>
      <c r="P996" s="122"/>
      <c r="Q996" s="122"/>
      <c r="R996" s="123"/>
      <c r="S996" s="122"/>
      <c r="T996" s="122"/>
      <c r="U996" s="122"/>
      <c r="V996" s="122"/>
      <c r="W996" s="123"/>
      <c r="X996" s="122"/>
      <c r="Y996" s="115"/>
      <c r="Z996" s="115"/>
      <c r="AA996" s="115"/>
      <c r="AB996" s="116"/>
    </row>
    <row r="997" spans="1:28">
      <c r="A997" s="102">
        <v>995</v>
      </c>
      <c r="B997" s="37"/>
      <c r="C997" s="37"/>
      <c r="D997" s="37"/>
      <c r="G997" s="37"/>
      <c r="J997" s="25"/>
      <c r="K997" s="25"/>
      <c r="P997" s="25"/>
      <c r="T997" s="37"/>
      <c r="U997" s="37"/>
      <c r="Y997" s="37"/>
      <c r="Z997" s="37"/>
    </row>
    <row r="998" spans="1:28">
      <c r="A998" s="102">
        <v>996</v>
      </c>
      <c r="B998" s="37"/>
      <c r="C998" s="37"/>
      <c r="D998" s="37"/>
      <c r="G998" s="37"/>
      <c r="J998" s="25"/>
      <c r="K998" s="25"/>
      <c r="P998" s="25"/>
      <c r="T998" s="37"/>
      <c r="U998" s="37"/>
      <c r="Y998" s="37"/>
      <c r="Z998" s="37"/>
    </row>
    <row r="999" spans="1:28">
      <c r="A999" s="102">
        <v>997</v>
      </c>
      <c r="B999" s="37"/>
      <c r="C999" s="37"/>
      <c r="D999" s="37"/>
      <c r="G999" s="37"/>
      <c r="J999" s="25"/>
      <c r="K999" s="25"/>
      <c r="P999" s="25"/>
      <c r="T999" s="37"/>
      <c r="U999" s="37"/>
      <c r="Y999" s="37"/>
      <c r="Z999" s="37"/>
    </row>
    <row r="1000" spans="1:28">
      <c r="A1000" s="102">
        <v>998</v>
      </c>
      <c r="B1000" s="37"/>
      <c r="C1000" s="37"/>
      <c r="D1000" s="37"/>
      <c r="G1000" s="37"/>
      <c r="J1000" s="25"/>
      <c r="K1000" s="25"/>
      <c r="P1000" s="25"/>
      <c r="T1000" s="37"/>
      <c r="U1000" s="37"/>
      <c r="Y1000" s="37"/>
      <c r="Z1000" s="37"/>
    </row>
    <row r="1001" spans="1:28" ht="13.5" thickBot="1">
      <c r="A1001" s="114">
        <v>999</v>
      </c>
      <c r="B1001" s="122"/>
      <c r="C1001" s="122"/>
      <c r="D1001" s="122"/>
      <c r="E1001" s="122"/>
      <c r="F1001" s="123"/>
      <c r="G1001" s="122"/>
      <c r="H1001" s="123"/>
      <c r="I1001" s="122"/>
      <c r="J1001" s="122"/>
      <c r="K1001" s="122"/>
      <c r="L1001" s="122"/>
      <c r="M1001" s="123"/>
      <c r="N1001" s="122"/>
      <c r="O1001" s="122"/>
      <c r="P1001" s="122"/>
      <c r="Q1001" s="122"/>
      <c r="R1001" s="123"/>
      <c r="S1001" s="122"/>
      <c r="T1001" s="122"/>
      <c r="U1001" s="122"/>
      <c r="V1001" s="122"/>
      <c r="W1001" s="123"/>
      <c r="X1001" s="122"/>
      <c r="Y1001" s="115"/>
      <c r="Z1001" s="115"/>
      <c r="AA1001" s="115"/>
      <c r="AB1001" s="116"/>
    </row>
    <row r="1002" spans="1:28">
      <c r="A1002" s="102">
        <v>1000</v>
      </c>
      <c r="B1002" s="37"/>
      <c r="C1002" s="37"/>
      <c r="D1002" s="37"/>
      <c r="G1002" s="37"/>
      <c r="J1002" s="25"/>
      <c r="K1002" s="25"/>
      <c r="P1002" s="25"/>
      <c r="T1002" s="37"/>
      <c r="U1002" s="37"/>
      <c r="Y1002" s="37"/>
      <c r="Z1002" s="37"/>
    </row>
    <row r="1003" spans="1:28">
      <c r="A1003" s="102">
        <v>1001</v>
      </c>
      <c r="B1003" s="37"/>
      <c r="C1003" s="37"/>
      <c r="D1003" s="37"/>
      <c r="G1003" s="37"/>
      <c r="J1003" s="25"/>
      <c r="K1003" s="25"/>
      <c r="P1003" s="25"/>
      <c r="T1003" s="37"/>
      <c r="U1003" s="37"/>
      <c r="Y1003" s="37"/>
      <c r="Z1003" s="37"/>
    </row>
    <row r="1004" spans="1:28">
      <c r="A1004" s="102">
        <v>1002</v>
      </c>
      <c r="B1004" s="37"/>
      <c r="C1004" s="37"/>
      <c r="D1004" s="37"/>
      <c r="G1004" s="37"/>
      <c r="J1004" s="25"/>
      <c r="K1004" s="25"/>
      <c r="P1004" s="25"/>
      <c r="T1004" s="37"/>
      <c r="U1004" s="37"/>
      <c r="Y1004" s="37"/>
      <c r="Z1004" s="37"/>
    </row>
    <row r="1005" spans="1:28">
      <c r="A1005" s="102">
        <v>1003</v>
      </c>
      <c r="B1005" s="37"/>
      <c r="C1005" s="37"/>
      <c r="D1005" s="37"/>
      <c r="G1005" s="37"/>
      <c r="J1005" s="25"/>
      <c r="K1005" s="25"/>
      <c r="P1005" s="25"/>
      <c r="T1005" s="37"/>
      <c r="U1005" s="37"/>
      <c r="Y1005" s="37"/>
      <c r="Z1005" s="37"/>
    </row>
    <row r="1006" spans="1:28" ht="13.5" thickBot="1">
      <c r="A1006" s="114">
        <v>1004</v>
      </c>
      <c r="B1006" s="122"/>
      <c r="C1006" s="122"/>
      <c r="D1006" s="122"/>
      <c r="E1006" s="122"/>
      <c r="F1006" s="123"/>
      <c r="G1006" s="122"/>
      <c r="H1006" s="123"/>
      <c r="I1006" s="122"/>
      <c r="J1006" s="122"/>
      <c r="K1006" s="122"/>
      <c r="L1006" s="122"/>
      <c r="M1006" s="123"/>
      <c r="N1006" s="122"/>
      <c r="O1006" s="122"/>
      <c r="P1006" s="122"/>
      <c r="Q1006" s="122"/>
      <c r="R1006" s="123"/>
      <c r="S1006" s="122"/>
      <c r="T1006" s="122"/>
      <c r="U1006" s="122"/>
      <c r="V1006" s="122"/>
      <c r="W1006" s="123"/>
      <c r="X1006" s="122"/>
      <c r="Y1006" s="115"/>
      <c r="Z1006" s="115"/>
      <c r="AA1006" s="115"/>
      <c r="AB1006" s="116"/>
    </row>
    <row r="1007" spans="1:28">
      <c r="A1007" s="102">
        <v>1005</v>
      </c>
      <c r="B1007" s="37"/>
      <c r="C1007" s="37"/>
      <c r="D1007" s="37"/>
      <c r="G1007" s="37"/>
      <c r="J1007" s="25"/>
      <c r="K1007" s="25"/>
      <c r="P1007" s="25"/>
      <c r="T1007" s="37"/>
      <c r="U1007" s="37"/>
      <c r="Y1007" s="37"/>
      <c r="Z1007" s="37"/>
    </row>
    <row r="1008" spans="1:28">
      <c r="A1008" s="102">
        <v>1006</v>
      </c>
      <c r="B1008" s="37"/>
      <c r="C1008" s="37"/>
      <c r="D1008" s="37"/>
      <c r="G1008" s="37"/>
      <c r="J1008" s="25"/>
      <c r="K1008" s="25"/>
      <c r="P1008" s="25"/>
      <c r="T1008" s="37"/>
      <c r="U1008" s="37"/>
      <c r="Y1008" s="37"/>
      <c r="Z1008" s="37"/>
    </row>
    <row r="1009" spans="1:28">
      <c r="A1009" s="102">
        <v>1007</v>
      </c>
      <c r="B1009" s="37"/>
      <c r="C1009" s="37"/>
      <c r="D1009" s="37"/>
      <c r="G1009" s="37"/>
      <c r="J1009" s="25"/>
      <c r="K1009" s="25"/>
      <c r="P1009" s="25"/>
      <c r="T1009" s="37"/>
      <c r="U1009" s="37"/>
      <c r="Y1009" s="37"/>
      <c r="Z1009" s="37"/>
    </row>
    <row r="1010" spans="1:28">
      <c r="A1010" s="102">
        <v>1008</v>
      </c>
      <c r="B1010" s="37"/>
      <c r="C1010" s="37"/>
      <c r="D1010" s="37"/>
      <c r="G1010" s="37"/>
      <c r="J1010" s="25"/>
      <c r="K1010" s="25"/>
      <c r="P1010" s="25"/>
      <c r="T1010" s="37"/>
      <c r="U1010" s="37"/>
      <c r="Y1010" s="37"/>
      <c r="Z1010" s="37"/>
    </row>
    <row r="1011" spans="1:28" ht="13.5" thickBot="1">
      <c r="A1011" s="114">
        <v>1009</v>
      </c>
      <c r="B1011" s="122"/>
      <c r="C1011" s="122"/>
      <c r="D1011" s="122"/>
      <c r="E1011" s="122"/>
      <c r="F1011" s="123"/>
      <c r="G1011" s="122"/>
      <c r="H1011" s="123"/>
      <c r="I1011" s="122"/>
      <c r="J1011" s="122"/>
      <c r="K1011" s="122"/>
      <c r="L1011" s="122"/>
      <c r="M1011" s="123"/>
      <c r="N1011" s="122"/>
      <c r="O1011" s="122"/>
      <c r="P1011" s="122"/>
      <c r="Q1011" s="122"/>
      <c r="R1011" s="123"/>
      <c r="S1011" s="122"/>
      <c r="T1011" s="122"/>
      <c r="U1011" s="122"/>
      <c r="V1011" s="122"/>
      <c r="W1011" s="123"/>
      <c r="X1011" s="122"/>
      <c r="Y1011" s="115"/>
      <c r="Z1011" s="115"/>
      <c r="AA1011" s="115"/>
      <c r="AB1011" s="116"/>
    </row>
    <row r="1012" spans="1:28">
      <c r="A1012" s="102">
        <v>1010</v>
      </c>
      <c r="B1012" s="37"/>
      <c r="C1012" s="37"/>
      <c r="D1012" s="37"/>
      <c r="G1012" s="37"/>
      <c r="J1012" s="25"/>
      <c r="K1012" s="25"/>
      <c r="P1012" s="25"/>
      <c r="T1012" s="37"/>
      <c r="U1012" s="37"/>
      <c r="Y1012" s="37"/>
      <c r="Z1012" s="37"/>
    </row>
    <row r="1013" spans="1:28">
      <c r="A1013" s="102">
        <v>1011</v>
      </c>
      <c r="B1013" s="37"/>
      <c r="C1013" s="37"/>
      <c r="D1013" s="37"/>
      <c r="G1013" s="37"/>
      <c r="J1013" s="25"/>
      <c r="K1013" s="25"/>
      <c r="P1013" s="25"/>
      <c r="T1013" s="37"/>
      <c r="U1013" s="37"/>
      <c r="Y1013" s="37"/>
      <c r="Z1013" s="37"/>
    </row>
    <row r="1014" spans="1:28">
      <c r="A1014" s="102">
        <v>1012</v>
      </c>
      <c r="B1014" s="37"/>
      <c r="C1014" s="37"/>
      <c r="D1014" s="37"/>
      <c r="G1014" s="37"/>
      <c r="J1014" s="25"/>
      <c r="K1014" s="25"/>
      <c r="P1014" s="25"/>
      <c r="T1014" s="37"/>
      <c r="U1014" s="37"/>
      <c r="Y1014" s="37"/>
      <c r="Z1014" s="37"/>
    </row>
    <row r="1015" spans="1:28">
      <c r="A1015" s="102">
        <v>1013</v>
      </c>
      <c r="B1015" s="37"/>
      <c r="C1015" s="37"/>
      <c r="D1015" s="37"/>
      <c r="G1015" s="37"/>
      <c r="J1015" s="25"/>
      <c r="K1015" s="25"/>
      <c r="P1015" s="25"/>
      <c r="T1015" s="37"/>
      <c r="U1015" s="37"/>
      <c r="Y1015" s="37"/>
      <c r="Z1015" s="37"/>
    </row>
    <row r="1016" spans="1:28" ht="13.5" thickBot="1">
      <c r="A1016" s="114">
        <v>1014</v>
      </c>
      <c r="B1016" s="122"/>
      <c r="C1016" s="122"/>
      <c r="D1016" s="122"/>
      <c r="E1016" s="122"/>
      <c r="F1016" s="123"/>
      <c r="G1016" s="122"/>
      <c r="H1016" s="123"/>
      <c r="I1016" s="122"/>
      <c r="J1016" s="122"/>
      <c r="K1016" s="122"/>
      <c r="L1016" s="122"/>
      <c r="M1016" s="123"/>
      <c r="N1016" s="122"/>
      <c r="O1016" s="122"/>
      <c r="P1016" s="122"/>
      <c r="Q1016" s="122"/>
      <c r="R1016" s="123"/>
      <c r="S1016" s="122"/>
      <c r="T1016" s="122"/>
      <c r="U1016" s="122"/>
      <c r="V1016" s="122"/>
      <c r="W1016" s="123"/>
      <c r="X1016" s="122"/>
      <c r="Y1016" s="115"/>
      <c r="Z1016" s="115"/>
      <c r="AA1016" s="115"/>
      <c r="AB1016" s="116"/>
    </row>
    <row r="1017" spans="1:28">
      <c r="A1017" s="102">
        <v>1015</v>
      </c>
      <c r="B1017" s="37"/>
      <c r="C1017" s="37"/>
      <c r="D1017" s="37"/>
      <c r="G1017" s="37"/>
      <c r="J1017" s="25"/>
      <c r="K1017" s="25"/>
      <c r="P1017" s="25"/>
      <c r="T1017" s="37"/>
      <c r="U1017" s="37"/>
      <c r="Y1017" s="37"/>
      <c r="Z1017" s="37"/>
    </row>
    <row r="1018" spans="1:28">
      <c r="A1018" s="102">
        <v>1016</v>
      </c>
      <c r="B1018" s="37"/>
      <c r="C1018" s="37"/>
      <c r="D1018" s="37"/>
      <c r="G1018" s="37"/>
      <c r="J1018" s="25"/>
      <c r="K1018" s="25"/>
      <c r="P1018" s="25"/>
      <c r="T1018" s="37"/>
      <c r="U1018" s="37"/>
      <c r="Y1018" s="37"/>
      <c r="Z1018" s="37"/>
    </row>
    <row r="1019" spans="1:28">
      <c r="A1019" s="102">
        <v>1017</v>
      </c>
      <c r="B1019" s="37"/>
      <c r="C1019" s="37"/>
      <c r="D1019" s="37"/>
      <c r="G1019" s="37"/>
      <c r="J1019" s="25"/>
      <c r="K1019" s="25"/>
      <c r="P1019" s="25"/>
      <c r="T1019" s="37"/>
      <c r="U1019" s="37"/>
      <c r="Y1019" s="37"/>
      <c r="Z1019" s="37"/>
    </row>
    <row r="1020" spans="1:28">
      <c r="A1020" s="102">
        <v>1018</v>
      </c>
      <c r="B1020" s="37"/>
      <c r="C1020" s="37"/>
      <c r="D1020" s="37"/>
      <c r="G1020" s="37"/>
      <c r="J1020" s="25"/>
      <c r="K1020" s="25"/>
      <c r="P1020" s="25"/>
      <c r="T1020" s="37"/>
      <c r="U1020" s="37"/>
      <c r="Y1020" s="37"/>
      <c r="Z1020" s="37"/>
    </row>
    <row r="1021" spans="1:28" ht="13.5" thickBot="1">
      <c r="A1021" s="114">
        <v>1019</v>
      </c>
      <c r="B1021" s="122"/>
      <c r="C1021" s="122"/>
      <c r="D1021" s="122"/>
      <c r="E1021" s="122"/>
      <c r="F1021" s="123"/>
      <c r="G1021" s="122"/>
      <c r="H1021" s="123"/>
      <c r="I1021" s="122"/>
      <c r="J1021" s="122"/>
      <c r="K1021" s="122"/>
      <c r="L1021" s="122"/>
      <c r="M1021" s="123"/>
      <c r="N1021" s="122"/>
      <c r="O1021" s="122"/>
      <c r="P1021" s="122"/>
      <c r="Q1021" s="122"/>
      <c r="R1021" s="123"/>
      <c r="S1021" s="122"/>
      <c r="T1021" s="122"/>
      <c r="U1021" s="122"/>
      <c r="V1021" s="122"/>
      <c r="W1021" s="123"/>
      <c r="X1021" s="122"/>
      <c r="Y1021" s="115"/>
      <c r="Z1021" s="115"/>
      <c r="AA1021" s="115"/>
      <c r="AB1021" s="116"/>
    </row>
    <row r="1022" spans="1:28">
      <c r="A1022" s="102">
        <v>1020</v>
      </c>
      <c r="B1022" s="37"/>
      <c r="C1022" s="37"/>
      <c r="D1022" s="37"/>
      <c r="G1022" s="37"/>
      <c r="J1022" s="25"/>
      <c r="K1022" s="25"/>
      <c r="P1022" s="25"/>
      <c r="T1022" s="37"/>
      <c r="U1022" s="37"/>
      <c r="Y1022" s="37"/>
      <c r="Z1022" s="37"/>
    </row>
    <row r="1023" spans="1:28">
      <c r="A1023" s="102">
        <v>1021</v>
      </c>
      <c r="B1023" s="37"/>
      <c r="C1023" s="37"/>
      <c r="D1023" s="37"/>
      <c r="G1023" s="37"/>
      <c r="J1023" s="25"/>
      <c r="K1023" s="25"/>
      <c r="P1023" s="25"/>
      <c r="T1023" s="37"/>
      <c r="U1023" s="37"/>
      <c r="Y1023" s="37"/>
      <c r="Z1023" s="37"/>
    </row>
    <row r="1024" spans="1:28">
      <c r="A1024" s="102">
        <v>1022</v>
      </c>
      <c r="B1024" s="37"/>
      <c r="C1024" s="37"/>
      <c r="D1024" s="37"/>
      <c r="G1024" s="37"/>
      <c r="J1024" s="25"/>
      <c r="K1024" s="25"/>
      <c r="P1024" s="25"/>
      <c r="T1024" s="37"/>
      <c r="U1024" s="37"/>
      <c r="Y1024" s="37"/>
      <c r="Z1024" s="37"/>
    </row>
    <row r="1025" spans="1:28">
      <c r="A1025" s="102">
        <v>1023</v>
      </c>
      <c r="B1025" s="37"/>
      <c r="C1025" s="37"/>
      <c r="D1025" s="37"/>
      <c r="G1025" s="37"/>
      <c r="J1025" s="25"/>
      <c r="K1025" s="25"/>
      <c r="P1025" s="25"/>
      <c r="T1025" s="37"/>
      <c r="U1025" s="37"/>
      <c r="Y1025" s="37"/>
      <c r="Z1025" s="37"/>
    </row>
    <row r="1026" spans="1:28" ht="13.5" thickBot="1">
      <c r="A1026" s="114">
        <v>1024</v>
      </c>
      <c r="B1026" s="122"/>
      <c r="C1026" s="122"/>
      <c r="D1026" s="122"/>
      <c r="E1026" s="122"/>
      <c r="F1026" s="123"/>
      <c r="G1026" s="122"/>
      <c r="H1026" s="123"/>
      <c r="I1026" s="122"/>
      <c r="J1026" s="122"/>
      <c r="K1026" s="122"/>
      <c r="L1026" s="122"/>
      <c r="M1026" s="123"/>
      <c r="N1026" s="122"/>
      <c r="O1026" s="122"/>
      <c r="P1026" s="122"/>
      <c r="Q1026" s="122"/>
      <c r="R1026" s="123"/>
      <c r="S1026" s="122"/>
      <c r="T1026" s="122"/>
      <c r="U1026" s="122"/>
      <c r="V1026" s="122"/>
      <c r="W1026" s="123"/>
      <c r="X1026" s="122"/>
      <c r="Y1026" s="115"/>
      <c r="Z1026" s="115"/>
      <c r="AA1026" s="115"/>
      <c r="AB1026" s="116"/>
    </row>
    <row r="1027" spans="1:28">
      <c r="A1027" s="102">
        <v>1025</v>
      </c>
      <c r="B1027" s="37"/>
      <c r="C1027" s="37"/>
      <c r="D1027" s="37"/>
      <c r="G1027" s="37"/>
      <c r="J1027" s="25"/>
      <c r="K1027" s="25"/>
      <c r="P1027" s="25"/>
      <c r="T1027" s="37"/>
      <c r="U1027" s="37"/>
      <c r="Y1027" s="37"/>
      <c r="Z1027" s="37"/>
    </row>
    <row r="1028" spans="1:28">
      <c r="A1028" s="102">
        <v>1026</v>
      </c>
      <c r="B1028" s="37"/>
      <c r="C1028" s="37"/>
      <c r="D1028" s="37"/>
      <c r="G1028" s="37"/>
      <c r="J1028" s="25"/>
      <c r="K1028" s="25"/>
      <c r="P1028" s="25"/>
      <c r="T1028" s="37"/>
      <c r="U1028" s="37"/>
      <c r="Y1028" s="37"/>
      <c r="Z1028" s="37"/>
    </row>
    <row r="1029" spans="1:28">
      <c r="A1029" s="102">
        <v>1027</v>
      </c>
      <c r="B1029" s="37"/>
      <c r="C1029" s="37"/>
      <c r="D1029" s="37"/>
      <c r="G1029" s="37"/>
      <c r="J1029" s="25"/>
      <c r="K1029" s="25"/>
      <c r="P1029" s="25"/>
      <c r="T1029" s="37"/>
      <c r="U1029" s="37"/>
      <c r="Y1029" s="37"/>
      <c r="Z1029" s="37"/>
    </row>
    <row r="1030" spans="1:28">
      <c r="A1030" s="102">
        <v>1028</v>
      </c>
      <c r="B1030" s="37"/>
      <c r="C1030" s="37"/>
      <c r="D1030" s="37"/>
      <c r="G1030" s="37"/>
      <c r="J1030" s="25"/>
      <c r="K1030" s="25"/>
      <c r="P1030" s="25"/>
      <c r="T1030" s="37"/>
      <c r="U1030" s="37"/>
      <c r="Y1030" s="37"/>
      <c r="Z1030" s="37"/>
    </row>
    <row r="1031" spans="1:28" ht="13.5" thickBot="1">
      <c r="A1031" s="114">
        <v>1029</v>
      </c>
      <c r="B1031" s="122"/>
      <c r="C1031" s="122"/>
      <c r="D1031" s="122"/>
      <c r="E1031" s="122"/>
      <c r="F1031" s="123"/>
      <c r="G1031" s="122"/>
      <c r="H1031" s="123"/>
      <c r="I1031" s="122"/>
      <c r="J1031" s="122"/>
      <c r="K1031" s="122"/>
      <c r="L1031" s="122"/>
      <c r="M1031" s="123"/>
      <c r="N1031" s="122"/>
      <c r="O1031" s="122"/>
      <c r="P1031" s="122"/>
      <c r="Q1031" s="122"/>
      <c r="R1031" s="123"/>
      <c r="S1031" s="122"/>
      <c r="T1031" s="122"/>
      <c r="U1031" s="122"/>
      <c r="V1031" s="122"/>
      <c r="W1031" s="123"/>
      <c r="X1031" s="122"/>
      <c r="Y1031" s="115"/>
      <c r="Z1031" s="115"/>
      <c r="AA1031" s="115"/>
      <c r="AB1031" s="116"/>
    </row>
    <row r="1032" spans="1:28">
      <c r="A1032" s="102">
        <v>1030</v>
      </c>
      <c r="B1032" s="37"/>
      <c r="C1032" s="37"/>
      <c r="D1032" s="37"/>
      <c r="G1032" s="37"/>
      <c r="J1032" s="25"/>
      <c r="K1032" s="25"/>
      <c r="P1032" s="25"/>
      <c r="T1032" s="37"/>
      <c r="U1032" s="37"/>
      <c r="Y1032" s="37"/>
      <c r="Z1032" s="37"/>
    </row>
    <row r="1033" spans="1:28">
      <c r="A1033" s="102">
        <v>1031</v>
      </c>
      <c r="B1033" s="37"/>
      <c r="C1033" s="37"/>
      <c r="D1033" s="37"/>
      <c r="G1033" s="37"/>
      <c r="J1033" s="25"/>
      <c r="K1033" s="25"/>
      <c r="P1033" s="25"/>
      <c r="T1033" s="37"/>
      <c r="U1033" s="37"/>
      <c r="Y1033" s="37"/>
      <c r="Z1033" s="37"/>
    </row>
    <row r="1034" spans="1:28">
      <c r="A1034" s="102">
        <v>1032</v>
      </c>
      <c r="B1034" s="37"/>
      <c r="C1034" s="37"/>
      <c r="D1034" s="37"/>
      <c r="G1034" s="37"/>
      <c r="J1034" s="25"/>
      <c r="K1034" s="25"/>
      <c r="P1034" s="25"/>
      <c r="T1034" s="37"/>
      <c r="U1034" s="37"/>
      <c r="Y1034" s="37"/>
      <c r="Z1034" s="37"/>
    </row>
    <row r="1035" spans="1:28">
      <c r="A1035" s="102">
        <v>1033</v>
      </c>
      <c r="B1035" s="37"/>
      <c r="C1035" s="37"/>
      <c r="D1035" s="37"/>
      <c r="G1035" s="37"/>
      <c r="J1035" s="25"/>
      <c r="K1035" s="25"/>
      <c r="P1035" s="25"/>
      <c r="T1035" s="37"/>
      <c r="U1035" s="37"/>
      <c r="Y1035" s="37"/>
      <c r="Z1035" s="37"/>
    </row>
    <row r="1036" spans="1:28" ht="13.5" thickBot="1">
      <c r="A1036" s="114">
        <v>1034</v>
      </c>
      <c r="B1036" s="122"/>
      <c r="C1036" s="122"/>
      <c r="D1036" s="122"/>
      <c r="E1036" s="122"/>
      <c r="F1036" s="123"/>
      <c r="G1036" s="122"/>
      <c r="H1036" s="123"/>
      <c r="I1036" s="122"/>
      <c r="J1036" s="122"/>
      <c r="K1036" s="122"/>
      <c r="L1036" s="122"/>
      <c r="M1036" s="123"/>
      <c r="N1036" s="122"/>
      <c r="O1036" s="122"/>
      <c r="P1036" s="122"/>
      <c r="Q1036" s="122"/>
      <c r="R1036" s="123"/>
      <c r="S1036" s="122"/>
      <c r="T1036" s="122"/>
      <c r="U1036" s="122"/>
      <c r="V1036" s="122"/>
      <c r="W1036" s="123"/>
      <c r="X1036" s="122"/>
      <c r="Y1036" s="115"/>
      <c r="Z1036" s="115"/>
      <c r="AA1036" s="115"/>
      <c r="AB1036" s="116"/>
    </row>
    <row r="1037" spans="1:28">
      <c r="A1037" s="102">
        <v>1035</v>
      </c>
      <c r="B1037" s="37"/>
      <c r="C1037" s="37"/>
      <c r="D1037" s="37"/>
      <c r="G1037" s="37"/>
      <c r="J1037" s="25"/>
      <c r="K1037" s="25"/>
      <c r="P1037" s="25"/>
      <c r="T1037" s="37"/>
      <c r="U1037" s="37"/>
      <c r="Y1037" s="37"/>
      <c r="Z1037" s="37"/>
    </row>
    <row r="1038" spans="1:28">
      <c r="A1038" s="102">
        <v>1036</v>
      </c>
      <c r="B1038" s="37"/>
      <c r="C1038" s="37"/>
      <c r="D1038" s="37"/>
      <c r="G1038" s="37"/>
      <c r="J1038" s="25"/>
      <c r="K1038" s="25"/>
      <c r="P1038" s="25"/>
      <c r="T1038" s="37"/>
      <c r="U1038" s="37"/>
      <c r="Y1038" s="37"/>
      <c r="Z1038" s="37"/>
    </row>
    <row r="1039" spans="1:28">
      <c r="A1039" s="102">
        <v>1037</v>
      </c>
      <c r="B1039" s="37"/>
      <c r="C1039" s="37"/>
      <c r="D1039" s="37"/>
      <c r="G1039" s="37"/>
      <c r="J1039" s="25"/>
      <c r="K1039" s="25"/>
      <c r="P1039" s="25"/>
      <c r="T1039" s="37"/>
      <c r="U1039" s="37"/>
      <c r="Y1039" s="37"/>
      <c r="Z1039" s="37"/>
    </row>
    <row r="1040" spans="1:28">
      <c r="A1040" s="102">
        <v>1038</v>
      </c>
      <c r="B1040" s="37"/>
      <c r="C1040" s="37"/>
      <c r="D1040" s="37"/>
      <c r="G1040" s="37"/>
      <c r="J1040" s="25"/>
      <c r="K1040" s="25"/>
      <c r="P1040" s="25"/>
      <c r="T1040" s="37"/>
      <c r="U1040" s="37"/>
      <c r="Y1040" s="37"/>
      <c r="Z1040" s="37"/>
    </row>
    <row r="1041" spans="1:28" ht="13.5" thickBot="1">
      <c r="A1041" s="114">
        <v>1039</v>
      </c>
      <c r="B1041" s="122"/>
      <c r="C1041" s="122"/>
      <c r="D1041" s="122"/>
      <c r="E1041" s="122"/>
      <c r="F1041" s="123"/>
      <c r="G1041" s="122"/>
      <c r="H1041" s="123"/>
      <c r="I1041" s="122"/>
      <c r="J1041" s="122"/>
      <c r="K1041" s="122"/>
      <c r="L1041" s="122"/>
      <c r="M1041" s="123"/>
      <c r="N1041" s="122"/>
      <c r="O1041" s="122"/>
      <c r="P1041" s="122"/>
      <c r="Q1041" s="122"/>
      <c r="R1041" s="123"/>
      <c r="S1041" s="122"/>
      <c r="T1041" s="122"/>
      <c r="U1041" s="122"/>
      <c r="V1041" s="122"/>
      <c r="W1041" s="123"/>
      <c r="X1041" s="122"/>
      <c r="Y1041" s="115"/>
      <c r="Z1041" s="115"/>
      <c r="AA1041" s="115"/>
      <c r="AB1041" s="116"/>
    </row>
    <row r="1042" spans="1:28">
      <c r="A1042" s="102">
        <v>1040</v>
      </c>
      <c r="B1042" s="37"/>
      <c r="C1042" s="37"/>
      <c r="D1042" s="37"/>
      <c r="G1042" s="37"/>
      <c r="J1042" s="25"/>
      <c r="K1042" s="25"/>
      <c r="P1042" s="25"/>
      <c r="T1042" s="37"/>
      <c r="U1042" s="37"/>
      <c r="Y1042" s="37"/>
      <c r="Z1042" s="37"/>
    </row>
    <row r="1043" spans="1:28">
      <c r="A1043" s="102">
        <v>1041</v>
      </c>
      <c r="B1043" s="37"/>
      <c r="C1043" s="37"/>
      <c r="D1043" s="37"/>
      <c r="G1043" s="37"/>
      <c r="J1043" s="25"/>
      <c r="K1043" s="25"/>
      <c r="P1043" s="25"/>
      <c r="T1043" s="37"/>
      <c r="U1043" s="37"/>
      <c r="Y1043" s="37"/>
      <c r="Z1043" s="37"/>
    </row>
    <row r="1044" spans="1:28">
      <c r="A1044" s="102">
        <v>1042</v>
      </c>
      <c r="B1044" s="37"/>
      <c r="C1044" s="37"/>
      <c r="D1044" s="37"/>
      <c r="G1044" s="37"/>
      <c r="J1044" s="25"/>
      <c r="K1044" s="25"/>
      <c r="P1044" s="25"/>
      <c r="T1044" s="37"/>
      <c r="U1044" s="37"/>
      <c r="Y1044" s="37"/>
      <c r="Z1044" s="37"/>
    </row>
    <row r="1045" spans="1:28">
      <c r="A1045" s="102">
        <v>1043</v>
      </c>
      <c r="B1045" s="37"/>
      <c r="C1045" s="37"/>
      <c r="D1045" s="37"/>
      <c r="G1045" s="37"/>
      <c r="J1045" s="25"/>
      <c r="K1045" s="25"/>
      <c r="P1045" s="25"/>
      <c r="T1045" s="37"/>
      <c r="U1045" s="37"/>
      <c r="Y1045" s="37"/>
      <c r="Z1045" s="37"/>
    </row>
    <row r="1046" spans="1:28" ht="13.5" thickBot="1">
      <c r="A1046" s="114">
        <v>1044</v>
      </c>
      <c r="B1046" s="122"/>
      <c r="C1046" s="122"/>
      <c r="D1046" s="122"/>
      <c r="E1046" s="122"/>
      <c r="F1046" s="123"/>
      <c r="G1046" s="122"/>
      <c r="H1046" s="123"/>
      <c r="I1046" s="122"/>
      <c r="J1046" s="122"/>
      <c r="K1046" s="122"/>
      <c r="L1046" s="122"/>
      <c r="M1046" s="123"/>
      <c r="N1046" s="122"/>
      <c r="O1046" s="122"/>
      <c r="P1046" s="122"/>
      <c r="Q1046" s="122"/>
      <c r="R1046" s="123"/>
      <c r="S1046" s="122"/>
      <c r="T1046" s="122"/>
      <c r="U1046" s="122"/>
      <c r="V1046" s="122"/>
      <c r="W1046" s="123"/>
      <c r="X1046" s="122"/>
      <c r="Y1046" s="115"/>
      <c r="Z1046" s="115"/>
      <c r="AA1046" s="115"/>
      <c r="AB1046" s="116"/>
    </row>
    <row r="1047" spans="1:28">
      <c r="A1047" s="102">
        <v>1045</v>
      </c>
      <c r="B1047" s="37"/>
      <c r="C1047" s="37"/>
      <c r="D1047" s="37"/>
      <c r="G1047" s="37"/>
      <c r="J1047" s="25"/>
      <c r="K1047" s="25"/>
      <c r="P1047" s="25"/>
      <c r="T1047" s="37"/>
      <c r="U1047" s="37"/>
      <c r="Y1047" s="37"/>
      <c r="Z1047" s="37"/>
    </row>
    <row r="1048" spans="1:28">
      <c r="A1048" s="102">
        <v>1046</v>
      </c>
      <c r="B1048" s="37"/>
      <c r="C1048" s="37"/>
      <c r="D1048" s="37"/>
      <c r="G1048" s="37"/>
      <c r="J1048" s="25"/>
      <c r="K1048" s="25"/>
      <c r="P1048" s="25"/>
      <c r="T1048" s="37"/>
      <c r="U1048" s="37"/>
      <c r="Y1048" s="37"/>
      <c r="Z1048" s="37"/>
    </row>
    <row r="1049" spans="1:28">
      <c r="A1049" s="102">
        <v>1047</v>
      </c>
      <c r="B1049" s="37"/>
      <c r="C1049" s="37"/>
      <c r="D1049" s="37"/>
      <c r="G1049" s="37"/>
      <c r="J1049" s="25"/>
      <c r="K1049" s="25"/>
      <c r="P1049" s="25"/>
      <c r="T1049" s="37"/>
      <c r="U1049" s="37"/>
      <c r="Y1049" s="37"/>
      <c r="Z1049" s="37"/>
    </row>
    <row r="1050" spans="1:28">
      <c r="A1050" s="102">
        <v>1048</v>
      </c>
      <c r="B1050" s="37"/>
      <c r="C1050" s="37"/>
      <c r="D1050" s="37"/>
      <c r="G1050" s="37"/>
      <c r="J1050" s="25"/>
      <c r="K1050" s="25"/>
      <c r="P1050" s="25"/>
      <c r="T1050" s="37"/>
      <c r="U1050" s="37"/>
      <c r="Y1050" s="37"/>
      <c r="Z1050" s="37"/>
    </row>
    <row r="1051" spans="1:28" ht="13.5" thickBot="1">
      <c r="A1051" s="114">
        <v>1049</v>
      </c>
      <c r="B1051" s="122"/>
      <c r="C1051" s="122"/>
      <c r="D1051" s="122"/>
      <c r="E1051" s="122"/>
      <c r="F1051" s="123"/>
      <c r="G1051" s="122"/>
      <c r="H1051" s="123"/>
      <c r="I1051" s="122"/>
      <c r="J1051" s="122"/>
      <c r="K1051" s="122"/>
      <c r="L1051" s="122"/>
      <c r="M1051" s="123"/>
      <c r="N1051" s="122"/>
      <c r="O1051" s="122"/>
      <c r="P1051" s="122"/>
      <c r="Q1051" s="122"/>
      <c r="R1051" s="123"/>
      <c r="S1051" s="122"/>
      <c r="T1051" s="122"/>
      <c r="U1051" s="122"/>
      <c r="V1051" s="122"/>
      <c r="W1051" s="123"/>
      <c r="X1051" s="122"/>
      <c r="Y1051" s="115"/>
      <c r="Z1051" s="115"/>
      <c r="AA1051" s="115"/>
      <c r="AB1051" s="116"/>
    </row>
    <row r="1052" spans="1:28">
      <c r="A1052" s="102">
        <v>1050</v>
      </c>
      <c r="B1052" s="37"/>
      <c r="C1052" s="37"/>
      <c r="D1052" s="37"/>
      <c r="G1052" s="37"/>
      <c r="J1052" s="25"/>
      <c r="K1052" s="25"/>
      <c r="P1052" s="25"/>
      <c r="T1052" s="37"/>
      <c r="U1052" s="37"/>
      <c r="Y1052" s="37"/>
      <c r="Z1052" s="37"/>
    </row>
    <row r="1053" spans="1:28">
      <c r="A1053" s="102">
        <v>1051</v>
      </c>
      <c r="B1053" s="37"/>
      <c r="C1053" s="37"/>
      <c r="D1053" s="37"/>
      <c r="G1053" s="37"/>
      <c r="J1053" s="25"/>
      <c r="K1053" s="25"/>
      <c r="P1053" s="25"/>
      <c r="T1053" s="37"/>
      <c r="U1053" s="37"/>
      <c r="Y1053" s="37"/>
      <c r="Z1053" s="37"/>
    </row>
    <row r="1054" spans="1:28">
      <c r="A1054" s="102">
        <v>1052</v>
      </c>
      <c r="B1054" s="37"/>
      <c r="C1054" s="37"/>
      <c r="D1054" s="37"/>
      <c r="G1054" s="37"/>
      <c r="J1054" s="25"/>
      <c r="K1054" s="25"/>
      <c r="P1054" s="25"/>
      <c r="T1054" s="37"/>
      <c r="U1054" s="37"/>
      <c r="Y1054" s="37"/>
      <c r="Z1054" s="37"/>
    </row>
    <row r="1055" spans="1:28">
      <c r="A1055" s="102">
        <v>1053</v>
      </c>
      <c r="B1055" s="37"/>
      <c r="C1055" s="37"/>
      <c r="D1055" s="37"/>
      <c r="G1055" s="37"/>
      <c r="J1055" s="25"/>
      <c r="K1055" s="25"/>
      <c r="P1055" s="25"/>
      <c r="T1055" s="37"/>
      <c r="U1055" s="37"/>
      <c r="Y1055" s="37"/>
      <c r="Z1055" s="37"/>
    </row>
    <row r="1056" spans="1:28" ht="13.5" thickBot="1">
      <c r="A1056" s="114">
        <v>1054</v>
      </c>
      <c r="B1056" s="122"/>
      <c r="C1056" s="122"/>
      <c r="D1056" s="122"/>
      <c r="E1056" s="122"/>
      <c r="F1056" s="123"/>
      <c r="G1056" s="122"/>
      <c r="H1056" s="123"/>
      <c r="I1056" s="122"/>
      <c r="J1056" s="122"/>
      <c r="K1056" s="122"/>
      <c r="L1056" s="122"/>
      <c r="M1056" s="123"/>
      <c r="N1056" s="122"/>
      <c r="O1056" s="122"/>
      <c r="P1056" s="122"/>
      <c r="Q1056" s="122"/>
      <c r="R1056" s="123"/>
      <c r="S1056" s="122"/>
      <c r="T1056" s="122"/>
      <c r="U1056" s="122"/>
      <c r="V1056" s="122"/>
      <c r="W1056" s="123"/>
      <c r="X1056" s="122"/>
      <c r="Y1056" s="115"/>
      <c r="Z1056" s="115"/>
      <c r="AA1056" s="115"/>
      <c r="AB1056" s="116"/>
    </row>
    <row r="1057" spans="1:28">
      <c r="A1057" s="102">
        <v>1055</v>
      </c>
      <c r="B1057" s="37"/>
      <c r="C1057" s="37"/>
      <c r="D1057" s="37"/>
      <c r="G1057" s="37"/>
      <c r="J1057" s="25"/>
      <c r="K1057" s="25"/>
      <c r="P1057" s="25"/>
      <c r="T1057" s="37"/>
      <c r="U1057" s="37"/>
      <c r="Y1057" s="37"/>
      <c r="Z1057" s="37"/>
    </row>
    <row r="1058" spans="1:28">
      <c r="A1058" s="102">
        <v>1056</v>
      </c>
      <c r="B1058" s="37"/>
      <c r="C1058" s="37"/>
      <c r="D1058" s="37"/>
      <c r="G1058" s="37"/>
      <c r="J1058" s="25"/>
      <c r="K1058" s="25"/>
      <c r="P1058" s="25"/>
      <c r="T1058" s="37"/>
      <c r="U1058" s="37"/>
      <c r="Y1058" s="37"/>
      <c r="Z1058" s="37"/>
    </row>
    <row r="1059" spans="1:28">
      <c r="A1059" s="102">
        <v>1057</v>
      </c>
      <c r="B1059" s="37"/>
      <c r="C1059" s="37"/>
      <c r="D1059" s="37"/>
      <c r="G1059" s="37"/>
      <c r="J1059" s="25"/>
      <c r="K1059" s="25"/>
      <c r="P1059" s="25"/>
      <c r="T1059" s="37"/>
      <c r="U1059" s="37"/>
      <c r="Y1059" s="37"/>
      <c r="Z1059" s="37"/>
    </row>
    <row r="1060" spans="1:28">
      <c r="A1060" s="102">
        <v>1058</v>
      </c>
      <c r="B1060" s="37"/>
      <c r="C1060" s="37"/>
      <c r="D1060" s="37"/>
      <c r="G1060" s="37"/>
      <c r="J1060" s="25"/>
      <c r="K1060" s="25"/>
      <c r="P1060" s="25"/>
      <c r="T1060" s="37"/>
      <c r="U1060" s="37"/>
      <c r="Y1060" s="37"/>
      <c r="Z1060" s="37"/>
    </row>
    <row r="1061" spans="1:28" ht="13.5" thickBot="1">
      <c r="A1061" s="114">
        <v>1059</v>
      </c>
      <c r="B1061" s="122"/>
      <c r="C1061" s="122"/>
      <c r="D1061" s="122"/>
      <c r="E1061" s="122"/>
      <c r="F1061" s="123"/>
      <c r="G1061" s="122"/>
      <c r="H1061" s="123"/>
      <c r="I1061" s="122"/>
      <c r="J1061" s="122"/>
      <c r="K1061" s="122"/>
      <c r="L1061" s="122"/>
      <c r="M1061" s="123"/>
      <c r="N1061" s="122"/>
      <c r="O1061" s="122"/>
      <c r="P1061" s="122"/>
      <c r="Q1061" s="122"/>
      <c r="R1061" s="123"/>
      <c r="S1061" s="122"/>
      <c r="T1061" s="122"/>
      <c r="U1061" s="122"/>
      <c r="V1061" s="122"/>
      <c r="W1061" s="123"/>
      <c r="X1061" s="122"/>
      <c r="Y1061" s="115"/>
      <c r="Z1061" s="115"/>
      <c r="AA1061" s="115"/>
      <c r="AB1061" s="116"/>
    </row>
    <row r="1062" spans="1:28">
      <c r="A1062" s="102">
        <v>1060</v>
      </c>
      <c r="B1062" s="37"/>
      <c r="C1062" s="37"/>
      <c r="D1062" s="37"/>
      <c r="G1062" s="37"/>
      <c r="J1062" s="25"/>
      <c r="K1062" s="25"/>
      <c r="P1062" s="25"/>
      <c r="T1062" s="37"/>
      <c r="U1062" s="37"/>
      <c r="Y1062" s="37"/>
      <c r="Z1062" s="37"/>
    </row>
    <row r="1063" spans="1:28">
      <c r="A1063" s="102">
        <v>1061</v>
      </c>
      <c r="B1063" s="37"/>
      <c r="C1063" s="37"/>
      <c r="D1063" s="37"/>
      <c r="G1063" s="37"/>
      <c r="J1063" s="25"/>
      <c r="K1063" s="25"/>
      <c r="P1063" s="25"/>
      <c r="T1063" s="37"/>
      <c r="U1063" s="37"/>
      <c r="Y1063" s="37"/>
      <c r="Z1063" s="37"/>
    </row>
    <row r="1064" spans="1:28">
      <c r="A1064" s="102">
        <v>1062</v>
      </c>
      <c r="B1064" s="37"/>
      <c r="C1064" s="37"/>
      <c r="D1064" s="37"/>
      <c r="G1064" s="37"/>
      <c r="J1064" s="25"/>
      <c r="K1064" s="25"/>
      <c r="P1064" s="25"/>
      <c r="T1064" s="37"/>
      <c r="U1064" s="37"/>
      <c r="Y1064" s="37"/>
      <c r="Z1064" s="37"/>
    </row>
    <row r="1065" spans="1:28">
      <c r="A1065" s="102">
        <v>1063</v>
      </c>
      <c r="B1065" s="37"/>
      <c r="C1065" s="37"/>
      <c r="D1065" s="37"/>
      <c r="G1065" s="37"/>
      <c r="J1065" s="25"/>
      <c r="K1065" s="25"/>
      <c r="P1065" s="25"/>
      <c r="T1065" s="37"/>
      <c r="U1065" s="37"/>
      <c r="Y1065" s="37"/>
      <c r="Z1065" s="37"/>
    </row>
    <row r="1066" spans="1:28" ht="13.5" thickBot="1">
      <c r="A1066" s="114">
        <v>1064</v>
      </c>
      <c r="B1066" s="122"/>
      <c r="C1066" s="122"/>
      <c r="D1066" s="122"/>
      <c r="E1066" s="122"/>
      <c r="F1066" s="123"/>
      <c r="G1066" s="122"/>
      <c r="H1066" s="123"/>
      <c r="I1066" s="122"/>
      <c r="J1066" s="122"/>
      <c r="K1066" s="122"/>
      <c r="L1066" s="122"/>
      <c r="M1066" s="123"/>
      <c r="N1066" s="122"/>
      <c r="O1066" s="122"/>
      <c r="P1066" s="122"/>
      <c r="Q1066" s="122"/>
      <c r="R1066" s="123"/>
      <c r="S1066" s="122"/>
      <c r="T1066" s="122"/>
      <c r="U1066" s="122"/>
      <c r="V1066" s="122"/>
      <c r="W1066" s="123"/>
      <c r="X1066" s="122"/>
      <c r="Y1066" s="115"/>
      <c r="Z1066" s="115"/>
      <c r="AA1066" s="115"/>
      <c r="AB1066" s="116"/>
    </row>
    <row r="1067" spans="1:28">
      <c r="A1067" s="102">
        <v>1065</v>
      </c>
      <c r="B1067" s="37"/>
      <c r="C1067" s="37"/>
      <c r="D1067" s="37"/>
      <c r="G1067" s="37"/>
      <c r="J1067" s="25"/>
      <c r="K1067" s="25"/>
      <c r="P1067" s="25"/>
      <c r="T1067" s="37"/>
      <c r="U1067" s="37"/>
      <c r="Y1067" s="37"/>
      <c r="Z1067" s="37"/>
    </row>
    <row r="1068" spans="1:28">
      <c r="A1068" s="102">
        <v>1066</v>
      </c>
      <c r="B1068" s="37"/>
      <c r="C1068" s="37"/>
      <c r="D1068" s="37"/>
      <c r="G1068" s="37"/>
      <c r="J1068" s="25"/>
      <c r="K1068" s="25"/>
      <c r="P1068" s="25"/>
      <c r="T1068" s="37"/>
      <c r="U1068" s="37"/>
      <c r="Y1068" s="37"/>
      <c r="Z1068" s="37"/>
    </row>
    <row r="1069" spans="1:28">
      <c r="A1069" s="102">
        <v>1067</v>
      </c>
      <c r="B1069" s="37"/>
      <c r="C1069" s="37"/>
      <c r="D1069" s="37"/>
      <c r="G1069" s="37"/>
      <c r="J1069" s="25"/>
      <c r="K1069" s="25"/>
      <c r="P1069" s="25"/>
      <c r="T1069" s="37"/>
      <c r="U1069" s="37"/>
      <c r="Y1069" s="37"/>
      <c r="Z1069" s="37"/>
    </row>
    <row r="1070" spans="1:28">
      <c r="A1070" s="102">
        <v>1068</v>
      </c>
      <c r="B1070" s="37"/>
      <c r="C1070" s="37"/>
      <c r="D1070" s="37"/>
      <c r="G1070" s="37"/>
      <c r="J1070" s="25"/>
      <c r="K1070" s="25"/>
      <c r="P1070" s="25"/>
      <c r="T1070" s="37"/>
      <c r="U1070" s="37"/>
      <c r="Y1070" s="37"/>
      <c r="Z1070" s="37"/>
    </row>
    <row r="1071" spans="1:28" ht="13.5" thickBot="1">
      <c r="A1071" s="114">
        <v>1069</v>
      </c>
      <c r="B1071" s="122"/>
      <c r="C1071" s="122"/>
      <c r="D1071" s="122"/>
      <c r="E1071" s="122"/>
      <c r="F1071" s="123"/>
      <c r="G1071" s="122"/>
      <c r="H1071" s="123"/>
      <c r="I1071" s="122"/>
      <c r="J1071" s="122"/>
      <c r="K1071" s="122"/>
      <c r="L1071" s="122"/>
      <c r="M1071" s="123"/>
      <c r="N1071" s="122"/>
      <c r="O1071" s="122"/>
      <c r="P1071" s="122"/>
      <c r="Q1071" s="122"/>
      <c r="R1071" s="123"/>
      <c r="S1071" s="122"/>
      <c r="T1071" s="122"/>
      <c r="U1071" s="122"/>
      <c r="V1071" s="122"/>
      <c r="W1071" s="123"/>
      <c r="X1071" s="122"/>
      <c r="Y1071" s="115"/>
      <c r="Z1071" s="115"/>
      <c r="AA1071" s="115"/>
      <c r="AB1071" s="116"/>
    </row>
    <row r="1072" spans="1:28">
      <c r="A1072" s="102">
        <v>1070</v>
      </c>
      <c r="B1072" s="37"/>
      <c r="C1072" s="37"/>
      <c r="D1072" s="37"/>
      <c r="G1072" s="37"/>
      <c r="J1072" s="25"/>
      <c r="K1072" s="25"/>
      <c r="P1072" s="25"/>
      <c r="T1072" s="37"/>
      <c r="U1072" s="37"/>
      <c r="Y1072" s="37"/>
      <c r="Z1072" s="37"/>
    </row>
    <row r="1073" spans="1:28">
      <c r="A1073" s="102">
        <v>1071</v>
      </c>
      <c r="B1073" s="37"/>
      <c r="C1073" s="37"/>
      <c r="D1073" s="37"/>
      <c r="G1073" s="37"/>
      <c r="J1073" s="25"/>
      <c r="K1073" s="25"/>
      <c r="P1073" s="25"/>
      <c r="T1073" s="37"/>
      <c r="U1073" s="37"/>
      <c r="Y1073" s="37"/>
      <c r="Z1073" s="37"/>
    </row>
    <row r="1074" spans="1:28">
      <c r="A1074" s="102">
        <v>1072</v>
      </c>
      <c r="B1074" s="37"/>
      <c r="C1074" s="37"/>
      <c r="D1074" s="37"/>
      <c r="G1074" s="37"/>
      <c r="J1074" s="25"/>
      <c r="K1074" s="25"/>
      <c r="P1074" s="25"/>
      <c r="T1074" s="37"/>
      <c r="U1074" s="37"/>
      <c r="Y1074" s="37"/>
      <c r="Z1074" s="37"/>
    </row>
    <row r="1075" spans="1:28">
      <c r="A1075" s="102">
        <v>1073</v>
      </c>
      <c r="B1075" s="37"/>
      <c r="C1075" s="37"/>
      <c r="D1075" s="37"/>
      <c r="G1075" s="37"/>
      <c r="J1075" s="25"/>
      <c r="K1075" s="25"/>
      <c r="P1075" s="25"/>
      <c r="T1075" s="37"/>
      <c r="U1075" s="37"/>
      <c r="Y1075" s="37"/>
      <c r="Z1075" s="37"/>
    </row>
    <row r="1076" spans="1:28" ht="13.5" thickBot="1">
      <c r="A1076" s="114">
        <v>1074</v>
      </c>
      <c r="B1076" s="122"/>
      <c r="C1076" s="122"/>
      <c r="D1076" s="122"/>
      <c r="E1076" s="122"/>
      <c r="F1076" s="123"/>
      <c r="G1076" s="122"/>
      <c r="H1076" s="123"/>
      <c r="I1076" s="122"/>
      <c r="J1076" s="122"/>
      <c r="K1076" s="122"/>
      <c r="L1076" s="122"/>
      <c r="M1076" s="123"/>
      <c r="N1076" s="122"/>
      <c r="O1076" s="122"/>
      <c r="P1076" s="122"/>
      <c r="Q1076" s="122"/>
      <c r="R1076" s="123"/>
      <c r="S1076" s="122"/>
      <c r="T1076" s="122"/>
      <c r="U1076" s="122"/>
      <c r="V1076" s="122"/>
      <c r="W1076" s="123"/>
      <c r="X1076" s="122"/>
      <c r="Y1076" s="115"/>
      <c r="Z1076" s="115"/>
      <c r="AA1076" s="115"/>
      <c r="AB1076" s="116"/>
    </row>
    <row r="1077" spans="1:28">
      <c r="A1077" s="102">
        <v>1075</v>
      </c>
      <c r="B1077" s="37"/>
      <c r="C1077" s="37"/>
      <c r="D1077" s="37"/>
      <c r="G1077" s="37"/>
      <c r="J1077" s="25"/>
      <c r="K1077" s="25"/>
      <c r="P1077" s="25"/>
      <c r="T1077" s="37"/>
      <c r="U1077" s="37"/>
      <c r="Y1077" s="37"/>
      <c r="Z1077" s="37"/>
    </row>
    <row r="1078" spans="1:28">
      <c r="A1078" s="102">
        <v>1076</v>
      </c>
      <c r="B1078" s="37"/>
      <c r="C1078" s="37"/>
      <c r="D1078" s="37"/>
      <c r="G1078" s="37"/>
      <c r="J1078" s="25"/>
      <c r="K1078" s="25"/>
      <c r="P1078" s="25"/>
      <c r="T1078" s="37"/>
      <c r="U1078" s="37"/>
      <c r="Y1078" s="37"/>
      <c r="Z1078" s="37"/>
    </row>
    <row r="1079" spans="1:28">
      <c r="A1079" s="102">
        <v>1077</v>
      </c>
      <c r="B1079" s="37"/>
      <c r="C1079" s="37"/>
      <c r="D1079" s="37"/>
      <c r="G1079" s="37"/>
      <c r="J1079" s="25"/>
      <c r="K1079" s="25"/>
      <c r="P1079" s="25"/>
      <c r="T1079" s="37"/>
      <c r="U1079" s="37"/>
      <c r="Y1079" s="37"/>
      <c r="Z1079" s="37"/>
    </row>
    <row r="1080" spans="1:28">
      <c r="A1080" s="102">
        <v>1078</v>
      </c>
      <c r="B1080" s="37"/>
      <c r="C1080" s="37"/>
      <c r="D1080" s="37"/>
      <c r="G1080" s="37"/>
      <c r="J1080" s="25"/>
      <c r="K1080" s="25"/>
      <c r="P1080" s="25"/>
      <c r="T1080" s="37"/>
      <c r="U1080" s="37"/>
      <c r="Y1080" s="37"/>
      <c r="Z1080" s="37"/>
    </row>
    <row r="1081" spans="1:28" ht="13.5" thickBot="1">
      <c r="A1081" s="114">
        <v>1079</v>
      </c>
      <c r="B1081" s="122"/>
      <c r="C1081" s="122"/>
      <c r="D1081" s="122"/>
      <c r="E1081" s="122"/>
      <c r="F1081" s="123"/>
      <c r="G1081" s="122"/>
      <c r="H1081" s="123"/>
      <c r="I1081" s="122"/>
      <c r="J1081" s="122"/>
      <c r="K1081" s="122"/>
      <c r="L1081" s="122"/>
      <c r="M1081" s="123"/>
      <c r="N1081" s="122"/>
      <c r="O1081" s="122"/>
      <c r="P1081" s="122"/>
      <c r="Q1081" s="122"/>
      <c r="R1081" s="123"/>
      <c r="S1081" s="122"/>
      <c r="T1081" s="122"/>
      <c r="U1081" s="122"/>
      <c r="V1081" s="122"/>
      <c r="W1081" s="123"/>
      <c r="X1081" s="122"/>
      <c r="Y1081" s="115"/>
      <c r="Z1081" s="115"/>
      <c r="AA1081" s="115"/>
      <c r="AB1081" s="116"/>
    </row>
    <row r="1082" spans="1:28">
      <c r="A1082" s="102">
        <v>1080</v>
      </c>
      <c r="B1082" s="37"/>
      <c r="C1082" s="37"/>
      <c r="D1082" s="37"/>
      <c r="G1082" s="37"/>
      <c r="J1082" s="25"/>
      <c r="K1082" s="25"/>
      <c r="P1082" s="25"/>
      <c r="T1082" s="37"/>
      <c r="U1082" s="37"/>
      <c r="Y1082" s="37"/>
      <c r="Z1082" s="37"/>
    </row>
    <row r="1083" spans="1:28">
      <c r="A1083" s="102">
        <v>1081</v>
      </c>
      <c r="B1083" s="37"/>
      <c r="C1083" s="37"/>
      <c r="D1083" s="37"/>
      <c r="G1083" s="37"/>
      <c r="J1083" s="25"/>
      <c r="K1083" s="25"/>
      <c r="P1083" s="25"/>
      <c r="T1083" s="37"/>
      <c r="U1083" s="37"/>
      <c r="Y1083" s="37"/>
      <c r="Z1083" s="37"/>
    </row>
    <row r="1084" spans="1:28">
      <c r="A1084" s="102">
        <v>1082</v>
      </c>
      <c r="B1084" s="37"/>
      <c r="C1084" s="37"/>
      <c r="D1084" s="37"/>
      <c r="G1084" s="37"/>
      <c r="J1084" s="25"/>
      <c r="K1084" s="25"/>
      <c r="P1084" s="25"/>
      <c r="T1084" s="37"/>
      <c r="U1084" s="37"/>
      <c r="Y1084" s="37"/>
      <c r="Z1084" s="37"/>
    </row>
    <row r="1085" spans="1:28">
      <c r="A1085" s="102">
        <v>1083</v>
      </c>
      <c r="B1085" s="37"/>
      <c r="C1085" s="37"/>
      <c r="D1085" s="37"/>
      <c r="G1085" s="37"/>
      <c r="J1085" s="25"/>
      <c r="K1085" s="25"/>
      <c r="P1085" s="25"/>
      <c r="T1085" s="37"/>
      <c r="U1085" s="37"/>
      <c r="Y1085" s="37"/>
      <c r="Z1085" s="37"/>
    </row>
    <row r="1086" spans="1:28" ht="13.5" thickBot="1">
      <c r="A1086" s="114">
        <v>1084</v>
      </c>
      <c r="B1086" s="122"/>
      <c r="C1086" s="122"/>
      <c r="D1086" s="122"/>
      <c r="E1086" s="122"/>
      <c r="F1086" s="123"/>
      <c r="G1086" s="122"/>
      <c r="H1086" s="123"/>
      <c r="I1086" s="122"/>
      <c r="J1086" s="122"/>
      <c r="K1086" s="122"/>
      <c r="L1086" s="122"/>
      <c r="M1086" s="123"/>
      <c r="N1086" s="122"/>
      <c r="O1086" s="122"/>
      <c r="P1086" s="122"/>
      <c r="Q1086" s="122"/>
      <c r="R1086" s="123"/>
      <c r="S1086" s="122"/>
      <c r="T1086" s="122"/>
      <c r="U1086" s="122"/>
      <c r="V1086" s="122"/>
      <c r="W1086" s="123"/>
      <c r="X1086" s="122"/>
      <c r="Y1086" s="115"/>
      <c r="Z1086" s="115"/>
      <c r="AA1086" s="115"/>
      <c r="AB1086" s="116"/>
    </row>
    <row r="1087" spans="1:28">
      <c r="A1087" s="102">
        <v>1085</v>
      </c>
      <c r="B1087" s="37"/>
      <c r="C1087" s="37"/>
      <c r="D1087" s="37"/>
      <c r="G1087" s="37"/>
      <c r="J1087" s="25"/>
      <c r="K1087" s="25"/>
      <c r="P1087" s="25"/>
      <c r="T1087" s="37"/>
      <c r="U1087" s="37"/>
      <c r="Y1087" s="37"/>
      <c r="Z1087" s="37"/>
    </row>
    <row r="1088" spans="1:28">
      <c r="A1088" s="102">
        <v>1086</v>
      </c>
      <c r="B1088" s="37"/>
      <c r="C1088" s="37"/>
      <c r="D1088" s="37"/>
      <c r="G1088" s="37"/>
      <c r="J1088" s="25"/>
      <c r="K1088" s="25"/>
      <c r="P1088" s="25"/>
      <c r="T1088" s="37"/>
      <c r="U1088" s="37"/>
      <c r="Y1088" s="37"/>
      <c r="Z1088" s="37"/>
    </row>
    <row r="1089" spans="1:28">
      <c r="A1089" s="102">
        <v>1087</v>
      </c>
      <c r="B1089" s="37"/>
      <c r="C1089" s="37"/>
      <c r="D1089" s="37"/>
      <c r="G1089" s="37"/>
      <c r="J1089" s="25"/>
      <c r="K1089" s="25"/>
      <c r="P1089" s="25"/>
      <c r="T1089" s="37"/>
      <c r="U1089" s="37"/>
      <c r="Y1089" s="37"/>
      <c r="Z1089" s="37"/>
    </row>
    <row r="1090" spans="1:28">
      <c r="A1090" s="102">
        <v>1088</v>
      </c>
      <c r="B1090" s="37"/>
      <c r="C1090" s="37"/>
      <c r="D1090" s="37"/>
      <c r="G1090" s="37"/>
      <c r="J1090" s="25"/>
      <c r="K1090" s="25"/>
      <c r="P1090" s="25"/>
      <c r="T1090" s="37"/>
      <c r="U1090" s="37"/>
      <c r="Y1090" s="37"/>
      <c r="Z1090" s="37"/>
    </row>
    <row r="1091" spans="1:28" ht="13.5" thickBot="1">
      <c r="A1091" s="114">
        <v>1089</v>
      </c>
      <c r="B1091" s="122"/>
      <c r="C1091" s="122"/>
      <c r="D1091" s="122"/>
      <c r="E1091" s="122"/>
      <c r="F1091" s="123"/>
      <c r="G1091" s="122"/>
      <c r="H1091" s="123"/>
      <c r="I1091" s="122"/>
      <c r="J1091" s="122"/>
      <c r="K1091" s="122"/>
      <c r="L1091" s="122"/>
      <c r="M1091" s="123"/>
      <c r="N1091" s="122"/>
      <c r="O1091" s="122"/>
      <c r="P1091" s="122"/>
      <c r="Q1091" s="122"/>
      <c r="R1091" s="123"/>
      <c r="S1091" s="122"/>
      <c r="T1091" s="122"/>
      <c r="U1091" s="122"/>
      <c r="V1091" s="122"/>
      <c r="W1091" s="123"/>
      <c r="X1091" s="122"/>
      <c r="Y1091" s="115"/>
      <c r="Z1091" s="115"/>
      <c r="AA1091" s="115"/>
      <c r="AB1091" s="116"/>
    </row>
    <row r="1092" spans="1:28">
      <c r="A1092" s="102">
        <v>1090</v>
      </c>
      <c r="B1092" s="37"/>
      <c r="C1092" s="37"/>
      <c r="D1092" s="37"/>
      <c r="G1092" s="37"/>
      <c r="J1092" s="25"/>
      <c r="K1092" s="25"/>
      <c r="P1092" s="25"/>
      <c r="T1092" s="37"/>
      <c r="U1092" s="37"/>
      <c r="Y1092" s="37"/>
      <c r="Z1092" s="37"/>
    </row>
    <row r="1093" spans="1:28">
      <c r="A1093" s="102">
        <v>1091</v>
      </c>
      <c r="B1093" s="37"/>
      <c r="C1093" s="37"/>
      <c r="D1093" s="37"/>
      <c r="G1093" s="37"/>
      <c r="J1093" s="25"/>
      <c r="K1093" s="25"/>
      <c r="P1093" s="25"/>
      <c r="T1093" s="37"/>
      <c r="U1093" s="37"/>
      <c r="Y1093" s="37"/>
      <c r="Z1093" s="37"/>
    </row>
    <row r="1094" spans="1:28">
      <c r="A1094" s="102">
        <v>1092</v>
      </c>
      <c r="B1094" s="37"/>
      <c r="C1094" s="37"/>
      <c r="D1094" s="37"/>
      <c r="G1094" s="37"/>
      <c r="J1094" s="25"/>
      <c r="K1094" s="25"/>
      <c r="P1094" s="25"/>
      <c r="T1094" s="37"/>
      <c r="U1094" s="37"/>
      <c r="Y1094" s="37"/>
      <c r="Z1094" s="37"/>
    </row>
    <row r="1095" spans="1:28">
      <c r="A1095" s="102">
        <v>1093</v>
      </c>
      <c r="B1095" s="37"/>
      <c r="C1095" s="37"/>
      <c r="D1095" s="37"/>
      <c r="G1095" s="37"/>
      <c r="J1095" s="25"/>
      <c r="K1095" s="25"/>
      <c r="P1095" s="25"/>
      <c r="T1095" s="37"/>
      <c r="U1095" s="37"/>
      <c r="Y1095" s="37"/>
      <c r="Z1095" s="37"/>
    </row>
    <row r="1096" spans="1:28" ht="13.5" thickBot="1">
      <c r="A1096" s="114">
        <v>1094</v>
      </c>
      <c r="B1096" s="122"/>
      <c r="C1096" s="122"/>
      <c r="D1096" s="122"/>
      <c r="E1096" s="122"/>
      <c r="F1096" s="123"/>
      <c r="G1096" s="122"/>
      <c r="H1096" s="123"/>
      <c r="I1096" s="122"/>
      <c r="J1096" s="122"/>
      <c r="K1096" s="122"/>
      <c r="L1096" s="122"/>
      <c r="M1096" s="123"/>
      <c r="N1096" s="122"/>
      <c r="O1096" s="122"/>
      <c r="P1096" s="122"/>
      <c r="Q1096" s="122"/>
      <c r="R1096" s="123"/>
      <c r="S1096" s="122"/>
      <c r="T1096" s="122"/>
      <c r="U1096" s="122"/>
      <c r="V1096" s="122"/>
      <c r="W1096" s="123"/>
      <c r="X1096" s="122"/>
      <c r="Y1096" s="115"/>
      <c r="Z1096" s="115"/>
      <c r="AA1096" s="115"/>
      <c r="AB1096" s="116"/>
    </row>
    <row r="1097" spans="1:28">
      <c r="A1097" s="102">
        <v>1095</v>
      </c>
      <c r="B1097" s="37"/>
      <c r="C1097" s="37"/>
      <c r="D1097" s="37"/>
      <c r="G1097" s="37"/>
      <c r="J1097" s="25"/>
      <c r="K1097" s="25"/>
      <c r="P1097" s="25"/>
      <c r="T1097" s="37"/>
      <c r="U1097" s="37"/>
      <c r="Y1097" s="37"/>
      <c r="Z1097" s="37"/>
    </row>
    <row r="1098" spans="1:28">
      <c r="A1098" s="102">
        <v>1096</v>
      </c>
      <c r="B1098" s="37"/>
      <c r="C1098" s="37"/>
      <c r="D1098" s="37"/>
      <c r="G1098" s="37"/>
      <c r="J1098" s="25"/>
      <c r="K1098" s="25"/>
      <c r="P1098" s="25"/>
      <c r="T1098" s="37"/>
      <c r="U1098" s="37"/>
      <c r="Y1098" s="37"/>
      <c r="Z1098" s="37"/>
    </row>
    <row r="1099" spans="1:28">
      <c r="A1099" s="102">
        <v>1097</v>
      </c>
      <c r="B1099" s="37"/>
      <c r="C1099" s="37"/>
      <c r="D1099" s="37"/>
      <c r="G1099" s="37"/>
      <c r="J1099" s="25"/>
      <c r="K1099" s="25"/>
      <c r="P1099" s="25"/>
      <c r="T1099" s="37"/>
      <c r="U1099" s="37"/>
      <c r="Y1099" s="37"/>
      <c r="Z1099" s="37"/>
    </row>
    <row r="1100" spans="1:28">
      <c r="A1100" s="102">
        <v>1098</v>
      </c>
      <c r="B1100" s="37"/>
      <c r="C1100" s="37"/>
      <c r="D1100" s="37"/>
      <c r="G1100" s="37"/>
      <c r="J1100" s="25"/>
      <c r="K1100" s="25"/>
      <c r="P1100" s="25"/>
      <c r="T1100" s="37"/>
      <c r="U1100" s="37"/>
      <c r="Y1100" s="37"/>
      <c r="Z1100" s="37"/>
    </row>
    <row r="1101" spans="1:28" ht="13.5" thickBot="1">
      <c r="A1101" s="114">
        <v>1099</v>
      </c>
      <c r="B1101" s="122"/>
      <c r="C1101" s="122"/>
      <c r="D1101" s="122"/>
      <c r="E1101" s="122"/>
      <c r="F1101" s="123"/>
      <c r="G1101" s="122"/>
      <c r="H1101" s="123"/>
      <c r="I1101" s="122"/>
      <c r="J1101" s="122"/>
      <c r="K1101" s="122"/>
      <c r="L1101" s="122"/>
      <c r="M1101" s="123"/>
      <c r="N1101" s="122"/>
      <c r="O1101" s="122"/>
      <c r="P1101" s="122"/>
      <c r="Q1101" s="122"/>
      <c r="R1101" s="123"/>
      <c r="S1101" s="122"/>
      <c r="T1101" s="122"/>
      <c r="U1101" s="122"/>
      <c r="V1101" s="122"/>
      <c r="W1101" s="123"/>
      <c r="X1101" s="122"/>
      <c r="Y1101" s="115"/>
      <c r="Z1101" s="115"/>
      <c r="AA1101" s="115"/>
      <c r="AB1101" s="116"/>
    </row>
    <row r="1102" spans="1:28">
      <c r="A1102" s="102">
        <v>1100</v>
      </c>
      <c r="B1102" s="37"/>
      <c r="C1102" s="37"/>
      <c r="D1102" s="37"/>
      <c r="G1102" s="37"/>
      <c r="J1102" s="25"/>
      <c r="K1102" s="25"/>
      <c r="P1102" s="25"/>
      <c r="T1102" s="37"/>
      <c r="U1102" s="37"/>
      <c r="Y1102" s="37"/>
      <c r="Z1102" s="37"/>
    </row>
    <row r="1103" spans="1:28">
      <c r="A1103" s="102">
        <v>1101</v>
      </c>
      <c r="B1103" s="37"/>
      <c r="C1103" s="37"/>
      <c r="D1103" s="37"/>
      <c r="G1103" s="37"/>
      <c r="J1103" s="25"/>
      <c r="K1103" s="25"/>
      <c r="P1103" s="25"/>
      <c r="T1103" s="37"/>
      <c r="U1103" s="37"/>
      <c r="Y1103" s="37"/>
      <c r="Z1103" s="37"/>
    </row>
    <row r="1104" spans="1:28">
      <c r="A1104" s="102">
        <v>1102</v>
      </c>
      <c r="B1104" s="37"/>
      <c r="C1104" s="37"/>
      <c r="D1104" s="37"/>
      <c r="G1104" s="37"/>
      <c r="J1104" s="25"/>
      <c r="K1104" s="25"/>
      <c r="P1104" s="25"/>
      <c r="T1104" s="37"/>
      <c r="U1104" s="37"/>
      <c r="Y1104" s="37"/>
      <c r="Z1104" s="37"/>
    </row>
    <row r="1105" spans="1:28">
      <c r="A1105" s="102">
        <v>1103</v>
      </c>
      <c r="B1105" s="37"/>
      <c r="C1105" s="37"/>
      <c r="D1105" s="37"/>
      <c r="G1105" s="37"/>
      <c r="J1105" s="25"/>
      <c r="K1105" s="25"/>
      <c r="P1105" s="25"/>
      <c r="T1105" s="37"/>
      <c r="U1105" s="37"/>
      <c r="Y1105" s="37"/>
      <c r="Z1105" s="37"/>
    </row>
    <row r="1106" spans="1:28" ht="13.5" thickBot="1">
      <c r="A1106" s="114">
        <v>1104</v>
      </c>
      <c r="B1106" s="122"/>
      <c r="C1106" s="122"/>
      <c r="D1106" s="122"/>
      <c r="E1106" s="122"/>
      <c r="F1106" s="123"/>
      <c r="G1106" s="122"/>
      <c r="H1106" s="123"/>
      <c r="I1106" s="122"/>
      <c r="J1106" s="122"/>
      <c r="K1106" s="122"/>
      <c r="L1106" s="122"/>
      <c r="M1106" s="123"/>
      <c r="N1106" s="122"/>
      <c r="O1106" s="122"/>
      <c r="P1106" s="122"/>
      <c r="Q1106" s="122"/>
      <c r="R1106" s="123"/>
      <c r="S1106" s="122"/>
      <c r="T1106" s="122"/>
      <c r="U1106" s="122"/>
      <c r="V1106" s="122"/>
      <c r="W1106" s="123"/>
      <c r="X1106" s="122"/>
      <c r="Y1106" s="115"/>
      <c r="Z1106" s="115"/>
      <c r="AA1106" s="115"/>
      <c r="AB1106" s="116"/>
    </row>
    <row r="1107" spans="1:28">
      <c r="A1107" s="102">
        <v>1105</v>
      </c>
      <c r="B1107" s="37"/>
      <c r="C1107" s="37"/>
      <c r="D1107" s="37"/>
      <c r="G1107" s="37"/>
      <c r="J1107" s="25"/>
      <c r="K1107" s="25"/>
      <c r="P1107" s="25"/>
      <c r="T1107" s="37"/>
      <c r="U1107" s="37"/>
      <c r="Y1107" s="37"/>
      <c r="Z1107" s="37"/>
    </row>
    <row r="1108" spans="1:28">
      <c r="A1108" s="102">
        <v>1106</v>
      </c>
      <c r="B1108" s="37"/>
      <c r="C1108" s="37"/>
      <c r="D1108" s="37"/>
      <c r="G1108" s="37"/>
      <c r="J1108" s="25"/>
      <c r="K1108" s="25"/>
      <c r="P1108" s="25"/>
      <c r="T1108" s="37"/>
      <c r="U1108" s="37"/>
      <c r="Y1108" s="37"/>
      <c r="Z1108" s="37"/>
    </row>
    <row r="1109" spans="1:28">
      <c r="A1109" s="102">
        <v>1107</v>
      </c>
      <c r="B1109" s="37"/>
      <c r="C1109" s="37"/>
      <c r="D1109" s="37"/>
      <c r="G1109" s="37"/>
      <c r="J1109" s="25"/>
      <c r="K1109" s="25"/>
      <c r="P1109" s="25"/>
      <c r="T1109" s="37"/>
      <c r="U1109" s="37"/>
      <c r="Y1109" s="37"/>
      <c r="Z1109" s="37"/>
    </row>
    <row r="1110" spans="1:28">
      <c r="A1110" s="102">
        <v>1108</v>
      </c>
      <c r="B1110" s="37"/>
      <c r="C1110" s="37"/>
      <c r="D1110" s="37"/>
      <c r="G1110" s="37"/>
      <c r="J1110" s="25"/>
      <c r="K1110" s="25"/>
      <c r="P1110" s="25"/>
      <c r="T1110" s="37"/>
      <c r="U1110" s="37"/>
      <c r="Y1110" s="37"/>
      <c r="Z1110" s="37"/>
    </row>
    <row r="1111" spans="1:28" ht="13.5" thickBot="1">
      <c r="A1111" s="114">
        <v>1109</v>
      </c>
      <c r="B1111" s="122"/>
      <c r="C1111" s="122"/>
      <c r="D1111" s="122"/>
      <c r="E1111" s="122"/>
      <c r="F1111" s="123"/>
      <c r="G1111" s="122"/>
      <c r="H1111" s="123"/>
      <c r="I1111" s="122"/>
      <c r="J1111" s="122"/>
      <c r="K1111" s="122"/>
      <c r="L1111" s="122"/>
      <c r="M1111" s="123"/>
      <c r="N1111" s="122"/>
      <c r="O1111" s="122"/>
      <c r="P1111" s="122"/>
      <c r="Q1111" s="122"/>
      <c r="R1111" s="123"/>
      <c r="S1111" s="122"/>
      <c r="T1111" s="122"/>
      <c r="U1111" s="122"/>
      <c r="V1111" s="122"/>
      <c r="W1111" s="123"/>
      <c r="X1111" s="122"/>
      <c r="Y1111" s="115"/>
      <c r="Z1111" s="115"/>
      <c r="AA1111" s="115"/>
      <c r="AB1111" s="116"/>
    </row>
    <row r="1112" spans="1:28">
      <c r="A1112" s="102">
        <v>1110</v>
      </c>
      <c r="B1112" s="37"/>
      <c r="C1112" s="37"/>
      <c r="D1112" s="37"/>
      <c r="G1112" s="37"/>
      <c r="J1112" s="25"/>
      <c r="K1112" s="25"/>
      <c r="P1112" s="25"/>
      <c r="T1112" s="37"/>
      <c r="U1112" s="37"/>
      <c r="Y1112" s="37"/>
      <c r="Z1112" s="37"/>
    </row>
    <row r="1113" spans="1:28">
      <c r="A1113" s="102">
        <v>1111</v>
      </c>
      <c r="B1113" s="37"/>
      <c r="C1113" s="37"/>
      <c r="D1113" s="37"/>
      <c r="G1113" s="37"/>
      <c r="J1113" s="25"/>
      <c r="K1113" s="25"/>
      <c r="P1113" s="25"/>
      <c r="T1113" s="37"/>
      <c r="U1113" s="37"/>
      <c r="Y1113" s="37"/>
      <c r="Z1113" s="37"/>
    </row>
    <row r="1114" spans="1:28">
      <c r="A1114" s="102">
        <v>1112</v>
      </c>
      <c r="B1114" s="37"/>
      <c r="C1114" s="37"/>
      <c r="D1114" s="37"/>
      <c r="G1114" s="37"/>
      <c r="J1114" s="25"/>
      <c r="K1114" s="25"/>
      <c r="P1114" s="25"/>
      <c r="T1114" s="37"/>
      <c r="U1114" s="37"/>
      <c r="Y1114" s="37"/>
      <c r="Z1114" s="37"/>
    </row>
    <row r="1115" spans="1:28">
      <c r="A1115" s="102">
        <v>1113</v>
      </c>
      <c r="B1115" s="37"/>
      <c r="C1115" s="37"/>
      <c r="D1115" s="37"/>
      <c r="G1115" s="37"/>
      <c r="J1115" s="25"/>
      <c r="K1115" s="25"/>
      <c r="P1115" s="25"/>
      <c r="T1115" s="37"/>
      <c r="U1115" s="37"/>
      <c r="Y1115" s="37"/>
      <c r="Z1115" s="37"/>
    </row>
    <row r="1116" spans="1:28" ht="13.5" thickBot="1">
      <c r="A1116" s="114">
        <v>1114</v>
      </c>
      <c r="B1116" s="122"/>
      <c r="C1116" s="122"/>
      <c r="D1116" s="122"/>
      <c r="E1116" s="122"/>
      <c r="F1116" s="123"/>
      <c r="G1116" s="122"/>
      <c r="H1116" s="123"/>
      <c r="I1116" s="122"/>
      <c r="J1116" s="122"/>
      <c r="K1116" s="122"/>
      <c r="L1116" s="122"/>
      <c r="M1116" s="123"/>
      <c r="N1116" s="122"/>
      <c r="O1116" s="122"/>
      <c r="P1116" s="122"/>
      <c r="Q1116" s="122"/>
      <c r="R1116" s="123"/>
      <c r="S1116" s="122"/>
      <c r="T1116" s="122"/>
      <c r="U1116" s="122"/>
      <c r="V1116" s="122"/>
      <c r="W1116" s="123"/>
      <c r="X1116" s="122"/>
      <c r="Y1116" s="115"/>
      <c r="Z1116" s="115"/>
      <c r="AA1116" s="115"/>
      <c r="AB1116" s="116"/>
    </row>
    <row r="1117" spans="1:28">
      <c r="A1117" s="102">
        <v>1115</v>
      </c>
      <c r="B1117" s="37"/>
      <c r="C1117" s="37"/>
      <c r="D1117" s="37"/>
      <c r="G1117" s="37"/>
      <c r="J1117" s="25"/>
      <c r="K1117" s="25"/>
      <c r="P1117" s="25"/>
      <c r="T1117" s="37"/>
      <c r="U1117" s="37"/>
      <c r="Y1117" s="37"/>
      <c r="Z1117" s="37"/>
    </row>
    <row r="1118" spans="1:28">
      <c r="A1118" s="102">
        <v>1116</v>
      </c>
      <c r="B1118" s="37"/>
      <c r="C1118" s="37"/>
      <c r="D1118" s="37"/>
      <c r="G1118" s="37"/>
      <c r="J1118" s="25"/>
      <c r="K1118" s="25"/>
      <c r="P1118" s="25"/>
      <c r="T1118" s="37"/>
      <c r="U1118" s="37"/>
      <c r="Y1118" s="37"/>
      <c r="Z1118" s="37"/>
    </row>
    <row r="1119" spans="1:28">
      <c r="A1119" s="102">
        <v>1117</v>
      </c>
      <c r="B1119" s="37"/>
      <c r="C1119" s="37"/>
      <c r="D1119" s="37"/>
      <c r="G1119" s="37"/>
      <c r="J1119" s="25"/>
      <c r="K1119" s="25"/>
      <c r="P1119" s="25"/>
      <c r="T1119" s="37"/>
      <c r="U1119" s="37"/>
      <c r="Y1119" s="37"/>
      <c r="Z1119" s="37"/>
    </row>
    <row r="1120" spans="1:28">
      <c r="A1120" s="102">
        <v>1118</v>
      </c>
      <c r="B1120" s="37"/>
      <c r="C1120" s="37"/>
      <c r="D1120" s="37"/>
      <c r="G1120" s="37"/>
      <c r="J1120" s="25"/>
      <c r="K1120" s="25"/>
      <c r="P1120" s="25"/>
      <c r="T1120" s="37"/>
      <c r="U1120" s="37"/>
      <c r="Y1120" s="37"/>
      <c r="Z1120" s="37"/>
    </row>
    <row r="1121" spans="1:28" ht="13.5" thickBot="1">
      <c r="A1121" s="114">
        <v>1119</v>
      </c>
      <c r="B1121" s="122"/>
      <c r="C1121" s="122"/>
      <c r="D1121" s="122"/>
      <c r="E1121" s="122"/>
      <c r="F1121" s="123"/>
      <c r="G1121" s="122"/>
      <c r="H1121" s="123"/>
      <c r="I1121" s="122"/>
      <c r="J1121" s="122"/>
      <c r="K1121" s="122"/>
      <c r="L1121" s="122"/>
      <c r="M1121" s="123"/>
      <c r="N1121" s="122"/>
      <c r="O1121" s="122"/>
      <c r="P1121" s="122"/>
      <c r="Q1121" s="122"/>
      <c r="R1121" s="123"/>
      <c r="S1121" s="122"/>
      <c r="T1121" s="122"/>
      <c r="U1121" s="122"/>
      <c r="V1121" s="122"/>
      <c r="W1121" s="123"/>
      <c r="X1121" s="122"/>
      <c r="Y1121" s="115"/>
      <c r="Z1121" s="115"/>
      <c r="AA1121" s="115"/>
      <c r="AB1121" s="116"/>
    </row>
    <row r="1122" spans="1:28">
      <c r="A1122" s="102">
        <v>1120</v>
      </c>
      <c r="B1122" s="37"/>
      <c r="C1122" s="37"/>
      <c r="D1122" s="37"/>
      <c r="G1122" s="37"/>
      <c r="J1122" s="25"/>
      <c r="K1122" s="25"/>
      <c r="P1122" s="25"/>
      <c r="T1122" s="37"/>
      <c r="U1122" s="37"/>
      <c r="Y1122" s="37"/>
      <c r="Z1122" s="37"/>
    </row>
    <row r="1123" spans="1:28">
      <c r="A1123" s="102">
        <v>1121</v>
      </c>
      <c r="B1123" s="37"/>
      <c r="C1123" s="37"/>
      <c r="D1123" s="37"/>
      <c r="G1123" s="37"/>
      <c r="J1123" s="25"/>
      <c r="K1123" s="25"/>
      <c r="P1123" s="25"/>
      <c r="T1123" s="37"/>
      <c r="U1123" s="37"/>
      <c r="Y1123" s="37"/>
      <c r="Z1123" s="37"/>
    </row>
    <row r="1124" spans="1:28">
      <c r="A1124" s="102">
        <v>1122</v>
      </c>
      <c r="B1124" s="37"/>
      <c r="C1124" s="37"/>
      <c r="D1124" s="37"/>
      <c r="G1124" s="37"/>
      <c r="J1124" s="25"/>
      <c r="K1124" s="25"/>
      <c r="P1124" s="25"/>
      <c r="T1124" s="37"/>
      <c r="U1124" s="37"/>
      <c r="Y1124" s="37"/>
      <c r="Z1124" s="37"/>
    </row>
    <row r="1125" spans="1:28">
      <c r="A1125" s="102">
        <v>1123</v>
      </c>
      <c r="B1125" s="37"/>
      <c r="C1125" s="37"/>
      <c r="D1125" s="37"/>
      <c r="G1125" s="37"/>
      <c r="J1125" s="25"/>
      <c r="K1125" s="25"/>
      <c r="P1125" s="25"/>
      <c r="T1125" s="37"/>
      <c r="U1125" s="37"/>
      <c r="Y1125" s="37"/>
      <c r="Z1125" s="37"/>
    </row>
    <row r="1126" spans="1:28" ht="13.5" thickBot="1">
      <c r="A1126" s="114">
        <v>1124</v>
      </c>
      <c r="B1126" s="122"/>
      <c r="C1126" s="122"/>
      <c r="D1126" s="122"/>
      <c r="E1126" s="122"/>
      <c r="F1126" s="123"/>
      <c r="G1126" s="122"/>
      <c r="H1126" s="123"/>
      <c r="I1126" s="122"/>
      <c r="J1126" s="122"/>
      <c r="K1126" s="122"/>
      <c r="L1126" s="122"/>
      <c r="M1126" s="123"/>
      <c r="N1126" s="122"/>
      <c r="O1126" s="122"/>
      <c r="P1126" s="122"/>
      <c r="Q1126" s="122"/>
      <c r="R1126" s="123"/>
      <c r="S1126" s="122"/>
      <c r="T1126" s="122"/>
      <c r="U1126" s="122"/>
      <c r="V1126" s="122"/>
      <c r="W1126" s="123"/>
      <c r="X1126" s="122"/>
      <c r="Y1126" s="115"/>
      <c r="Z1126" s="115"/>
      <c r="AA1126" s="115"/>
      <c r="AB1126" s="116"/>
    </row>
    <row r="1127" spans="1:28">
      <c r="A1127" s="102">
        <v>1125</v>
      </c>
      <c r="B1127" s="37"/>
      <c r="C1127" s="37"/>
      <c r="D1127" s="37"/>
      <c r="G1127" s="37"/>
      <c r="J1127" s="25"/>
      <c r="K1127" s="25"/>
      <c r="P1127" s="25"/>
      <c r="T1127" s="37"/>
      <c r="U1127" s="37"/>
      <c r="Y1127" s="37"/>
      <c r="Z1127" s="37"/>
    </row>
    <row r="1128" spans="1:28">
      <c r="A1128" s="102">
        <v>1126</v>
      </c>
      <c r="B1128" s="37"/>
      <c r="C1128" s="37"/>
      <c r="D1128" s="37"/>
      <c r="G1128" s="37"/>
      <c r="J1128" s="25"/>
      <c r="K1128" s="25"/>
      <c r="P1128" s="25"/>
      <c r="T1128" s="37"/>
      <c r="U1128" s="37"/>
      <c r="Y1128" s="37"/>
      <c r="Z1128" s="37"/>
    </row>
    <row r="1129" spans="1:28">
      <c r="A1129" s="102">
        <v>1127</v>
      </c>
      <c r="B1129" s="37"/>
      <c r="C1129" s="37"/>
      <c r="D1129" s="37"/>
      <c r="G1129" s="37"/>
      <c r="J1129" s="25"/>
      <c r="K1129" s="25"/>
      <c r="P1129" s="25"/>
      <c r="T1129" s="37"/>
      <c r="U1129" s="37"/>
      <c r="Y1129" s="37"/>
      <c r="Z1129" s="37"/>
    </row>
    <row r="1130" spans="1:28">
      <c r="A1130" s="102">
        <v>1128</v>
      </c>
      <c r="B1130" s="37"/>
      <c r="C1130" s="37"/>
      <c r="D1130" s="37"/>
      <c r="G1130" s="37"/>
      <c r="J1130" s="25"/>
      <c r="K1130" s="25"/>
      <c r="P1130" s="25"/>
      <c r="T1130" s="37"/>
      <c r="U1130" s="37"/>
      <c r="Y1130" s="37"/>
      <c r="Z1130" s="37"/>
    </row>
    <row r="1131" spans="1:28" ht="13.5" thickBot="1">
      <c r="A1131" s="114">
        <v>1129</v>
      </c>
      <c r="B1131" s="122"/>
      <c r="C1131" s="122"/>
      <c r="D1131" s="122"/>
      <c r="E1131" s="122"/>
      <c r="F1131" s="123"/>
      <c r="G1131" s="122"/>
      <c r="H1131" s="123"/>
      <c r="I1131" s="122"/>
      <c r="J1131" s="122"/>
      <c r="K1131" s="122"/>
      <c r="L1131" s="122"/>
      <c r="M1131" s="123"/>
      <c r="N1131" s="122"/>
      <c r="O1131" s="122"/>
      <c r="P1131" s="122"/>
      <c r="Q1131" s="122"/>
      <c r="R1131" s="123"/>
      <c r="S1131" s="122"/>
      <c r="T1131" s="122"/>
      <c r="U1131" s="122"/>
      <c r="V1131" s="122"/>
      <c r="W1131" s="123"/>
      <c r="X1131" s="122"/>
      <c r="Y1131" s="115"/>
      <c r="Z1131" s="115"/>
      <c r="AA1131" s="115"/>
      <c r="AB1131" s="116"/>
    </row>
    <row r="1132" spans="1:28">
      <c r="A1132" s="102">
        <v>1130</v>
      </c>
      <c r="B1132" s="37"/>
      <c r="C1132" s="37"/>
      <c r="D1132" s="37"/>
      <c r="G1132" s="37"/>
      <c r="J1132" s="25"/>
      <c r="K1132" s="25"/>
      <c r="P1132" s="25"/>
      <c r="T1132" s="37"/>
      <c r="U1132" s="37"/>
      <c r="Y1132" s="37"/>
      <c r="Z1132" s="37"/>
    </row>
    <row r="1133" spans="1:28">
      <c r="A1133" s="102">
        <v>1131</v>
      </c>
      <c r="B1133" s="37"/>
      <c r="C1133" s="37"/>
      <c r="D1133" s="37"/>
      <c r="G1133" s="37"/>
      <c r="J1133" s="25"/>
      <c r="K1133" s="25"/>
      <c r="P1133" s="25"/>
      <c r="T1133" s="37"/>
      <c r="U1133" s="37"/>
      <c r="Y1133" s="37"/>
      <c r="Z1133" s="37"/>
    </row>
    <row r="1134" spans="1:28">
      <c r="A1134" s="102">
        <v>1132</v>
      </c>
      <c r="B1134" s="37"/>
      <c r="C1134" s="37"/>
      <c r="D1134" s="37"/>
      <c r="G1134" s="37"/>
      <c r="J1134" s="25"/>
      <c r="K1134" s="25"/>
      <c r="P1134" s="25"/>
      <c r="T1134" s="37"/>
      <c r="U1134" s="37"/>
      <c r="Y1134" s="37"/>
      <c r="Z1134" s="37"/>
    </row>
    <row r="1135" spans="1:28">
      <c r="A1135" s="102">
        <v>1133</v>
      </c>
      <c r="B1135" s="37"/>
      <c r="C1135" s="37"/>
      <c r="D1135" s="37"/>
      <c r="G1135" s="37"/>
      <c r="J1135" s="25"/>
      <c r="K1135" s="25"/>
      <c r="P1135" s="25"/>
      <c r="T1135" s="37"/>
      <c r="U1135" s="37"/>
      <c r="Y1135" s="37"/>
      <c r="Z1135" s="37"/>
    </row>
    <row r="1136" spans="1:28" ht="13.5" thickBot="1">
      <c r="A1136" s="114">
        <v>1134</v>
      </c>
      <c r="B1136" s="122"/>
      <c r="C1136" s="122"/>
      <c r="D1136" s="122"/>
      <c r="E1136" s="122"/>
      <c r="F1136" s="123"/>
      <c r="G1136" s="122"/>
      <c r="H1136" s="123"/>
      <c r="I1136" s="122"/>
      <c r="J1136" s="122"/>
      <c r="K1136" s="122"/>
      <c r="L1136" s="122"/>
      <c r="M1136" s="123"/>
      <c r="N1136" s="122"/>
      <c r="O1136" s="122"/>
      <c r="P1136" s="122"/>
      <c r="Q1136" s="122"/>
      <c r="R1136" s="123"/>
      <c r="S1136" s="122"/>
      <c r="T1136" s="122"/>
      <c r="U1136" s="122"/>
      <c r="V1136" s="122"/>
      <c r="W1136" s="123"/>
      <c r="X1136" s="122"/>
      <c r="Y1136" s="115"/>
      <c r="Z1136" s="115"/>
      <c r="AA1136" s="115"/>
      <c r="AB1136" s="116"/>
    </row>
    <row r="1137" spans="1:28">
      <c r="A1137" s="102">
        <v>1135</v>
      </c>
      <c r="B1137" s="37"/>
      <c r="C1137" s="37"/>
      <c r="D1137" s="37"/>
      <c r="G1137" s="37"/>
      <c r="J1137" s="25"/>
      <c r="K1137" s="25"/>
      <c r="P1137" s="25"/>
      <c r="T1137" s="37"/>
      <c r="U1137" s="37"/>
      <c r="Y1137" s="37"/>
      <c r="Z1137" s="37"/>
    </row>
    <row r="1138" spans="1:28">
      <c r="A1138" s="102">
        <v>1136</v>
      </c>
      <c r="B1138" s="37"/>
      <c r="C1138" s="37"/>
      <c r="D1138" s="37"/>
      <c r="G1138" s="37"/>
      <c r="J1138" s="25"/>
      <c r="K1138" s="25"/>
      <c r="P1138" s="25"/>
      <c r="T1138" s="37"/>
      <c r="U1138" s="37"/>
      <c r="Y1138" s="37"/>
      <c r="Z1138" s="37"/>
    </row>
    <row r="1139" spans="1:28">
      <c r="A1139" s="102">
        <v>1137</v>
      </c>
      <c r="B1139" s="37"/>
      <c r="C1139" s="37"/>
      <c r="D1139" s="37"/>
      <c r="G1139" s="37"/>
      <c r="J1139" s="25"/>
      <c r="K1139" s="25"/>
      <c r="P1139" s="25"/>
      <c r="T1139" s="37"/>
      <c r="U1139" s="37"/>
      <c r="Y1139" s="37"/>
      <c r="Z1139" s="37"/>
    </row>
    <row r="1140" spans="1:28">
      <c r="A1140" s="102">
        <v>1138</v>
      </c>
      <c r="B1140" s="37"/>
      <c r="C1140" s="37"/>
      <c r="D1140" s="37"/>
      <c r="G1140" s="37"/>
      <c r="J1140" s="25"/>
      <c r="K1140" s="25"/>
      <c r="P1140" s="25"/>
      <c r="T1140" s="37"/>
      <c r="U1140" s="37"/>
      <c r="Y1140" s="37"/>
      <c r="Z1140" s="37"/>
    </row>
    <row r="1141" spans="1:28" ht="13.5" thickBot="1">
      <c r="A1141" s="114">
        <v>1139</v>
      </c>
      <c r="B1141" s="122"/>
      <c r="C1141" s="122"/>
      <c r="D1141" s="122"/>
      <c r="E1141" s="122"/>
      <c r="F1141" s="123"/>
      <c r="G1141" s="122"/>
      <c r="H1141" s="123"/>
      <c r="I1141" s="122"/>
      <c r="J1141" s="122"/>
      <c r="K1141" s="122"/>
      <c r="L1141" s="122"/>
      <c r="M1141" s="123"/>
      <c r="N1141" s="122"/>
      <c r="O1141" s="122"/>
      <c r="P1141" s="122"/>
      <c r="Q1141" s="122"/>
      <c r="R1141" s="123"/>
      <c r="S1141" s="122"/>
      <c r="T1141" s="122"/>
      <c r="U1141" s="122"/>
      <c r="V1141" s="122"/>
      <c r="W1141" s="123"/>
      <c r="X1141" s="122"/>
      <c r="Y1141" s="115"/>
      <c r="Z1141" s="115"/>
      <c r="AA1141" s="115"/>
      <c r="AB1141" s="116"/>
    </row>
    <row r="1142" spans="1:28">
      <c r="A1142" s="102">
        <v>1140</v>
      </c>
      <c r="B1142" s="37"/>
      <c r="C1142" s="37"/>
      <c r="D1142" s="37"/>
      <c r="G1142" s="37"/>
      <c r="J1142" s="25"/>
      <c r="K1142" s="25"/>
      <c r="P1142" s="25"/>
      <c r="T1142" s="37"/>
      <c r="U1142" s="37"/>
      <c r="Y1142" s="37"/>
      <c r="Z1142" s="37"/>
    </row>
    <row r="1143" spans="1:28">
      <c r="A1143" s="102">
        <v>1141</v>
      </c>
      <c r="B1143" s="37"/>
      <c r="C1143" s="37"/>
      <c r="D1143" s="37"/>
      <c r="G1143" s="37"/>
      <c r="J1143" s="25"/>
      <c r="K1143" s="25"/>
      <c r="P1143" s="25"/>
      <c r="T1143" s="37"/>
      <c r="U1143" s="37"/>
      <c r="Y1143" s="37"/>
      <c r="Z1143" s="37"/>
    </row>
    <row r="1144" spans="1:28">
      <c r="A1144" s="102">
        <v>1142</v>
      </c>
      <c r="B1144" s="37"/>
      <c r="C1144" s="37"/>
      <c r="D1144" s="37"/>
      <c r="G1144" s="37"/>
      <c r="J1144" s="25"/>
      <c r="K1144" s="25"/>
      <c r="P1144" s="25"/>
      <c r="T1144" s="37"/>
      <c r="U1144" s="37"/>
      <c r="Y1144" s="37"/>
      <c r="Z1144" s="37"/>
    </row>
    <row r="1145" spans="1:28">
      <c r="A1145" s="102">
        <v>1143</v>
      </c>
      <c r="B1145" s="37"/>
      <c r="C1145" s="37"/>
      <c r="D1145" s="37"/>
      <c r="G1145" s="37"/>
      <c r="J1145" s="25"/>
      <c r="K1145" s="25"/>
      <c r="P1145" s="25"/>
      <c r="T1145" s="37"/>
      <c r="U1145" s="37"/>
      <c r="Y1145" s="37"/>
      <c r="Z1145" s="37"/>
    </row>
    <row r="1146" spans="1:28" ht="13.5" thickBot="1">
      <c r="A1146" s="114">
        <v>1144</v>
      </c>
      <c r="B1146" s="122"/>
      <c r="C1146" s="122"/>
      <c r="D1146" s="122"/>
      <c r="E1146" s="122"/>
      <c r="F1146" s="123"/>
      <c r="G1146" s="122"/>
      <c r="H1146" s="123"/>
      <c r="I1146" s="122"/>
      <c r="J1146" s="122"/>
      <c r="K1146" s="122"/>
      <c r="L1146" s="122"/>
      <c r="M1146" s="123"/>
      <c r="N1146" s="122"/>
      <c r="O1146" s="122"/>
      <c r="P1146" s="122"/>
      <c r="Q1146" s="122"/>
      <c r="R1146" s="123"/>
      <c r="S1146" s="122"/>
      <c r="T1146" s="122"/>
      <c r="U1146" s="122"/>
      <c r="V1146" s="122"/>
      <c r="W1146" s="123"/>
      <c r="X1146" s="122"/>
      <c r="Y1146" s="115"/>
      <c r="Z1146" s="115"/>
      <c r="AA1146" s="115"/>
      <c r="AB1146" s="116"/>
    </row>
    <row r="1147" spans="1:28">
      <c r="A1147" s="102">
        <v>1145</v>
      </c>
      <c r="B1147" s="37"/>
      <c r="C1147" s="37"/>
      <c r="D1147" s="37"/>
      <c r="G1147" s="37"/>
      <c r="J1147" s="25"/>
      <c r="K1147" s="25"/>
      <c r="P1147" s="25"/>
      <c r="T1147" s="37"/>
      <c r="U1147" s="37"/>
      <c r="Y1147" s="37"/>
      <c r="Z1147" s="37"/>
    </row>
    <row r="1148" spans="1:28">
      <c r="A1148" s="102">
        <v>1146</v>
      </c>
      <c r="B1148" s="37"/>
      <c r="C1148" s="37"/>
      <c r="D1148" s="37"/>
      <c r="G1148" s="37"/>
      <c r="J1148" s="25"/>
      <c r="K1148" s="25"/>
      <c r="P1148" s="25"/>
      <c r="T1148" s="37"/>
      <c r="U1148" s="37"/>
      <c r="Y1148" s="37"/>
      <c r="Z1148" s="37"/>
    </row>
    <row r="1149" spans="1:28">
      <c r="A1149" s="102">
        <v>1147</v>
      </c>
      <c r="B1149" s="37"/>
      <c r="C1149" s="37"/>
      <c r="D1149" s="37"/>
      <c r="G1149" s="37"/>
      <c r="J1149" s="25"/>
      <c r="K1149" s="25"/>
      <c r="P1149" s="25"/>
      <c r="T1149" s="37"/>
      <c r="U1149" s="37"/>
      <c r="Y1149" s="37"/>
      <c r="Z1149" s="37"/>
    </row>
    <row r="1150" spans="1:28">
      <c r="A1150" s="102">
        <v>1148</v>
      </c>
      <c r="B1150" s="37"/>
      <c r="C1150" s="37"/>
      <c r="D1150" s="37"/>
      <c r="G1150" s="37"/>
      <c r="J1150" s="25"/>
      <c r="K1150" s="25"/>
      <c r="P1150" s="25"/>
      <c r="T1150" s="37"/>
      <c r="U1150" s="37"/>
      <c r="Y1150" s="37"/>
      <c r="Z1150" s="37"/>
    </row>
    <row r="1151" spans="1:28" ht="13.5" thickBot="1">
      <c r="A1151" s="114">
        <v>1149</v>
      </c>
      <c r="B1151" s="122"/>
      <c r="C1151" s="122"/>
      <c r="D1151" s="122"/>
      <c r="E1151" s="122"/>
      <c r="F1151" s="123"/>
      <c r="G1151" s="122"/>
      <c r="H1151" s="123"/>
      <c r="I1151" s="122"/>
      <c r="J1151" s="122"/>
      <c r="K1151" s="122"/>
      <c r="L1151" s="122"/>
      <c r="M1151" s="123"/>
      <c r="N1151" s="122"/>
      <c r="O1151" s="122"/>
      <c r="P1151" s="122"/>
      <c r="Q1151" s="122"/>
      <c r="R1151" s="123"/>
      <c r="S1151" s="122"/>
      <c r="T1151" s="122"/>
      <c r="U1151" s="122"/>
      <c r="V1151" s="122"/>
      <c r="W1151" s="123"/>
      <c r="X1151" s="122"/>
      <c r="Y1151" s="115"/>
      <c r="Z1151" s="115"/>
      <c r="AA1151" s="115"/>
      <c r="AB1151" s="116"/>
    </row>
    <row r="1152" spans="1:28">
      <c r="A1152" s="102">
        <v>1150</v>
      </c>
      <c r="B1152" s="37"/>
      <c r="C1152" s="37"/>
      <c r="D1152" s="37"/>
      <c r="G1152" s="37"/>
      <c r="J1152" s="25"/>
      <c r="K1152" s="25"/>
      <c r="P1152" s="25"/>
      <c r="T1152" s="37"/>
      <c r="U1152" s="37"/>
      <c r="Y1152" s="37"/>
      <c r="Z1152" s="37"/>
    </row>
    <row r="1153" spans="1:28">
      <c r="A1153" s="102">
        <v>1151</v>
      </c>
      <c r="B1153" s="37"/>
      <c r="C1153" s="37"/>
      <c r="D1153" s="37"/>
      <c r="G1153" s="37"/>
      <c r="J1153" s="25"/>
      <c r="K1153" s="25"/>
      <c r="P1153" s="25"/>
      <c r="T1153" s="37"/>
      <c r="U1153" s="37"/>
      <c r="Y1153" s="37"/>
      <c r="Z1153" s="37"/>
    </row>
    <row r="1154" spans="1:28">
      <c r="A1154" s="102">
        <v>1152</v>
      </c>
      <c r="B1154" s="37"/>
      <c r="C1154" s="37"/>
      <c r="D1154" s="37"/>
      <c r="G1154" s="37"/>
      <c r="J1154" s="25"/>
      <c r="K1154" s="25"/>
      <c r="P1154" s="25"/>
      <c r="T1154" s="37"/>
      <c r="U1154" s="37"/>
      <c r="Y1154" s="37"/>
      <c r="Z1154" s="37"/>
    </row>
    <row r="1155" spans="1:28">
      <c r="A1155" s="102">
        <v>1153</v>
      </c>
      <c r="B1155" s="37"/>
      <c r="C1155" s="37"/>
      <c r="D1155" s="37"/>
      <c r="G1155" s="37"/>
      <c r="J1155" s="25"/>
      <c r="K1155" s="25"/>
      <c r="P1155" s="25"/>
      <c r="T1155" s="37"/>
      <c r="U1155" s="37"/>
      <c r="Y1155" s="37"/>
      <c r="Z1155" s="37"/>
    </row>
    <row r="1156" spans="1:28" ht="13.5" thickBot="1">
      <c r="A1156" s="114">
        <v>1154</v>
      </c>
      <c r="B1156" s="122"/>
      <c r="C1156" s="122"/>
      <c r="D1156" s="122"/>
      <c r="E1156" s="122"/>
      <c r="F1156" s="123"/>
      <c r="G1156" s="122"/>
      <c r="H1156" s="123"/>
      <c r="I1156" s="122"/>
      <c r="J1156" s="122"/>
      <c r="K1156" s="122"/>
      <c r="L1156" s="122"/>
      <c r="M1156" s="123"/>
      <c r="N1156" s="122"/>
      <c r="O1156" s="122"/>
      <c r="P1156" s="122"/>
      <c r="Q1156" s="122"/>
      <c r="R1156" s="123"/>
      <c r="S1156" s="122"/>
      <c r="T1156" s="122"/>
      <c r="U1156" s="122"/>
      <c r="V1156" s="122"/>
      <c r="W1156" s="123"/>
      <c r="X1156" s="122"/>
      <c r="Y1156" s="115"/>
      <c r="Z1156" s="115"/>
      <c r="AA1156" s="115"/>
      <c r="AB1156" s="116"/>
    </row>
    <row r="1157" spans="1:28">
      <c r="A1157" s="102">
        <v>1155</v>
      </c>
      <c r="B1157" s="37"/>
      <c r="C1157" s="37"/>
      <c r="D1157" s="37"/>
      <c r="G1157" s="37"/>
      <c r="J1157" s="25"/>
      <c r="K1157" s="25"/>
      <c r="P1157" s="25"/>
      <c r="T1157" s="37"/>
      <c r="U1157" s="37"/>
      <c r="Y1157" s="37"/>
      <c r="Z1157" s="37"/>
    </row>
    <row r="1158" spans="1:28">
      <c r="A1158" s="102">
        <v>1156</v>
      </c>
      <c r="B1158" s="37"/>
      <c r="C1158" s="37"/>
      <c r="D1158" s="37"/>
      <c r="G1158" s="37"/>
      <c r="J1158" s="25"/>
      <c r="K1158" s="25"/>
      <c r="P1158" s="25"/>
      <c r="T1158" s="37"/>
      <c r="U1158" s="37"/>
      <c r="Y1158" s="37"/>
      <c r="Z1158" s="37"/>
    </row>
    <row r="1159" spans="1:28">
      <c r="A1159" s="102">
        <v>1157</v>
      </c>
      <c r="B1159" s="37"/>
      <c r="C1159" s="37"/>
      <c r="D1159" s="37"/>
      <c r="G1159" s="37"/>
      <c r="J1159" s="25"/>
      <c r="K1159" s="25"/>
      <c r="P1159" s="25"/>
      <c r="T1159" s="37"/>
      <c r="U1159" s="37"/>
      <c r="Y1159" s="37"/>
      <c r="Z1159" s="37"/>
    </row>
    <row r="1160" spans="1:28">
      <c r="A1160" s="102">
        <v>1158</v>
      </c>
      <c r="B1160" s="37"/>
      <c r="C1160" s="37"/>
      <c r="D1160" s="37"/>
      <c r="G1160" s="37"/>
      <c r="J1160" s="25"/>
      <c r="K1160" s="25"/>
      <c r="P1160" s="25"/>
      <c r="T1160" s="37"/>
      <c r="U1160" s="37"/>
      <c r="Y1160" s="37"/>
      <c r="Z1160" s="37"/>
    </row>
    <row r="1161" spans="1:28" ht="13.5" thickBot="1">
      <c r="A1161" s="114">
        <v>1159</v>
      </c>
      <c r="B1161" s="122"/>
      <c r="C1161" s="122"/>
      <c r="D1161" s="122"/>
      <c r="E1161" s="122"/>
      <c r="F1161" s="123"/>
      <c r="G1161" s="122"/>
      <c r="H1161" s="123"/>
      <c r="I1161" s="122"/>
      <c r="J1161" s="122"/>
      <c r="K1161" s="122"/>
      <c r="L1161" s="122"/>
      <c r="M1161" s="123"/>
      <c r="N1161" s="122"/>
      <c r="O1161" s="122"/>
      <c r="P1161" s="122"/>
      <c r="Q1161" s="122"/>
      <c r="R1161" s="123"/>
      <c r="S1161" s="122"/>
      <c r="T1161" s="122"/>
      <c r="U1161" s="122"/>
      <c r="V1161" s="122"/>
      <c r="W1161" s="123"/>
      <c r="X1161" s="122"/>
      <c r="Y1161" s="115"/>
      <c r="Z1161" s="115"/>
      <c r="AA1161" s="115"/>
      <c r="AB1161" s="116"/>
    </row>
    <row r="1162" spans="1:28">
      <c r="A1162" s="102">
        <v>1160</v>
      </c>
      <c r="B1162" s="37"/>
      <c r="C1162" s="37"/>
      <c r="D1162" s="37"/>
      <c r="G1162" s="37"/>
      <c r="J1162" s="25"/>
      <c r="K1162" s="25"/>
      <c r="P1162" s="25"/>
      <c r="T1162" s="37"/>
      <c r="U1162" s="37"/>
      <c r="Y1162" s="37"/>
      <c r="Z1162" s="37"/>
    </row>
    <row r="1163" spans="1:28">
      <c r="A1163" s="102">
        <v>1161</v>
      </c>
      <c r="B1163" s="37"/>
      <c r="C1163" s="37"/>
      <c r="D1163" s="37"/>
      <c r="G1163" s="37"/>
      <c r="J1163" s="25"/>
      <c r="K1163" s="25"/>
      <c r="P1163" s="25"/>
      <c r="T1163" s="37"/>
      <c r="U1163" s="37"/>
      <c r="Y1163" s="37"/>
      <c r="Z1163" s="37"/>
    </row>
    <row r="1164" spans="1:28">
      <c r="A1164" s="102">
        <v>1162</v>
      </c>
      <c r="B1164" s="37"/>
      <c r="C1164" s="37"/>
      <c r="D1164" s="37"/>
      <c r="G1164" s="37"/>
      <c r="J1164" s="25"/>
      <c r="K1164" s="25"/>
      <c r="P1164" s="25"/>
      <c r="T1164" s="37"/>
      <c r="U1164" s="37"/>
      <c r="Y1164" s="37"/>
      <c r="Z1164" s="37"/>
    </row>
    <row r="1165" spans="1:28">
      <c r="A1165" s="102">
        <v>1163</v>
      </c>
      <c r="B1165" s="37"/>
      <c r="C1165" s="37"/>
      <c r="D1165" s="37"/>
      <c r="G1165" s="37"/>
      <c r="J1165" s="25"/>
      <c r="K1165" s="25"/>
      <c r="P1165" s="25"/>
      <c r="T1165" s="37"/>
      <c r="U1165" s="37"/>
      <c r="Y1165" s="37"/>
      <c r="Z1165" s="37"/>
    </row>
    <row r="1166" spans="1:28" ht="13.5" thickBot="1">
      <c r="A1166" s="114">
        <v>1164</v>
      </c>
      <c r="B1166" s="122"/>
      <c r="C1166" s="122"/>
      <c r="D1166" s="122"/>
      <c r="E1166" s="122"/>
      <c r="F1166" s="123"/>
      <c r="G1166" s="122"/>
      <c r="H1166" s="123"/>
      <c r="I1166" s="122"/>
      <c r="J1166" s="122"/>
      <c r="K1166" s="122"/>
      <c r="L1166" s="122"/>
      <c r="M1166" s="123"/>
      <c r="N1166" s="122"/>
      <c r="O1166" s="122"/>
      <c r="P1166" s="122"/>
      <c r="Q1166" s="122"/>
      <c r="R1166" s="123"/>
      <c r="S1166" s="122"/>
      <c r="T1166" s="122"/>
      <c r="U1166" s="122"/>
      <c r="V1166" s="122"/>
      <c r="W1166" s="123"/>
      <c r="X1166" s="122"/>
      <c r="Y1166" s="115"/>
      <c r="Z1166" s="115"/>
      <c r="AA1166" s="115"/>
      <c r="AB1166" s="116"/>
    </row>
    <row r="1167" spans="1:28">
      <c r="A1167" s="102">
        <v>1165</v>
      </c>
      <c r="B1167" s="37"/>
      <c r="C1167" s="37"/>
      <c r="D1167" s="37"/>
      <c r="G1167" s="37"/>
      <c r="J1167" s="25"/>
      <c r="K1167" s="25"/>
      <c r="P1167" s="25"/>
      <c r="T1167" s="37"/>
      <c r="U1167" s="37"/>
      <c r="Y1167" s="37"/>
      <c r="Z1167" s="37"/>
    </row>
    <row r="1168" spans="1:28">
      <c r="A1168" s="102">
        <v>1166</v>
      </c>
      <c r="B1168" s="37"/>
      <c r="C1168" s="37"/>
      <c r="D1168" s="37"/>
      <c r="G1168" s="37"/>
      <c r="J1168" s="25"/>
      <c r="K1168" s="25"/>
      <c r="P1168" s="25"/>
      <c r="T1168" s="37"/>
      <c r="U1168" s="37"/>
      <c r="Y1168" s="37"/>
      <c r="Z1168" s="37"/>
    </row>
    <row r="1169" spans="1:28">
      <c r="A1169" s="102">
        <v>1167</v>
      </c>
      <c r="B1169" s="37"/>
      <c r="C1169" s="37"/>
      <c r="D1169" s="37"/>
      <c r="G1169" s="37"/>
      <c r="J1169" s="25"/>
      <c r="K1169" s="25"/>
      <c r="P1169" s="25"/>
      <c r="T1169" s="37"/>
      <c r="U1169" s="37"/>
      <c r="Y1169" s="37"/>
      <c r="Z1169" s="37"/>
    </row>
    <row r="1170" spans="1:28">
      <c r="A1170" s="102">
        <v>1168</v>
      </c>
      <c r="B1170" s="37"/>
      <c r="C1170" s="37"/>
      <c r="D1170" s="37"/>
      <c r="G1170" s="37"/>
      <c r="J1170" s="25"/>
      <c r="K1170" s="25"/>
      <c r="P1170" s="25"/>
      <c r="T1170" s="37"/>
      <c r="U1170" s="37"/>
      <c r="Y1170" s="37"/>
      <c r="Z1170" s="37"/>
    </row>
    <row r="1171" spans="1:28" ht="13.5" thickBot="1">
      <c r="A1171" s="114">
        <v>1169</v>
      </c>
      <c r="B1171" s="122"/>
      <c r="C1171" s="122"/>
      <c r="D1171" s="122"/>
      <c r="E1171" s="122"/>
      <c r="F1171" s="123"/>
      <c r="G1171" s="122"/>
      <c r="H1171" s="123"/>
      <c r="I1171" s="122"/>
      <c r="J1171" s="122"/>
      <c r="K1171" s="122"/>
      <c r="L1171" s="122"/>
      <c r="M1171" s="123"/>
      <c r="N1171" s="122"/>
      <c r="O1171" s="122"/>
      <c r="P1171" s="122"/>
      <c r="Q1171" s="122"/>
      <c r="R1171" s="123"/>
      <c r="S1171" s="122"/>
      <c r="T1171" s="122"/>
      <c r="U1171" s="122"/>
      <c r="V1171" s="122"/>
      <c r="W1171" s="123"/>
      <c r="X1171" s="122"/>
      <c r="Y1171" s="115"/>
      <c r="Z1171" s="115"/>
      <c r="AA1171" s="115"/>
      <c r="AB1171" s="116"/>
    </row>
    <row r="1172" spans="1:28">
      <c r="A1172" s="102">
        <v>1170</v>
      </c>
      <c r="B1172" s="37"/>
      <c r="C1172" s="37"/>
      <c r="D1172" s="37"/>
      <c r="G1172" s="37"/>
      <c r="J1172" s="25"/>
      <c r="K1172" s="25"/>
      <c r="P1172" s="25"/>
      <c r="T1172" s="37"/>
      <c r="U1172" s="37"/>
      <c r="Y1172" s="37"/>
      <c r="Z1172" s="37"/>
    </row>
    <row r="1173" spans="1:28">
      <c r="A1173" s="102">
        <v>1171</v>
      </c>
      <c r="B1173" s="37"/>
      <c r="C1173" s="37"/>
      <c r="D1173" s="37"/>
      <c r="G1173" s="37"/>
      <c r="J1173" s="25"/>
      <c r="K1173" s="25"/>
      <c r="P1173" s="25"/>
      <c r="T1173" s="37"/>
      <c r="U1173" s="37"/>
      <c r="Y1173" s="37"/>
      <c r="Z1173" s="37"/>
    </row>
    <row r="1174" spans="1:28">
      <c r="A1174" s="102">
        <v>1172</v>
      </c>
      <c r="B1174" s="37"/>
      <c r="C1174" s="37"/>
      <c r="D1174" s="37"/>
      <c r="G1174" s="37"/>
      <c r="J1174" s="25"/>
      <c r="K1174" s="25"/>
      <c r="P1174" s="25"/>
      <c r="T1174" s="37"/>
      <c r="U1174" s="37"/>
      <c r="Y1174" s="37"/>
      <c r="Z1174" s="37"/>
    </row>
    <row r="1175" spans="1:28">
      <c r="A1175" s="102">
        <v>1173</v>
      </c>
      <c r="B1175" s="37"/>
      <c r="C1175" s="37"/>
      <c r="D1175" s="37"/>
      <c r="G1175" s="37"/>
      <c r="J1175" s="25"/>
      <c r="K1175" s="25"/>
      <c r="P1175" s="25"/>
      <c r="T1175" s="37"/>
      <c r="U1175" s="37"/>
      <c r="Y1175" s="37"/>
      <c r="Z1175" s="37"/>
    </row>
    <row r="1176" spans="1:28" ht="13.5" thickBot="1">
      <c r="A1176" s="114">
        <v>1174</v>
      </c>
      <c r="B1176" s="122"/>
      <c r="C1176" s="122"/>
      <c r="D1176" s="122"/>
      <c r="E1176" s="122"/>
      <c r="F1176" s="123"/>
      <c r="G1176" s="122"/>
      <c r="H1176" s="123"/>
      <c r="I1176" s="122"/>
      <c r="J1176" s="122"/>
      <c r="K1176" s="122"/>
      <c r="L1176" s="122"/>
      <c r="M1176" s="123"/>
      <c r="N1176" s="122"/>
      <c r="O1176" s="122"/>
      <c r="P1176" s="122"/>
      <c r="Q1176" s="122"/>
      <c r="R1176" s="123"/>
      <c r="S1176" s="122"/>
      <c r="T1176" s="122"/>
      <c r="U1176" s="122"/>
      <c r="V1176" s="122"/>
      <c r="W1176" s="123"/>
      <c r="X1176" s="122"/>
      <c r="Y1176" s="115"/>
      <c r="Z1176" s="115"/>
      <c r="AA1176" s="115"/>
      <c r="AB1176" s="116"/>
    </row>
    <row r="1177" spans="1:28">
      <c r="A1177" s="102">
        <v>1175</v>
      </c>
      <c r="B1177" s="37"/>
      <c r="C1177" s="37"/>
      <c r="D1177" s="37"/>
      <c r="G1177" s="37"/>
      <c r="J1177" s="25"/>
      <c r="K1177" s="25"/>
      <c r="P1177" s="25"/>
      <c r="T1177" s="37"/>
      <c r="U1177" s="37"/>
      <c r="Y1177" s="37"/>
      <c r="Z1177" s="37"/>
    </row>
    <row r="1178" spans="1:28">
      <c r="A1178" s="102">
        <v>1176</v>
      </c>
      <c r="B1178" s="37"/>
      <c r="C1178" s="37"/>
      <c r="D1178" s="37"/>
      <c r="G1178" s="37"/>
      <c r="J1178" s="25"/>
      <c r="K1178" s="25"/>
      <c r="P1178" s="25"/>
      <c r="T1178" s="37"/>
      <c r="U1178" s="37"/>
      <c r="Y1178" s="37"/>
      <c r="Z1178" s="37"/>
    </row>
    <row r="1179" spans="1:28">
      <c r="A1179" s="102">
        <v>1177</v>
      </c>
      <c r="B1179" s="37"/>
      <c r="C1179" s="37"/>
      <c r="D1179" s="37"/>
      <c r="G1179" s="37"/>
      <c r="J1179" s="25"/>
      <c r="K1179" s="25"/>
      <c r="P1179" s="25"/>
      <c r="T1179" s="37"/>
      <c r="U1179" s="37"/>
      <c r="Y1179" s="37"/>
      <c r="Z1179" s="37"/>
    </row>
    <row r="1180" spans="1:28">
      <c r="A1180" s="102">
        <v>1178</v>
      </c>
      <c r="B1180" s="37"/>
      <c r="C1180" s="37"/>
      <c r="D1180" s="37"/>
      <c r="G1180" s="37"/>
      <c r="J1180" s="25"/>
      <c r="K1180" s="25"/>
      <c r="P1180" s="25"/>
      <c r="T1180" s="37"/>
      <c r="U1180" s="37"/>
      <c r="Y1180" s="37"/>
      <c r="Z1180" s="37"/>
    </row>
    <row r="1181" spans="1:28" ht="13.5" thickBot="1">
      <c r="A1181" s="114">
        <v>1179</v>
      </c>
      <c r="B1181" s="122"/>
      <c r="C1181" s="122"/>
      <c r="D1181" s="122"/>
      <c r="E1181" s="122"/>
      <c r="F1181" s="123"/>
      <c r="G1181" s="122"/>
      <c r="H1181" s="123"/>
      <c r="I1181" s="122"/>
      <c r="J1181" s="122"/>
      <c r="K1181" s="122"/>
      <c r="L1181" s="122"/>
      <c r="M1181" s="123"/>
      <c r="N1181" s="122"/>
      <c r="O1181" s="122"/>
      <c r="P1181" s="122"/>
      <c r="Q1181" s="122"/>
      <c r="R1181" s="123"/>
      <c r="S1181" s="122"/>
      <c r="T1181" s="122"/>
      <c r="U1181" s="122"/>
      <c r="V1181" s="122"/>
      <c r="W1181" s="123"/>
      <c r="X1181" s="122"/>
      <c r="Y1181" s="115"/>
      <c r="Z1181" s="115"/>
      <c r="AA1181" s="115"/>
      <c r="AB1181" s="116"/>
    </row>
    <row r="1182" spans="1:28">
      <c r="A1182" s="102">
        <v>1180</v>
      </c>
      <c r="B1182" s="37"/>
      <c r="C1182" s="37"/>
      <c r="D1182" s="37"/>
      <c r="G1182" s="37"/>
      <c r="J1182" s="25"/>
      <c r="K1182" s="25"/>
      <c r="P1182" s="25"/>
      <c r="T1182" s="37"/>
      <c r="U1182" s="37"/>
      <c r="Y1182" s="37"/>
      <c r="Z1182" s="37"/>
    </row>
    <row r="1183" spans="1:28">
      <c r="A1183" s="102">
        <v>1181</v>
      </c>
      <c r="B1183" s="37"/>
      <c r="C1183" s="37"/>
      <c r="D1183" s="37"/>
      <c r="G1183" s="37"/>
      <c r="J1183" s="25"/>
      <c r="K1183" s="25"/>
      <c r="P1183" s="25"/>
      <c r="T1183" s="37"/>
      <c r="U1183" s="37"/>
      <c r="Y1183" s="37"/>
      <c r="Z1183" s="37"/>
    </row>
    <row r="1184" spans="1:28">
      <c r="A1184" s="102">
        <v>1182</v>
      </c>
      <c r="B1184" s="37"/>
      <c r="C1184" s="37"/>
      <c r="D1184" s="37"/>
      <c r="G1184" s="37"/>
      <c r="J1184" s="25"/>
      <c r="K1184" s="25"/>
      <c r="P1184" s="25"/>
      <c r="T1184" s="37"/>
      <c r="U1184" s="37"/>
      <c r="Y1184" s="37"/>
      <c r="Z1184" s="37"/>
    </row>
    <row r="1185" spans="1:28">
      <c r="A1185" s="102">
        <v>1183</v>
      </c>
      <c r="B1185" s="37"/>
      <c r="C1185" s="37"/>
      <c r="D1185" s="37"/>
      <c r="G1185" s="37"/>
      <c r="J1185" s="25"/>
      <c r="K1185" s="25"/>
      <c r="P1185" s="25"/>
      <c r="T1185" s="37"/>
      <c r="U1185" s="37"/>
      <c r="Y1185" s="37"/>
      <c r="Z1185" s="37"/>
    </row>
    <row r="1186" spans="1:28" ht="13.5" thickBot="1">
      <c r="A1186" s="114">
        <v>1184</v>
      </c>
      <c r="B1186" s="122"/>
      <c r="C1186" s="122"/>
      <c r="D1186" s="122"/>
      <c r="E1186" s="122"/>
      <c r="F1186" s="123"/>
      <c r="G1186" s="122"/>
      <c r="H1186" s="123"/>
      <c r="I1186" s="122"/>
      <c r="J1186" s="122"/>
      <c r="K1186" s="122"/>
      <c r="L1186" s="122"/>
      <c r="M1186" s="123"/>
      <c r="N1186" s="122"/>
      <c r="O1186" s="122"/>
      <c r="P1186" s="122"/>
      <c r="Q1186" s="122"/>
      <c r="R1186" s="123"/>
      <c r="S1186" s="122"/>
      <c r="T1186" s="122"/>
      <c r="U1186" s="122"/>
      <c r="V1186" s="122"/>
      <c r="W1186" s="123"/>
      <c r="X1186" s="122"/>
      <c r="Y1186" s="115"/>
      <c r="Z1186" s="115"/>
      <c r="AA1186" s="115"/>
      <c r="AB1186" s="116"/>
    </row>
    <row r="1187" spans="1:28">
      <c r="A1187" s="102">
        <v>1185</v>
      </c>
      <c r="B1187" s="37"/>
      <c r="C1187" s="37"/>
      <c r="D1187" s="37"/>
      <c r="G1187" s="37"/>
      <c r="J1187" s="25"/>
      <c r="K1187" s="25"/>
      <c r="P1187" s="25"/>
      <c r="T1187" s="37"/>
      <c r="U1187" s="37"/>
      <c r="Y1187" s="37"/>
      <c r="Z1187" s="37"/>
    </row>
    <row r="1188" spans="1:28">
      <c r="A1188" s="102">
        <v>1186</v>
      </c>
      <c r="B1188" s="37"/>
      <c r="C1188" s="37"/>
      <c r="D1188" s="37"/>
      <c r="G1188" s="37"/>
      <c r="J1188" s="25"/>
      <c r="K1188" s="25"/>
      <c r="P1188" s="25"/>
      <c r="T1188" s="37"/>
      <c r="U1188" s="37"/>
      <c r="Y1188" s="37"/>
      <c r="Z1188" s="37"/>
    </row>
    <row r="1189" spans="1:28">
      <c r="A1189" s="102">
        <v>1187</v>
      </c>
      <c r="B1189" s="37"/>
      <c r="C1189" s="37"/>
      <c r="D1189" s="37"/>
      <c r="G1189" s="37"/>
      <c r="J1189" s="25"/>
      <c r="K1189" s="25"/>
      <c r="P1189" s="25"/>
      <c r="T1189" s="37"/>
      <c r="U1189" s="37"/>
      <c r="Y1189" s="37"/>
      <c r="Z1189" s="37"/>
    </row>
    <row r="1190" spans="1:28">
      <c r="A1190" s="102">
        <v>1188</v>
      </c>
      <c r="B1190" s="37"/>
      <c r="C1190" s="37"/>
      <c r="D1190" s="37"/>
      <c r="G1190" s="37"/>
      <c r="J1190" s="25"/>
      <c r="K1190" s="25"/>
      <c r="P1190" s="25"/>
      <c r="T1190" s="37"/>
      <c r="U1190" s="37"/>
      <c r="Y1190" s="37"/>
      <c r="Z1190" s="37"/>
    </row>
    <row r="1191" spans="1:28" ht="13.5" thickBot="1">
      <c r="A1191" s="114">
        <v>1189</v>
      </c>
      <c r="B1191" s="122"/>
      <c r="C1191" s="122"/>
      <c r="D1191" s="122"/>
      <c r="E1191" s="122"/>
      <c r="F1191" s="123"/>
      <c r="G1191" s="122"/>
      <c r="H1191" s="123"/>
      <c r="I1191" s="122"/>
      <c r="J1191" s="122"/>
      <c r="K1191" s="122"/>
      <c r="L1191" s="122"/>
      <c r="M1191" s="123"/>
      <c r="N1191" s="122"/>
      <c r="O1191" s="122"/>
      <c r="P1191" s="122"/>
      <c r="Q1191" s="122"/>
      <c r="R1191" s="123"/>
      <c r="S1191" s="122"/>
      <c r="T1191" s="122"/>
      <c r="U1191" s="122"/>
      <c r="V1191" s="122"/>
      <c r="W1191" s="123"/>
      <c r="X1191" s="122"/>
      <c r="Y1191" s="115"/>
      <c r="Z1191" s="115"/>
      <c r="AA1191" s="115"/>
      <c r="AB1191" s="116"/>
    </row>
    <row r="1192" spans="1:28">
      <c r="A1192" s="102">
        <v>1190</v>
      </c>
      <c r="B1192" s="37"/>
      <c r="C1192" s="37"/>
      <c r="D1192" s="37"/>
      <c r="G1192" s="37"/>
      <c r="J1192" s="25"/>
      <c r="K1192" s="25"/>
      <c r="P1192" s="25"/>
      <c r="T1192" s="37"/>
      <c r="U1192" s="37"/>
      <c r="Y1192" s="37"/>
      <c r="Z1192" s="37"/>
    </row>
    <row r="1193" spans="1:28">
      <c r="A1193" s="102">
        <v>1191</v>
      </c>
      <c r="B1193" s="37"/>
      <c r="C1193" s="37"/>
      <c r="D1193" s="37"/>
      <c r="G1193" s="37"/>
      <c r="J1193" s="25"/>
      <c r="K1193" s="25"/>
      <c r="P1193" s="25"/>
      <c r="T1193" s="37"/>
      <c r="U1193" s="37"/>
      <c r="Y1193" s="37"/>
      <c r="Z1193" s="37"/>
    </row>
    <row r="1194" spans="1:28">
      <c r="A1194" s="102">
        <v>1192</v>
      </c>
      <c r="B1194" s="37"/>
      <c r="C1194" s="37"/>
      <c r="D1194" s="37"/>
      <c r="G1194" s="37"/>
      <c r="J1194" s="25"/>
      <c r="K1194" s="25"/>
      <c r="P1194" s="25"/>
      <c r="T1194" s="37"/>
      <c r="U1194" s="37"/>
      <c r="Y1194" s="37"/>
      <c r="Z1194" s="37"/>
    </row>
    <row r="1195" spans="1:28">
      <c r="A1195" s="102">
        <v>1193</v>
      </c>
      <c r="B1195" s="37"/>
      <c r="C1195" s="37"/>
      <c r="D1195" s="37"/>
      <c r="G1195" s="37"/>
      <c r="J1195" s="25"/>
      <c r="K1195" s="25"/>
      <c r="P1195" s="25"/>
      <c r="T1195" s="37"/>
      <c r="U1195" s="37"/>
      <c r="Y1195" s="37"/>
      <c r="Z1195" s="37"/>
    </row>
    <row r="1196" spans="1:28" ht="13.5" thickBot="1">
      <c r="A1196" s="114">
        <v>1194</v>
      </c>
      <c r="B1196" s="122"/>
      <c r="C1196" s="122"/>
      <c r="D1196" s="122"/>
      <c r="E1196" s="122"/>
      <c r="F1196" s="123"/>
      <c r="G1196" s="122"/>
      <c r="H1196" s="123"/>
      <c r="I1196" s="122"/>
      <c r="J1196" s="122"/>
      <c r="K1196" s="122"/>
      <c r="L1196" s="122"/>
      <c r="M1196" s="123"/>
      <c r="N1196" s="122"/>
      <c r="O1196" s="122"/>
      <c r="P1196" s="122"/>
      <c r="Q1196" s="122"/>
      <c r="R1196" s="123"/>
      <c r="S1196" s="122"/>
      <c r="T1196" s="122"/>
      <c r="U1196" s="122"/>
      <c r="V1196" s="122"/>
      <c r="W1196" s="123"/>
      <c r="X1196" s="122"/>
      <c r="Y1196" s="115"/>
      <c r="Z1196" s="115"/>
      <c r="AA1196" s="115"/>
      <c r="AB1196" s="116"/>
    </row>
    <row r="1197" spans="1:28">
      <c r="A1197" s="102">
        <v>1195</v>
      </c>
      <c r="B1197" s="37"/>
      <c r="C1197" s="37"/>
      <c r="D1197" s="37"/>
      <c r="G1197" s="37"/>
      <c r="J1197" s="25"/>
      <c r="K1197" s="25"/>
      <c r="P1197" s="25"/>
      <c r="T1197" s="37"/>
      <c r="U1197" s="37"/>
      <c r="Y1197" s="37"/>
      <c r="Z1197" s="37"/>
    </row>
    <row r="1198" spans="1:28">
      <c r="A1198" s="102">
        <v>1196</v>
      </c>
      <c r="B1198" s="37"/>
      <c r="C1198" s="37"/>
      <c r="D1198" s="37"/>
      <c r="G1198" s="37"/>
      <c r="J1198" s="25"/>
      <c r="K1198" s="25"/>
      <c r="P1198" s="25"/>
      <c r="T1198" s="37"/>
      <c r="U1198" s="37"/>
      <c r="Y1198" s="37"/>
      <c r="Z1198" s="37"/>
    </row>
    <row r="1199" spans="1:28">
      <c r="A1199" s="102">
        <v>1197</v>
      </c>
      <c r="B1199" s="37"/>
      <c r="C1199" s="37"/>
      <c r="D1199" s="37"/>
      <c r="G1199" s="37"/>
      <c r="J1199" s="25"/>
      <c r="K1199" s="25"/>
      <c r="P1199" s="25"/>
      <c r="T1199" s="37"/>
      <c r="U1199" s="37"/>
      <c r="Y1199" s="37"/>
      <c r="Z1199" s="37"/>
    </row>
    <row r="1200" spans="1:28">
      <c r="A1200" s="102">
        <v>1198</v>
      </c>
      <c r="B1200" s="37"/>
      <c r="C1200" s="37"/>
      <c r="D1200" s="37"/>
      <c r="G1200" s="37"/>
      <c r="J1200" s="25"/>
      <c r="K1200" s="25"/>
      <c r="P1200" s="25"/>
      <c r="T1200" s="37"/>
      <c r="U1200" s="37"/>
      <c r="Y1200" s="37"/>
      <c r="Z1200" s="37"/>
    </row>
    <row r="1201" spans="1:28" ht="13.5" thickBot="1">
      <c r="A1201" s="114">
        <v>1199</v>
      </c>
      <c r="B1201" s="122"/>
      <c r="C1201" s="122"/>
      <c r="D1201" s="122"/>
      <c r="E1201" s="122"/>
      <c r="F1201" s="123"/>
      <c r="G1201" s="122"/>
      <c r="H1201" s="123"/>
      <c r="I1201" s="122"/>
      <c r="J1201" s="122"/>
      <c r="K1201" s="122"/>
      <c r="L1201" s="122"/>
      <c r="M1201" s="123"/>
      <c r="N1201" s="122"/>
      <c r="O1201" s="122"/>
      <c r="P1201" s="122"/>
      <c r="Q1201" s="122"/>
      <c r="R1201" s="123"/>
      <c r="S1201" s="122"/>
      <c r="T1201" s="122"/>
      <c r="U1201" s="122"/>
      <c r="V1201" s="122"/>
      <c r="W1201" s="123"/>
      <c r="X1201" s="122"/>
      <c r="Y1201" s="115"/>
      <c r="Z1201" s="115"/>
      <c r="AA1201" s="115"/>
      <c r="AB1201" s="116"/>
    </row>
    <row r="1202" spans="1:28">
      <c r="A1202" s="102">
        <v>1200</v>
      </c>
      <c r="B1202" s="37"/>
      <c r="C1202" s="37"/>
      <c r="D1202" s="37"/>
      <c r="G1202" s="37"/>
      <c r="J1202" s="25"/>
      <c r="K1202" s="25"/>
      <c r="P1202" s="25"/>
      <c r="T1202" s="37"/>
      <c r="U1202" s="37"/>
      <c r="Y1202" s="37"/>
      <c r="Z1202" s="37"/>
    </row>
    <row r="1203" spans="1:28">
      <c r="A1203" s="102">
        <v>1201</v>
      </c>
      <c r="B1203" s="37"/>
      <c r="C1203" s="37"/>
      <c r="D1203" s="37"/>
      <c r="G1203" s="37"/>
      <c r="J1203" s="25"/>
      <c r="K1203" s="25"/>
      <c r="P1203" s="25"/>
      <c r="T1203" s="37"/>
      <c r="U1203" s="37"/>
      <c r="Y1203" s="37"/>
      <c r="Z1203" s="37"/>
    </row>
    <row r="1204" spans="1:28">
      <c r="A1204" s="102">
        <v>1202</v>
      </c>
      <c r="B1204" s="37"/>
      <c r="C1204" s="37"/>
      <c r="D1204" s="37"/>
      <c r="G1204" s="37"/>
      <c r="J1204" s="25"/>
      <c r="K1204" s="25"/>
      <c r="P1204" s="25"/>
      <c r="T1204" s="37"/>
      <c r="U1204" s="37"/>
      <c r="Y1204" s="37"/>
      <c r="Z1204" s="37"/>
    </row>
    <row r="1205" spans="1:28">
      <c r="A1205" s="102">
        <v>1203</v>
      </c>
      <c r="B1205" s="37"/>
      <c r="C1205" s="37"/>
      <c r="D1205" s="37"/>
      <c r="G1205" s="37"/>
      <c r="J1205" s="25"/>
      <c r="K1205" s="25"/>
      <c r="P1205" s="25"/>
      <c r="T1205" s="37"/>
      <c r="U1205" s="37"/>
      <c r="Y1205" s="37"/>
      <c r="Z1205" s="37"/>
    </row>
    <row r="1206" spans="1:28" ht="13.5" thickBot="1">
      <c r="A1206" s="114">
        <v>1204</v>
      </c>
      <c r="B1206" s="122"/>
      <c r="C1206" s="122"/>
      <c r="D1206" s="122"/>
      <c r="E1206" s="122"/>
      <c r="F1206" s="123"/>
      <c r="G1206" s="122"/>
      <c r="H1206" s="123"/>
      <c r="I1206" s="122"/>
      <c r="J1206" s="122"/>
      <c r="K1206" s="122"/>
      <c r="L1206" s="122"/>
      <c r="M1206" s="123"/>
      <c r="N1206" s="122"/>
      <c r="O1206" s="122"/>
      <c r="P1206" s="122"/>
      <c r="Q1206" s="122"/>
      <c r="R1206" s="123"/>
      <c r="S1206" s="122"/>
      <c r="T1206" s="122"/>
      <c r="U1206" s="122"/>
      <c r="V1206" s="122"/>
      <c r="W1206" s="123"/>
      <c r="X1206" s="122"/>
      <c r="Y1206" s="115"/>
      <c r="Z1206" s="115"/>
      <c r="AA1206" s="115"/>
      <c r="AB1206" s="116"/>
    </row>
    <row r="1207" spans="1:28">
      <c r="A1207" s="102">
        <v>1205</v>
      </c>
      <c r="B1207" s="37"/>
      <c r="C1207" s="37"/>
      <c r="D1207" s="37"/>
      <c r="G1207" s="37"/>
      <c r="J1207" s="25"/>
      <c r="K1207" s="25"/>
      <c r="P1207" s="25"/>
      <c r="T1207" s="37"/>
      <c r="U1207" s="37"/>
      <c r="Y1207" s="37"/>
      <c r="Z1207" s="37"/>
    </row>
    <row r="1208" spans="1:28">
      <c r="A1208" s="102">
        <v>1206</v>
      </c>
      <c r="B1208" s="37"/>
      <c r="C1208" s="37"/>
      <c r="D1208" s="37"/>
      <c r="G1208" s="37"/>
      <c r="J1208" s="25"/>
      <c r="K1208" s="25"/>
      <c r="P1208" s="25"/>
      <c r="T1208" s="37"/>
      <c r="U1208" s="37"/>
      <c r="Y1208" s="37"/>
      <c r="Z1208" s="37"/>
    </row>
    <row r="1209" spans="1:28">
      <c r="A1209" s="102">
        <v>1207</v>
      </c>
      <c r="B1209" s="37"/>
      <c r="C1209" s="37"/>
      <c r="D1209" s="37"/>
      <c r="G1209" s="37"/>
      <c r="J1209" s="25"/>
      <c r="K1209" s="25"/>
      <c r="P1209" s="25"/>
      <c r="T1209" s="37"/>
      <c r="U1209" s="37"/>
      <c r="Y1209" s="37"/>
      <c r="Z1209" s="37"/>
    </row>
    <row r="1210" spans="1:28">
      <c r="A1210" s="102">
        <v>1208</v>
      </c>
      <c r="B1210" s="37"/>
      <c r="C1210" s="37"/>
      <c r="D1210" s="37"/>
      <c r="G1210" s="37"/>
      <c r="J1210" s="25"/>
      <c r="K1210" s="25"/>
      <c r="P1210" s="25"/>
      <c r="T1210" s="37"/>
      <c r="U1210" s="37"/>
      <c r="Y1210" s="37"/>
      <c r="Z1210" s="37"/>
    </row>
    <row r="1211" spans="1:28" ht="13.5" thickBot="1">
      <c r="A1211" s="114">
        <v>1209</v>
      </c>
      <c r="B1211" s="122"/>
      <c r="C1211" s="122"/>
      <c r="D1211" s="122"/>
      <c r="E1211" s="122"/>
      <c r="F1211" s="123"/>
      <c r="G1211" s="122"/>
      <c r="H1211" s="123"/>
      <c r="I1211" s="122"/>
      <c r="J1211" s="122"/>
      <c r="K1211" s="122"/>
      <c r="L1211" s="122"/>
      <c r="M1211" s="123"/>
      <c r="N1211" s="122"/>
      <c r="O1211" s="122"/>
      <c r="P1211" s="122"/>
      <c r="Q1211" s="122"/>
      <c r="R1211" s="123"/>
      <c r="S1211" s="122"/>
      <c r="T1211" s="122"/>
      <c r="U1211" s="122"/>
      <c r="V1211" s="122"/>
      <c r="W1211" s="123"/>
      <c r="X1211" s="122"/>
      <c r="Y1211" s="115"/>
      <c r="Z1211" s="115"/>
      <c r="AA1211" s="115"/>
      <c r="AB1211" s="116"/>
    </row>
    <row r="1212" spans="1:28">
      <c r="A1212" s="102">
        <v>1210</v>
      </c>
      <c r="B1212" s="37"/>
      <c r="C1212" s="37"/>
      <c r="D1212" s="37"/>
      <c r="G1212" s="37"/>
      <c r="J1212" s="25"/>
      <c r="K1212" s="25"/>
      <c r="P1212" s="25"/>
      <c r="T1212" s="37"/>
      <c r="U1212" s="37"/>
      <c r="Y1212" s="37"/>
      <c r="Z1212" s="37"/>
    </row>
    <row r="1213" spans="1:28">
      <c r="A1213" s="102">
        <v>1211</v>
      </c>
      <c r="B1213" s="37"/>
      <c r="C1213" s="37"/>
      <c r="D1213" s="37"/>
      <c r="G1213" s="37"/>
      <c r="J1213" s="25"/>
      <c r="K1213" s="25"/>
      <c r="P1213" s="25"/>
      <c r="T1213" s="37"/>
      <c r="U1213" s="37"/>
      <c r="Y1213" s="37"/>
      <c r="Z1213" s="37"/>
    </row>
    <row r="1214" spans="1:28">
      <c r="A1214" s="102">
        <v>1212</v>
      </c>
      <c r="B1214" s="37"/>
      <c r="C1214" s="37"/>
      <c r="D1214" s="37"/>
      <c r="G1214" s="37"/>
      <c r="J1214" s="25"/>
      <c r="K1214" s="25"/>
      <c r="P1214" s="25"/>
      <c r="T1214" s="37"/>
      <c r="U1214" s="37"/>
      <c r="Y1214" s="37"/>
      <c r="Z1214" s="37"/>
    </row>
    <row r="1215" spans="1:28">
      <c r="A1215" s="102">
        <v>1213</v>
      </c>
      <c r="B1215" s="37"/>
      <c r="C1215" s="37"/>
      <c r="D1215" s="37"/>
      <c r="G1215" s="37"/>
      <c r="J1215" s="25"/>
      <c r="K1215" s="25"/>
      <c r="P1215" s="25"/>
      <c r="T1215" s="37"/>
      <c r="U1215" s="37"/>
      <c r="Y1215" s="37"/>
      <c r="Z1215" s="37"/>
    </row>
    <row r="1216" spans="1:28" ht="13.5" thickBot="1">
      <c r="A1216" s="114">
        <v>1214</v>
      </c>
      <c r="B1216" s="122"/>
      <c r="C1216" s="122"/>
      <c r="D1216" s="122"/>
      <c r="E1216" s="122"/>
      <c r="F1216" s="123"/>
      <c r="G1216" s="122"/>
      <c r="H1216" s="123"/>
      <c r="I1216" s="122"/>
      <c r="J1216" s="122"/>
      <c r="K1216" s="122"/>
      <c r="L1216" s="122"/>
      <c r="M1216" s="123"/>
      <c r="N1216" s="122"/>
      <c r="O1216" s="122"/>
      <c r="P1216" s="122"/>
      <c r="Q1216" s="122"/>
      <c r="R1216" s="123"/>
      <c r="S1216" s="122"/>
      <c r="T1216" s="122"/>
      <c r="U1216" s="122"/>
      <c r="V1216" s="122"/>
      <c r="W1216" s="123"/>
      <c r="X1216" s="122"/>
      <c r="Y1216" s="115"/>
      <c r="Z1216" s="115"/>
      <c r="AA1216" s="115"/>
      <c r="AB1216" s="116"/>
    </row>
    <row r="1217" spans="1:28">
      <c r="A1217" s="102">
        <v>1215</v>
      </c>
      <c r="B1217" s="37"/>
      <c r="C1217" s="37"/>
      <c r="D1217" s="37"/>
      <c r="G1217" s="37"/>
      <c r="J1217" s="25"/>
      <c r="K1217" s="25"/>
      <c r="P1217" s="25"/>
      <c r="T1217" s="37"/>
      <c r="U1217" s="37"/>
      <c r="Y1217" s="37"/>
      <c r="Z1217" s="37"/>
    </row>
    <row r="1218" spans="1:28">
      <c r="A1218" s="102">
        <v>1216</v>
      </c>
      <c r="B1218" s="37"/>
      <c r="C1218" s="37"/>
      <c r="D1218" s="37"/>
      <c r="G1218" s="37"/>
      <c r="J1218" s="25"/>
      <c r="K1218" s="25"/>
      <c r="P1218" s="25"/>
      <c r="T1218" s="37"/>
      <c r="U1218" s="37"/>
      <c r="Y1218" s="37"/>
      <c r="Z1218" s="37"/>
    </row>
    <row r="1219" spans="1:28">
      <c r="A1219" s="102">
        <v>1217</v>
      </c>
      <c r="B1219" s="37"/>
      <c r="C1219" s="37"/>
      <c r="D1219" s="37"/>
      <c r="G1219" s="37"/>
      <c r="J1219" s="25"/>
      <c r="K1219" s="25"/>
      <c r="P1219" s="25"/>
      <c r="T1219" s="37"/>
      <c r="U1219" s="37"/>
      <c r="Y1219" s="37"/>
      <c r="Z1219" s="37"/>
    </row>
    <row r="1220" spans="1:28">
      <c r="A1220" s="102">
        <v>1218</v>
      </c>
      <c r="B1220" s="37"/>
      <c r="C1220" s="37"/>
      <c r="D1220" s="37"/>
      <c r="G1220" s="37"/>
      <c r="J1220" s="25"/>
      <c r="K1220" s="25"/>
      <c r="P1220" s="25"/>
      <c r="T1220" s="37"/>
      <c r="U1220" s="37"/>
      <c r="Y1220" s="37"/>
      <c r="Z1220" s="37"/>
    </row>
    <row r="1221" spans="1:28" ht="13.5" thickBot="1">
      <c r="A1221" s="114">
        <v>1219</v>
      </c>
      <c r="B1221" s="122"/>
      <c r="C1221" s="122"/>
      <c r="D1221" s="122"/>
      <c r="E1221" s="122"/>
      <c r="F1221" s="123"/>
      <c r="G1221" s="122"/>
      <c r="H1221" s="123"/>
      <c r="I1221" s="122"/>
      <c r="J1221" s="122"/>
      <c r="K1221" s="122"/>
      <c r="L1221" s="122"/>
      <c r="M1221" s="123"/>
      <c r="N1221" s="122"/>
      <c r="O1221" s="122"/>
      <c r="P1221" s="122"/>
      <c r="Q1221" s="122"/>
      <c r="R1221" s="123"/>
      <c r="S1221" s="122"/>
      <c r="T1221" s="122"/>
      <c r="U1221" s="122"/>
      <c r="V1221" s="122"/>
      <c r="W1221" s="123"/>
      <c r="X1221" s="122"/>
      <c r="Y1221" s="115"/>
      <c r="Z1221" s="115"/>
      <c r="AA1221" s="115"/>
      <c r="AB1221" s="116"/>
    </row>
    <row r="1222" spans="1:28">
      <c r="A1222" s="102">
        <v>1220</v>
      </c>
      <c r="B1222" s="37"/>
      <c r="C1222" s="37"/>
      <c r="D1222" s="37"/>
      <c r="G1222" s="37"/>
      <c r="J1222" s="25"/>
      <c r="K1222" s="25"/>
      <c r="P1222" s="25"/>
      <c r="T1222" s="37"/>
      <c r="U1222" s="37"/>
      <c r="Y1222" s="37"/>
      <c r="Z1222" s="37"/>
    </row>
    <row r="1223" spans="1:28">
      <c r="A1223" s="102">
        <v>1221</v>
      </c>
      <c r="B1223" s="37"/>
      <c r="C1223" s="37"/>
      <c r="D1223" s="37"/>
      <c r="G1223" s="37"/>
      <c r="J1223" s="25"/>
      <c r="K1223" s="25"/>
      <c r="P1223" s="25"/>
      <c r="T1223" s="37"/>
      <c r="U1223" s="37"/>
      <c r="Y1223" s="37"/>
      <c r="Z1223" s="37"/>
    </row>
    <row r="1224" spans="1:28">
      <c r="A1224" s="102">
        <v>1222</v>
      </c>
      <c r="B1224" s="37"/>
      <c r="C1224" s="37"/>
      <c r="D1224" s="37"/>
      <c r="G1224" s="37"/>
      <c r="J1224" s="25"/>
      <c r="K1224" s="25"/>
      <c r="P1224" s="25"/>
      <c r="T1224" s="37"/>
      <c r="U1224" s="37"/>
      <c r="Y1224" s="37"/>
      <c r="Z1224" s="37"/>
    </row>
    <row r="1225" spans="1:28">
      <c r="A1225" s="102">
        <v>1223</v>
      </c>
      <c r="B1225" s="37"/>
      <c r="C1225" s="37"/>
      <c r="D1225" s="37"/>
      <c r="G1225" s="37"/>
      <c r="J1225" s="25"/>
      <c r="K1225" s="25"/>
      <c r="P1225" s="25"/>
      <c r="T1225" s="37"/>
      <c r="U1225" s="37"/>
      <c r="Y1225" s="37"/>
      <c r="Z1225" s="37"/>
    </row>
    <row r="1226" spans="1:28" ht="13.5" thickBot="1">
      <c r="A1226" s="114">
        <v>1224</v>
      </c>
      <c r="B1226" s="122"/>
      <c r="C1226" s="122"/>
      <c r="D1226" s="122"/>
      <c r="E1226" s="122"/>
      <c r="F1226" s="123"/>
      <c r="G1226" s="122"/>
      <c r="H1226" s="123"/>
      <c r="I1226" s="122"/>
      <c r="J1226" s="122"/>
      <c r="K1226" s="122"/>
      <c r="L1226" s="122"/>
      <c r="M1226" s="123"/>
      <c r="N1226" s="122"/>
      <c r="O1226" s="122"/>
      <c r="P1226" s="122"/>
      <c r="Q1226" s="122"/>
      <c r="R1226" s="123"/>
      <c r="S1226" s="122"/>
      <c r="T1226" s="122"/>
      <c r="U1226" s="122"/>
      <c r="V1226" s="122"/>
      <c r="W1226" s="123"/>
      <c r="X1226" s="122"/>
      <c r="Y1226" s="115"/>
      <c r="Z1226" s="115"/>
      <c r="AA1226" s="115"/>
      <c r="AB1226" s="116"/>
    </row>
    <row r="1227" spans="1:28">
      <c r="A1227" s="102">
        <v>1225</v>
      </c>
      <c r="B1227" s="37"/>
      <c r="C1227" s="37"/>
      <c r="D1227" s="37"/>
      <c r="G1227" s="37"/>
      <c r="J1227" s="25"/>
      <c r="K1227" s="25"/>
      <c r="P1227" s="25"/>
      <c r="T1227" s="37"/>
      <c r="U1227" s="37"/>
      <c r="Y1227" s="37"/>
      <c r="Z1227" s="37"/>
    </row>
    <row r="1228" spans="1:28">
      <c r="A1228" s="102">
        <v>1226</v>
      </c>
      <c r="B1228" s="37"/>
      <c r="C1228" s="37"/>
      <c r="D1228" s="37"/>
      <c r="G1228" s="37"/>
      <c r="J1228" s="25"/>
      <c r="K1228" s="25"/>
      <c r="P1228" s="25"/>
      <c r="T1228" s="37"/>
      <c r="U1228" s="37"/>
      <c r="Y1228" s="37"/>
      <c r="Z1228" s="37"/>
    </row>
    <row r="1229" spans="1:28">
      <c r="A1229" s="102">
        <v>1227</v>
      </c>
      <c r="B1229" s="37"/>
      <c r="C1229" s="37"/>
      <c r="D1229" s="37"/>
      <c r="G1229" s="37"/>
      <c r="J1229" s="25"/>
      <c r="K1229" s="25"/>
      <c r="P1229" s="25"/>
      <c r="T1229" s="37"/>
      <c r="U1229" s="37"/>
      <c r="Y1229" s="37"/>
      <c r="Z1229" s="37"/>
    </row>
    <row r="1230" spans="1:28">
      <c r="A1230" s="102">
        <v>1228</v>
      </c>
      <c r="B1230" s="37"/>
      <c r="C1230" s="37"/>
      <c r="D1230" s="37"/>
      <c r="G1230" s="37"/>
      <c r="J1230" s="25"/>
      <c r="K1230" s="25"/>
      <c r="P1230" s="25"/>
      <c r="T1230" s="37"/>
      <c r="U1230" s="37"/>
      <c r="Y1230" s="37"/>
      <c r="Z1230" s="37"/>
    </row>
    <row r="1231" spans="1:28" ht="13.5" thickBot="1">
      <c r="A1231" s="114">
        <v>1229</v>
      </c>
      <c r="B1231" s="122"/>
      <c r="C1231" s="122"/>
      <c r="D1231" s="122"/>
      <c r="E1231" s="122"/>
      <c r="F1231" s="123"/>
      <c r="G1231" s="122"/>
      <c r="H1231" s="123"/>
      <c r="I1231" s="122"/>
      <c r="J1231" s="122"/>
      <c r="K1231" s="122"/>
      <c r="L1231" s="122"/>
      <c r="M1231" s="123"/>
      <c r="N1231" s="122"/>
      <c r="O1231" s="122"/>
      <c r="P1231" s="122"/>
      <c r="Q1231" s="122"/>
      <c r="R1231" s="123"/>
      <c r="S1231" s="122"/>
      <c r="T1231" s="122"/>
      <c r="U1231" s="122"/>
      <c r="V1231" s="122"/>
      <c r="W1231" s="123"/>
      <c r="X1231" s="122"/>
      <c r="Y1231" s="115"/>
      <c r="Z1231" s="115"/>
      <c r="AA1231" s="115"/>
      <c r="AB1231" s="116"/>
    </row>
    <row r="1232" spans="1:28">
      <c r="A1232" s="102">
        <v>1230</v>
      </c>
      <c r="B1232" s="37"/>
      <c r="C1232" s="37"/>
      <c r="D1232" s="37"/>
      <c r="G1232" s="37"/>
      <c r="J1232" s="25"/>
      <c r="K1232" s="25"/>
      <c r="P1232" s="25"/>
      <c r="T1232" s="37"/>
      <c r="U1232" s="37"/>
      <c r="Y1232" s="37"/>
      <c r="Z1232" s="37"/>
    </row>
    <row r="1233" spans="1:28">
      <c r="A1233" s="102">
        <v>1231</v>
      </c>
      <c r="B1233" s="37"/>
      <c r="C1233" s="37"/>
      <c r="D1233" s="37"/>
      <c r="G1233" s="37"/>
      <c r="J1233" s="25"/>
      <c r="K1233" s="25"/>
      <c r="P1233" s="25"/>
      <c r="T1233" s="37"/>
      <c r="U1233" s="37"/>
      <c r="Y1233" s="37"/>
      <c r="Z1233" s="37"/>
    </row>
    <row r="1234" spans="1:28">
      <c r="A1234" s="102">
        <v>1232</v>
      </c>
      <c r="B1234" s="37"/>
      <c r="C1234" s="37"/>
      <c r="D1234" s="37"/>
      <c r="G1234" s="37"/>
      <c r="J1234" s="25"/>
      <c r="K1234" s="25"/>
      <c r="P1234" s="25"/>
      <c r="T1234" s="37"/>
      <c r="U1234" s="37"/>
      <c r="Y1234" s="37"/>
      <c r="Z1234" s="37"/>
    </row>
    <row r="1235" spans="1:28">
      <c r="A1235" s="102">
        <v>1233</v>
      </c>
      <c r="B1235" s="37"/>
      <c r="C1235" s="37"/>
      <c r="D1235" s="37"/>
      <c r="G1235" s="37"/>
      <c r="J1235" s="25"/>
      <c r="K1235" s="25"/>
      <c r="P1235" s="25"/>
      <c r="T1235" s="37"/>
      <c r="U1235" s="37"/>
      <c r="Y1235" s="37"/>
      <c r="Z1235" s="37"/>
    </row>
    <row r="1236" spans="1:28" ht="13.5" thickBot="1">
      <c r="A1236" s="114">
        <v>1234</v>
      </c>
      <c r="B1236" s="122"/>
      <c r="C1236" s="122"/>
      <c r="D1236" s="122"/>
      <c r="E1236" s="122"/>
      <c r="F1236" s="123"/>
      <c r="G1236" s="122"/>
      <c r="H1236" s="123"/>
      <c r="I1236" s="122"/>
      <c r="J1236" s="122"/>
      <c r="K1236" s="122"/>
      <c r="L1236" s="122"/>
      <c r="M1236" s="123"/>
      <c r="N1236" s="122"/>
      <c r="O1236" s="122"/>
      <c r="P1236" s="122"/>
      <c r="Q1236" s="122"/>
      <c r="R1236" s="123"/>
      <c r="S1236" s="122"/>
      <c r="T1236" s="122"/>
      <c r="U1236" s="122"/>
      <c r="V1236" s="122"/>
      <c r="W1236" s="123"/>
      <c r="X1236" s="122"/>
      <c r="Y1236" s="115"/>
      <c r="Z1236" s="115"/>
      <c r="AA1236" s="115"/>
      <c r="AB1236" s="116"/>
    </row>
    <row r="1237" spans="1:28">
      <c r="A1237" s="102">
        <v>1235</v>
      </c>
      <c r="B1237" s="37"/>
      <c r="C1237" s="37"/>
      <c r="D1237" s="37"/>
      <c r="G1237" s="37"/>
      <c r="J1237" s="25"/>
      <c r="K1237" s="25"/>
      <c r="P1237" s="25"/>
      <c r="T1237" s="37"/>
      <c r="U1237" s="37"/>
      <c r="Y1237" s="37"/>
      <c r="Z1237" s="37"/>
    </row>
    <row r="1238" spans="1:28">
      <c r="A1238" s="102">
        <v>1236</v>
      </c>
      <c r="B1238" s="37"/>
      <c r="C1238" s="37"/>
      <c r="D1238" s="37"/>
      <c r="G1238" s="37"/>
      <c r="J1238" s="25"/>
      <c r="K1238" s="25"/>
      <c r="P1238" s="25"/>
      <c r="T1238" s="37"/>
      <c r="U1238" s="37"/>
      <c r="Y1238" s="37"/>
      <c r="Z1238" s="37"/>
    </row>
    <row r="1239" spans="1:28">
      <c r="A1239" s="102">
        <v>1237</v>
      </c>
      <c r="B1239" s="37"/>
      <c r="C1239" s="37"/>
      <c r="D1239" s="37"/>
      <c r="G1239" s="37"/>
      <c r="J1239" s="25"/>
      <c r="K1239" s="25"/>
      <c r="P1239" s="25"/>
      <c r="T1239" s="37"/>
      <c r="U1239" s="37"/>
      <c r="Y1239" s="37"/>
      <c r="Z1239" s="37"/>
    </row>
    <row r="1240" spans="1:28">
      <c r="A1240" s="102">
        <v>1238</v>
      </c>
      <c r="B1240" s="37"/>
      <c r="C1240" s="37"/>
      <c r="D1240" s="37"/>
      <c r="G1240" s="37"/>
      <c r="J1240" s="25"/>
      <c r="K1240" s="25"/>
      <c r="P1240" s="25"/>
      <c r="T1240" s="37"/>
      <c r="U1240" s="37"/>
      <c r="Y1240" s="37"/>
      <c r="Z1240" s="37"/>
    </row>
    <row r="1241" spans="1:28" ht="13.5" thickBot="1">
      <c r="A1241" s="114">
        <v>1239</v>
      </c>
      <c r="B1241" s="122"/>
      <c r="C1241" s="122"/>
      <c r="D1241" s="122"/>
      <c r="E1241" s="122"/>
      <c r="F1241" s="123"/>
      <c r="G1241" s="122"/>
      <c r="H1241" s="123"/>
      <c r="I1241" s="122"/>
      <c r="J1241" s="122"/>
      <c r="K1241" s="122"/>
      <c r="L1241" s="122"/>
      <c r="M1241" s="123"/>
      <c r="N1241" s="122"/>
      <c r="O1241" s="122"/>
      <c r="P1241" s="122"/>
      <c r="Q1241" s="122"/>
      <c r="R1241" s="123"/>
      <c r="S1241" s="122"/>
      <c r="T1241" s="122"/>
      <c r="U1241" s="122"/>
      <c r="V1241" s="122"/>
      <c r="W1241" s="123"/>
      <c r="X1241" s="122"/>
      <c r="Y1241" s="115"/>
      <c r="Z1241" s="115"/>
      <c r="AA1241" s="115"/>
      <c r="AB1241" s="116"/>
    </row>
    <row r="1242" spans="1:28">
      <c r="A1242" s="102">
        <v>1240</v>
      </c>
      <c r="B1242" s="37"/>
      <c r="C1242" s="37"/>
      <c r="D1242" s="37"/>
      <c r="G1242" s="37"/>
      <c r="J1242" s="25"/>
      <c r="K1242" s="25"/>
      <c r="P1242" s="25"/>
      <c r="T1242" s="37"/>
      <c r="U1242" s="37"/>
      <c r="Y1242" s="37"/>
      <c r="Z1242" s="37"/>
    </row>
    <row r="1243" spans="1:28">
      <c r="A1243" s="102">
        <v>1241</v>
      </c>
      <c r="B1243" s="37"/>
      <c r="C1243" s="37"/>
      <c r="D1243" s="37"/>
      <c r="G1243" s="37"/>
      <c r="J1243" s="25"/>
      <c r="K1243" s="25"/>
      <c r="P1243" s="25"/>
      <c r="T1243" s="37"/>
      <c r="U1243" s="37"/>
      <c r="Y1243" s="37"/>
      <c r="Z1243" s="37"/>
    </row>
    <row r="1244" spans="1:28">
      <c r="A1244" s="102">
        <v>1242</v>
      </c>
      <c r="B1244" s="37"/>
      <c r="C1244" s="37"/>
      <c r="D1244" s="37"/>
      <c r="G1244" s="37"/>
      <c r="J1244" s="25"/>
      <c r="K1244" s="25"/>
      <c r="P1244" s="25"/>
      <c r="T1244" s="37"/>
      <c r="U1244" s="37"/>
      <c r="Y1244" s="37"/>
      <c r="Z1244" s="37"/>
    </row>
    <row r="1245" spans="1:28">
      <c r="A1245" s="102">
        <v>1243</v>
      </c>
      <c r="B1245" s="37"/>
      <c r="C1245" s="37"/>
      <c r="D1245" s="37"/>
      <c r="G1245" s="37"/>
      <c r="J1245" s="25"/>
      <c r="K1245" s="25"/>
      <c r="P1245" s="25"/>
      <c r="T1245" s="37"/>
      <c r="U1245" s="37"/>
      <c r="Y1245" s="37"/>
      <c r="Z1245" s="37"/>
    </row>
    <row r="1246" spans="1:28" ht="13.5" thickBot="1">
      <c r="A1246" s="114">
        <v>1244</v>
      </c>
      <c r="B1246" s="122"/>
      <c r="C1246" s="122"/>
      <c r="D1246" s="122"/>
      <c r="E1246" s="122"/>
      <c r="F1246" s="123"/>
      <c r="G1246" s="122"/>
      <c r="H1246" s="123"/>
      <c r="I1246" s="122"/>
      <c r="J1246" s="122"/>
      <c r="K1246" s="122"/>
      <c r="L1246" s="122"/>
      <c r="M1246" s="123"/>
      <c r="N1246" s="122"/>
      <c r="O1246" s="122"/>
      <c r="P1246" s="122"/>
      <c r="Q1246" s="122"/>
      <c r="R1246" s="123"/>
      <c r="S1246" s="122"/>
      <c r="T1246" s="122"/>
      <c r="U1246" s="122"/>
      <c r="V1246" s="122"/>
      <c r="W1246" s="123"/>
      <c r="X1246" s="122"/>
      <c r="Y1246" s="115"/>
      <c r="Z1246" s="115"/>
      <c r="AA1246" s="115"/>
      <c r="AB1246" s="116"/>
    </row>
    <row r="1247" spans="1:28">
      <c r="A1247" s="102">
        <v>1245</v>
      </c>
      <c r="B1247" s="37"/>
      <c r="C1247" s="37"/>
      <c r="D1247" s="37"/>
      <c r="G1247" s="37"/>
      <c r="J1247" s="25"/>
      <c r="K1247" s="25"/>
      <c r="P1247" s="25"/>
      <c r="T1247" s="37"/>
      <c r="U1247" s="37"/>
      <c r="Y1247" s="37"/>
      <c r="Z1247" s="37"/>
    </row>
    <row r="1248" spans="1:28">
      <c r="A1248" s="102">
        <v>1246</v>
      </c>
      <c r="B1248" s="37"/>
      <c r="C1248" s="37"/>
      <c r="D1248" s="37"/>
      <c r="G1248" s="37"/>
      <c r="J1248" s="25"/>
      <c r="K1248" s="25"/>
      <c r="P1248" s="25"/>
      <c r="T1248" s="37"/>
      <c r="U1248" s="37"/>
      <c r="Y1248" s="37"/>
      <c r="Z1248" s="37"/>
    </row>
    <row r="1249" spans="1:28">
      <c r="A1249" s="102">
        <v>1247</v>
      </c>
      <c r="B1249" s="37"/>
      <c r="C1249" s="37"/>
      <c r="D1249" s="37"/>
      <c r="G1249" s="37"/>
      <c r="J1249" s="25"/>
      <c r="K1249" s="25"/>
      <c r="P1249" s="25"/>
      <c r="T1249" s="37"/>
      <c r="U1249" s="37"/>
      <c r="Y1249" s="37"/>
      <c r="Z1249" s="37"/>
    </row>
    <row r="1250" spans="1:28">
      <c r="A1250" s="102">
        <v>1248</v>
      </c>
      <c r="B1250" s="37"/>
      <c r="C1250" s="37"/>
      <c r="D1250" s="37"/>
      <c r="G1250" s="37"/>
      <c r="J1250" s="25"/>
      <c r="K1250" s="25"/>
      <c r="P1250" s="25"/>
      <c r="T1250" s="37"/>
      <c r="U1250" s="37"/>
      <c r="Y1250" s="37"/>
      <c r="Z1250" s="37"/>
    </row>
    <row r="1251" spans="1:28" ht="13.5" thickBot="1">
      <c r="A1251" s="114">
        <v>1249</v>
      </c>
      <c r="B1251" s="122"/>
      <c r="C1251" s="122"/>
      <c r="D1251" s="122"/>
      <c r="E1251" s="122"/>
      <c r="F1251" s="123"/>
      <c r="G1251" s="122"/>
      <c r="H1251" s="123"/>
      <c r="I1251" s="122"/>
      <c r="J1251" s="122"/>
      <c r="K1251" s="122"/>
      <c r="L1251" s="122"/>
      <c r="M1251" s="123"/>
      <c r="N1251" s="122"/>
      <c r="O1251" s="122"/>
      <c r="P1251" s="122"/>
      <c r="Q1251" s="122"/>
      <c r="R1251" s="123"/>
      <c r="S1251" s="122"/>
      <c r="T1251" s="122"/>
      <c r="U1251" s="122"/>
      <c r="V1251" s="122"/>
      <c r="W1251" s="123"/>
      <c r="X1251" s="122"/>
      <c r="Y1251" s="115"/>
      <c r="Z1251" s="115"/>
      <c r="AA1251" s="115"/>
      <c r="AB1251" s="116"/>
    </row>
    <row r="1252" spans="1:28">
      <c r="A1252" s="102">
        <v>1250</v>
      </c>
      <c r="B1252" s="37"/>
      <c r="C1252" s="37"/>
      <c r="D1252" s="37"/>
      <c r="G1252" s="37"/>
      <c r="J1252" s="25"/>
      <c r="K1252" s="25"/>
      <c r="P1252" s="25"/>
      <c r="T1252" s="37"/>
      <c r="U1252" s="37"/>
      <c r="Y1252" s="37"/>
      <c r="Z1252" s="37"/>
    </row>
    <row r="1253" spans="1:28">
      <c r="A1253" s="102">
        <v>1251</v>
      </c>
      <c r="B1253" s="37"/>
      <c r="C1253" s="37"/>
      <c r="D1253" s="37"/>
      <c r="G1253" s="37"/>
      <c r="J1253" s="25"/>
      <c r="K1253" s="25"/>
      <c r="P1253" s="25"/>
      <c r="T1253" s="37"/>
      <c r="U1253" s="37"/>
      <c r="Y1253" s="37"/>
      <c r="Z1253" s="37"/>
    </row>
    <row r="1254" spans="1:28">
      <c r="A1254" s="102">
        <v>1252</v>
      </c>
      <c r="B1254" s="37"/>
      <c r="C1254" s="37"/>
      <c r="D1254" s="37"/>
      <c r="G1254" s="37"/>
      <c r="J1254" s="25"/>
      <c r="K1254" s="25"/>
      <c r="P1254" s="25"/>
      <c r="T1254" s="37"/>
      <c r="U1254" s="37"/>
      <c r="Y1254" s="37"/>
      <c r="Z1254" s="37"/>
    </row>
    <row r="1255" spans="1:28">
      <c r="A1255" s="102">
        <v>1253</v>
      </c>
      <c r="B1255" s="37"/>
      <c r="C1255" s="37"/>
      <c r="D1255" s="37"/>
      <c r="G1255" s="37"/>
      <c r="J1255" s="25"/>
      <c r="K1255" s="25"/>
      <c r="P1255" s="25"/>
      <c r="T1255" s="37"/>
      <c r="U1255" s="37"/>
      <c r="Y1255" s="37"/>
      <c r="Z1255" s="37"/>
    </row>
    <row r="1256" spans="1:28" ht="13.5" thickBot="1">
      <c r="A1256" s="114">
        <v>1254</v>
      </c>
      <c r="B1256" s="122"/>
      <c r="C1256" s="122"/>
      <c r="D1256" s="122"/>
      <c r="E1256" s="122"/>
      <c r="F1256" s="123"/>
      <c r="G1256" s="122"/>
      <c r="H1256" s="123"/>
      <c r="I1256" s="122"/>
      <c r="J1256" s="122"/>
      <c r="K1256" s="122"/>
      <c r="L1256" s="122"/>
      <c r="M1256" s="123"/>
      <c r="N1256" s="122"/>
      <c r="O1256" s="122"/>
      <c r="P1256" s="122"/>
      <c r="Q1256" s="122"/>
      <c r="R1256" s="123"/>
      <c r="S1256" s="122"/>
      <c r="T1256" s="122"/>
      <c r="U1256" s="122"/>
      <c r="V1256" s="122"/>
      <c r="W1256" s="123"/>
      <c r="X1256" s="122"/>
      <c r="Y1256" s="115"/>
      <c r="Z1256" s="115"/>
      <c r="AA1256" s="115"/>
      <c r="AB1256" s="116"/>
    </row>
    <row r="1257" spans="1:28">
      <c r="A1257" s="102">
        <v>1255</v>
      </c>
      <c r="B1257" s="37"/>
      <c r="C1257" s="37"/>
      <c r="D1257" s="37"/>
      <c r="G1257" s="37"/>
      <c r="J1257" s="25"/>
      <c r="K1257" s="25"/>
      <c r="P1257" s="25"/>
      <c r="T1257" s="37"/>
      <c r="U1257" s="37"/>
      <c r="Y1257" s="37"/>
      <c r="Z1257" s="37"/>
    </row>
    <row r="1258" spans="1:28">
      <c r="A1258" s="102">
        <v>1256</v>
      </c>
      <c r="B1258" s="37"/>
      <c r="C1258" s="37"/>
      <c r="D1258" s="37"/>
      <c r="G1258" s="37"/>
      <c r="J1258" s="25"/>
      <c r="K1258" s="25"/>
      <c r="P1258" s="25"/>
      <c r="T1258" s="37"/>
      <c r="U1258" s="37"/>
      <c r="Y1258" s="37"/>
      <c r="Z1258" s="37"/>
    </row>
    <row r="1259" spans="1:28">
      <c r="A1259" s="102">
        <v>1257</v>
      </c>
      <c r="B1259" s="37"/>
      <c r="C1259" s="37"/>
      <c r="D1259" s="37"/>
      <c r="G1259" s="37"/>
      <c r="J1259" s="25"/>
      <c r="K1259" s="25"/>
      <c r="P1259" s="25"/>
      <c r="T1259" s="37"/>
      <c r="U1259" s="37"/>
      <c r="Y1259" s="37"/>
      <c r="Z1259" s="37"/>
    </row>
    <row r="1260" spans="1:28">
      <c r="A1260" s="102">
        <v>1258</v>
      </c>
      <c r="B1260" s="37"/>
      <c r="C1260" s="37"/>
      <c r="D1260" s="37"/>
      <c r="G1260" s="37"/>
      <c r="J1260" s="25"/>
      <c r="K1260" s="25"/>
      <c r="P1260" s="25"/>
      <c r="T1260" s="37"/>
      <c r="U1260" s="37"/>
      <c r="Y1260" s="37"/>
      <c r="Z1260" s="37"/>
    </row>
    <row r="1261" spans="1:28" ht="13.5" thickBot="1">
      <c r="A1261" s="114">
        <v>1259</v>
      </c>
      <c r="B1261" s="122"/>
      <c r="C1261" s="122"/>
      <c r="D1261" s="122"/>
      <c r="E1261" s="122"/>
      <c r="F1261" s="123"/>
      <c r="G1261" s="122"/>
      <c r="H1261" s="123"/>
      <c r="I1261" s="122"/>
      <c r="J1261" s="122"/>
      <c r="K1261" s="122"/>
      <c r="L1261" s="122"/>
      <c r="M1261" s="123"/>
      <c r="N1261" s="122"/>
      <c r="O1261" s="122"/>
      <c r="P1261" s="122"/>
      <c r="Q1261" s="122"/>
      <c r="R1261" s="123"/>
      <c r="S1261" s="122"/>
      <c r="T1261" s="122"/>
      <c r="U1261" s="122"/>
      <c r="V1261" s="122"/>
      <c r="W1261" s="123"/>
      <c r="X1261" s="122"/>
      <c r="Y1261" s="115"/>
      <c r="Z1261" s="115"/>
      <c r="AA1261" s="115"/>
      <c r="AB1261" s="116"/>
    </row>
    <row r="1262" spans="1:28">
      <c r="A1262" s="102">
        <v>1260</v>
      </c>
      <c r="B1262" s="37"/>
      <c r="C1262" s="37"/>
      <c r="D1262" s="37"/>
      <c r="G1262" s="37"/>
      <c r="J1262" s="25"/>
      <c r="K1262" s="25"/>
      <c r="P1262" s="25"/>
      <c r="T1262" s="37"/>
      <c r="U1262" s="37"/>
      <c r="Y1262" s="37"/>
      <c r="Z1262" s="37"/>
    </row>
    <row r="1263" spans="1:28">
      <c r="A1263" s="102">
        <v>1261</v>
      </c>
      <c r="B1263" s="37"/>
      <c r="C1263" s="37"/>
      <c r="D1263" s="37"/>
      <c r="G1263" s="37"/>
      <c r="J1263" s="25"/>
      <c r="K1263" s="25"/>
      <c r="P1263" s="25"/>
      <c r="T1263" s="37"/>
      <c r="U1263" s="37"/>
      <c r="Y1263" s="37"/>
      <c r="Z1263" s="37"/>
    </row>
    <row r="1264" spans="1:28">
      <c r="A1264" s="102">
        <v>1262</v>
      </c>
      <c r="B1264" s="37"/>
      <c r="C1264" s="37"/>
      <c r="D1264" s="37"/>
      <c r="G1264" s="37"/>
      <c r="J1264" s="25"/>
      <c r="K1264" s="25"/>
      <c r="P1264" s="25"/>
      <c r="T1264" s="37"/>
      <c r="U1264" s="37"/>
      <c r="Y1264" s="37"/>
      <c r="Z1264" s="37"/>
    </row>
    <row r="1265" spans="1:28">
      <c r="A1265" s="102">
        <v>1263</v>
      </c>
      <c r="B1265" s="37"/>
      <c r="C1265" s="37"/>
      <c r="D1265" s="37"/>
      <c r="G1265" s="37"/>
      <c r="J1265" s="25"/>
      <c r="K1265" s="25"/>
      <c r="P1265" s="25"/>
      <c r="T1265" s="37"/>
      <c r="U1265" s="37"/>
      <c r="Y1265" s="37"/>
      <c r="Z1265" s="37"/>
    </row>
    <row r="1266" spans="1:28" ht="13.5" thickBot="1">
      <c r="A1266" s="114">
        <v>1264</v>
      </c>
      <c r="B1266" s="122"/>
      <c r="C1266" s="122"/>
      <c r="D1266" s="122"/>
      <c r="E1266" s="122"/>
      <c r="F1266" s="123"/>
      <c r="G1266" s="122"/>
      <c r="H1266" s="123"/>
      <c r="I1266" s="122"/>
      <c r="J1266" s="122"/>
      <c r="K1266" s="122"/>
      <c r="L1266" s="122"/>
      <c r="M1266" s="123"/>
      <c r="N1266" s="122"/>
      <c r="O1266" s="122"/>
      <c r="P1266" s="122"/>
      <c r="Q1266" s="122"/>
      <c r="R1266" s="123"/>
      <c r="S1266" s="122"/>
      <c r="T1266" s="122"/>
      <c r="U1266" s="122"/>
      <c r="V1266" s="122"/>
      <c r="W1266" s="123"/>
      <c r="X1266" s="122"/>
      <c r="Y1266" s="115"/>
      <c r="Z1266" s="115"/>
      <c r="AA1266" s="115"/>
      <c r="AB1266" s="116"/>
    </row>
    <row r="1267" spans="1:28">
      <c r="A1267" s="102">
        <v>1265</v>
      </c>
      <c r="B1267" s="37"/>
      <c r="C1267" s="37"/>
      <c r="D1267" s="37"/>
      <c r="G1267" s="37"/>
      <c r="J1267" s="25"/>
      <c r="K1267" s="25"/>
      <c r="P1267" s="25"/>
      <c r="T1267" s="37"/>
      <c r="U1267" s="37"/>
      <c r="Y1267" s="37"/>
      <c r="Z1267" s="37"/>
    </row>
    <row r="1268" spans="1:28">
      <c r="A1268" s="102">
        <v>1266</v>
      </c>
      <c r="B1268" s="37"/>
      <c r="C1268" s="37"/>
      <c r="D1268" s="37"/>
      <c r="G1268" s="37"/>
      <c r="J1268" s="25"/>
      <c r="K1268" s="25"/>
      <c r="P1268" s="25"/>
      <c r="T1268" s="37"/>
      <c r="U1268" s="37"/>
      <c r="Y1268" s="37"/>
      <c r="Z1268" s="37"/>
    </row>
    <row r="1269" spans="1:28">
      <c r="A1269" s="102">
        <v>1267</v>
      </c>
      <c r="B1269" s="37"/>
      <c r="C1269" s="37"/>
      <c r="D1269" s="37"/>
      <c r="G1269" s="37"/>
      <c r="J1269" s="25"/>
      <c r="K1269" s="25"/>
      <c r="P1269" s="25"/>
      <c r="T1269" s="37"/>
      <c r="U1269" s="37"/>
      <c r="Y1269" s="37"/>
      <c r="Z1269" s="37"/>
    </row>
    <row r="1270" spans="1:28">
      <c r="A1270" s="102">
        <v>1268</v>
      </c>
      <c r="B1270" s="37"/>
      <c r="C1270" s="37"/>
      <c r="D1270" s="37"/>
      <c r="G1270" s="37"/>
      <c r="J1270" s="25"/>
      <c r="K1270" s="25"/>
      <c r="P1270" s="25"/>
      <c r="T1270" s="37"/>
      <c r="U1270" s="37"/>
      <c r="Y1270" s="37"/>
      <c r="Z1270" s="37"/>
    </row>
    <row r="1271" spans="1:28" ht="13.5" thickBot="1">
      <c r="A1271" s="114">
        <v>1269</v>
      </c>
      <c r="B1271" s="122"/>
      <c r="C1271" s="122"/>
      <c r="D1271" s="122"/>
      <c r="E1271" s="122"/>
      <c r="F1271" s="123"/>
      <c r="G1271" s="122"/>
      <c r="H1271" s="123"/>
      <c r="I1271" s="122"/>
      <c r="J1271" s="122"/>
      <c r="K1271" s="122"/>
      <c r="L1271" s="122"/>
      <c r="M1271" s="123"/>
      <c r="N1271" s="122"/>
      <c r="O1271" s="122"/>
      <c r="P1271" s="122"/>
      <c r="Q1271" s="122"/>
      <c r="R1271" s="123"/>
      <c r="S1271" s="122"/>
      <c r="T1271" s="122"/>
      <c r="U1271" s="122"/>
      <c r="V1271" s="122"/>
      <c r="W1271" s="123"/>
      <c r="X1271" s="122"/>
      <c r="Y1271" s="115"/>
      <c r="Z1271" s="115"/>
      <c r="AA1271" s="115"/>
      <c r="AB1271" s="116"/>
    </row>
    <row r="1272" spans="1:28">
      <c r="A1272" s="102">
        <v>1270</v>
      </c>
      <c r="B1272" s="37"/>
      <c r="C1272" s="37"/>
      <c r="D1272" s="37"/>
      <c r="G1272" s="37"/>
      <c r="J1272" s="25"/>
      <c r="K1272" s="25"/>
      <c r="P1272" s="25"/>
      <c r="T1272" s="37"/>
      <c r="U1272" s="37"/>
      <c r="Y1272" s="37"/>
      <c r="Z1272" s="37"/>
    </row>
    <row r="1273" spans="1:28">
      <c r="A1273" s="102">
        <v>1271</v>
      </c>
      <c r="B1273" s="37"/>
      <c r="C1273" s="37"/>
      <c r="D1273" s="37"/>
      <c r="G1273" s="37"/>
      <c r="J1273" s="25"/>
      <c r="K1273" s="25"/>
      <c r="P1273" s="25"/>
      <c r="T1273" s="37"/>
      <c r="U1273" s="37"/>
      <c r="Y1273" s="37"/>
      <c r="Z1273" s="37"/>
    </row>
    <row r="1274" spans="1:28">
      <c r="A1274" s="102">
        <v>1272</v>
      </c>
      <c r="B1274" s="37"/>
      <c r="C1274" s="37"/>
      <c r="D1274" s="37"/>
      <c r="G1274" s="37"/>
      <c r="J1274" s="25"/>
      <c r="K1274" s="25"/>
      <c r="P1274" s="25"/>
      <c r="T1274" s="37"/>
      <c r="U1274" s="37"/>
      <c r="Y1274" s="37"/>
      <c r="Z1274" s="37"/>
    </row>
    <row r="1275" spans="1:28">
      <c r="A1275" s="102">
        <v>1273</v>
      </c>
      <c r="B1275" s="37"/>
      <c r="C1275" s="37"/>
      <c r="D1275" s="37"/>
      <c r="G1275" s="37"/>
      <c r="J1275" s="25"/>
      <c r="K1275" s="25"/>
      <c r="P1275" s="25"/>
      <c r="T1275" s="37"/>
      <c r="U1275" s="37"/>
      <c r="Y1275" s="37"/>
      <c r="Z1275" s="37"/>
    </row>
    <row r="1276" spans="1:28" ht="13.5" thickBot="1">
      <c r="A1276" s="114">
        <v>1274</v>
      </c>
      <c r="B1276" s="122"/>
      <c r="C1276" s="122"/>
      <c r="D1276" s="122"/>
      <c r="E1276" s="122"/>
      <c r="F1276" s="123"/>
      <c r="G1276" s="122"/>
      <c r="H1276" s="123"/>
      <c r="I1276" s="122"/>
      <c r="J1276" s="122"/>
      <c r="K1276" s="122"/>
      <c r="L1276" s="122"/>
      <c r="M1276" s="123"/>
      <c r="N1276" s="122"/>
      <c r="O1276" s="122"/>
      <c r="P1276" s="122"/>
      <c r="Q1276" s="122"/>
      <c r="R1276" s="123"/>
      <c r="S1276" s="122"/>
      <c r="T1276" s="122"/>
      <c r="U1276" s="122"/>
      <c r="V1276" s="122"/>
      <c r="W1276" s="123"/>
      <c r="X1276" s="122"/>
      <c r="Y1276" s="115"/>
      <c r="Z1276" s="115"/>
      <c r="AA1276" s="115"/>
      <c r="AB1276" s="116"/>
    </row>
    <row r="1277" spans="1:28">
      <c r="A1277" s="102">
        <v>1275</v>
      </c>
      <c r="B1277" s="37"/>
      <c r="C1277" s="37"/>
      <c r="D1277" s="37"/>
      <c r="G1277" s="37"/>
      <c r="J1277" s="25"/>
      <c r="K1277" s="25"/>
      <c r="P1277" s="25"/>
      <c r="T1277" s="37"/>
      <c r="U1277" s="37"/>
      <c r="Y1277" s="37"/>
      <c r="Z1277" s="37"/>
    </row>
    <row r="1278" spans="1:28">
      <c r="A1278" s="102">
        <v>1276</v>
      </c>
      <c r="B1278" s="37"/>
      <c r="C1278" s="37"/>
      <c r="D1278" s="37"/>
      <c r="G1278" s="37"/>
      <c r="J1278" s="25"/>
      <c r="K1278" s="25"/>
      <c r="P1278" s="25"/>
      <c r="T1278" s="37"/>
      <c r="U1278" s="37"/>
      <c r="Y1278" s="37"/>
      <c r="Z1278" s="37"/>
    </row>
    <row r="1279" spans="1:28">
      <c r="A1279" s="102">
        <v>1277</v>
      </c>
      <c r="B1279" s="37"/>
      <c r="C1279" s="37"/>
      <c r="D1279" s="37"/>
      <c r="G1279" s="37"/>
      <c r="J1279" s="25"/>
      <c r="K1279" s="25"/>
      <c r="P1279" s="25"/>
      <c r="T1279" s="37"/>
      <c r="U1279" s="37"/>
      <c r="Y1279" s="37"/>
      <c r="Z1279" s="37"/>
    </row>
    <row r="1280" spans="1:28">
      <c r="A1280" s="102">
        <v>1278</v>
      </c>
      <c r="B1280" s="37"/>
      <c r="C1280" s="37"/>
      <c r="D1280" s="37"/>
      <c r="G1280" s="37"/>
      <c r="J1280" s="25"/>
      <c r="K1280" s="25"/>
      <c r="P1280" s="25"/>
      <c r="T1280" s="37"/>
      <c r="U1280" s="37"/>
      <c r="Y1280" s="37"/>
      <c r="Z1280" s="37"/>
    </row>
    <row r="1281" spans="1:28" ht="13.5" thickBot="1">
      <c r="A1281" s="114">
        <v>1279</v>
      </c>
      <c r="B1281" s="122"/>
      <c r="C1281" s="122"/>
      <c r="D1281" s="122"/>
      <c r="E1281" s="122"/>
      <c r="F1281" s="123"/>
      <c r="G1281" s="122"/>
      <c r="H1281" s="123"/>
      <c r="I1281" s="122"/>
      <c r="J1281" s="122"/>
      <c r="K1281" s="122"/>
      <c r="L1281" s="122"/>
      <c r="M1281" s="123"/>
      <c r="N1281" s="122"/>
      <c r="O1281" s="122"/>
      <c r="P1281" s="122"/>
      <c r="Q1281" s="122"/>
      <c r="R1281" s="123"/>
      <c r="S1281" s="122"/>
      <c r="T1281" s="122"/>
      <c r="U1281" s="122"/>
      <c r="V1281" s="122"/>
      <c r="W1281" s="123"/>
      <c r="X1281" s="122"/>
      <c r="Y1281" s="115"/>
      <c r="Z1281" s="115"/>
      <c r="AA1281" s="115"/>
      <c r="AB1281" s="116"/>
    </row>
    <row r="1282" spans="1:28">
      <c r="A1282" s="102">
        <v>1280</v>
      </c>
      <c r="B1282" s="37"/>
      <c r="C1282" s="37"/>
      <c r="D1282" s="37"/>
      <c r="G1282" s="37"/>
      <c r="J1282" s="25"/>
      <c r="K1282" s="25"/>
      <c r="P1282" s="25"/>
      <c r="T1282" s="37"/>
      <c r="U1282" s="37"/>
      <c r="Y1282" s="37"/>
      <c r="Z1282" s="37"/>
    </row>
    <row r="1283" spans="1:28">
      <c r="A1283" s="102">
        <v>1281</v>
      </c>
      <c r="B1283" s="37"/>
      <c r="C1283" s="37"/>
      <c r="D1283" s="37"/>
      <c r="G1283" s="37"/>
      <c r="J1283" s="25"/>
      <c r="K1283" s="25"/>
      <c r="P1283" s="25"/>
      <c r="T1283" s="37"/>
      <c r="U1283" s="37"/>
      <c r="Y1283" s="37"/>
      <c r="Z1283" s="37"/>
    </row>
    <row r="1284" spans="1:28">
      <c r="A1284" s="102">
        <v>1282</v>
      </c>
      <c r="B1284" s="37"/>
      <c r="C1284" s="37"/>
      <c r="D1284" s="37"/>
      <c r="G1284" s="37"/>
      <c r="J1284" s="25"/>
      <c r="K1284" s="25"/>
      <c r="P1284" s="25"/>
      <c r="T1284" s="37"/>
      <c r="U1284" s="37"/>
      <c r="Y1284" s="37"/>
      <c r="Z1284" s="37"/>
    </row>
    <row r="1285" spans="1:28">
      <c r="A1285" s="102">
        <v>1283</v>
      </c>
      <c r="B1285" s="37"/>
      <c r="C1285" s="37"/>
      <c r="D1285" s="37"/>
      <c r="G1285" s="37"/>
      <c r="J1285" s="25"/>
      <c r="K1285" s="25"/>
      <c r="P1285" s="25"/>
      <c r="T1285" s="37"/>
      <c r="U1285" s="37"/>
      <c r="Y1285" s="37"/>
      <c r="Z1285" s="37"/>
    </row>
    <row r="1286" spans="1:28" ht="13.5" thickBot="1">
      <c r="A1286" s="114">
        <v>1284</v>
      </c>
      <c r="B1286" s="122"/>
      <c r="C1286" s="122"/>
      <c r="D1286" s="122"/>
      <c r="E1286" s="122"/>
      <c r="F1286" s="123"/>
      <c r="G1286" s="122"/>
      <c r="H1286" s="123"/>
      <c r="I1286" s="122"/>
      <c r="J1286" s="122"/>
      <c r="K1286" s="122"/>
      <c r="L1286" s="122"/>
      <c r="M1286" s="123"/>
      <c r="N1286" s="122"/>
      <c r="O1286" s="122"/>
      <c r="P1286" s="122"/>
      <c r="Q1286" s="122"/>
      <c r="R1286" s="123"/>
      <c r="S1286" s="122"/>
      <c r="T1286" s="122"/>
      <c r="U1286" s="122"/>
      <c r="V1286" s="122"/>
      <c r="W1286" s="123"/>
      <c r="X1286" s="122"/>
      <c r="Y1286" s="115"/>
      <c r="Z1286" s="115"/>
      <c r="AA1286" s="115"/>
      <c r="AB1286" s="116"/>
    </row>
    <row r="1287" spans="1:28">
      <c r="A1287" s="102">
        <v>1285</v>
      </c>
      <c r="B1287" s="37"/>
      <c r="C1287" s="37"/>
      <c r="D1287" s="37"/>
      <c r="G1287" s="37"/>
      <c r="J1287" s="25"/>
      <c r="K1287" s="25"/>
      <c r="P1287" s="25"/>
      <c r="T1287" s="37"/>
      <c r="U1287" s="37"/>
      <c r="Y1287" s="37"/>
      <c r="Z1287" s="37"/>
    </row>
    <row r="1288" spans="1:28">
      <c r="A1288" s="102">
        <v>1286</v>
      </c>
      <c r="B1288" s="37"/>
      <c r="C1288" s="37"/>
      <c r="D1288" s="37"/>
      <c r="G1288" s="37"/>
      <c r="J1288" s="25"/>
      <c r="K1288" s="25"/>
      <c r="P1288" s="25"/>
      <c r="T1288" s="37"/>
      <c r="U1288" s="37"/>
      <c r="Y1288" s="37"/>
      <c r="Z1288" s="37"/>
    </row>
    <row r="1289" spans="1:28">
      <c r="A1289" s="102">
        <v>1287</v>
      </c>
      <c r="B1289" s="37"/>
      <c r="C1289" s="37"/>
      <c r="D1289" s="37"/>
      <c r="G1289" s="37"/>
      <c r="J1289" s="25"/>
      <c r="K1289" s="25"/>
      <c r="P1289" s="25"/>
      <c r="T1289" s="37"/>
      <c r="U1289" s="37"/>
      <c r="Y1289" s="37"/>
      <c r="Z1289" s="37"/>
    </row>
    <row r="1290" spans="1:28">
      <c r="A1290" s="102">
        <v>1288</v>
      </c>
      <c r="B1290" s="37"/>
      <c r="C1290" s="37"/>
      <c r="D1290" s="37"/>
      <c r="G1290" s="37"/>
      <c r="J1290" s="25"/>
      <c r="K1290" s="25"/>
      <c r="P1290" s="25"/>
      <c r="T1290" s="37"/>
      <c r="U1290" s="37"/>
      <c r="Y1290" s="37"/>
      <c r="Z1290" s="37"/>
    </row>
    <row r="1291" spans="1:28" ht="13.5" thickBot="1">
      <c r="A1291" s="114">
        <v>1289</v>
      </c>
      <c r="B1291" s="122"/>
      <c r="C1291" s="122"/>
      <c r="D1291" s="122"/>
      <c r="E1291" s="122"/>
      <c r="F1291" s="123"/>
      <c r="G1291" s="122"/>
      <c r="H1291" s="123"/>
      <c r="I1291" s="122"/>
      <c r="J1291" s="122"/>
      <c r="K1291" s="122"/>
      <c r="L1291" s="122"/>
      <c r="M1291" s="123"/>
      <c r="N1291" s="122"/>
      <c r="O1291" s="122"/>
      <c r="P1291" s="122"/>
      <c r="Q1291" s="122"/>
      <c r="R1291" s="123"/>
      <c r="S1291" s="122"/>
      <c r="T1291" s="122"/>
      <c r="U1291" s="122"/>
      <c r="V1291" s="122"/>
      <c r="W1291" s="123"/>
      <c r="X1291" s="122"/>
      <c r="Y1291" s="115"/>
      <c r="Z1291" s="115"/>
      <c r="AA1291" s="115"/>
      <c r="AB1291" s="116"/>
    </row>
    <row r="1292" spans="1:28">
      <c r="A1292" s="102">
        <v>1290</v>
      </c>
      <c r="B1292" s="37"/>
      <c r="C1292" s="37"/>
      <c r="D1292" s="37"/>
      <c r="G1292" s="37"/>
      <c r="J1292" s="25"/>
      <c r="K1292" s="25"/>
      <c r="P1292" s="25"/>
      <c r="T1292" s="37"/>
      <c r="U1292" s="37"/>
      <c r="Y1292" s="37"/>
      <c r="Z1292" s="37"/>
    </row>
    <row r="1293" spans="1:28">
      <c r="A1293" s="102">
        <v>1291</v>
      </c>
      <c r="B1293" s="37"/>
      <c r="C1293" s="37"/>
      <c r="D1293" s="37"/>
      <c r="G1293" s="37"/>
      <c r="J1293" s="25"/>
      <c r="K1293" s="25"/>
      <c r="P1293" s="25"/>
      <c r="T1293" s="37"/>
      <c r="U1293" s="37"/>
      <c r="Y1293" s="37"/>
      <c r="Z1293" s="37"/>
    </row>
    <row r="1294" spans="1:28">
      <c r="A1294" s="102">
        <v>1292</v>
      </c>
      <c r="B1294" s="37"/>
      <c r="C1294" s="37"/>
      <c r="D1294" s="37"/>
      <c r="G1294" s="37"/>
      <c r="J1294" s="25"/>
      <c r="K1294" s="25"/>
      <c r="P1294" s="25"/>
      <c r="T1294" s="37"/>
      <c r="U1294" s="37"/>
      <c r="Y1294" s="37"/>
      <c r="Z1294" s="37"/>
    </row>
    <row r="1295" spans="1:28">
      <c r="A1295" s="102">
        <v>1293</v>
      </c>
      <c r="B1295" s="37"/>
      <c r="C1295" s="37"/>
      <c r="D1295" s="37"/>
      <c r="G1295" s="37"/>
      <c r="J1295" s="25"/>
      <c r="K1295" s="25"/>
      <c r="P1295" s="25"/>
      <c r="T1295" s="37"/>
      <c r="U1295" s="37"/>
      <c r="Y1295" s="37"/>
      <c r="Z1295" s="37"/>
    </row>
    <row r="1296" spans="1:28" ht="13.5" thickBot="1">
      <c r="A1296" s="114">
        <v>1294</v>
      </c>
      <c r="B1296" s="122"/>
      <c r="C1296" s="122"/>
      <c r="D1296" s="122"/>
      <c r="E1296" s="122"/>
      <c r="F1296" s="123"/>
      <c r="G1296" s="122"/>
      <c r="H1296" s="123"/>
      <c r="I1296" s="122"/>
      <c r="J1296" s="122"/>
      <c r="K1296" s="122"/>
      <c r="L1296" s="122"/>
      <c r="M1296" s="123"/>
      <c r="N1296" s="122"/>
      <c r="O1296" s="122"/>
      <c r="P1296" s="122"/>
      <c r="Q1296" s="122"/>
      <c r="R1296" s="123"/>
      <c r="S1296" s="122"/>
      <c r="T1296" s="122"/>
      <c r="U1296" s="122"/>
      <c r="V1296" s="122"/>
      <c r="W1296" s="123"/>
      <c r="X1296" s="122"/>
      <c r="Y1296" s="115"/>
      <c r="Z1296" s="115"/>
      <c r="AA1296" s="115"/>
      <c r="AB1296" s="116"/>
    </row>
    <row r="1297" spans="1:28">
      <c r="A1297" s="102">
        <v>1295</v>
      </c>
      <c r="B1297" s="37"/>
      <c r="C1297" s="37"/>
      <c r="D1297" s="37"/>
      <c r="G1297" s="37"/>
      <c r="J1297" s="25"/>
      <c r="K1297" s="25"/>
      <c r="P1297" s="25"/>
      <c r="T1297" s="37"/>
      <c r="U1297" s="37"/>
      <c r="Y1297" s="37"/>
      <c r="Z1297" s="37"/>
    </row>
    <row r="1298" spans="1:28">
      <c r="A1298" s="102">
        <v>1296</v>
      </c>
      <c r="B1298" s="37"/>
      <c r="C1298" s="37"/>
      <c r="D1298" s="37"/>
      <c r="G1298" s="37"/>
      <c r="J1298" s="25"/>
      <c r="K1298" s="25"/>
      <c r="P1298" s="25"/>
      <c r="T1298" s="37"/>
      <c r="U1298" s="37"/>
      <c r="Y1298" s="37"/>
      <c r="Z1298" s="37"/>
    </row>
    <row r="1299" spans="1:28">
      <c r="A1299" s="102">
        <v>1297</v>
      </c>
      <c r="B1299" s="37"/>
      <c r="C1299" s="37"/>
      <c r="D1299" s="37"/>
      <c r="G1299" s="37"/>
      <c r="J1299" s="25"/>
      <c r="K1299" s="25"/>
      <c r="P1299" s="25"/>
      <c r="T1299" s="37"/>
      <c r="U1299" s="37"/>
      <c r="Y1299" s="37"/>
      <c r="Z1299" s="37"/>
    </row>
    <row r="1300" spans="1:28">
      <c r="A1300" s="102">
        <v>1298</v>
      </c>
      <c r="B1300" s="37"/>
      <c r="C1300" s="37"/>
      <c r="D1300" s="37"/>
      <c r="G1300" s="37"/>
      <c r="J1300" s="25"/>
      <c r="K1300" s="25"/>
      <c r="P1300" s="25"/>
      <c r="T1300" s="37"/>
      <c r="U1300" s="37"/>
      <c r="Y1300" s="37"/>
      <c r="Z1300" s="37"/>
    </row>
    <row r="1301" spans="1:28" ht="13.5" thickBot="1">
      <c r="A1301" s="114">
        <v>1299</v>
      </c>
      <c r="B1301" s="122"/>
      <c r="C1301" s="122"/>
      <c r="D1301" s="122"/>
      <c r="E1301" s="122"/>
      <c r="F1301" s="123"/>
      <c r="G1301" s="122"/>
      <c r="H1301" s="123"/>
      <c r="I1301" s="122"/>
      <c r="J1301" s="122"/>
      <c r="K1301" s="122"/>
      <c r="L1301" s="122"/>
      <c r="M1301" s="123"/>
      <c r="N1301" s="122"/>
      <c r="O1301" s="122"/>
      <c r="P1301" s="122"/>
      <c r="Q1301" s="122"/>
      <c r="R1301" s="123"/>
      <c r="S1301" s="122"/>
      <c r="T1301" s="122"/>
      <c r="U1301" s="122"/>
      <c r="V1301" s="122"/>
      <c r="W1301" s="123"/>
      <c r="X1301" s="122"/>
      <c r="Y1301" s="115"/>
      <c r="Z1301" s="115"/>
      <c r="AA1301" s="115"/>
      <c r="AB1301" s="116"/>
    </row>
    <row r="1302" spans="1:28">
      <c r="A1302" s="102">
        <v>1300</v>
      </c>
      <c r="B1302" s="37"/>
      <c r="C1302" s="37"/>
      <c r="D1302" s="37"/>
      <c r="G1302" s="37"/>
      <c r="J1302" s="25"/>
      <c r="K1302" s="25"/>
      <c r="P1302" s="25"/>
      <c r="T1302" s="37"/>
      <c r="U1302" s="37"/>
      <c r="Y1302" s="37"/>
      <c r="Z1302" s="37"/>
    </row>
    <row r="1303" spans="1:28">
      <c r="A1303" s="102">
        <v>1301</v>
      </c>
      <c r="B1303" s="37"/>
      <c r="C1303" s="37"/>
      <c r="D1303" s="37"/>
      <c r="G1303" s="37"/>
      <c r="J1303" s="25"/>
      <c r="K1303" s="25"/>
      <c r="P1303" s="25"/>
      <c r="T1303" s="37"/>
      <c r="U1303" s="37"/>
      <c r="Y1303" s="37"/>
      <c r="Z1303" s="37"/>
    </row>
    <row r="1304" spans="1:28">
      <c r="A1304" s="102">
        <v>1302</v>
      </c>
      <c r="B1304" s="37"/>
      <c r="C1304" s="37"/>
      <c r="D1304" s="37"/>
      <c r="G1304" s="37"/>
      <c r="J1304" s="25"/>
      <c r="K1304" s="25"/>
      <c r="P1304" s="25"/>
      <c r="T1304" s="37"/>
      <c r="U1304" s="37"/>
      <c r="Y1304" s="37"/>
      <c r="Z1304" s="37"/>
    </row>
    <row r="1305" spans="1:28">
      <c r="A1305" s="102">
        <v>1303</v>
      </c>
      <c r="B1305" s="37"/>
      <c r="C1305" s="37"/>
      <c r="D1305" s="37"/>
      <c r="G1305" s="37"/>
      <c r="J1305" s="25"/>
      <c r="K1305" s="25"/>
      <c r="P1305" s="25"/>
      <c r="T1305" s="37"/>
      <c r="U1305" s="37"/>
      <c r="Y1305" s="37"/>
      <c r="Z1305" s="37"/>
    </row>
    <row r="1306" spans="1:28" ht="13.5" thickBot="1">
      <c r="A1306" s="114">
        <v>1304</v>
      </c>
      <c r="B1306" s="122"/>
      <c r="C1306" s="122"/>
      <c r="D1306" s="122"/>
      <c r="E1306" s="122"/>
      <c r="F1306" s="123"/>
      <c r="G1306" s="122"/>
      <c r="H1306" s="123"/>
      <c r="I1306" s="122"/>
      <c r="J1306" s="122"/>
      <c r="K1306" s="122"/>
      <c r="L1306" s="122"/>
      <c r="M1306" s="123"/>
      <c r="N1306" s="122"/>
      <c r="O1306" s="122"/>
      <c r="P1306" s="122"/>
      <c r="Q1306" s="122"/>
      <c r="R1306" s="123"/>
      <c r="S1306" s="122"/>
      <c r="T1306" s="122"/>
      <c r="U1306" s="122"/>
      <c r="V1306" s="122"/>
      <c r="W1306" s="123"/>
      <c r="X1306" s="122"/>
      <c r="Y1306" s="115"/>
      <c r="Z1306" s="115"/>
      <c r="AA1306" s="115"/>
      <c r="AB1306" s="116"/>
    </row>
    <row r="1307" spans="1:28">
      <c r="A1307" s="102">
        <v>1305</v>
      </c>
      <c r="B1307" s="37"/>
      <c r="C1307" s="37"/>
      <c r="D1307" s="37"/>
      <c r="G1307" s="37"/>
      <c r="J1307" s="25"/>
      <c r="K1307" s="25"/>
      <c r="P1307" s="25"/>
      <c r="T1307" s="37"/>
      <c r="U1307" s="37"/>
      <c r="Y1307" s="37"/>
      <c r="Z1307" s="37"/>
    </row>
    <row r="1308" spans="1:28">
      <c r="A1308" s="102">
        <v>1306</v>
      </c>
      <c r="B1308" s="37"/>
      <c r="C1308" s="37"/>
      <c r="D1308" s="37"/>
      <c r="G1308" s="37"/>
      <c r="J1308" s="25"/>
      <c r="K1308" s="25"/>
      <c r="P1308" s="25"/>
      <c r="T1308" s="37"/>
      <c r="U1308" s="37"/>
      <c r="Y1308" s="37"/>
      <c r="Z1308" s="37"/>
    </row>
    <row r="1309" spans="1:28">
      <c r="A1309" s="102">
        <v>1307</v>
      </c>
      <c r="B1309" s="37"/>
      <c r="C1309" s="37"/>
      <c r="D1309" s="37"/>
      <c r="G1309" s="37"/>
      <c r="J1309" s="25"/>
      <c r="K1309" s="25"/>
      <c r="P1309" s="25"/>
      <c r="T1309" s="37"/>
      <c r="U1309" s="37"/>
      <c r="Y1309" s="37"/>
      <c r="Z1309" s="37"/>
    </row>
    <row r="1310" spans="1:28">
      <c r="A1310" s="102">
        <v>1308</v>
      </c>
      <c r="B1310" s="37"/>
      <c r="C1310" s="37"/>
      <c r="D1310" s="37"/>
      <c r="G1310" s="37"/>
      <c r="J1310" s="25"/>
      <c r="K1310" s="25"/>
      <c r="P1310" s="25"/>
      <c r="T1310" s="37"/>
      <c r="U1310" s="37"/>
      <c r="Y1310" s="37"/>
      <c r="Z1310" s="37"/>
    </row>
    <row r="1311" spans="1:28" ht="13.5" thickBot="1">
      <c r="A1311" s="114">
        <v>1309</v>
      </c>
      <c r="B1311" s="122"/>
      <c r="C1311" s="122"/>
      <c r="D1311" s="122"/>
      <c r="E1311" s="122"/>
      <c r="F1311" s="123"/>
      <c r="G1311" s="122"/>
      <c r="H1311" s="123"/>
      <c r="I1311" s="122"/>
      <c r="J1311" s="122"/>
      <c r="K1311" s="122"/>
      <c r="L1311" s="122"/>
      <c r="M1311" s="123"/>
      <c r="N1311" s="122"/>
      <c r="O1311" s="122"/>
      <c r="P1311" s="122"/>
      <c r="Q1311" s="122"/>
      <c r="R1311" s="123"/>
      <c r="S1311" s="122"/>
      <c r="T1311" s="122"/>
      <c r="U1311" s="122"/>
      <c r="V1311" s="122"/>
      <c r="W1311" s="123"/>
      <c r="X1311" s="122"/>
      <c r="Y1311" s="115"/>
      <c r="Z1311" s="115"/>
      <c r="AA1311" s="115"/>
      <c r="AB1311" s="116"/>
    </row>
    <row r="1312" spans="1:28">
      <c r="A1312" s="102">
        <v>1310</v>
      </c>
      <c r="B1312" s="37"/>
      <c r="C1312" s="37"/>
      <c r="D1312" s="37"/>
      <c r="G1312" s="37"/>
      <c r="J1312" s="25"/>
      <c r="K1312" s="25"/>
      <c r="P1312" s="25"/>
      <c r="T1312" s="37"/>
      <c r="U1312" s="37"/>
      <c r="Y1312" s="37"/>
      <c r="Z1312" s="37"/>
    </row>
    <row r="1313" spans="1:28">
      <c r="A1313" s="102">
        <v>1311</v>
      </c>
      <c r="B1313" s="37"/>
      <c r="C1313" s="37"/>
      <c r="D1313" s="37"/>
      <c r="G1313" s="37"/>
      <c r="J1313" s="25"/>
      <c r="K1313" s="25"/>
      <c r="P1313" s="25"/>
      <c r="T1313" s="37"/>
      <c r="U1313" s="37"/>
      <c r="Y1313" s="37"/>
      <c r="Z1313" s="37"/>
    </row>
    <row r="1314" spans="1:28">
      <c r="A1314" s="102">
        <v>1312</v>
      </c>
      <c r="B1314" s="37"/>
      <c r="C1314" s="37"/>
      <c r="D1314" s="37"/>
      <c r="G1314" s="37"/>
      <c r="J1314" s="25"/>
      <c r="K1314" s="25"/>
      <c r="P1314" s="25"/>
      <c r="T1314" s="37"/>
      <c r="U1314" s="37"/>
      <c r="Y1314" s="37"/>
      <c r="Z1314" s="37"/>
    </row>
    <row r="1315" spans="1:28">
      <c r="A1315" s="102">
        <v>1313</v>
      </c>
      <c r="B1315" s="37"/>
      <c r="C1315" s="37"/>
      <c r="D1315" s="37"/>
      <c r="G1315" s="37"/>
      <c r="J1315" s="25"/>
      <c r="K1315" s="25"/>
      <c r="P1315" s="25"/>
      <c r="T1315" s="37"/>
      <c r="U1315" s="37"/>
      <c r="Y1315" s="37"/>
      <c r="Z1315" s="37"/>
    </row>
    <row r="1316" spans="1:28" ht="13.5" thickBot="1">
      <c r="A1316" s="114">
        <v>1314</v>
      </c>
      <c r="B1316" s="122"/>
      <c r="C1316" s="122"/>
      <c r="D1316" s="122"/>
      <c r="E1316" s="122"/>
      <c r="F1316" s="123"/>
      <c r="G1316" s="122"/>
      <c r="H1316" s="123"/>
      <c r="I1316" s="122"/>
      <c r="J1316" s="122"/>
      <c r="K1316" s="122"/>
      <c r="L1316" s="122"/>
      <c r="M1316" s="123"/>
      <c r="N1316" s="122"/>
      <c r="O1316" s="122"/>
      <c r="P1316" s="122"/>
      <c r="Q1316" s="122"/>
      <c r="R1316" s="123"/>
      <c r="S1316" s="122"/>
      <c r="T1316" s="122"/>
      <c r="U1316" s="122"/>
      <c r="V1316" s="122"/>
      <c r="W1316" s="123"/>
      <c r="X1316" s="122"/>
      <c r="Y1316" s="115"/>
      <c r="Z1316" s="115"/>
      <c r="AA1316" s="115"/>
      <c r="AB1316" s="116"/>
    </row>
    <row r="1317" spans="1:28">
      <c r="A1317" s="102">
        <v>1315</v>
      </c>
      <c r="B1317" s="37"/>
      <c r="C1317" s="37"/>
      <c r="D1317" s="37"/>
      <c r="G1317" s="37"/>
      <c r="J1317" s="25"/>
      <c r="K1317" s="25"/>
      <c r="P1317" s="25"/>
      <c r="T1317" s="37"/>
      <c r="U1317" s="37"/>
      <c r="Y1317" s="37"/>
      <c r="Z1317" s="37"/>
    </row>
    <row r="1318" spans="1:28">
      <c r="A1318" s="102">
        <v>1316</v>
      </c>
      <c r="B1318" s="37"/>
      <c r="C1318" s="37"/>
      <c r="D1318" s="37"/>
      <c r="G1318" s="37"/>
      <c r="J1318" s="25"/>
      <c r="K1318" s="25"/>
      <c r="P1318" s="25"/>
      <c r="T1318" s="37"/>
      <c r="U1318" s="37"/>
      <c r="Y1318" s="37"/>
      <c r="Z1318" s="37"/>
    </row>
    <row r="1319" spans="1:28">
      <c r="A1319" s="102">
        <v>1317</v>
      </c>
      <c r="B1319" s="37"/>
      <c r="C1319" s="37"/>
      <c r="D1319" s="37"/>
      <c r="G1319" s="37"/>
      <c r="J1319" s="25"/>
      <c r="K1319" s="25"/>
      <c r="P1319" s="25"/>
      <c r="T1319" s="37"/>
      <c r="U1319" s="37"/>
      <c r="Y1319" s="37"/>
      <c r="Z1319" s="37"/>
    </row>
    <row r="1320" spans="1:28">
      <c r="A1320" s="102">
        <v>1318</v>
      </c>
      <c r="B1320" s="37"/>
      <c r="C1320" s="37"/>
      <c r="D1320" s="37"/>
      <c r="G1320" s="37"/>
      <c r="J1320" s="25"/>
      <c r="K1320" s="25"/>
      <c r="P1320" s="25"/>
      <c r="T1320" s="37"/>
      <c r="U1320" s="37"/>
      <c r="Y1320" s="37"/>
      <c r="Z1320" s="37"/>
    </row>
    <row r="1321" spans="1:28" ht="13.5" thickBot="1">
      <c r="A1321" s="114">
        <v>1319</v>
      </c>
      <c r="B1321" s="122"/>
      <c r="C1321" s="122"/>
      <c r="D1321" s="122"/>
      <c r="E1321" s="122"/>
      <c r="F1321" s="123"/>
      <c r="G1321" s="122"/>
      <c r="H1321" s="123"/>
      <c r="I1321" s="122"/>
      <c r="J1321" s="122"/>
      <c r="K1321" s="122"/>
      <c r="L1321" s="122"/>
      <c r="M1321" s="123"/>
      <c r="N1321" s="122"/>
      <c r="O1321" s="122"/>
      <c r="P1321" s="122"/>
      <c r="Q1321" s="122"/>
      <c r="R1321" s="123"/>
      <c r="S1321" s="122"/>
      <c r="T1321" s="122"/>
      <c r="U1321" s="122"/>
      <c r="V1321" s="122"/>
      <c r="W1321" s="123"/>
      <c r="X1321" s="122"/>
      <c r="Y1321" s="115"/>
      <c r="Z1321" s="115"/>
      <c r="AA1321" s="115"/>
      <c r="AB1321" s="116"/>
    </row>
    <row r="1322" spans="1:28">
      <c r="A1322" s="102">
        <v>1320</v>
      </c>
      <c r="B1322" s="37"/>
      <c r="C1322" s="37"/>
      <c r="D1322" s="37"/>
      <c r="G1322" s="37"/>
      <c r="J1322" s="25"/>
      <c r="K1322" s="25"/>
      <c r="P1322" s="25"/>
      <c r="T1322" s="37"/>
      <c r="U1322" s="37"/>
      <c r="Y1322" s="37"/>
      <c r="Z1322" s="37"/>
    </row>
    <row r="1323" spans="1:28">
      <c r="A1323" s="102">
        <v>1321</v>
      </c>
      <c r="B1323" s="37"/>
      <c r="C1323" s="37"/>
      <c r="D1323" s="37"/>
      <c r="G1323" s="37"/>
      <c r="J1323" s="25"/>
      <c r="K1323" s="25"/>
      <c r="P1323" s="25"/>
      <c r="T1323" s="37"/>
      <c r="U1323" s="37"/>
      <c r="Y1323" s="37"/>
      <c r="Z1323" s="37"/>
    </row>
    <row r="1324" spans="1:28">
      <c r="A1324" s="102">
        <v>1322</v>
      </c>
      <c r="B1324" s="37"/>
      <c r="C1324" s="37"/>
      <c r="D1324" s="37"/>
      <c r="G1324" s="37"/>
      <c r="J1324" s="25"/>
      <c r="K1324" s="25"/>
      <c r="P1324" s="25"/>
      <c r="T1324" s="37"/>
      <c r="U1324" s="37"/>
      <c r="Y1324" s="37"/>
      <c r="Z1324" s="37"/>
    </row>
    <row r="1325" spans="1:28">
      <c r="A1325" s="102">
        <v>1323</v>
      </c>
      <c r="B1325" s="37"/>
      <c r="C1325" s="37"/>
      <c r="D1325" s="37"/>
      <c r="G1325" s="37"/>
      <c r="J1325" s="25"/>
      <c r="K1325" s="25"/>
      <c r="P1325" s="25"/>
      <c r="T1325" s="37"/>
      <c r="U1325" s="37"/>
      <c r="Y1325" s="37"/>
      <c r="Z1325" s="37"/>
    </row>
    <row r="1326" spans="1:28" ht="13.5" thickBot="1">
      <c r="A1326" s="114">
        <v>1324</v>
      </c>
      <c r="B1326" s="122"/>
      <c r="C1326" s="122"/>
      <c r="D1326" s="122"/>
      <c r="E1326" s="122"/>
      <c r="F1326" s="123"/>
      <c r="G1326" s="122"/>
      <c r="H1326" s="123"/>
      <c r="I1326" s="122"/>
      <c r="J1326" s="122"/>
      <c r="K1326" s="122"/>
      <c r="L1326" s="122"/>
      <c r="M1326" s="123"/>
      <c r="N1326" s="122"/>
      <c r="O1326" s="122"/>
      <c r="P1326" s="122"/>
      <c r="Q1326" s="122"/>
      <c r="R1326" s="123"/>
      <c r="S1326" s="122"/>
      <c r="T1326" s="122"/>
      <c r="U1326" s="122"/>
      <c r="V1326" s="122"/>
      <c r="W1326" s="123"/>
      <c r="X1326" s="122"/>
      <c r="Y1326" s="115"/>
      <c r="Z1326" s="115"/>
      <c r="AA1326" s="115"/>
      <c r="AB1326" s="116"/>
    </row>
    <row r="1327" spans="1:28">
      <c r="A1327" s="102">
        <v>1325</v>
      </c>
      <c r="B1327" s="37"/>
      <c r="C1327" s="37"/>
      <c r="D1327" s="37"/>
      <c r="G1327" s="37"/>
      <c r="J1327" s="25"/>
      <c r="K1327" s="25"/>
      <c r="P1327" s="25"/>
      <c r="T1327" s="37"/>
      <c r="U1327" s="37"/>
      <c r="Y1327" s="37"/>
      <c r="Z1327" s="37"/>
    </row>
    <row r="1328" spans="1:28">
      <c r="A1328" s="102">
        <v>1326</v>
      </c>
      <c r="B1328" s="37"/>
      <c r="C1328" s="37"/>
      <c r="D1328" s="37"/>
      <c r="G1328" s="37"/>
      <c r="J1328" s="25"/>
      <c r="K1328" s="25"/>
      <c r="P1328" s="25"/>
      <c r="T1328" s="37"/>
      <c r="U1328" s="37"/>
      <c r="Y1328" s="37"/>
      <c r="Z1328" s="37"/>
    </row>
    <row r="1329" spans="1:28">
      <c r="A1329" s="102">
        <v>1327</v>
      </c>
      <c r="B1329" s="37"/>
      <c r="C1329" s="37"/>
      <c r="D1329" s="37"/>
      <c r="G1329" s="37"/>
      <c r="J1329" s="25"/>
      <c r="K1329" s="25"/>
      <c r="P1329" s="25"/>
      <c r="T1329" s="37"/>
      <c r="U1329" s="37"/>
      <c r="Y1329" s="37"/>
      <c r="Z1329" s="37"/>
    </row>
    <row r="1330" spans="1:28">
      <c r="A1330" s="102">
        <v>1328</v>
      </c>
      <c r="B1330" s="37"/>
      <c r="C1330" s="37"/>
      <c r="D1330" s="37"/>
      <c r="G1330" s="37"/>
      <c r="J1330" s="25"/>
      <c r="K1330" s="25"/>
      <c r="P1330" s="25"/>
      <c r="T1330" s="37"/>
      <c r="U1330" s="37"/>
      <c r="Y1330" s="37"/>
      <c r="Z1330" s="37"/>
    </row>
    <row r="1331" spans="1:28" ht="13.5" thickBot="1">
      <c r="A1331" s="114">
        <v>1329</v>
      </c>
      <c r="B1331" s="122"/>
      <c r="C1331" s="122"/>
      <c r="D1331" s="122"/>
      <c r="E1331" s="122"/>
      <c r="F1331" s="123"/>
      <c r="G1331" s="122"/>
      <c r="H1331" s="123"/>
      <c r="I1331" s="122"/>
      <c r="J1331" s="122"/>
      <c r="K1331" s="122"/>
      <c r="L1331" s="122"/>
      <c r="M1331" s="123"/>
      <c r="N1331" s="122"/>
      <c r="O1331" s="122"/>
      <c r="P1331" s="122"/>
      <c r="Q1331" s="122"/>
      <c r="R1331" s="123"/>
      <c r="S1331" s="122"/>
      <c r="T1331" s="122"/>
      <c r="U1331" s="122"/>
      <c r="V1331" s="122"/>
      <c r="W1331" s="123"/>
      <c r="X1331" s="122"/>
      <c r="Y1331" s="115"/>
      <c r="Z1331" s="115"/>
      <c r="AA1331" s="115"/>
      <c r="AB1331" s="116"/>
    </row>
    <row r="1332" spans="1:28">
      <c r="A1332" s="102">
        <v>1330</v>
      </c>
      <c r="B1332" s="37"/>
      <c r="C1332" s="37"/>
      <c r="D1332" s="37"/>
      <c r="G1332" s="37"/>
      <c r="J1332" s="25"/>
      <c r="K1332" s="25"/>
      <c r="P1332" s="25"/>
      <c r="T1332" s="37"/>
      <c r="U1332" s="37"/>
      <c r="Y1332" s="37"/>
      <c r="Z1332" s="37"/>
    </row>
    <row r="1333" spans="1:28">
      <c r="A1333" s="102">
        <v>1331</v>
      </c>
      <c r="B1333" s="37"/>
      <c r="C1333" s="37"/>
      <c r="D1333" s="37"/>
      <c r="G1333" s="37"/>
      <c r="J1333" s="25"/>
      <c r="K1333" s="25"/>
      <c r="P1333" s="25"/>
      <c r="T1333" s="37"/>
      <c r="U1333" s="37"/>
      <c r="Y1333" s="37"/>
      <c r="Z1333" s="37"/>
    </row>
    <row r="1334" spans="1:28">
      <c r="A1334" s="102">
        <v>1332</v>
      </c>
      <c r="B1334" s="37"/>
      <c r="C1334" s="37"/>
      <c r="D1334" s="37"/>
      <c r="G1334" s="37"/>
      <c r="J1334" s="25"/>
      <c r="K1334" s="25"/>
      <c r="P1334" s="25"/>
      <c r="T1334" s="37"/>
      <c r="U1334" s="37"/>
      <c r="Y1334" s="37"/>
      <c r="Z1334" s="37"/>
    </row>
    <row r="1335" spans="1:28">
      <c r="A1335" s="102">
        <v>1333</v>
      </c>
      <c r="B1335" s="37"/>
      <c r="C1335" s="37"/>
      <c r="D1335" s="37"/>
      <c r="G1335" s="37"/>
      <c r="J1335" s="25"/>
      <c r="K1335" s="25"/>
      <c r="P1335" s="25"/>
      <c r="T1335" s="37"/>
      <c r="U1335" s="37"/>
      <c r="Y1335" s="37"/>
      <c r="Z1335" s="37"/>
    </row>
    <row r="1336" spans="1:28" ht="13.5" thickBot="1">
      <c r="A1336" s="114">
        <v>1334</v>
      </c>
      <c r="B1336" s="122"/>
      <c r="C1336" s="122"/>
      <c r="D1336" s="122"/>
      <c r="E1336" s="122"/>
      <c r="F1336" s="123"/>
      <c r="G1336" s="122"/>
      <c r="H1336" s="123"/>
      <c r="I1336" s="122"/>
      <c r="J1336" s="122"/>
      <c r="K1336" s="122"/>
      <c r="L1336" s="122"/>
      <c r="M1336" s="123"/>
      <c r="N1336" s="122"/>
      <c r="O1336" s="122"/>
      <c r="P1336" s="122"/>
      <c r="Q1336" s="122"/>
      <c r="R1336" s="123"/>
      <c r="S1336" s="122"/>
      <c r="T1336" s="122"/>
      <c r="U1336" s="122"/>
      <c r="V1336" s="122"/>
      <c r="W1336" s="123"/>
      <c r="X1336" s="122"/>
      <c r="Y1336" s="115"/>
      <c r="Z1336" s="115"/>
      <c r="AA1336" s="115"/>
      <c r="AB1336" s="116"/>
    </row>
    <row r="1337" spans="1:28">
      <c r="A1337" s="102">
        <v>1335</v>
      </c>
      <c r="B1337" s="37"/>
      <c r="C1337" s="37"/>
      <c r="D1337" s="37"/>
      <c r="G1337" s="37"/>
      <c r="J1337" s="25"/>
      <c r="K1337" s="25"/>
      <c r="P1337" s="25"/>
      <c r="T1337" s="37"/>
      <c r="U1337" s="37"/>
      <c r="Y1337" s="37"/>
      <c r="Z1337" s="37"/>
    </row>
    <row r="1338" spans="1:28">
      <c r="A1338" s="102">
        <v>1336</v>
      </c>
      <c r="B1338" s="37"/>
      <c r="C1338" s="37"/>
      <c r="D1338" s="37"/>
      <c r="G1338" s="37"/>
      <c r="J1338" s="25"/>
      <c r="K1338" s="25"/>
      <c r="P1338" s="25"/>
      <c r="T1338" s="37"/>
      <c r="U1338" s="37"/>
      <c r="Y1338" s="37"/>
      <c r="Z1338" s="37"/>
    </row>
    <row r="1339" spans="1:28">
      <c r="A1339" s="102">
        <v>1337</v>
      </c>
      <c r="B1339" s="37"/>
      <c r="C1339" s="37"/>
      <c r="D1339" s="37"/>
      <c r="G1339" s="37"/>
      <c r="J1339" s="25"/>
      <c r="K1339" s="25"/>
      <c r="P1339" s="25"/>
      <c r="T1339" s="37"/>
      <c r="U1339" s="37"/>
      <c r="Y1339" s="37"/>
      <c r="Z1339" s="37"/>
    </row>
    <row r="1340" spans="1:28">
      <c r="A1340" s="102">
        <v>1338</v>
      </c>
      <c r="B1340" s="37"/>
      <c r="C1340" s="37"/>
      <c r="D1340" s="37"/>
      <c r="G1340" s="37"/>
      <c r="J1340" s="25"/>
      <c r="K1340" s="25"/>
      <c r="P1340" s="25"/>
      <c r="T1340" s="37"/>
      <c r="U1340" s="37"/>
      <c r="Y1340" s="37"/>
      <c r="Z1340" s="37"/>
    </row>
    <row r="1341" spans="1:28" ht="13.5" thickBot="1">
      <c r="A1341" s="114">
        <v>1339</v>
      </c>
      <c r="B1341" s="122"/>
      <c r="C1341" s="122"/>
      <c r="D1341" s="122"/>
      <c r="E1341" s="122"/>
      <c r="F1341" s="123"/>
      <c r="G1341" s="122"/>
      <c r="H1341" s="123"/>
      <c r="I1341" s="122"/>
      <c r="J1341" s="122"/>
      <c r="K1341" s="122"/>
      <c r="L1341" s="122"/>
      <c r="M1341" s="123"/>
      <c r="N1341" s="122"/>
      <c r="O1341" s="122"/>
      <c r="P1341" s="122"/>
      <c r="Q1341" s="122"/>
      <c r="R1341" s="123"/>
      <c r="S1341" s="122"/>
      <c r="T1341" s="122"/>
      <c r="U1341" s="122"/>
      <c r="V1341" s="122"/>
      <c r="W1341" s="123"/>
      <c r="X1341" s="122"/>
      <c r="Y1341" s="115"/>
      <c r="Z1341" s="115"/>
      <c r="AA1341" s="115"/>
      <c r="AB1341" s="116"/>
    </row>
    <row r="1342" spans="1:28">
      <c r="A1342" s="102">
        <v>1340</v>
      </c>
      <c r="B1342" s="37"/>
      <c r="C1342" s="37"/>
      <c r="D1342" s="37"/>
      <c r="G1342" s="37"/>
      <c r="J1342" s="25"/>
      <c r="K1342" s="25"/>
      <c r="P1342" s="25"/>
      <c r="T1342" s="37"/>
      <c r="U1342" s="37"/>
      <c r="Y1342" s="37"/>
      <c r="Z1342" s="37"/>
    </row>
    <row r="1343" spans="1:28">
      <c r="A1343" s="102">
        <v>1341</v>
      </c>
      <c r="B1343" s="37"/>
      <c r="C1343" s="37"/>
      <c r="D1343" s="37"/>
      <c r="G1343" s="37"/>
      <c r="J1343" s="25"/>
      <c r="K1343" s="25"/>
      <c r="P1343" s="25"/>
      <c r="T1343" s="37"/>
      <c r="U1343" s="37"/>
      <c r="Y1343" s="37"/>
      <c r="Z1343" s="37"/>
    </row>
    <row r="1344" spans="1:28">
      <c r="A1344" s="102">
        <v>1342</v>
      </c>
      <c r="B1344" s="37"/>
      <c r="C1344" s="37"/>
      <c r="D1344" s="37"/>
      <c r="G1344" s="37"/>
      <c r="J1344" s="25"/>
      <c r="K1344" s="25"/>
      <c r="P1344" s="25"/>
      <c r="T1344" s="37"/>
      <c r="U1344" s="37"/>
      <c r="Y1344" s="37"/>
      <c r="Z1344" s="37"/>
    </row>
    <row r="1345" spans="1:28">
      <c r="A1345" s="102">
        <v>1343</v>
      </c>
      <c r="B1345" s="37"/>
      <c r="C1345" s="37"/>
      <c r="D1345" s="37"/>
      <c r="G1345" s="37"/>
      <c r="J1345" s="25"/>
      <c r="K1345" s="25"/>
      <c r="P1345" s="25"/>
      <c r="T1345" s="37"/>
      <c r="U1345" s="37"/>
      <c r="Y1345" s="37"/>
      <c r="Z1345" s="37"/>
    </row>
    <row r="1346" spans="1:28" ht="13.5" thickBot="1">
      <c r="A1346" s="114">
        <v>1344</v>
      </c>
      <c r="B1346" s="122"/>
      <c r="C1346" s="122"/>
      <c r="D1346" s="122"/>
      <c r="E1346" s="122"/>
      <c r="F1346" s="123"/>
      <c r="G1346" s="122"/>
      <c r="H1346" s="123"/>
      <c r="I1346" s="122"/>
      <c r="J1346" s="122"/>
      <c r="K1346" s="122"/>
      <c r="L1346" s="122"/>
      <c r="M1346" s="123"/>
      <c r="N1346" s="122"/>
      <c r="O1346" s="122"/>
      <c r="P1346" s="122"/>
      <c r="Q1346" s="122"/>
      <c r="R1346" s="123"/>
      <c r="S1346" s="122"/>
      <c r="T1346" s="122"/>
      <c r="U1346" s="122"/>
      <c r="V1346" s="122"/>
      <c r="W1346" s="123"/>
      <c r="X1346" s="122"/>
      <c r="Y1346" s="115"/>
      <c r="Z1346" s="115"/>
      <c r="AA1346" s="115"/>
      <c r="AB1346" s="116"/>
    </row>
    <row r="1347" spans="1:28">
      <c r="A1347" s="102">
        <v>1345</v>
      </c>
      <c r="B1347" s="37"/>
      <c r="C1347" s="37"/>
      <c r="D1347" s="37"/>
      <c r="G1347" s="37"/>
      <c r="J1347" s="25"/>
      <c r="K1347" s="25"/>
      <c r="P1347" s="25"/>
      <c r="T1347" s="37"/>
      <c r="U1347" s="37"/>
      <c r="Y1347" s="37"/>
      <c r="Z1347" s="37"/>
    </row>
    <row r="1348" spans="1:28">
      <c r="A1348" s="102">
        <v>1346</v>
      </c>
      <c r="B1348" s="37"/>
      <c r="C1348" s="37"/>
      <c r="D1348" s="37"/>
      <c r="G1348" s="37"/>
      <c r="J1348" s="25"/>
      <c r="K1348" s="25"/>
      <c r="P1348" s="25"/>
      <c r="T1348" s="37"/>
      <c r="U1348" s="37"/>
      <c r="Y1348" s="37"/>
      <c r="Z1348" s="37"/>
    </row>
    <row r="1349" spans="1:28">
      <c r="A1349" s="102">
        <v>1347</v>
      </c>
      <c r="B1349" s="37"/>
      <c r="C1349" s="37"/>
      <c r="D1349" s="37"/>
      <c r="G1349" s="37"/>
      <c r="J1349" s="25"/>
      <c r="K1349" s="25"/>
      <c r="P1349" s="25"/>
      <c r="T1349" s="37"/>
      <c r="U1349" s="37"/>
      <c r="Y1349" s="37"/>
      <c r="Z1349" s="37"/>
    </row>
    <row r="1350" spans="1:28">
      <c r="A1350" s="102">
        <v>1348</v>
      </c>
      <c r="B1350" s="37"/>
      <c r="C1350" s="37"/>
      <c r="D1350" s="37"/>
      <c r="G1350" s="37"/>
      <c r="J1350" s="25"/>
      <c r="K1350" s="25"/>
      <c r="P1350" s="25"/>
      <c r="T1350" s="37"/>
      <c r="U1350" s="37"/>
      <c r="Y1350" s="37"/>
      <c r="Z1350" s="37"/>
    </row>
    <row r="1351" spans="1:28" ht="13.5" thickBot="1">
      <c r="A1351" s="114">
        <v>1349</v>
      </c>
      <c r="B1351" s="122"/>
      <c r="C1351" s="122"/>
      <c r="D1351" s="122"/>
      <c r="E1351" s="122"/>
      <c r="F1351" s="123"/>
      <c r="G1351" s="122"/>
      <c r="H1351" s="123"/>
      <c r="I1351" s="122"/>
      <c r="J1351" s="122"/>
      <c r="K1351" s="122"/>
      <c r="L1351" s="122"/>
      <c r="M1351" s="123"/>
      <c r="N1351" s="122"/>
      <c r="O1351" s="122"/>
      <c r="P1351" s="122"/>
      <c r="Q1351" s="122"/>
      <c r="R1351" s="123"/>
      <c r="S1351" s="122"/>
      <c r="T1351" s="122"/>
      <c r="U1351" s="122"/>
      <c r="V1351" s="122"/>
      <c r="W1351" s="123"/>
      <c r="X1351" s="122"/>
      <c r="Y1351" s="115"/>
      <c r="Z1351" s="115"/>
      <c r="AA1351" s="115"/>
      <c r="AB1351" s="116"/>
    </row>
    <row r="1352" spans="1:28">
      <c r="A1352" s="102">
        <v>1350</v>
      </c>
      <c r="B1352" s="37"/>
      <c r="C1352" s="37"/>
      <c r="D1352" s="37"/>
      <c r="G1352" s="37"/>
      <c r="J1352" s="25"/>
      <c r="K1352" s="25"/>
      <c r="P1352" s="25"/>
      <c r="T1352" s="37"/>
      <c r="U1352" s="37"/>
      <c r="Y1352" s="37"/>
      <c r="Z1352" s="37"/>
    </row>
    <row r="1353" spans="1:28">
      <c r="A1353" s="102">
        <v>1351</v>
      </c>
      <c r="B1353" s="37"/>
      <c r="C1353" s="37"/>
      <c r="D1353" s="37"/>
      <c r="G1353" s="37"/>
      <c r="J1353" s="25"/>
      <c r="K1353" s="25"/>
      <c r="P1353" s="25"/>
      <c r="T1353" s="37"/>
      <c r="U1353" s="37"/>
      <c r="Y1353" s="37"/>
      <c r="Z1353" s="37"/>
    </row>
    <row r="1354" spans="1:28">
      <c r="A1354" s="102">
        <v>1352</v>
      </c>
      <c r="B1354" s="37"/>
      <c r="C1354" s="37"/>
      <c r="D1354" s="37"/>
      <c r="G1354" s="37"/>
      <c r="J1354" s="25"/>
      <c r="K1354" s="25"/>
      <c r="P1354" s="25"/>
      <c r="T1354" s="37"/>
      <c r="U1354" s="37"/>
      <c r="Y1354" s="37"/>
      <c r="Z1354" s="37"/>
    </row>
    <row r="1355" spans="1:28">
      <c r="A1355" s="102">
        <v>1353</v>
      </c>
      <c r="B1355" s="37"/>
      <c r="C1355" s="37"/>
      <c r="D1355" s="37"/>
      <c r="G1355" s="37"/>
      <c r="J1355" s="25"/>
      <c r="K1355" s="25"/>
      <c r="P1355" s="25"/>
      <c r="T1355" s="37"/>
      <c r="U1355" s="37"/>
      <c r="Y1355" s="37"/>
      <c r="Z1355" s="37"/>
    </row>
    <row r="1356" spans="1:28" ht="13.5" thickBot="1">
      <c r="A1356" s="114">
        <v>1354</v>
      </c>
      <c r="B1356" s="122"/>
      <c r="C1356" s="122"/>
      <c r="D1356" s="122"/>
      <c r="E1356" s="122"/>
      <c r="F1356" s="123"/>
      <c r="G1356" s="122"/>
      <c r="H1356" s="123"/>
      <c r="I1356" s="122"/>
      <c r="J1356" s="122"/>
      <c r="K1356" s="122"/>
      <c r="L1356" s="122"/>
      <c r="M1356" s="123"/>
      <c r="N1356" s="122"/>
      <c r="O1356" s="122"/>
      <c r="P1356" s="122"/>
      <c r="Q1356" s="122"/>
      <c r="R1356" s="123"/>
      <c r="S1356" s="122"/>
      <c r="T1356" s="122"/>
      <c r="U1356" s="122"/>
      <c r="V1356" s="122"/>
      <c r="W1356" s="123"/>
      <c r="X1356" s="122"/>
      <c r="Y1356" s="115"/>
      <c r="Z1356" s="115"/>
      <c r="AA1356" s="115"/>
      <c r="AB1356" s="116"/>
    </row>
    <row r="1357" spans="1:28">
      <c r="A1357" s="102">
        <v>1355</v>
      </c>
      <c r="B1357" s="37"/>
      <c r="C1357" s="37"/>
      <c r="D1357" s="37"/>
      <c r="G1357" s="37"/>
      <c r="J1357" s="25"/>
      <c r="K1357" s="25"/>
      <c r="P1357" s="25"/>
      <c r="T1357" s="37"/>
      <c r="U1357" s="37"/>
      <c r="Y1357" s="37"/>
      <c r="Z1357" s="37"/>
    </row>
    <row r="1358" spans="1:28">
      <c r="A1358" s="102">
        <v>1356</v>
      </c>
      <c r="B1358" s="37"/>
      <c r="C1358" s="37"/>
      <c r="D1358" s="37"/>
      <c r="G1358" s="37"/>
      <c r="J1358" s="25"/>
      <c r="K1358" s="25"/>
      <c r="P1358" s="25"/>
      <c r="T1358" s="37"/>
      <c r="U1358" s="37"/>
      <c r="Y1358" s="37"/>
      <c r="Z1358" s="37"/>
    </row>
    <row r="1359" spans="1:28">
      <c r="A1359" s="102">
        <v>1357</v>
      </c>
      <c r="B1359" s="37"/>
      <c r="C1359" s="37"/>
      <c r="D1359" s="37"/>
      <c r="G1359" s="37"/>
      <c r="J1359" s="25"/>
      <c r="K1359" s="25"/>
      <c r="P1359" s="25"/>
      <c r="T1359" s="37"/>
      <c r="U1359" s="37"/>
      <c r="Y1359" s="37"/>
      <c r="Z1359" s="37"/>
    </row>
    <row r="1360" spans="1:28">
      <c r="A1360" s="102">
        <v>1358</v>
      </c>
      <c r="B1360" s="37"/>
      <c r="C1360" s="37"/>
      <c r="D1360" s="37"/>
      <c r="G1360" s="37"/>
      <c r="J1360" s="25"/>
      <c r="K1360" s="25"/>
      <c r="P1360" s="25"/>
      <c r="T1360" s="37"/>
      <c r="U1360" s="37"/>
      <c r="Y1360" s="37"/>
      <c r="Z1360" s="37"/>
    </row>
    <row r="1361" spans="1:28" ht="13.5" thickBot="1">
      <c r="A1361" s="114">
        <v>1359</v>
      </c>
      <c r="B1361" s="122"/>
      <c r="C1361" s="122"/>
      <c r="D1361" s="122"/>
      <c r="E1361" s="122"/>
      <c r="F1361" s="123"/>
      <c r="G1361" s="122"/>
      <c r="H1361" s="123"/>
      <c r="I1361" s="122"/>
      <c r="J1361" s="122"/>
      <c r="K1361" s="122"/>
      <c r="L1361" s="122"/>
      <c r="M1361" s="123"/>
      <c r="N1361" s="122"/>
      <c r="O1361" s="122"/>
      <c r="P1361" s="122"/>
      <c r="Q1361" s="122"/>
      <c r="R1361" s="123"/>
      <c r="S1361" s="122"/>
      <c r="T1361" s="122"/>
      <c r="U1361" s="122"/>
      <c r="V1361" s="122"/>
      <c r="W1361" s="123"/>
      <c r="X1361" s="122"/>
      <c r="Y1361" s="115"/>
      <c r="Z1361" s="115"/>
      <c r="AA1361" s="115"/>
      <c r="AB1361" s="116"/>
    </row>
    <row r="1362" spans="1:28">
      <c r="A1362" s="102">
        <v>1360</v>
      </c>
      <c r="B1362" s="37"/>
      <c r="C1362" s="37"/>
      <c r="D1362" s="37"/>
      <c r="G1362" s="37"/>
      <c r="J1362" s="25"/>
      <c r="K1362" s="25"/>
      <c r="P1362" s="25"/>
      <c r="T1362" s="37"/>
      <c r="U1362" s="37"/>
      <c r="Y1362" s="37"/>
      <c r="Z1362" s="37"/>
    </row>
    <row r="1363" spans="1:28">
      <c r="A1363" s="102">
        <v>1361</v>
      </c>
      <c r="B1363" s="37"/>
      <c r="C1363" s="37"/>
      <c r="D1363" s="37"/>
      <c r="G1363" s="37"/>
      <c r="J1363" s="25"/>
      <c r="K1363" s="25"/>
      <c r="P1363" s="25"/>
      <c r="T1363" s="37"/>
      <c r="U1363" s="37"/>
      <c r="Y1363" s="37"/>
      <c r="Z1363" s="37"/>
    </row>
    <row r="1364" spans="1:28">
      <c r="A1364" s="102">
        <v>1362</v>
      </c>
      <c r="B1364" s="37"/>
      <c r="C1364" s="37"/>
      <c r="D1364" s="37"/>
      <c r="G1364" s="37"/>
      <c r="J1364" s="25"/>
      <c r="K1364" s="25"/>
      <c r="P1364" s="25"/>
      <c r="T1364" s="37"/>
      <c r="U1364" s="37"/>
      <c r="Y1364" s="37"/>
      <c r="Z1364" s="37"/>
    </row>
    <row r="1365" spans="1:28">
      <c r="A1365" s="102">
        <v>1363</v>
      </c>
      <c r="B1365" s="37"/>
      <c r="C1365" s="37"/>
      <c r="D1365" s="37"/>
      <c r="G1365" s="37"/>
      <c r="J1365" s="25"/>
      <c r="K1365" s="25"/>
      <c r="P1365" s="25"/>
      <c r="T1365" s="37"/>
      <c r="U1365" s="37"/>
      <c r="Y1365" s="37"/>
      <c r="Z1365" s="37"/>
    </row>
    <row r="1366" spans="1:28" ht="13.5" thickBot="1">
      <c r="A1366" s="114">
        <v>1364</v>
      </c>
      <c r="B1366" s="122"/>
      <c r="C1366" s="122"/>
      <c r="D1366" s="122"/>
      <c r="E1366" s="122"/>
      <c r="F1366" s="123"/>
      <c r="G1366" s="122"/>
      <c r="H1366" s="123"/>
      <c r="I1366" s="122"/>
      <c r="J1366" s="122"/>
      <c r="K1366" s="122"/>
      <c r="L1366" s="122"/>
      <c r="M1366" s="123"/>
      <c r="N1366" s="122"/>
      <c r="O1366" s="122"/>
      <c r="P1366" s="122"/>
      <c r="Q1366" s="122"/>
      <c r="R1366" s="123"/>
      <c r="S1366" s="122"/>
      <c r="T1366" s="122"/>
      <c r="U1366" s="122"/>
      <c r="V1366" s="122"/>
      <c r="W1366" s="123"/>
      <c r="X1366" s="122"/>
      <c r="Y1366" s="115"/>
      <c r="Z1366" s="115"/>
      <c r="AA1366" s="115"/>
      <c r="AB1366" s="116"/>
    </row>
    <row r="1367" spans="1:28">
      <c r="A1367" s="102">
        <v>1365</v>
      </c>
      <c r="B1367" s="37"/>
      <c r="C1367" s="37"/>
      <c r="D1367" s="37"/>
      <c r="G1367" s="37"/>
      <c r="J1367" s="25"/>
      <c r="K1367" s="25"/>
      <c r="P1367" s="25"/>
      <c r="T1367" s="37"/>
      <c r="U1367" s="37"/>
      <c r="Y1367" s="37"/>
      <c r="Z1367" s="37"/>
    </row>
    <row r="1368" spans="1:28">
      <c r="A1368" s="102">
        <v>1366</v>
      </c>
      <c r="B1368" s="37"/>
      <c r="C1368" s="37"/>
      <c r="D1368" s="37"/>
      <c r="G1368" s="37"/>
      <c r="J1368" s="25"/>
      <c r="K1368" s="25"/>
      <c r="P1368" s="25"/>
      <c r="T1368" s="37"/>
      <c r="U1368" s="37"/>
      <c r="Y1368" s="37"/>
      <c r="Z1368" s="37"/>
    </row>
    <row r="1369" spans="1:28">
      <c r="A1369" s="102">
        <v>1367</v>
      </c>
      <c r="B1369" s="37"/>
      <c r="C1369" s="37"/>
      <c r="D1369" s="37"/>
      <c r="G1369" s="37"/>
      <c r="J1369" s="25"/>
      <c r="K1369" s="25"/>
      <c r="P1369" s="25"/>
      <c r="T1369" s="37"/>
      <c r="U1369" s="37"/>
      <c r="Y1369" s="37"/>
      <c r="Z1369" s="37"/>
    </row>
    <row r="1370" spans="1:28">
      <c r="A1370" s="102">
        <v>1368</v>
      </c>
      <c r="B1370" s="37"/>
      <c r="C1370" s="37"/>
      <c r="D1370" s="37"/>
      <c r="G1370" s="37"/>
      <c r="J1370" s="25"/>
      <c r="K1370" s="25"/>
      <c r="P1370" s="25"/>
      <c r="T1370" s="37"/>
      <c r="U1370" s="37"/>
      <c r="Y1370" s="37"/>
      <c r="Z1370" s="37"/>
    </row>
    <row r="1371" spans="1:28" ht="13.5" thickBot="1">
      <c r="A1371" s="114">
        <v>1369</v>
      </c>
      <c r="B1371" s="122"/>
      <c r="C1371" s="122"/>
      <c r="D1371" s="122"/>
      <c r="E1371" s="122"/>
      <c r="F1371" s="123"/>
      <c r="G1371" s="122"/>
      <c r="H1371" s="123"/>
      <c r="I1371" s="122"/>
      <c r="J1371" s="122"/>
      <c r="K1371" s="122"/>
      <c r="L1371" s="122"/>
      <c r="M1371" s="123"/>
      <c r="N1371" s="122"/>
      <c r="O1371" s="122"/>
      <c r="P1371" s="122"/>
      <c r="Q1371" s="122"/>
      <c r="R1371" s="123"/>
      <c r="S1371" s="122"/>
      <c r="T1371" s="122"/>
      <c r="U1371" s="122"/>
      <c r="V1371" s="122"/>
      <c r="W1371" s="123"/>
      <c r="X1371" s="122"/>
      <c r="Y1371" s="115"/>
      <c r="Z1371" s="115"/>
      <c r="AA1371" s="115"/>
      <c r="AB1371" s="116"/>
    </row>
    <row r="1372" spans="1:28">
      <c r="A1372" s="102">
        <v>1370</v>
      </c>
      <c r="B1372" s="37"/>
      <c r="C1372" s="37"/>
      <c r="D1372" s="37"/>
      <c r="G1372" s="37"/>
      <c r="J1372" s="25"/>
      <c r="K1372" s="25"/>
      <c r="P1372" s="25"/>
      <c r="T1372" s="37"/>
      <c r="U1372" s="37"/>
      <c r="Y1372" s="37"/>
      <c r="Z1372" s="37"/>
    </row>
    <row r="1373" spans="1:28">
      <c r="A1373" s="102">
        <v>1371</v>
      </c>
      <c r="B1373" s="37"/>
      <c r="C1373" s="37"/>
      <c r="D1373" s="37"/>
      <c r="G1373" s="37"/>
      <c r="J1373" s="25"/>
      <c r="K1373" s="25"/>
      <c r="P1373" s="25"/>
      <c r="T1373" s="37"/>
      <c r="U1373" s="37"/>
      <c r="Y1373" s="37"/>
      <c r="Z1373" s="37"/>
    </row>
    <row r="1374" spans="1:28">
      <c r="A1374" s="102">
        <v>1372</v>
      </c>
      <c r="B1374" s="37"/>
      <c r="C1374" s="37"/>
      <c r="D1374" s="37"/>
      <c r="G1374" s="37"/>
      <c r="J1374" s="25"/>
      <c r="K1374" s="25"/>
      <c r="P1374" s="25"/>
      <c r="T1374" s="37"/>
      <c r="U1374" s="37"/>
      <c r="Y1374" s="37"/>
      <c r="Z1374" s="37"/>
    </row>
    <row r="1375" spans="1:28">
      <c r="A1375" s="102">
        <v>1373</v>
      </c>
      <c r="B1375" s="37"/>
      <c r="C1375" s="37"/>
      <c r="D1375" s="37"/>
      <c r="G1375" s="37"/>
      <c r="J1375" s="25"/>
      <c r="K1375" s="25"/>
      <c r="P1375" s="25"/>
      <c r="T1375" s="37"/>
      <c r="U1375" s="37"/>
      <c r="Y1375" s="37"/>
      <c r="Z1375" s="37"/>
    </row>
    <row r="1376" spans="1:28" ht="13.5" thickBot="1">
      <c r="A1376" s="114">
        <v>1374</v>
      </c>
      <c r="B1376" s="122"/>
      <c r="C1376" s="122"/>
      <c r="D1376" s="122"/>
      <c r="E1376" s="122"/>
      <c r="F1376" s="123"/>
      <c r="G1376" s="122"/>
      <c r="H1376" s="123"/>
      <c r="I1376" s="122"/>
      <c r="J1376" s="122"/>
      <c r="K1376" s="122"/>
      <c r="L1376" s="122"/>
      <c r="M1376" s="123"/>
      <c r="N1376" s="122"/>
      <c r="O1376" s="122"/>
      <c r="P1376" s="122"/>
      <c r="Q1376" s="122"/>
      <c r="R1376" s="123"/>
      <c r="S1376" s="122"/>
      <c r="T1376" s="122"/>
      <c r="U1376" s="122"/>
      <c r="V1376" s="122"/>
      <c r="W1376" s="123"/>
      <c r="X1376" s="122"/>
      <c r="Y1376" s="115"/>
      <c r="Z1376" s="115"/>
      <c r="AA1376" s="115"/>
      <c r="AB1376" s="116"/>
    </row>
    <row r="1377" spans="1:28">
      <c r="A1377" s="102">
        <v>1375</v>
      </c>
      <c r="B1377" s="37"/>
      <c r="C1377" s="37"/>
      <c r="D1377" s="37"/>
      <c r="G1377" s="37"/>
      <c r="J1377" s="25"/>
      <c r="K1377" s="25"/>
      <c r="P1377" s="25"/>
      <c r="T1377" s="37"/>
      <c r="U1377" s="37"/>
      <c r="Y1377" s="37"/>
      <c r="Z1377" s="37"/>
    </row>
    <row r="1378" spans="1:28">
      <c r="A1378" s="102">
        <v>1376</v>
      </c>
      <c r="B1378" s="37"/>
      <c r="C1378" s="37"/>
      <c r="D1378" s="37"/>
      <c r="G1378" s="37"/>
      <c r="J1378" s="25"/>
      <c r="K1378" s="25"/>
      <c r="P1378" s="25"/>
      <c r="T1378" s="37"/>
      <c r="U1378" s="37"/>
      <c r="Y1378" s="37"/>
      <c r="Z1378" s="37"/>
    </row>
    <row r="1379" spans="1:28">
      <c r="A1379" s="102">
        <v>1377</v>
      </c>
      <c r="B1379" s="37"/>
      <c r="C1379" s="37"/>
      <c r="D1379" s="37"/>
      <c r="G1379" s="37"/>
      <c r="J1379" s="25"/>
      <c r="K1379" s="25"/>
      <c r="P1379" s="25"/>
      <c r="T1379" s="37"/>
      <c r="U1379" s="37"/>
      <c r="Y1379" s="37"/>
      <c r="Z1379" s="37"/>
    </row>
    <row r="1380" spans="1:28">
      <c r="A1380" s="102">
        <v>1378</v>
      </c>
      <c r="B1380" s="37"/>
      <c r="C1380" s="37"/>
      <c r="D1380" s="37"/>
      <c r="G1380" s="37"/>
      <c r="J1380" s="25"/>
      <c r="K1380" s="25"/>
      <c r="P1380" s="25"/>
      <c r="T1380" s="37"/>
      <c r="U1380" s="37"/>
      <c r="Y1380" s="37"/>
      <c r="Z1380" s="37"/>
    </row>
    <row r="1381" spans="1:28" ht="13.5" thickBot="1">
      <c r="A1381" s="114">
        <v>1379</v>
      </c>
      <c r="B1381" s="122"/>
      <c r="C1381" s="122"/>
      <c r="D1381" s="122"/>
      <c r="E1381" s="122"/>
      <c r="F1381" s="123"/>
      <c r="G1381" s="122"/>
      <c r="H1381" s="123"/>
      <c r="I1381" s="122"/>
      <c r="J1381" s="122"/>
      <c r="K1381" s="122"/>
      <c r="L1381" s="122"/>
      <c r="M1381" s="123"/>
      <c r="N1381" s="122"/>
      <c r="O1381" s="122"/>
      <c r="P1381" s="122"/>
      <c r="Q1381" s="122"/>
      <c r="R1381" s="123"/>
      <c r="S1381" s="122"/>
      <c r="T1381" s="122"/>
      <c r="U1381" s="122"/>
      <c r="V1381" s="122"/>
      <c r="W1381" s="123"/>
      <c r="X1381" s="122"/>
      <c r="Y1381" s="115"/>
      <c r="Z1381" s="115"/>
      <c r="AA1381" s="115"/>
      <c r="AB1381" s="116"/>
    </row>
    <row r="1382" spans="1:28">
      <c r="A1382" s="102">
        <v>1380</v>
      </c>
      <c r="B1382" s="37"/>
      <c r="C1382" s="37"/>
      <c r="D1382" s="37"/>
      <c r="G1382" s="37"/>
      <c r="J1382" s="25"/>
      <c r="K1382" s="25"/>
      <c r="P1382" s="25"/>
      <c r="T1382" s="37"/>
      <c r="U1382" s="37"/>
      <c r="Y1382" s="37"/>
      <c r="Z1382" s="37"/>
    </row>
    <row r="1383" spans="1:28">
      <c r="A1383" s="102">
        <v>1381</v>
      </c>
      <c r="B1383" s="37"/>
      <c r="C1383" s="37"/>
      <c r="D1383" s="37"/>
      <c r="G1383" s="37"/>
      <c r="J1383" s="25"/>
      <c r="K1383" s="25"/>
      <c r="P1383" s="25"/>
      <c r="T1383" s="37"/>
      <c r="U1383" s="37"/>
      <c r="Y1383" s="37"/>
      <c r="Z1383" s="37"/>
    </row>
    <row r="1384" spans="1:28">
      <c r="A1384" s="102">
        <v>1382</v>
      </c>
      <c r="B1384" s="37"/>
      <c r="C1384" s="37"/>
      <c r="D1384" s="37"/>
      <c r="G1384" s="37"/>
      <c r="J1384" s="25"/>
      <c r="K1384" s="25"/>
      <c r="P1384" s="25"/>
      <c r="T1384" s="37"/>
      <c r="U1384" s="37"/>
      <c r="Y1384" s="37"/>
      <c r="Z1384" s="37"/>
    </row>
    <row r="1385" spans="1:28">
      <c r="A1385" s="102">
        <v>1383</v>
      </c>
      <c r="B1385" s="37"/>
      <c r="C1385" s="37"/>
      <c r="D1385" s="37"/>
      <c r="G1385" s="37"/>
      <c r="J1385" s="25"/>
      <c r="K1385" s="25"/>
      <c r="P1385" s="25"/>
      <c r="T1385" s="37"/>
      <c r="U1385" s="37"/>
      <c r="Y1385" s="37"/>
      <c r="Z1385" s="37"/>
    </row>
    <row r="1386" spans="1:28" ht="13.5" thickBot="1">
      <c r="A1386" s="114">
        <v>1384</v>
      </c>
      <c r="B1386" s="122"/>
      <c r="C1386" s="122"/>
      <c r="D1386" s="122"/>
      <c r="E1386" s="122"/>
      <c r="F1386" s="123"/>
      <c r="G1386" s="122"/>
      <c r="H1386" s="123"/>
      <c r="I1386" s="122"/>
      <c r="J1386" s="122"/>
      <c r="K1386" s="122"/>
      <c r="L1386" s="122"/>
      <c r="M1386" s="123"/>
      <c r="N1386" s="122"/>
      <c r="O1386" s="122"/>
      <c r="P1386" s="122"/>
      <c r="Q1386" s="122"/>
      <c r="R1386" s="123"/>
      <c r="S1386" s="122"/>
      <c r="T1386" s="122"/>
      <c r="U1386" s="122"/>
      <c r="V1386" s="122"/>
      <c r="W1386" s="123"/>
      <c r="X1386" s="122"/>
      <c r="Y1386" s="115"/>
      <c r="Z1386" s="115"/>
      <c r="AA1386" s="115"/>
      <c r="AB1386" s="116"/>
    </row>
    <row r="1387" spans="1:28">
      <c r="A1387" s="102">
        <v>1385</v>
      </c>
      <c r="B1387" s="37"/>
      <c r="C1387" s="37"/>
      <c r="D1387" s="37"/>
      <c r="G1387" s="37"/>
      <c r="J1387" s="25"/>
      <c r="K1387" s="25"/>
      <c r="P1387" s="25"/>
      <c r="T1387" s="37"/>
      <c r="U1387" s="37"/>
      <c r="Y1387" s="37"/>
      <c r="Z1387" s="37"/>
    </row>
    <row r="1388" spans="1:28">
      <c r="A1388" s="102">
        <v>1386</v>
      </c>
      <c r="B1388" s="37"/>
      <c r="C1388" s="37"/>
      <c r="D1388" s="37"/>
      <c r="G1388" s="37"/>
      <c r="J1388" s="25"/>
      <c r="K1388" s="25"/>
      <c r="P1388" s="25"/>
      <c r="T1388" s="37"/>
      <c r="U1388" s="37"/>
      <c r="Y1388" s="37"/>
      <c r="Z1388" s="37"/>
    </row>
    <row r="1389" spans="1:28">
      <c r="A1389" s="102">
        <v>1387</v>
      </c>
      <c r="B1389" s="37"/>
      <c r="C1389" s="37"/>
      <c r="D1389" s="37"/>
      <c r="G1389" s="37"/>
      <c r="J1389" s="25"/>
      <c r="K1389" s="25"/>
      <c r="P1389" s="25"/>
      <c r="T1389" s="37"/>
      <c r="U1389" s="37"/>
      <c r="Y1389" s="37"/>
      <c r="Z1389" s="37"/>
    </row>
    <row r="1390" spans="1:28">
      <c r="A1390" s="102">
        <v>1388</v>
      </c>
      <c r="B1390" s="37"/>
      <c r="C1390" s="37"/>
      <c r="D1390" s="37"/>
      <c r="G1390" s="37"/>
      <c r="J1390" s="25"/>
      <c r="K1390" s="25"/>
      <c r="P1390" s="25"/>
      <c r="T1390" s="37"/>
      <c r="U1390" s="37"/>
      <c r="Y1390" s="37"/>
      <c r="Z1390" s="37"/>
    </row>
    <row r="1391" spans="1:28" ht="13.5" thickBot="1">
      <c r="A1391" s="114">
        <v>1389</v>
      </c>
      <c r="B1391" s="122"/>
      <c r="C1391" s="122"/>
      <c r="D1391" s="122"/>
      <c r="E1391" s="122"/>
      <c r="F1391" s="123"/>
      <c r="G1391" s="122"/>
      <c r="H1391" s="123"/>
      <c r="I1391" s="122"/>
      <c r="J1391" s="122"/>
      <c r="K1391" s="122"/>
      <c r="L1391" s="122"/>
      <c r="M1391" s="123"/>
      <c r="N1391" s="122"/>
      <c r="O1391" s="122"/>
      <c r="P1391" s="122"/>
      <c r="Q1391" s="122"/>
      <c r="R1391" s="123"/>
      <c r="S1391" s="122"/>
      <c r="T1391" s="122"/>
      <c r="U1391" s="122"/>
      <c r="V1391" s="122"/>
      <c r="W1391" s="123"/>
      <c r="X1391" s="122"/>
      <c r="Y1391" s="115"/>
      <c r="Z1391" s="115"/>
      <c r="AA1391" s="115"/>
      <c r="AB1391" s="116"/>
    </row>
    <row r="1392" spans="1:28">
      <c r="A1392" s="102">
        <v>1390</v>
      </c>
      <c r="B1392" s="37"/>
      <c r="C1392" s="37"/>
      <c r="D1392" s="37"/>
      <c r="G1392" s="37"/>
      <c r="J1392" s="25"/>
      <c r="K1392" s="25"/>
      <c r="P1392" s="25"/>
      <c r="T1392" s="37"/>
      <c r="U1392" s="37"/>
      <c r="Y1392" s="37"/>
      <c r="Z1392" s="37"/>
    </row>
    <row r="1393" spans="1:28">
      <c r="A1393" s="102">
        <v>1391</v>
      </c>
      <c r="B1393" s="37"/>
      <c r="C1393" s="37"/>
      <c r="D1393" s="37"/>
      <c r="G1393" s="37"/>
      <c r="J1393" s="25"/>
      <c r="K1393" s="25"/>
      <c r="P1393" s="25"/>
      <c r="T1393" s="37"/>
      <c r="U1393" s="37"/>
      <c r="Y1393" s="37"/>
      <c r="Z1393" s="37"/>
    </row>
    <row r="1394" spans="1:28">
      <c r="A1394" s="102">
        <v>1392</v>
      </c>
      <c r="B1394" s="37"/>
      <c r="C1394" s="37"/>
      <c r="D1394" s="37"/>
      <c r="G1394" s="37"/>
      <c r="J1394" s="25"/>
      <c r="K1394" s="25"/>
      <c r="P1394" s="25"/>
      <c r="T1394" s="37"/>
      <c r="U1394" s="37"/>
      <c r="Y1394" s="37"/>
      <c r="Z1394" s="37"/>
    </row>
    <row r="1395" spans="1:28">
      <c r="A1395" s="102">
        <v>1393</v>
      </c>
      <c r="B1395" s="37"/>
      <c r="C1395" s="37"/>
      <c r="D1395" s="37"/>
      <c r="G1395" s="37"/>
      <c r="J1395" s="25"/>
      <c r="K1395" s="25"/>
      <c r="P1395" s="25"/>
      <c r="T1395" s="37"/>
      <c r="U1395" s="37"/>
      <c r="Y1395" s="37"/>
      <c r="Z1395" s="37"/>
    </row>
    <row r="1396" spans="1:28" ht="13.5" thickBot="1">
      <c r="A1396" s="114">
        <v>1394</v>
      </c>
      <c r="B1396" s="122"/>
      <c r="C1396" s="122"/>
      <c r="D1396" s="122"/>
      <c r="E1396" s="122"/>
      <c r="F1396" s="123"/>
      <c r="G1396" s="122"/>
      <c r="H1396" s="123"/>
      <c r="I1396" s="122"/>
      <c r="J1396" s="122"/>
      <c r="K1396" s="122"/>
      <c r="L1396" s="122"/>
      <c r="M1396" s="123"/>
      <c r="N1396" s="122"/>
      <c r="O1396" s="122"/>
      <c r="P1396" s="122"/>
      <c r="Q1396" s="122"/>
      <c r="R1396" s="123"/>
      <c r="S1396" s="122"/>
      <c r="T1396" s="122"/>
      <c r="U1396" s="122"/>
      <c r="V1396" s="122"/>
      <c r="W1396" s="123"/>
      <c r="X1396" s="122"/>
      <c r="Y1396" s="115"/>
      <c r="Z1396" s="115"/>
      <c r="AA1396" s="115"/>
      <c r="AB1396" s="116"/>
    </row>
    <row r="1397" spans="1:28">
      <c r="A1397" s="102">
        <v>1395</v>
      </c>
      <c r="B1397" s="37"/>
      <c r="C1397" s="37"/>
      <c r="D1397" s="37"/>
      <c r="G1397" s="37"/>
      <c r="J1397" s="25"/>
      <c r="K1397" s="25"/>
      <c r="P1397" s="25"/>
      <c r="T1397" s="37"/>
      <c r="U1397" s="37"/>
      <c r="Y1397" s="37"/>
      <c r="Z1397" s="37"/>
    </row>
    <row r="1398" spans="1:28">
      <c r="A1398" s="102">
        <v>1396</v>
      </c>
      <c r="B1398" s="37"/>
      <c r="C1398" s="37"/>
      <c r="D1398" s="37"/>
      <c r="G1398" s="37"/>
      <c r="J1398" s="25"/>
      <c r="K1398" s="25"/>
      <c r="P1398" s="25"/>
      <c r="T1398" s="37"/>
      <c r="U1398" s="37"/>
      <c r="Y1398" s="37"/>
      <c r="Z1398" s="37"/>
    </row>
    <row r="1399" spans="1:28">
      <c r="A1399" s="102">
        <v>1397</v>
      </c>
      <c r="B1399" s="37"/>
      <c r="C1399" s="37"/>
      <c r="D1399" s="37"/>
      <c r="G1399" s="37"/>
      <c r="J1399" s="25"/>
      <c r="K1399" s="25"/>
      <c r="P1399" s="25"/>
      <c r="T1399" s="37"/>
      <c r="U1399" s="37"/>
      <c r="Y1399" s="37"/>
      <c r="Z1399" s="37"/>
    </row>
    <row r="1400" spans="1:28">
      <c r="A1400" s="102">
        <v>1398</v>
      </c>
      <c r="B1400" s="37"/>
      <c r="C1400" s="37"/>
      <c r="D1400" s="37"/>
      <c r="G1400" s="37"/>
      <c r="J1400" s="25"/>
      <c r="K1400" s="25"/>
      <c r="P1400" s="25"/>
      <c r="T1400" s="37"/>
      <c r="U1400" s="37"/>
      <c r="Y1400" s="37"/>
      <c r="Z1400" s="37"/>
    </row>
    <row r="1401" spans="1:28" ht="13.5" thickBot="1">
      <c r="A1401" s="114">
        <v>1399</v>
      </c>
      <c r="B1401" s="122"/>
      <c r="C1401" s="122"/>
      <c r="D1401" s="122"/>
      <c r="E1401" s="122"/>
      <c r="F1401" s="123"/>
      <c r="G1401" s="122"/>
      <c r="H1401" s="123"/>
      <c r="I1401" s="122"/>
      <c r="J1401" s="122"/>
      <c r="K1401" s="122"/>
      <c r="L1401" s="122"/>
      <c r="M1401" s="123"/>
      <c r="N1401" s="122"/>
      <c r="O1401" s="122"/>
      <c r="P1401" s="122"/>
      <c r="Q1401" s="122"/>
      <c r="R1401" s="123"/>
      <c r="S1401" s="122"/>
      <c r="T1401" s="122"/>
      <c r="U1401" s="122"/>
      <c r="V1401" s="122"/>
      <c r="W1401" s="123"/>
      <c r="X1401" s="122"/>
      <c r="Y1401" s="115"/>
      <c r="Z1401" s="115"/>
      <c r="AA1401" s="115"/>
      <c r="AB1401" s="116"/>
    </row>
    <row r="1402" spans="1:28">
      <c r="A1402" s="102">
        <v>1400</v>
      </c>
      <c r="B1402" s="37"/>
      <c r="C1402" s="37"/>
      <c r="D1402" s="37"/>
      <c r="G1402" s="37"/>
      <c r="J1402" s="25"/>
      <c r="K1402" s="25"/>
      <c r="P1402" s="25"/>
      <c r="T1402" s="37"/>
      <c r="U1402" s="37"/>
      <c r="Y1402" s="37"/>
      <c r="Z1402" s="37"/>
    </row>
    <row r="1403" spans="1:28">
      <c r="A1403" s="102">
        <v>1401</v>
      </c>
      <c r="B1403" s="37"/>
      <c r="C1403" s="37"/>
      <c r="D1403" s="37"/>
      <c r="G1403" s="37"/>
      <c r="J1403" s="25"/>
      <c r="K1403" s="25"/>
      <c r="P1403" s="25"/>
      <c r="T1403" s="37"/>
      <c r="U1403" s="37"/>
      <c r="Y1403" s="37"/>
      <c r="Z1403" s="37"/>
    </row>
    <row r="1404" spans="1:28">
      <c r="A1404" s="102">
        <v>1402</v>
      </c>
      <c r="B1404" s="37"/>
      <c r="C1404" s="37"/>
      <c r="D1404" s="37"/>
      <c r="G1404" s="37"/>
      <c r="J1404" s="25"/>
      <c r="K1404" s="25"/>
      <c r="P1404" s="25"/>
      <c r="T1404" s="37"/>
      <c r="U1404" s="37"/>
      <c r="Y1404" s="37"/>
      <c r="Z1404" s="37"/>
    </row>
    <row r="1405" spans="1:28">
      <c r="A1405" s="102">
        <v>1403</v>
      </c>
      <c r="B1405" s="37"/>
      <c r="C1405" s="37"/>
      <c r="D1405" s="37"/>
      <c r="G1405" s="37"/>
      <c r="J1405" s="25"/>
      <c r="K1405" s="25"/>
      <c r="P1405" s="25"/>
      <c r="T1405" s="37"/>
      <c r="U1405" s="37"/>
      <c r="Y1405" s="37"/>
      <c r="Z1405" s="37"/>
    </row>
    <row r="1406" spans="1:28" ht="13.5" thickBot="1">
      <c r="A1406" s="114">
        <v>1404</v>
      </c>
      <c r="B1406" s="122"/>
      <c r="C1406" s="122"/>
      <c r="D1406" s="122"/>
      <c r="E1406" s="122"/>
      <c r="F1406" s="123"/>
      <c r="G1406" s="122"/>
      <c r="H1406" s="123"/>
      <c r="I1406" s="122"/>
      <c r="J1406" s="122"/>
      <c r="K1406" s="122"/>
      <c r="L1406" s="122"/>
      <c r="M1406" s="123"/>
      <c r="N1406" s="122"/>
      <c r="O1406" s="122"/>
      <c r="P1406" s="122"/>
      <c r="Q1406" s="122"/>
      <c r="R1406" s="123"/>
      <c r="S1406" s="122"/>
      <c r="T1406" s="122"/>
      <c r="U1406" s="122"/>
      <c r="V1406" s="122"/>
      <c r="W1406" s="123"/>
      <c r="X1406" s="122"/>
      <c r="Y1406" s="115"/>
      <c r="Z1406" s="115"/>
      <c r="AA1406" s="115"/>
      <c r="AB1406" s="116"/>
    </row>
    <row r="1407" spans="1:28">
      <c r="A1407" s="102">
        <v>1405</v>
      </c>
      <c r="B1407" s="37"/>
      <c r="C1407" s="37"/>
      <c r="D1407" s="37"/>
      <c r="G1407" s="37"/>
      <c r="J1407" s="25"/>
      <c r="K1407" s="25"/>
      <c r="P1407" s="25"/>
      <c r="T1407" s="37"/>
      <c r="U1407" s="37"/>
      <c r="Y1407" s="37"/>
      <c r="Z1407" s="37"/>
    </row>
    <row r="1408" spans="1:28">
      <c r="A1408" s="102">
        <v>1406</v>
      </c>
      <c r="B1408" s="37"/>
      <c r="C1408" s="37"/>
      <c r="D1408" s="37"/>
      <c r="G1408" s="37"/>
      <c r="J1408" s="25"/>
      <c r="K1408" s="25"/>
      <c r="P1408" s="25"/>
      <c r="T1408" s="37"/>
      <c r="U1408" s="37"/>
      <c r="Y1408" s="37"/>
      <c r="Z1408" s="37"/>
    </row>
    <row r="1409" spans="1:28">
      <c r="A1409" s="102">
        <v>1407</v>
      </c>
      <c r="B1409" s="37"/>
      <c r="C1409" s="37"/>
      <c r="D1409" s="37"/>
      <c r="G1409" s="37"/>
      <c r="J1409" s="25"/>
      <c r="K1409" s="25"/>
      <c r="P1409" s="25"/>
      <c r="T1409" s="37"/>
      <c r="U1409" s="37"/>
      <c r="Y1409" s="37"/>
      <c r="Z1409" s="37"/>
    </row>
    <row r="1410" spans="1:28">
      <c r="A1410" s="102">
        <v>1408</v>
      </c>
      <c r="B1410" s="37"/>
      <c r="C1410" s="37"/>
      <c r="D1410" s="37"/>
      <c r="G1410" s="37"/>
      <c r="J1410" s="25"/>
      <c r="K1410" s="25"/>
      <c r="P1410" s="25"/>
      <c r="T1410" s="37"/>
      <c r="U1410" s="37"/>
      <c r="Y1410" s="37"/>
      <c r="Z1410" s="37"/>
    </row>
    <row r="1411" spans="1:28" ht="13.5" thickBot="1">
      <c r="A1411" s="114">
        <v>1409</v>
      </c>
      <c r="B1411" s="122"/>
      <c r="C1411" s="122"/>
      <c r="D1411" s="122"/>
      <c r="E1411" s="122"/>
      <c r="F1411" s="123"/>
      <c r="G1411" s="122"/>
      <c r="H1411" s="123"/>
      <c r="I1411" s="122"/>
      <c r="J1411" s="122"/>
      <c r="K1411" s="122"/>
      <c r="L1411" s="122"/>
      <c r="M1411" s="123"/>
      <c r="N1411" s="122"/>
      <c r="O1411" s="122"/>
      <c r="P1411" s="122"/>
      <c r="Q1411" s="122"/>
      <c r="R1411" s="123"/>
      <c r="S1411" s="122"/>
      <c r="T1411" s="122"/>
      <c r="U1411" s="122"/>
      <c r="V1411" s="122"/>
      <c r="W1411" s="123"/>
      <c r="X1411" s="122"/>
      <c r="Y1411" s="115"/>
      <c r="Z1411" s="115"/>
      <c r="AA1411" s="115"/>
      <c r="AB1411" s="116"/>
    </row>
    <row r="1412" spans="1:28">
      <c r="A1412" s="102">
        <v>1410</v>
      </c>
      <c r="B1412" s="37"/>
      <c r="C1412" s="37"/>
      <c r="D1412" s="37"/>
      <c r="G1412" s="37"/>
      <c r="J1412" s="25"/>
      <c r="K1412" s="25"/>
      <c r="P1412" s="25"/>
      <c r="T1412" s="37"/>
      <c r="U1412" s="37"/>
      <c r="Y1412" s="37"/>
      <c r="Z1412" s="37"/>
    </row>
    <row r="1413" spans="1:28">
      <c r="A1413" s="102">
        <v>1411</v>
      </c>
      <c r="B1413" s="37"/>
      <c r="C1413" s="37"/>
      <c r="D1413" s="37"/>
      <c r="G1413" s="37"/>
      <c r="J1413" s="25"/>
      <c r="K1413" s="25"/>
      <c r="P1413" s="25"/>
      <c r="T1413" s="37"/>
      <c r="U1413" s="37"/>
      <c r="Y1413" s="37"/>
      <c r="Z1413" s="37"/>
    </row>
    <row r="1414" spans="1:28">
      <c r="A1414" s="102">
        <v>1412</v>
      </c>
      <c r="B1414" s="37"/>
      <c r="C1414" s="37"/>
      <c r="D1414" s="37"/>
      <c r="G1414" s="37"/>
      <c r="J1414" s="25"/>
      <c r="K1414" s="25"/>
      <c r="P1414" s="25"/>
      <c r="T1414" s="37"/>
      <c r="U1414" s="37"/>
      <c r="Y1414" s="37"/>
      <c r="Z1414" s="37"/>
    </row>
    <row r="1415" spans="1:28">
      <c r="A1415" s="102">
        <v>1413</v>
      </c>
      <c r="B1415" s="37"/>
      <c r="C1415" s="37"/>
      <c r="D1415" s="37"/>
      <c r="G1415" s="37"/>
      <c r="J1415" s="25"/>
      <c r="K1415" s="25"/>
      <c r="P1415" s="25"/>
      <c r="T1415" s="37"/>
      <c r="U1415" s="37"/>
      <c r="Y1415" s="37"/>
      <c r="Z1415" s="37"/>
    </row>
    <row r="1416" spans="1:28" ht="13.5" thickBot="1">
      <c r="A1416" s="114">
        <v>1414</v>
      </c>
      <c r="B1416" s="122"/>
      <c r="C1416" s="122"/>
      <c r="D1416" s="122"/>
      <c r="E1416" s="122"/>
      <c r="F1416" s="123"/>
      <c r="G1416" s="122"/>
      <c r="H1416" s="123"/>
      <c r="I1416" s="122"/>
      <c r="J1416" s="122"/>
      <c r="K1416" s="122"/>
      <c r="L1416" s="122"/>
      <c r="M1416" s="123"/>
      <c r="N1416" s="122"/>
      <c r="O1416" s="122"/>
      <c r="P1416" s="122"/>
      <c r="Q1416" s="122"/>
      <c r="R1416" s="123"/>
      <c r="S1416" s="122"/>
      <c r="T1416" s="122"/>
      <c r="U1416" s="122"/>
      <c r="V1416" s="122"/>
      <c r="W1416" s="123"/>
      <c r="X1416" s="122"/>
      <c r="Y1416" s="115"/>
      <c r="Z1416" s="115"/>
      <c r="AA1416" s="115"/>
      <c r="AB1416" s="116"/>
    </row>
    <row r="1417" spans="1:28">
      <c r="A1417" s="102">
        <v>1415</v>
      </c>
      <c r="B1417" s="37"/>
      <c r="C1417" s="37"/>
      <c r="D1417" s="37"/>
      <c r="G1417" s="37"/>
      <c r="J1417" s="25"/>
      <c r="K1417" s="25"/>
      <c r="P1417" s="25"/>
      <c r="T1417" s="37"/>
      <c r="U1417" s="37"/>
      <c r="Y1417" s="37"/>
      <c r="Z1417" s="37"/>
    </row>
    <row r="1418" spans="1:28">
      <c r="A1418" s="102">
        <v>1416</v>
      </c>
      <c r="B1418" s="37"/>
      <c r="C1418" s="37"/>
      <c r="D1418" s="37"/>
      <c r="G1418" s="37"/>
      <c r="J1418" s="25"/>
      <c r="K1418" s="25"/>
      <c r="P1418" s="25"/>
      <c r="T1418" s="37"/>
      <c r="U1418" s="37"/>
      <c r="Y1418" s="37"/>
      <c r="Z1418" s="37"/>
    </row>
    <row r="1419" spans="1:28">
      <c r="A1419" s="102">
        <v>1417</v>
      </c>
      <c r="B1419" s="37"/>
      <c r="C1419" s="37"/>
      <c r="D1419" s="37"/>
      <c r="G1419" s="37"/>
      <c r="J1419" s="25"/>
      <c r="K1419" s="25"/>
      <c r="P1419" s="25"/>
      <c r="T1419" s="37"/>
      <c r="U1419" s="37"/>
      <c r="Y1419" s="37"/>
      <c r="Z1419" s="37"/>
    </row>
    <row r="1420" spans="1:28">
      <c r="A1420" s="102">
        <v>1418</v>
      </c>
      <c r="B1420" s="37"/>
      <c r="C1420" s="37"/>
      <c r="D1420" s="37"/>
      <c r="G1420" s="37"/>
      <c r="J1420" s="25"/>
      <c r="K1420" s="25"/>
      <c r="P1420" s="25"/>
      <c r="T1420" s="37"/>
      <c r="U1420" s="37"/>
      <c r="Y1420" s="37"/>
      <c r="Z1420" s="37"/>
    </row>
    <row r="1421" spans="1:28" ht="13.5" thickBot="1">
      <c r="A1421" s="114">
        <v>1419</v>
      </c>
      <c r="B1421" s="122"/>
      <c r="C1421" s="122"/>
      <c r="D1421" s="122"/>
      <c r="E1421" s="122"/>
      <c r="F1421" s="123"/>
      <c r="G1421" s="122"/>
      <c r="H1421" s="123"/>
      <c r="I1421" s="122"/>
      <c r="J1421" s="122"/>
      <c r="K1421" s="122"/>
      <c r="L1421" s="122"/>
      <c r="M1421" s="123"/>
      <c r="N1421" s="122"/>
      <c r="O1421" s="122"/>
      <c r="P1421" s="122"/>
      <c r="Q1421" s="122"/>
      <c r="R1421" s="123"/>
      <c r="S1421" s="122"/>
      <c r="T1421" s="122"/>
      <c r="U1421" s="122"/>
      <c r="V1421" s="122"/>
      <c r="W1421" s="123"/>
      <c r="X1421" s="122"/>
      <c r="Y1421" s="115"/>
      <c r="Z1421" s="115"/>
      <c r="AA1421" s="115"/>
      <c r="AB1421" s="116"/>
    </row>
    <row r="1422" spans="1:28">
      <c r="A1422" s="102">
        <v>1420</v>
      </c>
      <c r="B1422" s="37"/>
      <c r="C1422" s="37"/>
      <c r="D1422" s="37"/>
      <c r="G1422" s="37"/>
      <c r="J1422" s="25"/>
      <c r="K1422" s="25"/>
      <c r="P1422" s="25"/>
      <c r="T1422" s="37"/>
      <c r="U1422" s="37"/>
      <c r="Y1422" s="37"/>
      <c r="Z1422" s="37"/>
    </row>
    <row r="1423" spans="1:28">
      <c r="A1423" s="102">
        <v>1421</v>
      </c>
      <c r="B1423" s="37"/>
      <c r="C1423" s="37"/>
      <c r="D1423" s="37"/>
      <c r="G1423" s="37"/>
      <c r="J1423" s="25"/>
      <c r="K1423" s="25"/>
      <c r="P1423" s="25"/>
      <c r="T1423" s="37"/>
      <c r="U1423" s="37"/>
      <c r="Y1423" s="37"/>
      <c r="Z1423" s="37"/>
    </row>
    <row r="1424" spans="1:28">
      <c r="A1424" s="102">
        <v>1422</v>
      </c>
      <c r="B1424" s="37"/>
      <c r="C1424" s="37"/>
      <c r="D1424" s="37"/>
      <c r="G1424" s="37"/>
      <c r="J1424" s="25"/>
      <c r="K1424" s="25"/>
      <c r="P1424" s="25"/>
      <c r="T1424" s="37"/>
      <c r="U1424" s="37"/>
      <c r="Y1424" s="37"/>
      <c r="Z1424" s="37"/>
    </row>
    <row r="1425" spans="1:28">
      <c r="A1425" s="102">
        <v>1423</v>
      </c>
      <c r="B1425" s="37"/>
      <c r="C1425" s="37"/>
      <c r="D1425" s="37"/>
      <c r="G1425" s="37"/>
      <c r="J1425" s="25"/>
      <c r="K1425" s="25"/>
      <c r="P1425" s="25"/>
      <c r="T1425" s="37"/>
      <c r="U1425" s="37"/>
      <c r="Y1425" s="37"/>
      <c r="Z1425" s="37"/>
    </row>
    <row r="1426" spans="1:28" ht="13.5" thickBot="1">
      <c r="A1426" s="114">
        <v>1424</v>
      </c>
      <c r="B1426" s="122"/>
      <c r="C1426" s="122"/>
      <c r="D1426" s="122"/>
      <c r="E1426" s="122"/>
      <c r="F1426" s="123"/>
      <c r="G1426" s="122"/>
      <c r="H1426" s="123"/>
      <c r="I1426" s="122"/>
      <c r="J1426" s="122"/>
      <c r="K1426" s="122"/>
      <c r="L1426" s="122"/>
      <c r="M1426" s="123"/>
      <c r="N1426" s="122"/>
      <c r="O1426" s="122"/>
      <c r="P1426" s="122"/>
      <c r="Q1426" s="122"/>
      <c r="R1426" s="123"/>
      <c r="S1426" s="122"/>
      <c r="T1426" s="122"/>
      <c r="U1426" s="122"/>
      <c r="V1426" s="122"/>
      <c r="W1426" s="123"/>
      <c r="X1426" s="122"/>
      <c r="Y1426" s="115"/>
      <c r="Z1426" s="115"/>
      <c r="AA1426" s="115"/>
      <c r="AB1426" s="116"/>
    </row>
    <row r="1427" spans="1:28">
      <c r="A1427" s="102">
        <v>1425</v>
      </c>
      <c r="B1427" s="37"/>
      <c r="C1427" s="37"/>
      <c r="D1427" s="37"/>
      <c r="G1427" s="37"/>
      <c r="J1427" s="25"/>
      <c r="K1427" s="25"/>
      <c r="P1427" s="25"/>
      <c r="T1427" s="37"/>
      <c r="U1427" s="37"/>
      <c r="Y1427" s="37"/>
      <c r="Z1427" s="37"/>
    </row>
    <row r="1428" spans="1:28">
      <c r="A1428" s="102">
        <v>1426</v>
      </c>
      <c r="B1428" s="37"/>
      <c r="C1428" s="37"/>
      <c r="D1428" s="37"/>
      <c r="G1428" s="37"/>
      <c r="J1428" s="25"/>
      <c r="K1428" s="25"/>
      <c r="P1428" s="25"/>
      <c r="T1428" s="37"/>
      <c r="U1428" s="37"/>
      <c r="Y1428" s="37"/>
      <c r="Z1428" s="37"/>
    </row>
    <row r="1429" spans="1:28">
      <c r="A1429" s="102">
        <v>1427</v>
      </c>
      <c r="B1429" s="37"/>
      <c r="C1429" s="37"/>
      <c r="D1429" s="37"/>
      <c r="G1429" s="37"/>
      <c r="J1429" s="25"/>
      <c r="K1429" s="25"/>
      <c r="P1429" s="25"/>
      <c r="T1429" s="37"/>
      <c r="U1429" s="37"/>
      <c r="Y1429" s="37"/>
      <c r="Z1429" s="37"/>
    </row>
    <row r="1430" spans="1:28">
      <c r="A1430" s="102">
        <v>1428</v>
      </c>
      <c r="B1430" s="37"/>
      <c r="C1430" s="37"/>
      <c r="D1430" s="37"/>
      <c r="G1430" s="37"/>
      <c r="J1430" s="25"/>
      <c r="K1430" s="25"/>
      <c r="P1430" s="25"/>
      <c r="T1430" s="37"/>
      <c r="U1430" s="37"/>
      <c r="Y1430" s="37"/>
      <c r="Z1430" s="37"/>
    </row>
    <row r="1431" spans="1:28" ht="13.5" thickBot="1">
      <c r="A1431" s="114">
        <v>1429</v>
      </c>
      <c r="B1431" s="122"/>
      <c r="C1431" s="122"/>
      <c r="D1431" s="122"/>
      <c r="E1431" s="122"/>
      <c r="F1431" s="123"/>
      <c r="G1431" s="122"/>
      <c r="H1431" s="123"/>
      <c r="I1431" s="122"/>
      <c r="J1431" s="122"/>
      <c r="K1431" s="122"/>
      <c r="L1431" s="122"/>
      <c r="M1431" s="123"/>
      <c r="N1431" s="122"/>
      <c r="O1431" s="122"/>
      <c r="P1431" s="122"/>
      <c r="Q1431" s="122"/>
      <c r="R1431" s="123"/>
      <c r="S1431" s="122"/>
      <c r="T1431" s="122"/>
      <c r="U1431" s="122"/>
      <c r="V1431" s="122"/>
      <c r="W1431" s="123"/>
      <c r="X1431" s="122"/>
      <c r="Y1431" s="115"/>
      <c r="Z1431" s="115"/>
      <c r="AA1431" s="115"/>
      <c r="AB1431" s="116"/>
    </row>
    <row r="1432" spans="1:28">
      <c r="A1432" s="102">
        <v>1430</v>
      </c>
      <c r="B1432" s="37"/>
      <c r="C1432" s="37"/>
      <c r="D1432" s="37"/>
      <c r="G1432" s="37"/>
      <c r="J1432" s="25"/>
      <c r="K1432" s="25"/>
      <c r="P1432" s="25"/>
      <c r="T1432" s="37"/>
      <c r="U1432" s="37"/>
      <c r="Y1432" s="37"/>
      <c r="Z1432" s="37"/>
    </row>
    <row r="1433" spans="1:28">
      <c r="A1433" s="102">
        <v>1431</v>
      </c>
      <c r="B1433" s="37"/>
      <c r="C1433" s="37"/>
      <c r="D1433" s="37"/>
      <c r="G1433" s="37"/>
      <c r="J1433" s="25"/>
      <c r="K1433" s="25"/>
      <c r="P1433" s="25"/>
      <c r="T1433" s="37"/>
      <c r="U1433" s="37"/>
      <c r="Y1433" s="37"/>
      <c r="Z1433" s="37"/>
    </row>
    <row r="1434" spans="1:28">
      <c r="A1434" s="102">
        <v>1432</v>
      </c>
      <c r="B1434" s="37"/>
      <c r="C1434" s="37"/>
      <c r="D1434" s="37"/>
      <c r="G1434" s="37"/>
      <c r="J1434" s="25"/>
      <c r="K1434" s="25"/>
      <c r="P1434" s="25"/>
      <c r="T1434" s="37"/>
      <c r="U1434" s="37"/>
      <c r="Y1434" s="37"/>
      <c r="Z1434" s="37"/>
    </row>
    <row r="1435" spans="1:28">
      <c r="A1435" s="102">
        <v>1433</v>
      </c>
      <c r="B1435" s="37"/>
      <c r="C1435" s="37"/>
      <c r="D1435" s="37"/>
      <c r="G1435" s="37"/>
      <c r="J1435" s="25"/>
      <c r="K1435" s="25"/>
      <c r="P1435" s="25"/>
      <c r="T1435" s="37"/>
      <c r="U1435" s="37"/>
      <c r="Y1435" s="37"/>
      <c r="Z1435" s="37"/>
    </row>
    <row r="1436" spans="1:28" ht="13.5" thickBot="1">
      <c r="A1436" s="114">
        <v>1434</v>
      </c>
      <c r="B1436" s="122"/>
      <c r="C1436" s="122"/>
      <c r="D1436" s="122"/>
      <c r="E1436" s="122"/>
      <c r="F1436" s="123"/>
      <c r="G1436" s="122"/>
      <c r="H1436" s="123"/>
      <c r="I1436" s="122"/>
      <c r="J1436" s="122"/>
      <c r="K1436" s="122"/>
      <c r="L1436" s="122"/>
      <c r="M1436" s="123"/>
      <c r="N1436" s="122"/>
      <c r="O1436" s="122"/>
      <c r="P1436" s="122"/>
      <c r="Q1436" s="122"/>
      <c r="R1436" s="123"/>
      <c r="S1436" s="122"/>
      <c r="T1436" s="122"/>
      <c r="U1436" s="122"/>
      <c r="V1436" s="122"/>
      <c r="W1436" s="123"/>
      <c r="X1436" s="122"/>
      <c r="Y1436" s="115"/>
      <c r="Z1436" s="115"/>
      <c r="AA1436" s="115"/>
      <c r="AB1436" s="116"/>
    </row>
    <row r="1437" spans="1:28">
      <c r="A1437" s="102">
        <v>1435</v>
      </c>
      <c r="B1437" s="37"/>
      <c r="C1437" s="37"/>
      <c r="D1437" s="37"/>
      <c r="G1437" s="37"/>
      <c r="J1437" s="25"/>
      <c r="K1437" s="25"/>
      <c r="P1437" s="25"/>
      <c r="T1437" s="37"/>
      <c r="U1437" s="37"/>
      <c r="Y1437" s="37"/>
      <c r="Z1437" s="37"/>
    </row>
    <row r="1438" spans="1:28">
      <c r="A1438" s="102">
        <v>1436</v>
      </c>
      <c r="B1438" s="37"/>
      <c r="C1438" s="37"/>
      <c r="D1438" s="37"/>
      <c r="G1438" s="37"/>
      <c r="J1438" s="25"/>
      <c r="K1438" s="25"/>
      <c r="P1438" s="25"/>
      <c r="T1438" s="37"/>
      <c r="U1438" s="37"/>
      <c r="Y1438" s="37"/>
      <c r="Z1438" s="37"/>
    </row>
    <row r="1439" spans="1:28">
      <c r="A1439" s="102">
        <v>1437</v>
      </c>
      <c r="B1439" s="37"/>
      <c r="C1439" s="37"/>
      <c r="D1439" s="37"/>
      <c r="G1439" s="37"/>
      <c r="J1439" s="25"/>
      <c r="K1439" s="25"/>
      <c r="P1439" s="25"/>
      <c r="T1439" s="37"/>
      <c r="U1439" s="37"/>
      <c r="Y1439" s="37"/>
      <c r="Z1439" s="37"/>
    </row>
    <row r="1440" spans="1:28">
      <c r="A1440" s="102">
        <v>1438</v>
      </c>
      <c r="B1440" s="37"/>
      <c r="C1440" s="37"/>
      <c r="D1440" s="37"/>
      <c r="G1440" s="37"/>
      <c r="J1440" s="25"/>
      <c r="K1440" s="25"/>
      <c r="P1440" s="25"/>
      <c r="T1440" s="37"/>
      <c r="U1440" s="37"/>
      <c r="Y1440" s="37"/>
      <c r="Z1440" s="37"/>
    </row>
    <row r="1441" spans="1:28" ht="13.5" thickBot="1">
      <c r="A1441" s="114">
        <v>1439</v>
      </c>
      <c r="B1441" s="122"/>
      <c r="C1441" s="122"/>
      <c r="D1441" s="122"/>
      <c r="E1441" s="122"/>
      <c r="F1441" s="123"/>
      <c r="G1441" s="122"/>
      <c r="H1441" s="123"/>
      <c r="I1441" s="122"/>
      <c r="J1441" s="122"/>
      <c r="K1441" s="122"/>
      <c r="L1441" s="122"/>
      <c r="M1441" s="123"/>
      <c r="N1441" s="122"/>
      <c r="O1441" s="122"/>
      <c r="P1441" s="122"/>
      <c r="Q1441" s="122"/>
      <c r="R1441" s="123"/>
      <c r="S1441" s="122"/>
      <c r="T1441" s="122"/>
      <c r="U1441" s="122"/>
      <c r="V1441" s="122"/>
      <c r="W1441" s="123"/>
      <c r="X1441" s="122"/>
      <c r="Y1441" s="115"/>
      <c r="Z1441" s="115"/>
      <c r="AA1441" s="115"/>
      <c r="AB1441" s="116"/>
    </row>
    <row r="1442" spans="1:28">
      <c r="A1442" s="102">
        <v>1440</v>
      </c>
      <c r="B1442" s="37"/>
      <c r="C1442" s="37"/>
      <c r="D1442" s="37"/>
      <c r="G1442" s="37"/>
      <c r="J1442" s="25"/>
      <c r="K1442" s="25"/>
      <c r="P1442" s="25"/>
      <c r="T1442" s="37"/>
      <c r="U1442" s="37"/>
      <c r="Y1442" s="37"/>
      <c r="Z1442" s="37"/>
    </row>
    <row r="1443" spans="1:28">
      <c r="A1443" s="102">
        <v>1441</v>
      </c>
      <c r="B1443" s="37"/>
      <c r="C1443" s="37"/>
      <c r="D1443" s="37"/>
      <c r="G1443" s="37"/>
      <c r="J1443" s="25"/>
      <c r="K1443" s="25"/>
      <c r="P1443" s="25"/>
      <c r="T1443" s="37"/>
      <c r="U1443" s="37"/>
      <c r="Y1443" s="37"/>
      <c r="Z1443" s="37"/>
    </row>
    <row r="1444" spans="1:28">
      <c r="A1444" s="102">
        <v>1442</v>
      </c>
      <c r="B1444" s="37"/>
      <c r="C1444" s="37"/>
      <c r="D1444" s="37"/>
      <c r="G1444" s="37"/>
      <c r="J1444" s="25"/>
      <c r="K1444" s="25"/>
      <c r="P1444" s="25"/>
      <c r="T1444" s="37"/>
      <c r="U1444" s="37"/>
      <c r="Y1444" s="37"/>
      <c r="Z1444" s="37"/>
    </row>
    <row r="1445" spans="1:28">
      <c r="A1445" s="102">
        <v>1443</v>
      </c>
      <c r="B1445" s="37"/>
      <c r="C1445" s="37"/>
      <c r="D1445" s="37"/>
      <c r="G1445" s="37"/>
      <c r="J1445" s="25"/>
      <c r="K1445" s="25"/>
      <c r="P1445" s="25"/>
      <c r="T1445" s="37"/>
      <c r="U1445" s="37"/>
      <c r="Y1445" s="37"/>
      <c r="Z1445" s="37"/>
    </row>
    <row r="1446" spans="1:28" ht="13.5" thickBot="1">
      <c r="A1446" s="114">
        <v>1444</v>
      </c>
      <c r="B1446" s="122"/>
      <c r="C1446" s="122"/>
      <c r="D1446" s="122"/>
      <c r="E1446" s="122"/>
      <c r="F1446" s="123"/>
      <c r="G1446" s="122"/>
      <c r="H1446" s="123"/>
      <c r="I1446" s="122"/>
      <c r="J1446" s="122"/>
      <c r="K1446" s="122"/>
      <c r="L1446" s="122"/>
      <c r="M1446" s="123"/>
      <c r="N1446" s="122"/>
      <c r="O1446" s="122"/>
      <c r="P1446" s="122"/>
      <c r="Q1446" s="122"/>
      <c r="R1446" s="123"/>
      <c r="S1446" s="122"/>
      <c r="T1446" s="122"/>
      <c r="U1446" s="122"/>
      <c r="V1446" s="122"/>
      <c r="W1446" s="123"/>
      <c r="X1446" s="122"/>
      <c r="Y1446" s="115"/>
      <c r="Z1446" s="115"/>
      <c r="AA1446" s="115"/>
      <c r="AB1446" s="116"/>
    </row>
    <row r="1447" spans="1:28">
      <c r="A1447" s="102">
        <v>1445</v>
      </c>
      <c r="B1447" s="37"/>
      <c r="C1447" s="37"/>
      <c r="D1447" s="37"/>
      <c r="G1447" s="37"/>
      <c r="J1447" s="25"/>
      <c r="K1447" s="25"/>
      <c r="P1447" s="25"/>
      <c r="T1447" s="37"/>
      <c r="U1447" s="37"/>
      <c r="Y1447" s="37"/>
      <c r="Z1447" s="37"/>
    </row>
    <row r="1448" spans="1:28">
      <c r="A1448" s="102">
        <v>1446</v>
      </c>
      <c r="B1448" s="37"/>
      <c r="C1448" s="37"/>
      <c r="D1448" s="37"/>
      <c r="G1448" s="37"/>
      <c r="J1448" s="25"/>
      <c r="K1448" s="25"/>
      <c r="P1448" s="25"/>
      <c r="T1448" s="37"/>
      <c r="U1448" s="37"/>
      <c r="Y1448" s="37"/>
      <c r="Z1448" s="37"/>
    </row>
    <row r="1449" spans="1:28">
      <c r="A1449" s="102">
        <v>1447</v>
      </c>
      <c r="B1449" s="37"/>
      <c r="C1449" s="37"/>
      <c r="D1449" s="37"/>
      <c r="G1449" s="37"/>
      <c r="J1449" s="25"/>
      <c r="K1449" s="25"/>
      <c r="P1449" s="25"/>
      <c r="T1449" s="37"/>
      <c r="U1449" s="37"/>
      <c r="Y1449" s="37"/>
      <c r="Z1449" s="37"/>
    </row>
    <row r="1450" spans="1:28">
      <c r="A1450" s="102">
        <v>1448</v>
      </c>
      <c r="B1450" s="37"/>
      <c r="C1450" s="37"/>
      <c r="D1450" s="37"/>
      <c r="G1450" s="37"/>
      <c r="J1450" s="25"/>
      <c r="K1450" s="25"/>
      <c r="P1450" s="25"/>
      <c r="T1450" s="37"/>
      <c r="U1450" s="37"/>
      <c r="Y1450" s="37"/>
      <c r="Z1450" s="37"/>
    </row>
    <row r="1451" spans="1:28" ht="13.5" thickBot="1">
      <c r="A1451" s="114">
        <v>1449</v>
      </c>
      <c r="B1451" s="122"/>
      <c r="C1451" s="122"/>
      <c r="D1451" s="122"/>
      <c r="E1451" s="122"/>
      <c r="F1451" s="123"/>
      <c r="G1451" s="122"/>
      <c r="H1451" s="123"/>
      <c r="I1451" s="122"/>
      <c r="J1451" s="122"/>
      <c r="K1451" s="122"/>
      <c r="L1451" s="122"/>
      <c r="M1451" s="123"/>
      <c r="N1451" s="122"/>
      <c r="O1451" s="122"/>
      <c r="P1451" s="122"/>
      <c r="Q1451" s="122"/>
      <c r="R1451" s="123"/>
      <c r="S1451" s="122"/>
      <c r="T1451" s="122"/>
      <c r="U1451" s="122"/>
      <c r="V1451" s="122"/>
      <c r="W1451" s="123"/>
      <c r="X1451" s="122"/>
      <c r="Y1451" s="115"/>
      <c r="Z1451" s="115"/>
      <c r="AA1451" s="115"/>
      <c r="AB1451" s="116"/>
    </row>
    <row r="1452" spans="1:28">
      <c r="A1452" s="102">
        <v>1450</v>
      </c>
      <c r="B1452" s="37"/>
      <c r="C1452" s="37"/>
      <c r="D1452" s="37"/>
      <c r="G1452" s="37"/>
      <c r="J1452" s="25"/>
      <c r="K1452" s="25"/>
      <c r="P1452" s="25"/>
      <c r="T1452" s="37"/>
      <c r="U1452" s="37"/>
      <c r="Y1452" s="37"/>
      <c r="Z1452" s="37"/>
    </row>
    <row r="1453" spans="1:28">
      <c r="A1453" s="102">
        <v>1451</v>
      </c>
      <c r="B1453" s="37"/>
      <c r="C1453" s="37"/>
      <c r="D1453" s="37"/>
      <c r="G1453" s="37"/>
      <c r="J1453" s="25"/>
      <c r="K1453" s="25"/>
      <c r="P1453" s="25"/>
      <c r="T1453" s="37"/>
      <c r="U1453" s="37"/>
      <c r="Y1453" s="37"/>
      <c r="Z1453" s="37"/>
    </row>
    <row r="1454" spans="1:28">
      <c r="A1454" s="102">
        <v>1452</v>
      </c>
      <c r="B1454" s="37"/>
      <c r="C1454" s="37"/>
      <c r="D1454" s="37"/>
      <c r="G1454" s="37"/>
      <c r="J1454" s="25"/>
      <c r="K1454" s="25"/>
      <c r="P1454" s="25"/>
      <c r="T1454" s="37"/>
      <c r="U1454" s="37"/>
      <c r="Y1454" s="37"/>
      <c r="Z1454" s="37"/>
    </row>
    <row r="1455" spans="1:28">
      <c r="A1455" s="102">
        <v>1453</v>
      </c>
      <c r="B1455" s="37"/>
      <c r="C1455" s="37"/>
      <c r="D1455" s="37"/>
      <c r="G1455" s="37"/>
      <c r="J1455" s="25"/>
      <c r="K1455" s="25"/>
      <c r="P1455" s="25"/>
      <c r="T1455" s="37"/>
      <c r="U1455" s="37"/>
      <c r="Y1455" s="37"/>
      <c r="Z1455" s="37"/>
    </row>
    <row r="1456" spans="1:28" ht="13.5" thickBot="1">
      <c r="A1456" s="114">
        <v>1454</v>
      </c>
      <c r="B1456" s="122"/>
      <c r="C1456" s="122"/>
      <c r="D1456" s="122"/>
      <c r="E1456" s="122"/>
      <c r="F1456" s="123"/>
      <c r="G1456" s="122"/>
      <c r="H1456" s="123"/>
      <c r="I1456" s="122"/>
      <c r="J1456" s="122"/>
      <c r="K1456" s="122"/>
      <c r="L1456" s="122"/>
      <c r="M1456" s="123"/>
      <c r="N1456" s="122"/>
      <c r="O1456" s="122"/>
      <c r="P1456" s="122"/>
      <c r="Q1456" s="122"/>
      <c r="R1456" s="123"/>
      <c r="S1456" s="122"/>
      <c r="T1456" s="122"/>
      <c r="U1456" s="122"/>
      <c r="V1456" s="122"/>
      <c r="W1456" s="123"/>
      <c r="X1456" s="122"/>
      <c r="Y1456" s="115"/>
      <c r="Z1456" s="115"/>
      <c r="AA1456" s="115"/>
      <c r="AB1456" s="116"/>
    </row>
    <row r="1457" spans="1:28">
      <c r="A1457" s="102">
        <v>1455</v>
      </c>
      <c r="B1457" s="37"/>
      <c r="C1457" s="37"/>
      <c r="D1457" s="37"/>
      <c r="G1457" s="37"/>
      <c r="J1457" s="25"/>
      <c r="K1457" s="25"/>
      <c r="P1457" s="25"/>
      <c r="T1457" s="37"/>
      <c r="U1457" s="37"/>
      <c r="Y1457" s="37"/>
      <c r="Z1457" s="37"/>
    </row>
    <row r="1458" spans="1:28">
      <c r="A1458" s="102">
        <v>1456</v>
      </c>
      <c r="B1458" s="37"/>
      <c r="C1458" s="37"/>
      <c r="D1458" s="37"/>
      <c r="G1458" s="37"/>
      <c r="J1458" s="25"/>
      <c r="K1458" s="25"/>
      <c r="P1458" s="25"/>
      <c r="T1458" s="37"/>
      <c r="U1458" s="37"/>
      <c r="Y1458" s="37"/>
      <c r="Z1458" s="37"/>
    </row>
    <row r="1459" spans="1:28">
      <c r="A1459" s="102">
        <v>1457</v>
      </c>
      <c r="B1459" s="37"/>
      <c r="C1459" s="37"/>
      <c r="D1459" s="37"/>
      <c r="G1459" s="37"/>
      <c r="J1459" s="25"/>
      <c r="K1459" s="25"/>
      <c r="P1459" s="25"/>
      <c r="T1459" s="37"/>
      <c r="U1459" s="37"/>
      <c r="Y1459" s="37"/>
      <c r="Z1459" s="37"/>
    </row>
    <row r="1460" spans="1:28">
      <c r="A1460" s="102">
        <v>1458</v>
      </c>
      <c r="B1460" s="37"/>
      <c r="C1460" s="37"/>
      <c r="D1460" s="37"/>
      <c r="G1460" s="37"/>
      <c r="J1460" s="25"/>
      <c r="K1460" s="25"/>
      <c r="P1460" s="25"/>
      <c r="T1460" s="37"/>
      <c r="U1460" s="37"/>
      <c r="Y1460" s="37"/>
      <c r="Z1460" s="37"/>
    </row>
    <row r="1461" spans="1:28" ht="13.5" thickBot="1">
      <c r="A1461" s="114">
        <v>1459</v>
      </c>
      <c r="B1461" s="122"/>
      <c r="C1461" s="122"/>
      <c r="D1461" s="122"/>
      <c r="E1461" s="122"/>
      <c r="F1461" s="123"/>
      <c r="G1461" s="122"/>
      <c r="H1461" s="123"/>
      <c r="I1461" s="122"/>
      <c r="J1461" s="122"/>
      <c r="K1461" s="122"/>
      <c r="L1461" s="122"/>
      <c r="M1461" s="123"/>
      <c r="N1461" s="122"/>
      <c r="O1461" s="122"/>
      <c r="P1461" s="122"/>
      <c r="Q1461" s="122"/>
      <c r="R1461" s="123"/>
      <c r="S1461" s="122"/>
      <c r="T1461" s="122"/>
      <c r="U1461" s="122"/>
      <c r="V1461" s="122"/>
      <c r="W1461" s="123"/>
      <c r="X1461" s="122"/>
      <c r="Y1461" s="115"/>
      <c r="Z1461" s="115"/>
      <c r="AA1461" s="115"/>
      <c r="AB1461" s="116"/>
    </row>
    <row r="1462" spans="1:28">
      <c r="A1462" s="102">
        <v>1460</v>
      </c>
      <c r="B1462" s="37"/>
      <c r="C1462" s="37"/>
      <c r="D1462" s="37"/>
      <c r="G1462" s="37"/>
      <c r="J1462" s="25"/>
      <c r="K1462" s="25"/>
      <c r="P1462" s="25"/>
      <c r="T1462" s="37"/>
      <c r="U1462" s="37"/>
      <c r="Y1462" s="37"/>
      <c r="Z1462" s="37"/>
    </row>
    <row r="1463" spans="1:28">
      <c r="A1463" s="102">
        <v>1461</v>
      </c>
      <c r="B1463" s="37"/>
      <c r="C1463" s="37"/>
      <c r="D1463" s="37"/>
      <c r="G1463" s="37"/>
      <c r="J1463" s="25"/>
      <c r="K1463" s="25"/>
      <c r="P1463" s="25"/>
      <c r="T1463" s="37"/>
      <c r="U1463" s="37"/>
      <c r="Y1463" s="37"/>
      <c r="Z1463" s="37"/>
    </row>
    <row r="1464" spans="1:28">
      <c r="A1464" s="102">
        <v>1462</v>
      </c>
      <c r="B1464" s="37"/>
      <c r="C1464" s="37"/>
      <c r="D1464" s="37"/>
      <c r="G1464" s="37"/>
      <c r="J1464" s="25"/>
      <c r="K1464" s="25"/>
      <c r="P1464" s="25"/>
      <c r="T1464" s="37"/>
      <c r="U1464" s="37"/>
      <c r="Y1464" s="37"/>
      <c r="Z1464" s="37"/>
    </row>
    <row r="1465" spans="1:28">
      <c r="A1465" s="102">
        <v>1463</v>
      </c>
      <c r="B1465" s="37"/>
      <c r="C1465" s="37"/>
      <c r="D1465" s="37"/>
      <c r="G1465" s="37"/>
      <c r="J1465" s="25"/>
      <c r="K1465" s="25"/>
      <c r="P1465" s="25"/>
      <c r="T1465" s="37"/>
      <c r="U1465" s="37"/>
      <c r="Y1465" s="37"/>
      <c r="Z1465" s="37"/>
    </row>
    <row r="1466" spans="1:28" ht="13.5" thickBot="1">
      <c r="A1466" s="114">
        <v>1464</v>
      </c>
      <c r="B1466" s="122"/>
      <c r="C1466" s="122"/>
      <c r="D1466" s="122"/>
      <c r="E1466" s="122"/>
      <c r="F1466" s="123"/>
      <c r="G1466" s="122"/>
      <c r="H1466" s="123"/>
      <c r="I1466" s="122"/>
      <c r="J1466" s="122"/>
      <c r="K1466" s="122"/>
      <c r="L1466" s="122"/>
      <c r="M1466" s="123"/>
      <c r="N1466" s="122"/>
      <c r="O1466" s="122"/>
      <c r="P1466" s="122"/>
      <c r="Q1466" s="122"/>
      <c r="R1466" s="123"/>
      <c r="S1466" s="122"/>
      <c r="T1466" s="122"/>
      <c r="U1466" s="122"/>
      <c r="V1466" s="122"/>
      <c r="W1466" s="123"/>
      <c r="X1466" s="122"/>
      <c r="Y1466" s="115"/>
      <c r="Z1466" s="115"/>
      <c r="AA1466" s="115"/>
      <c r="AB1466" s="116"/>
    </row>
    <row r="1467" spans="1:28">
      <c r="A1467" s="102">
        <v>1465</v>
      </c>
      <c r="B1467" s="37"/>
      <c r="C1467" s="37"/>
      <c r="D1467" s="37"/>
      <c r="G1467" s="37"/>
      <c r="J1467" s="25"/>
      <c r="K1467" s="25"/>
      <c r="P1467" s="25"/>
      <c r="T1467" s="37"/>
      <c r="U1467" s="37"/>
      <c r="Y1467" s="37"/>
      <c r="Z1467" s="37"/>
    </row>
    <row r="1468" spans="1:28">
      <c r="A1468" s="102">
        <v>1466</v>
      </c>
      <c r="B1468" s="37"/>
      <c r="C1468" s="37"/>
      <c r="D1468" s="37"/>
      <c r="G1468" s="37"/>
      <c r="J1468" s="25"/>
      <c r="K1468" s="25"/>
      <c r="P1468" s="25"/>
      <c r="T1468" s="37"/>
      <c r="U1468" s="37"/>
      <c r="Y1468" s="37"/>
      <c r="Z1468" s="37"/>
    </row>
    <row r="1469" spans="1:28">
      <c r="A1469" s="102">
        <v>1467</v>
      </c>
      <c r="B1469" s="37"/>
      <c r="C1469" s="37"/>
      <c r="D1469" s="37"/>
      <c r="G1469" s="37"/>
      <c r="J1469" s="25"/>
      <c r="K1469" s="25"/>
      <c r="P1469" s="25"/>
      <c r="T1469" s="37"/>
      <c r="U1469" s="37"/>
      <c r="Y1469" s="37"/>
      <c r="Z1469" s="37"/>
    </row>
    <row r="1470" spans="1:28">
      <c r="A1470" s="102">
        <v>1468</v>
      </c>
      <c r="B1470" s="37"/>
      <c r="C1470" s="37"/>
      <c r="D1470" s="37"/>
      <c r="G1470" s="37"/>
      <c r="J1470" s="25"/>
      <c r="K1470" s="25"/>
      <c r="P1470" s="25"/>
      <c r="T1470" s="37"/>
      <c r="U1470" s="37"/>
      <c r="Y1470" s="37"/>
      <c r="Z1470" s="37"/>
    </row>
    <row r="1471" spans="1:28" ht="13.5" thickBot="1">
      <c r="A1471" s="114">
        <v>1469</v>
      </c>
      <c r="B1471" s="122"/>
      <c r="C1471" s="122"/>
      <c r="D1471" s="122"/>
      <c r="E1471" s="122"/>
      <c r="F1471" s="123"/>
      <c r="G1471" s="122"/>
      <c r="H1471" s="123"/>
      <c r="I1471" s="122"/>
      <c r="J1471" s="122"/>
      <c r="K1471" s="122"/>
      <c r="L1471" s="122"/>
      <c r="M1471" s="123"/>
      <c r="N1471" s="122"/>
      <c r="O1471" s="122"/>
      <c r="P1471" s="122"/>
      <c r="Q1471" s="122"/>
      <c r="R1471" s="123"/>
      <c r="S1471" s="122"/>
      <c r="T1471" s="122"/>
      <c r="U1471" s="122"/>
      <c r="V1471" s="122"/>
      <c r="W1471" s="123"/>
      <c r="X1471" s="122"/>
      <c r="Y1471" s="115"/>
      <c r="Z1471" s="115"/>
      <c r="AA1471" s="115"/>
      <c r="AB1471" s="116"/>
    </row>
    <row r="1472" spans="1:28">
      <c r="A1472" s="102">
        <v>1470</v>
      </c>
      <c r="B1472" s="37"/>
      <c r="C1472" s="37"/>
      <c r="D1472" s="37"/>
      <c r="G1472" s="37"/>
      <c r="J1472" s="25"/>
      <c r="K1472" s="25"/>
      <c r="P1472" s="25"/>
      <c r="T1472" s="37"/>
      <c r="U1472" s="37"/>
      <c r="Y1472" s="37"/>
      <c r="Z1472" s="37"/>
    </row>
    <row r="1473" spans="1:28">
      <c r="A1473" s="102">
        <v>1471</v>
      </c>
      <c r="B1473" s="37"/>
      <c r="C1473" s="37"/>
      <c r="D1473" s="37"/>
      <c r="G1473" s="37"/>
      <c r="J1473" s="25"/>
      <c r="K1473" s="25"/>
      <c r="P1473" s="25"/>
      <c r="T1473" s="37"/>
      <c r="U1473" s="37"/>
      <c r="Y1473" s="37"/>
      <c r="Z1473" s="37"/>
    </row>
    <row r="1474" spans="1:28">
      <c r="A1474" s="102">
        <v>1472</v>
      </c>
      <c r="B1474" s="37"/>
      <c r="C1474" s="37"/>
      <c r="D1474" s="37"/>
      <c r="G1474" s="37"/>
      <c r="J1474" s="25"/>
      <c r="K1474" s="25"/>
      <c r="P1474" s="25"/>
      <c r="T1474" s="37"/>
      <c r="U1474" s="37"/>
      <c r="Y1474" s="37"/>
      <c r="Z1474" s="37"/>
    </row>
    <row r="1475" spans="1:28">
      <c r="A1475" s="102">
        <v>1473</v>
      </c>
      <c r="B1475" s="37"/>
      <c r="C1475" s="37"/>
      <c r="D1475" s="37"/>
      <c r="G1475" s="37"/>
      <c r="J1475" s="25"/>
      <c r="K1475" s="25"/>
      <c r="P1475" s="25"/>
      <c r="T1475" s="37"/>
      <c r="U1475" s="37"/>
      <c r="Y1475" s="37"/>
      <c r="Z1475" s="37"/>
    </row>
    <row r="1476" spans="1:28" ht="13.5" thickBot="1">
      <c r="A1476" s="114">
        <v>1474</v>
      </c>
      <c r="B1476" s="122"/>
      <c r="C1476" s="122"/>
      <c r="D1476" s="122"/>
      <c r="E1476" s="122"/>
      <c r="F1476" s="123"/>
      <c r="G1476" s="122"/>
      <c r="H1476" s="123"/>
      <c r="I1476" s="122"/>
      <c r="J1476" s="122"/>
      <c r="K1476" s="122"/>
      <c r="L1476" s="122"/>
      <c r="M1476" s="123"/>
      <c r="N1476" s="122"/>
      <c r="O1476" s="122"/>
      <c r="P1476" s="122"/>
      <c r="Q1476" s="122"/>
      <c r="R1476" s="123"/>
      <c r="S1476" s="122"/>
      <c r="T1476" s="122"/>
      <c r="U1476" s="122"/>
      <c r="V1476" s="122"/>
      <c r="W1476" s="123"/>
      <c r="X1476" s="122"/>
      <c r="Y1476" s="115"/>
      <c r="Z1476" s="115"/>
      <c r="AA1476" s="115"/>
      <c r="AB1476" s="116"/>
    </row>
    <row r="1477" spans="1:28">
      <c r="A1477" s="102">
        <v>1475</v>
      </c>
      <c r="B1477" s="37"/>
      <c r="C1477" s="37"/>
      <c r="D1477" s="37"/>
      <c r="G1477" s="37"/>
      <c r="J1477" s="25"/>
      <c r="K1477" s="25"/>
      <c r="P1477" s="25"/>
      <c r="T1477" s="37"/>
      <c r="U1477" s="37"/>
      <c r="Y1477" s="37"/>
      <c r="Z1477" s="37"/>
    </row>
    <row r="1478" spans="1:28">
      <c r="A1478" s="102">
        <v>1476</v>
      </c>
      <c r="B1478" s="37"/>
      <c r="C1478" s="37"/>
      <c r="D1478" s="37"/>
      <c r="G1478" s="37"/>
      <c r="J1478" s="25"/>
      <c r="K1478" s="25"/>
      <c r="P1478" s="25"/>
      <c r="T1478" s="37"/>
      <c r="U1478" s="37"/>
      <c r="Y1478" s="37"/>
      <c r="Z1478" s="37"/>
    </row>
    <row r="1479" spans="1:28">
      <c r="A1479" s="102">
        <v>1477</v>
      </c>
      <c r="B1479" s="37"/>
      <c r="C1479" s="37"/>
      <c r="D1479" s="37"/>
      <c r="G1479" s="37"/>
      <c r="J1479" s="25"/>
      <c r="K1479" s="25"/>
      <c r="P1479" s="25"/>
      <c r="T1479" s="37"/>
      <c r="U1479" s="37"/>
      <c r="Y1479" s="37"/>
      <c r="Z1479" s="37"/>
    </row>
    <row r="1480" spans="1:28">
      <c r="A1480" s="102">
        <v>1478</v>
      </c>
      <c r="B1480" s="37"/>
      <c r="C1480" s="37"/>
      <c r="D1480" s="37"/>
      <c r="G1480" s="37"/>
      <c r="J1480" s="25"/>
      <c r="K1480" s="25"/>
      <c r="P1480" s="25"/>
      <c r="T1480" s="37"/>
      <c r="U1480" s="37"/>
      <c r="Y1480" s="37"/>
      <c r="Z1480" s="37"/>
    </row>
    <row r="1481" spans="1:28" ht="13.5" thickBot="1">
      <c r="A1481" s="114">
        <v>1479</v>
      </c>
      <c r="B1481" s="122"/>
      <c r="C1481" s="122"/>
      <c r="D1481" s="122"/>
      <c r="E1481" s="122"/>
      <c r="F1481" s="123"/>
      <c r="G1481" s="122"/>
      <c r="H1481" s="123"/>
      <c r="I1481" s="122"/>
      <c r="J1481" s="122"/>
      <c r="K1481" s="122"/>
      <c r="L1481" s="122"/>
      <c r="M1481" s="123"/>
      <c r="N1481" s="122"/>
      <c r="O1481" s="122"/>
      <c r="P1481" s="122"/>
      <c r="Q1481" s="122"/>
      <c r="R1481" s="123"/>
      <c r="S1481" s="122"/>
      <c r="T1481" s="122"/>
      <c r="U1481" s="122"/>
      <c r="V1481" s="122"/>
      <c r="W1481" s="123"/>
      <c r="X1481" s="122"/>
      <c r="Y1481" s="115"/>
      <c r="Z1481" s="115"/>
      <c r="AA1481" s="115"/>
      <c r="AB1481" s="116"/>
    </row>
    <row r="1482" spans="1:28">
      <c r="A1482" s="102">
        <v>1480</v>
      </c>
      <c r="B1482" s="37"/>
      <c r="C1482" s="37"/>
      <c r="D1482" s="37"/>
      <c r="G1482" s="37"/>
      <c r="J1482" s="25"/>
      <c r="K1482" s="25"/>
      <c r="P1482" s="25"/>
      <c r="T1482" s="37"/>
      <c r="U1482" s="37"/>
      <c r="Y1482" s="37"/>
      <c r="Z1482" s="37"/>
    </row>
    <row r="1483" spans="1:28">
      <c r="A1483" s="102">
        <v>1481</v>
      </c>
      <c r="B1483" s="37"/>
      <c r="C1483" s="37"/>
      <c r="D1483" s="37"/>
      <c r="G1483" s="37"/>
      <c r="J1483" s="25"/>
      <c r="K1483" s="25"/>
      <c r="P1483" s="25"/>
      <c r="T1483" s="37"/>
      <c r="U1483" s="37"/>
      <c r="Y1483" s="37"/>
      <c r="Z1483" s="37"/>
    </row>
    <row r="1484" spans="1:28">
      <c r="A1484" s="102">
        <v>1482</v>
      </c>
      <c r="B1484" s="37"/>
      <c r="C1484" s="37"/>
      <c r="D1484" s="37"/>
      <c r="G1484" s="37"/>
      <c r="J1484" s="25"/>
      <c r="K1484" s="25"/>
      <c r="P1484" s="25"/>
      <c r="T1484" s="37"/>
      <c r="U1484" s="37"/>
      <c r="Y1484" s="37"/>
      <c r="Z1484" s="37"/>
    </row>
    <row r="1485" spans="1:28">
      <c r="A1485" s="102">
        <v>1483</v>
      </c>
      <c r="B1485" s="37"/>
      <c r="C1485" s="37"/>
      <c r="D1485" s="37"/>
      <c r="G1485" s="37"/>
      <c r="J1485" s="25"/>
      <c r="K1485" s="25"/>
      <c r="P1485" s="25"/>
      <c r="T1485" s="37"/>
      <c r="U1485" s="37"/>
      <c r="Y1485" s="37"/>
      <c r="Z1485" s="37"/>
    </row>
    <row r="1486" spans="1:28" ht="13.5" thickBot="1">
      <c r="A1486" s="114">
        <v>1484</v>
      </c>
      <c r="B1486" s="122"/>
      <c r="C1486" s="122"/>
      <c r="D1486" s="122"/>
      <c r="E1486" s="122"/>
      <c r="F1486" s="123"/>
      <c r="G1486" s="122"/>
      <c r="H1486" s="123"/>
      <c r="I1486" s="122"/>
      <c r="J1486" s="122"/>
      <c r="K1486" s="122"/>
      <c r="L1486" s="122"/>
      <c r="M1486" s="123"/>
      <c r="N1486" s="122"/>
      <c r="O1486" s="122"/>
      <c r="P1486" s="122"/>
      <c r="Q1486" s="122"/>
      <c r="R1486" s="123"/>
      <c r="S1486" s="122"/>
      <c r="T1486" s="122"/>
      <c r="U1486" s="122"/>
      <c r="V1486" s="122"/>
      <c r="W1486" s="123"/>
      <c r="X1486" s="122"/>
      <c r="Y1486" s="115"/>
      <c r="Z1486" s="115"/>
      <c r="AA1486" s="115"/>
      <c r="AB1486" s="116"/>
    </row>
    <row r="1487" spans="1:28">
      <c r="A1487" s="102">
        <v>1485</v>
      </c>
      <c r="B1487" s="37"/>
      <c r="C1487" s="37"/>
      <c r="D1487" s="37"/>
      <c r="G1487" s="37"/>
      <c r="J1487" s="25"/>
      <c r="K1487" s="25"/>
      <c r="P1487" s="25"/>
      <c r="T1487" s="37"/>
      <c r="U1487" s="37"/>
      <c r="Y1487" s="37"/>
      <c r="Z1487" s="37"/>
    </row>
    <row r="1488" spans="1:28">
      <c r="A1488" s="102">
        <v>1486</v>
      </c>
      <c r="B1488" s="37"/>
      <c r="C1488" s="37"/>
      <c r="D1488" s="37"/>
      <c r="G1488" s="37"/>
      <c r="J1488" s="25"/>
      <c r="K1488" s="25"/>
      <c r="P1488" s="25"/>
      <c r="T1488" s="37"/>
      <c r="U1488" s="37"/>
      <c r="Y1488" s="37"/>
      <c r="Z1488" s="37"/>
    </row>
    <row r="1489" spans="1:28">
      <c r="A1489" s="102">
        <v>1487</v>
      </c>
      <c r="B1489" s="37"/>
      <c r="C1489" s="37"/>
      <c r="D1489" s="37"/>
      <c r="G1489" s="37"/>
      <c r="J1489" s="25"/>
      <c r="K1489" s="25"/>
      <c r="P1489" s="25"/>
      <c r="T1489" s="37"/>
      <c r="U1489" s="37"/>
      <c r="Y1489" s="37"/>
      <c r="Z1489" s="37"/>
    </row>
    <row r="1490" spans="1:28">
      <c r="A1490" s="102">
        <v>1488</v>
      </c>
      <c r="B1490" s="37"/>
      <c r="C1490" s="37"/>
      <c r="D1490" s="37"/>
      <c r="G1490" s="37"/>
      <c r="J1490" s="25"/>
      <c r="K1490" s="25"/>
      <c r="P1490" s="25"/>
      <c r="T1490" s="37"/>
      <c r="U1490" s="37"/>
      <c r="Y1490" s="37"/>
      <c r="Z1490" s="37"/>
    </row>
    <row r="1491" spans="1:28" ht="13.5" thickBot="1">
      <c r="A1491" s="114">
        <v>1489</v>
      </c>
      <c r="B1491" s="122"/>
      <c r="C1491" s="122"/>
      <c r="D1491" s="122"/>
      <c r="E1491" s="122"/>
      <c r="F1491" s="123"/>
      <c r="G1491" s="122"/>
      <c r="H1491" s="123"/>
      <c r="I1491" s="122"/>
      <c r="J1491" s="122"/>
      <c r="K1491" s="122"/>
      <c r="L1491" s="122"/>
      <c r="M1491" s="123"/>
      <c r="N1491" s="122"/>
      <c r="O1491" s="122"/>
      <c r="P1491" s="122"/>
      <c r="Q1491" s="122"/>
      <c r="R1491" s="123"/>
      <c r="S1491" s="122"/>
      <c r="T1491" s="122"/>
      <c r="U1491" s="122"/>
      <c r="V1491" s="122"/>
      <c r="W1491" s="123"/>
      <c r="X1491" s="122"/>
      <c r="Y1491" s="115"/>
      <c r="Z1491" s="115"/>
      <c r="AA1491" s="115"/>
      <c r="AB1491" s="116"/>
    </row>
    <row r="1492" spans="1:28">
      <c r="A1492" s="102">
        <v>1490</v>
      </c>
      <c r="B1492" s="37"/>
      <c r="C1492" s="37"/>
      <c r="D1492" s="37"/>
      <c r="G1492" s="37"/>
      <c r="J1492" s="25"/>
      <c r="K1492" s="25"/>
      <c r="P1492" s="25"/>
      <c r="T1492" s="37"/>
      <c r="U1492" s="37"/>
      <c r="Y1492" s="37"/>
      <c r="Z1492" s="37"/>
    </row>
    <row r="1493" spans="1:28">
      <c r="A1493" s="102">
        <v>1491</v>
      </c>
      <c r="B1493" s="37"/>
      <c r="C1493" s="37"/>
      <c r="D1493" s="37"/>
      <c r="G1493" s="37"/>
      <c r="J1493" s="25"/>
      <c r="K1493" s="25"/>
      <c r="P1493" s="25"/>
      <c r="T1493" s="37"/>
      <c r="U1493" s="37"/>
      <c r="Y1493" s="37"/>
      <c r="Z1493" s="37"/>
    </row>
    <row r="1494" spans="1:28">
      <c r="A1494" s="102">
        <v>1492</v>
      </c>
      <c r="B1494" s="37"/>
      <c r="C1494" s="37"/>
      <c r="D1494" s="37"/>
      <c r="G1494" s="37"/>
      <c r="J1494" s="25"/>
      <c r="K1494" s="25"/>
      <c r="P1494" s="25"/>
      <c r="T1494" s="37"/>
      <c r="U1494" s="37"/>
      <c r="Y1494" s="37"/>
      <c r="Z1494" s="37"/>
    </row>
    <row r="1495" spans="1:28">
      <c r="A1495" s="102">
        <v>1493</v>
      </c>
      <c r="B1495" s="37"/>
      <c r="C1495" s="37"/>
      <c r="D1495" s="37"/>
      <c r="G1495" s="37"/>
      <c r="J1495" s="25"/>
      <c r="K1495" s="25"/>
      <c r="P1495" s="25"/>
      <c r="T1495" s="37"/>
      <c r="U1495" s="37"/>
      <c r="Y1495" s="37"/>
      <c r="Z1495" s="37"/>
    </row>
    <row r="1496" spans="1:28" ht="13.5" thickBot="1">
      <c r="A1496" s="114">
        <v>1494</v>
      </c>
      <c r="B1496" s="122"/>
      <c r="C1496" s="122"/>
      <c r="D1496" s="122"/>
      <c r="E1496" s="122"/>
      <c r="F1496" s="123"/>
      <c r="G1496" s="122"/>
      <c r="H1496" s="123"/>
      <c r="I1496" s="122"/>
      <c r="J1496" s="122"/>
      <c r="K1496" s="122"/>
      <c r="L1496" s="122"/>
      <c r="M1496" s="123"/>
      <c r="N1496" s="122"/>
      <c r="O1496" s="122"/>
      <c r="P1496" s="122"/>
      <c r="Q1496" s="122"/>
      <c r="R1496" s="123"/>
      <c r="S1496" s="122"/>
      <c r="T1496" s="122"/>
      <c r="U1496" s="122"/>
      <c r="V1496" s="122"/>
      <c r="W1496" s="123"/>
      <c r="X1496" s="122"/>
      <c r="Y1496" s="115"/>
      <c r="Z1496" s="115"/>
      <c r="AA1496" s="115"/>
      <c r="AB1496" s="116"/>
    </row>
    <row r="1497" spans="1:28">
      <c r="A1497" s="102">
        <v>1495</v>
      </c>
      <c r="B1497" s="37"/>
      <c r="C1497" s="37"/>
      <c r="D1497" s="37"/>
      <c r="G1497" s="37"/>
      <c r="J1497" s="25"/>
      <c r="K1497" s="25"/>
      <c r="P1497" s="25"/>
      <c r="T1497" s="37"/>
      <c r="U1497" s="37"/>
      <c r="Y1497" s="37"/>
      <c r="Z1497" s="37"/>
    </row>
    <row r="1498" spans="1:28">
      <c r="A1498" s="102">
        <v>1496</v>
      </c>
      <c r="B1498" s="37"/>
      <c r="C1498" s="37"/>
      <c r="D1498" s="37"/>
      <c r="G1498" s="37"/>
      <c r="J1498" s="25"/>
      <c r="K1498" s="25"/>
      <c r="P1498" s="25"/>
      <c r="T1498" s="37"/>
      <c r="U1498" s="37"/>
      <c r="Y1498" s="37"/>
      <c r="Z1498" s="37"/>
    </row>
    <row r="1499" spans="1:28">
      <c r="A1499" s="102">
        <v>1497</v>
      </c>
      <c r="B1499" s="37"/>
      <c r="C1499" s="37"/>
      <c r="D1499" s="37"/>
      <c r="G1499" s="37"/>
      <c r="J1499" s="25"/>
      <c r="K1499" s="25"/>
      <c r="P1499" s="25"/>
      <c r="T1499" s="37"/>
      <c r="U1499" s="37"/>
      <c r="Y1499" s="37"/>
      <c r="Z1499" s="37"/>
    </row>
    <row r="1500" spans="1:28">
      <c r="A1500" s="102">
        <v>1498</v>
      </c>
      <c r="B1500" s="37"/>
      <c r="C1500" s="37"/>
      <c r="D1500" s="37"/>
      <c r="G1500" s="37"/>
      <c r="J1500" s="25"/>
      <c r="K1500" s="25"/>
      <c r="P1500" s="25"/>
      <c r="T1500" s="37"/>
      <c r="U1500" s="37"/>
      <c r="Y1500" s="37"/>
      <c r="Z1500" s="37"/>
    </row>
    <row r="1501" spans="1:28" ht="13.5" thickBot="1">
      <c r="A1501" s="114">
        <v>1499</v>
      </c>
      <c r="B1501" s="122"/>
      <c r="C1501" s="122"/>
      <c r="D1501" s="122"/>
      <c r="E1501" s="122"/>
      <c r="F1501" s="123"/>
      <c r="G1501" s="122"/>
      <c r="H1501" s="123"/>
      <c r="I1501" s="122"/>
      <c r="J1501" s="122"/>
      <c r="K1501" s="122"/>
      <c r="L1501" s="122"/>
      <c r="M1501" s="123"/>
      <c r="N1501" s="122"/>
      <c r="O1501" s="122"/>
      <c r="P1501" s="122"/>
      <c r="Q1501" s="122"/>
      <c r="R1501" s="123"/>
      <c r="S1501" s="122"/>
      <c r="T1501" s="122"/>
      <c r="U1501" s="122"/>
      <c r="V1501" s="122"/>
      <c r="W1501" s="123"/>
      <c r="X1501" s="122"/>
      <c r="Y1501" s="115"/>
      <c r="Z1501" s="115"/>
      <c r="AA1501" s="115"/>
      <c r="AB1501" s="116"/>
    </row>
    <row r="1502" spans="1:28">
      <c r="A1502" s="102">
        <v>1500</v>
      </c>
      <c r="B1502" s="37"/>
      <c r="C1502" s="37"/>
      <c r="D1502" s="37"/>
      <c r="G1502" s="37"/>
      <c r="J1502" s="25"/>
      <c r="K1502" s="25"/>
      <c r="P1502" s="25"/>
      <c r="T1502" s="37"/>
      <c r="U1502" s="37"/>
      <c r="Y1502" s="37"/>
      <c r="Z1502" s="37"/>
    </row>
    <row r="1503" spans="1:28">
      <c r="A1503" s="102">
        <v>1501</v>
      </c>
      <c r="B1503" s="37"/>
      <c r="C1503" s="37"/>
      <c r="D1503" s="37"/>
      <c r="G1503" s="37"/>
      <c r="J1503" s="25"/>
      <c r="K1503" s="25"/>
      <c r="P1503" s="25"/>
      <c r="T1503" s="37"/>
      <c r="U1503" s="37"/>
      <c r="Y1503" s="37"/>
      <c r="Z1503" s="37"/>
    </row>
    <row r="1504" spans="1:28">
      <c r="A1504" s="102">
        <v>1502</v>
      </c>
      <c r="B1504" s="37"/>
      <c r="C1504" s="37"/>
      <c r="D1504" s="37"/>
      <c r="G1504" s="37"/>
      <c r="J1504" s="25"/>
      <c r="K1504" s="25"/>
      <c r="P1504" s="25"/>
      <c r="T1504" s="37"/>
      <c r="U1504" s="37"/>
      <c r="Y1504" s="37"/>
      <c r="Z1504" s="37"/>
    </row>
    <row r="1505" spans="1:28">
      <c r="A1505" s="102">
        <v>1503</v>
      </c>
      <c r="B1505" s="37"/>
      <c r="C1505" s="37"/>
      <c r="D1505" s="37"/>
      <c r="G1505" s="37"/>
      <c r="J1505" s="25"/>
      <c r="K1505" s="25"/>
      <c r="P1505" s="25"/>
      <c r="T1505" s="37"/>
      <c r="U1505" s="37"/>
      <c r="Y1505" s="37"/>
      <c r="Z1505" s="37"/>
    </row>
    <row r="1506" spans="1:28" ht="13.5" thickBot="1">
      <c r="A1506" s="114">
        <v>1504</v>
      </c>
      <c r="B1506" s="122"/>
      <c r="C1506" s="122"/>
      <c r="D1506" s="122"/>
      <c r="E1506" s="122"/>
      <c r="F1506" s="123"/>
      <c r="G1506" s="122"/>
      <c r="H1506" s="123"/>
      <c r="I1506" s="122"/>
      <c r="J1506" s="122"/>
      <c r="K1506" s="122"/>
      <c r="L1506" s="122"/>
      <c r="M1506" s="123"/>
      <c r="N1506" s="122"/>
      <c r="O1506" s="122"/>
      <c r="P1506" s="122"/>
      <c r="Q1506" s="122"/>
      <c r="R1506" s="123"/>
      <c r="S1506" s="122"/>
      <c r="T1506" s="122"/>
      <c r="U1506" s="122"/>
      <c r="V1506" s="122"/>
      <c r="W1506" s="123"/>
      <c r="X1506" s="122"/>
      <c r="Y1506" s="115"/>
      <c r="Z1506" s="115"/>
      <c r="AA1506" s="115"/>
      <c r="AB1506" s="116"/>
    </row>
    <row r="1507" spans="1:28">
      <c r="A1507" s="102">
        <v>1505</v>
      </c>
      <c r="B1507" s="37"/>
      <c r="C1507" s="37"/>
      <c r="D1507" s="37"/>
      <c r="G1507" s="37"/>
      <c r="J1507" s="25"/>
      <c r="K1507" s="25"/>
      <c r="P1507" s="25"/>
      <c r="T1507" s="37"/>
      <c r="U1507" s="37"/>
      <c r="Y1507" s="37"/>
      <c r="Z1507" s="37"/>
    </row>
    <row r="1508" spans="1:28">
      <c r="A1508" s="102">
        <v>1506</v>
      </c>
      <c r="B1508" s="37"/>
      <c r="C1508" s="37"/>
      <c r="D1508" s="37"/>
      <c r="G1508" s="37"/>
      <c r="J1508" s="25"/>
      <c r="K1508" s="25"/>
      <c r="P1508" s="25"/>
      <c r="T1508" s="37"/>
      <c r="U1508" s="37"/>
      <c r="Y1508" s="37"/>
      <c r="Z1508" s="37"/>
    </row>
    <row r="1509" spans="1:28">
      <c r="A1509" s="102">
        <v>1507</v>
      </c>
      <c r="B1509" s="37"/>
      <c r="C1509" s="37"/>
      <c r="D1509" s="37"/>
      <c r="G1509" s="37"/>
      <c r="J1509" s="25"/>
      <c r="K1509" s="25"/>
      <c r="P1509" s="25"/>
      <c r="T1509" s="37"/>
      <c r="U1509" s="37"/>
      <c r="Y1509" s="37"/>
      <c r="Z1509" s="37"/>
    </row>
    <row r="1510" spans="1:28">
      <c r="A1510" s="102">
        <v>1508</v>
      </c>
      <c r="B1510" s="37"/>
      <c r="C1510" s="37"/>
      <c r="D1510" s="37"/>
      <c r="G1510" s="37"/>
      <c r="J1510" s="25"/>
      <c r="K1510" s="25"/>
      <c r="P1510" s="25"/>
      <c r="T1510" s="37"/>
      <c r="U1510" s="37"/>
      <c r="Y1510" s="37"/>
      <c r="Z1510" s="37"/>
    </row>
    <row r="1511" spans="1:28" ht="13.5" thickBot="1">
      <c r="A1511" s="114">
        <v>1509</v>
      </c>
      <c r="B1511" s="122"/>
      <c r="C1511" s="122"/>
      <c r="D1511" s="122"/>
      <c r="E1511" s="122"/>
      <c r="F1511" s="123"/>
      <c r="G1511" s="122"/>
      <c r="H1511" s="123"/>
      <c r="I1511" s="122"/>
      <c r="J1511" s="122"/>
      <c r="K1511" s="122"/>
      <c r="L1511" s="122"/>
      <c r="M1511" s="123"/>
      <c r="N1511" s="122"/>
      <c r="O1511" s="122"/>
      <c r="P1511" s="122"/>
      <c r="Q1511" s="122"/>
      <c r="R1511" s="123"/>
      <c r="S1511" s="122"/>
      <c r="T1511" s="122"/>
      <c r="U1511" s="122"/>
      <c r="V1511" s="122"/>
      <c r="W1511" s="123"/>
      <c r="X1511" s="122"/>
      <c r="Y1511" s="115"/>
      <c r="Z1511" s="115"/>
      <c r="AA1511" s="115"/>
      <c r="AB1511" s="116"/>
    </row>
    <row r="1512" spans="1:28">
      <c r="A1512" s="102">
        <v>1510</v>
      </c>
      <c r="B1512" s="37"/>
      <c r="C1512" s="37"/>
      <c r="D1512" s="37"/>
      <c r="G1512" s="37"/>
      <c r="J1512" s="25"/>
      <c r="K1512" s="25"/>
      <c r="P1512" s="25"/>
      <c r="T1512" s="37"/>
      <c r="U1512" s="37"/>
      <c r="Y1512" s="37"/>
      <c r="Z1512" s="37"/>
    </row>
    <row r="1513" spans="1:28">
      <c r="A1513" s="102">
        <v>1511</v>
      </c>
      <c r="B1513" s="37"/>
      <c r="C1513" s="37"/>
      <c r="D1513" s="37"/>
      <c r="G1513" s="37"/>
      <c r="J1513" s="25"/>
      <c r="K1513" s="25"/>
      <c r="P1513" s="25"/>
      <c r="T1513" s="37"/>
      <c r="U1513" s="37"/>
      <c r="Y1513" s="37"/>
      <c r="Z1513" s="37"/>
    </row>
    <row r="1514" spans="1:28">
      <c r="A1514" s="102">
        <v>1512</v>
      </c>
      <c r="B1514" s="37"/>
      <c r="C1514" s="37"/>
      <c r="D1514" s="37"/>
      <c r="G1514" s="37"/>
      <c r="J1514" s="25"/>
      <c r="K1514" s="25"/>
      <c r="P1514" s="25"/>
      <c r="T1514" s="37"/>
      <c r="U1514" s="37"/>
      <c r="Y1514" s="37"/>
      <c r="Z1514" s="37"/>
    </row>
    <row r="1515" spans="1:28">
      <c r="A1515" s="102">
        <v>1513</v>
      </c>
      <c r="B1515" s="37"/>
      <c r="C1515" s="37"/>
      <c r="D1515" s="37"/>
      <c r="G1515" s="37"/>
      <c r="J1515" s="25"/>
      <c r="K1515" s="25"/>
      <c r="P1515" s="25"/>
      <c r="T1515" s="37"/>
      <c r="U1515" s="37"/>
      <c r="Y1515" s="37"/>
      <c r="Z1515" s="37"/>
    </row>
    <row r="1516" spans="1:28" ht="13.5" thickBot="1">
      <c r="A1516" s="114">
        <v>1514</v>
      </c>
      <c r="B1516" s="122"/>
      <c r="C1516" s="122"/>
      <c r="D1516" s="122"/>
      <c r="E1516" s="122"/>
      <c r="F1516" s="123"/>
      <c r="G1516" s="122"/>
      <c r="H1516" s="123"/>
      <c r="I1516" s="122"/>
      <c r="J1516" s="122"/>
      <c r="K1516" s="122"/>
      <c r="L1516" s="122"/>
      <c r="M1516" s="123"/>
      <c r="N1516" s="122"/>
      <c r="O1516" s="122"/>
      <c r="P1516" s="122"/>
      <c r="Q1516" s="122"/>
      <c r="R1516" s="123"/>
      <c r="S1516" s="122"/>
      <c r="T1516" s="122"/>
      <c r="U1516" s="122"/>
      <c r="V1516" s="122"/>
      <c r="W1516" s="123"/>
      <c r="X1516" s="122"/>
      <c r="Y1516" s="115"/>
      <c r="Z1516" s="115"/>
      <c r="AA1516" s="115"/>
      <c r="AB1516" s="116"/>
    </row>
    <row r="1517" spans="1:28">
      <c r="A1517" s="102">
        <v>1515</v>
      </c>
      <c r="B1517" s="37"/>
      <c r="C1517" s="37"/>
      <c r="D1517" s="37"/>
      <c r="G1517" s="37"/>
      <c r="J1517" s="25"/>
      <c r="K1517" s="25"/>
      <c r="P1517" s="25"/>
      <c r="T1517" s="37"/>
      <c r="U1517" s="37"/>
      <c r="Y1517" s="37"/>
      <c r="Z1517" s="37"/>
    </row>
    <row r="1518" spans="1:28">
      <c r="A1518" s="102">
        <v>1516</v>
      </c>
      <c r="B1518" s="37"/>
      <c r="C1518" s="37"/>
      <c r="D1518" s="37"/>
      <c r="G1518" s="37"/>
      <c r="J1518" s="25"/>
      <c r="K1518" s="25"/>
      <c r="P1518" s="25"/>
      <c r="T1518" s="37"/>
      <c r="U1518" s="37"/>
      <c r="Y1518" s="37"/>
      <c r="Z1518" s="37"/>
    </row>
    <row r="1519" spans="1:28">
      <c r="A1519" s="102">
        <v>1517</v>
      </c>
      <c r="B1519" s="37"/>
      <c r="C1519" s="37"/>
      <c r="D1519" s="37"/>
      <c r="G1519" s="37"/>
      <c r="J1519" s="25"/>
      <c r="K1519" s="25"/>
      <c r="P1519" s="25"/>
      <c r="T1519" s="37"/>
      <c r="U1519" s="37"/>
      <c r="Y1519" s="37"/>
      <c r="Z1519" s="37"/>
    </row>
    <row r="1520" spans="1:28">
      <c r="A1520" s="102">
        <v>1518</v>
      </c>
      <c r="B1520" s="37"/>
      <c r="C1520" s="37"/>
      <c r="D1520" s="37"/>
      <c r="G1520" s="37"/>
      <c r="J1520" s="25"/>
      <c r="K1520" s="25"/>
      <c r="P1520" s="25"/>
      <c r="T1520" s="37"/>
      <c r="U1520" s="37"/>
      <c r="Y1520" s="37"/>
      <c r="Z1520" s="37"/>
    </row>
    <row r="1521" spans="1:28" ht="13.5" thickBot="1">
      <c r="A1521" s="114">
        <v>1519</v>
      </c>
      <c r="B1521" s="122"/>
      <c r="C1521" s="122"/>
      <c r="D1521" s="122"/>
      <c r="E1521" s="122"/>
      <c r="F1521" s="123"/>
      <c r="G1521" s="122"/>
      <c r="H1521" s="123"/>
      <c r="I1521" s="122"/>
      <c r="J1521" s="122"/>
      <c r="K1521" s="122"/>
      <c r="L1521" s="122"/>
      <c r="M1521" s="123"/>
      <c r="N1521" s="122"/>
      <c r="O1521" s="122"/>
      <c r="P1521" s="122"/>
      <c r="Q1521" s="122"/>
      <c r="R1521" s="123"/>
      <c r="S1521" s="122"/>
      <c r="T1521" s="122"/>
      <c r="U1521" s="122"/>
      <c r="V1521" s="122"/>
      <c r="W1521" s="123"/>
      <c r="X1521" s="122"/>
      <c r="Y1521" s="115"/>
      <c r="Z1521" s="115"/>
      <c r="AA1521" s="115"/>
      <c r="AB1521" s="116"/>
    </row>
    <row r="1522" spans="1:28">
      <c r="A1522" s="102">
        <v>1520</v>
      </c>
      <c r="B1522" s="37"/>
      <c r="C1522" s="37"/>
      <c r="D1522" s="37"/>
      <c r="G1522" s="37"/>
      <c r="J1522" s="25"/>
      <c r="K1522" s="25"/>
      <c r="P1522" s="25"/>
      <c r="T1522" s="37"/>
      <c r="U1522" s="37"/>
      <c r="Y1522" s="37"/>
      <c r="Z1522" s="37"/>
    </row>
    <row r="1523" spans="1:28">
      <c r="A1523" s="102">
        <v>1521</v>
      </c>
      <c r="B1523" s="37"/>
      <c r="C1523" s="37"/>
      <c r="D1523" s="37"/>
      <c r="G1523" s="37"/>
      <c r="J1523" s="25"/>
      <c r="K1523" s="25"/>
      <c r="P1523" s="25"/>
      <c r="T1523" s="37"/>
      <c r="U1523" s="37"/>
      <c r="Y1523" s="37"/>
      <c r="Z1523" s="37"/>
    </row>
    <row r="1524" spans="1:28">
      <c r="A1524" s="102">
        <v>1522</v>
      </c>
      <c r="B1524" s="37"/>
      <c r="C1524" s="37"/>
      <c r="D1524" s="37"/>
      <c r="G1524" s="37"/>
      <c r="J1524" s="25"/>
      <c r="K1524" s="25"/>
      <c r="P1524" s="25"/>
      <c r="T1524" s="37"/>
      <c r="U1524" s="37"/>
      <c r="Y1524" s="37"/>
      <c r="Z1524" s="37"/>
    </row>
    <row r="1525" spans="1:28">
      <c r="A1525" s="102">
        <v>1523</v>
      </c>
      <c r="B1525" s="37"/>
      <c r="C1525" s="37"/>
      <c r="D1525" s="37"/>
      <c r="G1525" s="37"/>
      <c r="J1525" s="25"/>
      <c r="K1525" s="25"/>
      <c r="P1525" s="25"/>
      <c r="T1525" s="37"/>
      <c r="U1525" s="37"/>
      <c r="Y1525" s="37"/>
      <c r="Z1525" s="37"/>
    </row>
    <row r="1526" spans="1:28" ht="13.5" thickBot="1">
      <c r="A1526" s="114">
        <v>1524</v>
      </c>
      <c r="B1526" s="122"/>
      <c r="C1526" s="122"/>
      <c r="D1526" s="122"/>
      <c r="E1526" s="122"/>
      <c r="F1526" s="123"/>
      <c r="G1526" s="122"/>
      <c r="H1526" s="123"/>
      <c r="I1526" s="122"/>
      <c r="J1526" s="122"/>
      <c r="K1526" s="122"/>
      <c r="L1526" s="122"/>
      <c r="M1526" s="123"/>
      <c r="N1526" s="122"/>
      <c r="O1526" s="122"/>
      <c r="P1526" s="122"/>
      <c r="Q1526" s="122"/>
      <c r="R1526" s="123"/>
      <c r="S1526" s="122"/>
      <c r="T1526" s="122"/>
      <c r="U1526" s="122"/>
      <c r="V1526" s="122"/>
      <c r="W1526" s="123"/>
      <c r="X1526" s="122"/>
      <c r="Y1526" s="115"/>
      <c r="Z1526" s="115"/>
      <c r="AA1526" s="115"/>
      <c r="AB1526" s="116"/>
    </row>
    <row r="1527" spans="1:28">
      <c r="A1527" s="102">
        <v>1525</v>
      </c>
      <c r="B1527" s="37"/>
      <c r="C1527" s="37"/>
      <c r="D1527" s="37"/>
      <c r="G1527" s="37"/>
      <c r="J1527" s="25"/>
      <c r="K1527" s="25"/>
      <c r="P1527" s="25"/>
      <c r="T1527" s="37"/>
      <c r="U1527" s="37"/>
      <c r="Y1527" s="37"/>
      <c r="Z1527" s="37"/>
    </row>
    <row r="1528" spans="1:28">
      <c r="A1528" s="102">
        <v>1526</v>
      </c>
      <c r="B1528" s="37"/>
      <c r="C1528" s="37"/>
      <c r="D1528" s="37"/>
      <c r="G1528" s="37"/>
      <c r="J1528" s="25"/>
      <c r="K1528" s="25"/>
      <c r="P1528" s="25"/>
      <c r="T1528" s="37"/>
      <c r="U1528" s="37"/>
      <c r="Y1528" s="37"/>
      <c r="Z1528" s="37"/>
    </row>
    <row r="1529" spans="1:28">
      <c r="A1529" s="102">
        <v>1527</v>
      </c>
      <c r="B1529" s="37"/>
      <c r="C1529" s="37"/>
      <c r="D1529" s="37"/>
      <c r="G1529" s="37"/>
      <c r="J1529" s="25"/>
      <c r="K1529" s="25"/>
      <c r="P1529" s="25"/>
      <c r="T1529" s="37"/>
      <c r="U1529" s="37"/>
      <c r="Y1529" s="37"/>
      <c r="Z1529" s="37"/>
    </row>
    <row r="1530" spans="1:28">
      <c r="A1530" s="102">
        <v>1528</v>
      </c>
      <c r="B1530" s="37"/>
      <c r="C1530" s="37"/>
      <c r="D1530" s="37"/>
      <c r="G1530" s="37"/>
      <c r="J1530" s="25"/>
      <c r="K1530" s="25"/>
      <c r="P1530" s="25"/>
      <c r="T1530" s="37"/>
      <c r="U1530" s="37"/>
      <c r="Y1530" s="37"/>
      <c r="Z1530" s="37"/>
    </row>
    <row r="1531" spans="1:28" ht="13.5" thickBot="1">
      <c r="A1531" s="114">
        <v>1529</v>
      </c>
      <c r="B1531" s="122"/>
      <c r="C1531" s="122"/>
      <c r="D1531" s="122"/>
      <c r="E1531" s="122"/>
      <c r="F1531" s="123"/>
      <c r="G1531" s="122"/>
      <c r="H1531" s="123"/>
      <c r="I1531" s="122"/>
      <c r="J1531" s="122"/>
      <c r="K1531" s="122"/>
      <c r="L1531" s="122"/>
      <c r="M1531" s="123"/>
      <c r="N1531" s="122"/>
      <c r="O1531" s="122"/>
      <c r="P1531" s="122"/>
      <c r="Q1531" s="122"/>
      <c r="R1531" s="123"/>
      <c r="S1531" s="122"/>
      <c r="T1531" s="122"/>
      <c r="U1531" s="122"/>
      <c r="V1531" s="122"/>
      <c r="W1531" s="123"/>
      <c r="X1531" s="122"/>
      <c r="Y1531" s="115"/>
      <c r="Z1531" s="115"/>
      <c r="AA1531" s="115"/>
      <c r="AB1531" s="116"/>
    </row>
    <row r="1532" spans="1:28">
      <c r="A1532" s="102">
        <v>1530</v>
      </c>
      <c r="B1532" s="37"/>
      <c r="C1532" s="37"/>
      <c r="D1532" s="37"/>
      <c r="G1532" s="37"/>
      <c r="J1532" s="25"/>
      <c r="K1532" s="25"/>
      <c r="P1532" s="25"/>
      <c r="T1532" s="37"/>
      <c r="U1532" s="37"/>
      <c r="Y1532" s="37"/>
      <c r="Z1532" s="37"/>
    </row>
    <row r="1533" spans="1:28">
      <c r="A1533" s="102">
        <v>1531</v>
      </c>
      <c r="B1533" s="37"/>
      <c r="C1533" s="37"/>
      <c r="D1533" s="37"/>
      <c r="G1533" s="37"/>
      <c r="J1533" s="25"/>
      <c r="K1533" s="25"/>
      <c r="P1533" s="25"/>
      <c r="T1533" s="37"/>
      <c r="U1533" s="37"/>
      <c r="Y1533" s="37"/>
      <c r="Z1533" s="37"/>
    </row>
    <row r="1534" spans="1:28">
      <c r="A1534" s="102">
        <v>1532</v>
      </c>
      <c r="B1534" s="37"/>
      <c r="C1534" s="37"/>
      <c r="D1534" s="37"/>
      <c r="G1534" s="37"/>
      <c r="J1534" s="25"/>
      <c r="K1534" s="25"/>
      <c r="P1534" s="25"/>
      <c r="T1534" s="37"/>
      <c r="U1534" s="37"/>
      <c r="Y1534" s="37"/>
      <c r="Z1534" s="37"/>
    </row>
    <row r="1535" spans="1:28">
      <c r="A1535" s="102">
        <v>1533</v>
      </c>
      <c r="B1535" s="37"/>
      <c r="C1535" s="37"/>
      <c r="D1535" s="37"/>
      <c r="G1535" s="37"/>
      <c r="J1535" s="25"/>
      <c r="K1535" s="25"/>
      <c r="P1535" s="25"/>
      <c r="T1535" s="37"/>
      <c r="U1535" s="37"/>
      <c r="Y1535" s="37"/>
      <c r="Z1535" s="37"/>
    </row>
    <row r="1536" spans="1:28" ht="13.5" thickBot="1">
      <c r="A1536" s="114">
        <v>1534</v>
      </c>
      <c r="B1536" s="122"/>
      <c r="C1536" s="122"/>
      <c r="D1536" s="122"/>
      <c r="E1536" s="122"/>
      <c r="F1536" s="123"/>
      <c r="G1536" s="122"/>
      <c r="H1536" s="123"/>
      <c r="I1536" s="122"/>
      <c r="J1536" s="122"/>
      <c r="K1536" s="122"/>
      <c r="L1536" s="122"/>
      <c r="M1536" s="123"/>
      <c r="N1536" s="122"/>
      <c r="O1536" s="122"/>
      <c r="P1536" s="122"/>
      <c r="Q1536" s="122"/>
      <c r="R1536" s="123"/>
      <c r="S1536" s="122"/>
      <c r="T1536" s="122"/>
      <c r="U1536" s="122"/>
      <c r="V1536" s="122"/>
      <c r="W1536" s="123"/>
      <c r="X1536" s="122"/>
      <c r="Y1536" s="115"/>
      <c r="Z1536" s="115"/>
      <c r="AA1536" s="115"/>
      <c r="AB1536" s="116"/>
    </row>
    <row r="1537" spans="1:28">
      <c r="A1537" s="102">
        <v>1535</v>
      </c>
      <c r="B1537" s="37"/>
      <c r="C1537" s="37"/>
      <c r="D1537" s="37"/>
      <c r="G1537" s="37"/>
      <c r="J1537" s="25"/>
      <c r="K1537" s="25"/>
      <c r="P1537" s="25"/>
      <c r="T1537" s="37"/>
      <c r="U1537" s="37"/>
      <c r="Y1537" s="37"/>
      <c r="Z1537" s="37"/>
    </row>
    <row r="1538" spans="1:28">
      <c r="A1538" s="102">
        <v>1536</v>
      </c>
      <c r="B1538" s="37"/>
      <c r="C1538" s="37"/>
      <c r="D1538" s="37"/>
      <c r="G1538" s="37"/>
      <c r="J1538" s="25"/>
      <c r="K1538" s="25"/>
      <c r="P1538" s="25"/>
      <c r="T1538" s="37"/>
      <c r="U1538" s="37"/>
      <c r="Y1538" s="37"/>
      <c r="Z1538" s="37"/>
    </row>
    <row r="1539" spans="1:28">
      <c r="A1539" s="102">
        <v>1537</v>
      </c>
      <c r="B1539" s="37"/>
      <c r="C1539" s="37"/>
      <c r="D1539" s="37"/>
      <c r="G1539" s="37"/>
      <c r="J1539" s="25"/>
      <c r="K1539" s="25"/>
      <c r="P1539" s="25"/>
      <c r="T1539" s="37"/>
      <c r="U1539" s="37"/>
      <c r="Y1539" s="37"/>
      <c r="Z1539" s="37"/>
    </row>
    <row r="1540" spans="1:28">
      <c r="A1540" s="102">
        <v>1538</v>
      </c>
      <c r="B1540" s="37"/>
      <c r="C1540" s="37"/>
      <c r="D1540" s="37"/>
      <c r="G1540" s="37"/>
      <c r="J1540" s="25"/>
      <c r="K1540" s="25"/>
      <c r="P1540" s="25"/>
      <c r="T1540" s="37"/>
      <c r="U1540" s="37"/>
      <c r="Y1540" s="37"/>
      <c r="Z1540" s="37"/>
    </row>
    <row r="1541" spans="1:28" ht="13.5" thickBot="1">
      <c r="A1541" s="114">
        <v>1539</v>
      </c>
      <c r="B1541" s="122"/>
      <c r="C1541" s="122"/>
      <c r="D1541" s="122"/>
      <c r="E1541" s="122"/>
      <c r="F1541" s="123"/>
      <c r="G1541" s="122"/>
      <c r="H1541" s="123"/>
      <c r="I1541" s="122"/>
      <c r="J1541" s="122"/>
      <c r="K1541" s="122"/>
      <c r="L1541" s="122"/>
      <c r="M1541" s="123"/>
      <c r="N1541" s="122"/>
      <c r="O1541" s="122"/>
      <c r="P1541" s="122"/>
      <c r="Q1541" s="122"/>
      <c r="R1541" s="123"/>
      <c r="S1541" s="122"/>
      <c r="T1541" s="122"/>
      <c r="U1541" s="122"/>
      <c r="V1541" s="122"/>
      <c r="W1541" s="123"/>
      <c r="X1541" s="122"/>
      <c r="Y1541" s="115"/>
      <c r="Z1541" s="115"/>
      <c r="AA1541" s="115"/>
      <c r="AB1541" s="116"/>
    </row>
    <row r="1542" spans="1:28">
      <c r="A1542" s="102">
        <v>1540</v>
      </c>
      <c r="B1542" s="37"/>
      <c r="C1542" s="37"/>
      <c r="D1542" s="37"/>
      <c r="G1542" s="37"/>
      <c r="J1542" s="25"/>
      <c r="K1542" s="25"/>
      <c r="P1542" s="25"/>
      <c r="T1542" s="37"/>
      <c r="U1542" s="37"/>
      <c r="Y1542" s="37"/>
      <c r="Z1542" s="37"/>
    </row>
    <row r="1543" spans="1:28">
      <c r="A1543" s="102">
        <v>1541</v>
      </c>
      <c r="B1543" s="37"/>
      <c r="C1543" s="37"/>
      <c r="D1543" s="37"/>
      <c r="G1543" s="37"/>
      <c r="J1543" s="25"/>
      <c r="K1543" s="25"/>
      <c r="P1543" s="25"/>
      <c r="T1543" s="37"/>
      <c r="U1543" s="37"/>
      <c r="Y1543" s="37"/>
      <c r="Z1543" s="37"/>
    </row>
    <row r="1544" spans="1:28">
      <c r="A1544" s="102">
        <v>1542</v>
      </c>
      <c r="B1544" s="37"/>
      <c r="C1544" s="37"/>
      <c r="D1544" s="37"/>
      <c r="G1544" s="37"/>
      <c r="J1544" s="25"/>
      <c r="K1544" s="25"/>
      <c r="P1544" s="25"/>
      <c r="T1544" s="37"/>
      <c r="U1544" s="37"/>
      <c r="Y1544" s="37"/>
      <c r="Z1544" s="37"/>
    </row>
    <row r="1545" spans="1:28">
      <c r="A1545" s="102">
        <v>1543</v>
      </c>
      <c r="B1545" s="37"/>
      <c r="C1545" s="37"/>
      <c r="D1545" s="37"/>
      <c r="G1545" s="37"/>
      <c r="J1545" s="25"/>
      <c r="K1545" s="25"/>
      <c r="P1545" s="25"/>
      <c r="T1545" s="37"/>
      <c r="U1545" s="37"/>
      <c r="Y1545" s="37"/>
      <c r="Z1545" s="37"/>
    </row>
    <row r="1546" spans="1:28" ht="13.5" thickBot="1">
      <c r="A1546" s="114">
        <v>1544</v>
      </c>
      <c r="B1546" s="122"/>
      <c r="C1546" s="122"/>
      <c r="D1546" s="122"/>
      <c r="E1546" s="122"/>
      <c r="F1546" s="123"/>
      <c r="G1546" s="122"/>
      <c r="H1546" s="123"/>
      <c r="I1546" s="122"/>
      <c r="J1546" s="122"/>
      <c r="K1546" s="122"/>
      <c r="L1546" s="122"/>
      <c r="M1546" s="123"/>
      <c r="N1546" s="122"/>
      <c r="O1546" s="122"/>
      <c r="P1546" s="122"/>
      <c r="Q1546" s="122"/>
      <c r="R1546" s="123"/>
      <c r="S1546" s="122"/>
      <c r="T1546" s="122"/>
      <c r="U1546" s="122"/>
      <c r="V1546" s="122"/>
      <c r="W1546" s="123"/>
      <c r="X1546" s="122"/>
      <c r="Y1546" s="115"/>
      <c r="Z1546" s="115"/>
      <c r="AA1546" s="115"/>
      <c r="AB1546" s="116"/>
    </row>
    <row r="1547" spans="1:28">
      <c r="A1547" s="102">
        <v>1545</v>
      </c>
      <c r="B1547" s="37"/>
      <c r="C1547" s="37"/>
      <c r="D1547" s="37"/>
      <c r="G1547" s="37"/>
      <c r="J1547" s="25"/>
      <c r="K1547" s="25"/>
      <c r="P1547" s="25"/>
      <c r="T1547" s="37"/>
      <c r="U1547" s="37"/>
      <c r="Y1547" s="37"/>
      <c r="Z1547" s="37"/>
    </row>
    <row r="1548" spans="1:28">
      <c r="A1548" s="102">
        <v>1546</v>
      </c>
      <c r="B1548" s="37"/>
      <c r="C1548" s="37"/>
      <c r="D1548" s="37"/>
      <c r="G1548" s="37"/>
      <c r="J1548" s="25"/>
      <c r="K1548" s="25"/>
      <c r="P1548" s="25"/>
      <c r="T1548" s="37"/>
      <c r="U1548" s="37"/>
      <c r="Y1548" s="37"/>
      <c r="Z1548" s="37"/>
    </row>
    <row r="1549" spans="1:28">
      <c r="A1549" s="102">
        <v>1547</v>
      </c>
      <c r="B1549" s="37"/>
      <c r="C1549" s="37"/>
      <c r="D1549" s="37"/>
      <c r="G1549" s="37"/>
      <c r="J1549" s="25"/>
      <c r="K1549" s="25"/>
      <c r="P1549" s="25"/>
      <c r="T1549" s="37"/>
      <c r="U1549" s="37"/>
      <c r="Y1549" s="37"/>
      <c r="Z1549" s="37"/>
    </row>
    <row r="1550" spans="1:28">
      <c r="A1550" s="102">
        <v>1548</v>
      </c>
      <c r="B1550" s="37"/>
      <c r="C1550" s="37"/>
      <c r="D1550" s="37"/>
      <c r="G1550" s="37"/>
      <c r="J1550" s="25"/>
      <c r="K1550" s="25"/>
      <c r="P1550" s="25"/>
      <c r="T1550" s="37"/>
      <c r="U1550" s="37"/>
      <c r="Y1550" s="37"/>
      <c r="Z1550" s="37"/>
    </row>
    <row r="1551" spans="1:28" ht="13.5" thickBot="1">
      <c r="A1551" s="114">
        <v>1549</v>
      </c>
      <c r="B1551" s="122"/>
      <c r="C1551" s="122"/>
      <c r="D1551" s="122"/>
      <c r="E1551" s="122"/>
      <c r="F1551" s="123"/>
      <c r="G1551" s="122"/>
      <c r="H1551" s="123"/>
      <c r="I1551" s="122"/>
      <c r="J1551" s="122"/>
      <c r="K1551" s="122"/>
      <c r="L1551" s="122"/>
      <c r="M1551" s="123"/>
      <c r="N1551" s="122"/>
      <c r="O1551" s="122"/>
      <c r="P1551" s="122"/>
      <c r="Q1551" s="122"/>
      <c r="R1551" s="123"/>
      <c r="S1551" s="122"/>
      <c r="T1551" s="122"/>
      <c r="U1551" s="122"/>
      <c r="V1551" s="122"/>
      <c r="W1551" s="123"/>
      <c r="X1551" s="122"/>
      <c r="Y1551" s="115"/>
      <c r="Z1551" s="115"/>
      <c r="AA1551" s="115"/>
      <c r="AB1551" s="116"/>
    </row>
    <row r="1552" spans="1:28">
      <c r="A1552" s="102">
        <v>1550</v>
      </c>
      <c r="B1552" s="37"/>
      <c r="C1552" s="37"/>
      <c r="D1552" s="37"/>
      <c r="G1552" s="37"/>
      <c r="J1552" s="25"/>
      <c r="K1552" s="25"/>
      <c r="P1552" s="25"/>
      <c r="T1552" s="37"/>
      <c r="U1552" s="37"/>
      <c r="Y1552" s="37"/>
      <c r="Z1552" s="37"/>
    </row>
    <row r="1553" spans="1:28">
      <c r="A1553" s="102">
        <v>1551</v>
      </c>
      <c r="B1553" s="37"/>
      <c r="C1553" s="37"/>
      <c r="D1553" s="37"/>
      <c r="G1553" s="37"/>
      <c r="J1553" s="25"/>
      <c r="K1553" s="25"/>
      <c r="P1553" s="25"/>
      <c r="T1553" s="37"/>
      <c r="U1553" s="37"/>
      <c r="Y1553" s="37"/>
      <c r="Z1553" s="37"/>
    </row>
    <row r="1554" spans="1:28">
      <c r="A1554" s="102">
        <v>1552</v>
      </c>
      <c r="B1554" s="37"/>
      <c r="C1554" s="37"/>
      <c r="D1554" s="37"/>
      <c r="G1554" s="37"/>
      <c r="J1554" s="25"/>
      <c r="K1554" s="25"/>
      <c r="P1554" s="25"/>
      <c r="T1554" s="37"/>
      <c r="U1554" s="37"/>
      <c r="Y1554" s="37"/>
      <c r="Z1554" s="37"/>
    </row>
    <row r="1555" spans="1:28">
      <c r="A1555" s="102">
        <v>1553</v>
      </c>
      <c r="B1555" s="37"/>
      <c r="C1555" s="37"/>
      <c r="D1555" s="37"/>
      <c r="G1555" s="37"/>
      <c r="J1555" s="25"/>
      <c r="K1555" s="25"/>
      <c r="P1555" s="25"/>
      <c r="T1555" s="37"/>
      <c r="U1555" s="37"/>
      <c r="Y1555" s="37"/>
      <c r="Z1555" s="37"/>
    </row>
    <row r="1556" spans="1:28" ht="13.5" thickBot="1">
      <c r="A1556" s="114">
        <v>1554</v>
      </c>
      <c r="B1556" s="122"/>
      <c r="C1556" s="122"/>
      <c r="D1556" s="122"/>
      <c r="E1556" s="122"/>
      <c r="F1556" s="123"/>
      <c r="G1556" s="122"/>
      <c r="H1556" s="123"/>
      <c r="I1556" s="122"/>
      <c r="J1556" s="122"/>
      <c r="K1556" s="122"/>
      <c r="L1556" s="122"/>
      <c r="M1556" s="123"/>
      <c r="N1556" s="122"/>
      <c r="O1556" s="122"/>
      <c r="P1556" s="122"/>
      <c r="Q1556" s="122"/>
      <c r="R1556" s="123"/>
      <c r="S1556" s="122"/>
      <c r="T1556" s="122"/>
      <c r="U1556" s="122"/>
      <c r="V1556" s="122"/>
      <c r="W1556" s="123"/>
      <c r="X1556" s="122"/>
      <c r="Y1556" s="115"/>
      <c r="Z1556" s="115"/>
      <c r="AA1556" s="115"/>
      <c r="AB1556" s="116"/>
    </row>
    <row r="1557" spans="1:28">
      <c r="A1557" s="102">
        <v>1555</v>
      </c>
      <c r="B1557" s="37"/>
      <c r="C1557" s="37"/>
      <c r="D1557" s="37"/>
      <c r="G1557" s="37"/>
      <c r="J1557" s="25"/>
      <c r="K1557" s="25"/>
      <c r="P1557" s="25"/>
      <c r="T1557" s="37"/>
      <c r="U1557" s="37"/>
      <c r="Y1557" s="37"/>
      <c r="Z1557" s="37"/>
    </row>
    <row r="1558" spans="1:28">
      <c r="A1558" s="102">
        <v>1556</v>
      </c>
      <c r="B1558" s="37"/>
      <c r="C1558" s="37"/>
      <c r="D1558" s="37"/>
      <c r="G1558" s="37"/>
      <c r="J1558" s="25"/>
      <c r="K1558" s="25"/>
      <c r="P1558" s="25"/>
      <c r="T1558" s="37"/>
      <c r="U1558" s="37"/>
      <c r="Y1558" s="37"/>
      <c r="Z1558" s="37"/>
    </row>
    <row r="1559" spans="1:28">
      <c r="A1559" s="102">
        <v>1557</v>
      </c>
      <c r="B1559" s="37"/>
      <c r="C1559" s="37"/>
      <c r="D1559" s="37"/>
      <c r="G1559" s="37"/>
      <c r="J1559" s="25"/>
      <c r="K1559" s="25"/>
      <c r="P1559" s="25"/>
      <c r="T1559" s="37"/>
      <c r="U1559" s="37"/>
      <c r="Y1559" s="37"/>
      <c r="Z1559" s="37"/>
    </row>
    <row r="1560" spans="1:28">
      <c r="A1560" s="102">
        <v>1558</v>
      </c>
      <c r="B1560" s="37"/>
      <c r="C1560" s="37"/>
      <c r="D1560" s="37"/>
      <c r="G1560" s="37"/>
      <c r="J1560" s="25"/>
      <c r="K1560" s="25"/>
      <c r="P1560" s="25"/>
      <c r="T1560" s="37"/>
      <c r="U1560" s="37"/>
      <c r="Y1560" s="37"/>
      <c r="Z1560" s="37"/>
    </row>
    <row r="1561" spans="1:28" ht="13.5" thickBot="1">
      <c r="A1561" s="114">
        <v>1559</v>
      </c>
      <c r="B1561" s="122"/>
      <c r="C1561" s="122"/>
      <c r="D1561" s="122"/>
      <c r="E1561" s="122"/>
      <c r="F1561" s="123"/>
      <c r="G1561" s="122"/>
      <c r="H1561" s="123"/>
      <c r="I1561" s="122"/>
      <c r="J1561" s="122"/>
      <c r="K1561" s="122"/>
      <c r="L1561" s="122"/>
      <c r="M1561" s="123"/>
      <c r="N1561" s="122"/>
      <c r="O1561" s="122"/>
      <c r="P1561" s="122"/>
      <c r="Q1561" s="122"/>
      <c r="R1561" s="123"/>
      <c r="S1561" s="122"/>
      <c r="T1561" s="122"/>
      <c r="U1561" s="122"/>
      <c r="V1561" s="122"/>
      <c r="W1561" s="123"/>
      <c r="X1561" s="122"/>
      <c r="Y1561" s="115"/>
      <c r="Z1561" s="115"/>
      <c r="AA1561" s="115"/>
      <c r="AB1561" s="116"/>
    </row>
    <row r="1562" spans="1:28">
      <c r="A1562" s="102">
        <v>1560</v>
      </c>
      <c r="B1562" s="37"/>
      <c r="C1562" s="37"/>
      <c r="D1562" s="37"/>
      <c r="G1562" s="37"/>
      <c r="J1562" s="25"/>
      <c r="K1562" s="25"/>
      <c r="P1562" s="25"/>
      <c r="T1562" s="37"/>
      <c r="U1562" s="37"/>
      <c r="Y1562" s="37"/>
      <c r="Z1562" s="37"/>
    </row>
    <row r="1563" spans="1:28">
      <c r="A1563" s="102">
        <v>1561</v>
      </c>
      <c r="B1563" s="37"/>
      <c r="C1563" s="37"/>
      <c r="D1563" s="37"/>
      <c r="G1563" s="37"/>
      <c r="J1563" s="25"/>
      <c r="K1563" s="25"/>
      <c r="P1563" s="25"/>
      <c r="T1563" s="37"/>
      <c r="U1563" s="37"/>
      <c r="Y1563" s="37"/>
      <c r="Z1563" s="37"/>
    </row>
    <row r="1564" spans="1:28">
      <c r="A1564" s="102">
        <v>1562</v>
      </c>
      <c r="B1564" s="37"/>
      <c r="C1564" s="37"/>
      <c r="D1564" s="37"/>
      <c r="G1564" s="37"/>
      <c r="J1564" s="25"/>
      <c r="K1564" s="25"/>
      <c r="P1564" s="25"/>
      <c r="T1564" s="37"/>
      <c r="U1564" s="37"/>
      <c r="Y1564" s="37"/>
      <c r="Z1564" s="37"/>
    </row>
    <row r="1565" spans="1:28">
      <c r="A1565" s="102">
        <v>1563</v>
      </c>
      <c r="B1565" s="37"/>
      <c r="C1565" s="37"/>
      <c r="D1565" s="37"/>
      <c r="G1565" s="37"/>
      <c r="J1565" s="25"/>
      <c r="K1565" s="25"/>
      <c r="P1565" s="25"/>
      <c r="T1565" s="37"/>
      <c r="U1565" s="37"/>
      <c r="Y1565" s="37"/>
      <c r="Z1565" s="37"/>
    </row>
    <row r="1566" spans="1:28" ht="13.5" thickBot="1">
      <c r="A1566" s="114">
        <v>1564</v>
      </c>
      <c r="B1566" s="122"/>
      <c r="C1566" s="122"/>
      <c r="D1566" s="122"/>
      <c r="E1566" s="122"/>
      <c r="F1566" s="123"/>
      <c r="G1566" s="122"/>
      <c r="H1566" s="123"/>
      <c r="I1566" s="122"/>
      <c r="J1566" s="122"/>
      <c r="K1566" s="122"/>
      <c r="L1566" s="122"/>
      <c r="M1566" s="123"/>
      <c r="N1566" s="122"/>
      <c r="O1566" s="122"/>
      <c r="P1566" s="122"/>
      <c r="Q1566" s="122"/>
      <c r="R1566" s="123"/>
      <c r="S1566" s="122"/>
      <c r="T1566" s="122"/>
      <c r="U1566" s="122"/>
      <c r="V1566" s="122"/>
      <c r="W1566" s="123"/>
      <c r="X1566" s="122"/>
      <c r="Y1566" s="115"/>
      <c r="Z1566" s="115"/>
      <c r="AA1566" s="115"/>
      <c r="AB1566" s="116"/>
    </row>
    <row r="1567" spans="1:28">
      <c r="A1567" s="102">
        <v>1565</v>
      </c>
      <c r="B1567" s="37"/>
      <c r="C1567" s="37"/>
      <c r="D1567" s="37"/>
      <c r="G1567" s="37"/>
      <c r="J1567" s="25"/>
      <c r="K1567" s="25"/>
      <c r="P1567" s="25"/>
      <c r="T1567" s="37"/>
      <c r="U1567" s="37"/>
      <c r="Y1567" s="37"/>
      <c r="Z1567" s="37"/>
    </row>
    <row r="1568" spans="1:28">
      <c r="A1568" s="102">
        <v>1566</v>
      </c>
      <c r="B1568" s="37"/>
      <c r="C1568" s="37"/>
      <c r="D1568" s="37"/>
      <c r="G1568" s="37"/>
      <c r="J1568" s="25"/>
      <c r="K1568" s="25"/>
      <c r="P1568" s="25"/>
      <c r="T1568" s="37"/>
      <c r="U1568" s="37"/>
      <c r="Y1568" s="37"/>
      <c r="Z1568" s="37"/>
    </row>
    <row r="1569" spans="1:28">
      <c r="A1569" s="102">
        <v>1567</v>
      </c>
      <c r="B1569" s="37"/>
      <c r="C1569" s="37"/>
      <c r="D1569" s="37"/>
      <c r="G1569" s="37"/>
      <c r="J1569" s="25"/>
      <c r="K1569" s="25"/>
      <c r="P1569" s="25"/>
      <c r="T1569" s="37"/>
      <c r="U1569" s="37"/>
      <c r="Y1569" s="37"/>
      <c r="Z1569" s="37"/>
    </row>
    <row r="1570" spans="1:28">
      <c r="A1570" s="102">
        <v>1568</v>
      </c>
      <c r="B1570" s="37"/>
      <c r="C1570" s="37"/>
      <c r="D1570" s="37"/>
      <c r="G1570" s="37"/>
      <c r="J1570" s="25"/>
      <c r="K1570" s="25"/>
      <c r="P1570" s="25"/>
      <c r="T1570" s="37"/>
      <c r="U1570" s="37"/>
      <c r="Y1570" s="37"/>
      <c r="Z1570" s="37"/>
    </row>
    <row r="1571" spans="1:28" ht="13.5" thickBot="1">
      <c r="A1571" s="114">
        <v>1569</v>
      </c>
      <c r="B1571" s="122"/>
      <c r="C1571" s="122"/>
      <c r="D1571" s="122"/>
      <c r="E1571" s="122"/>
      <c r="F1571" s="123"/>
      <c r="G1571" s="122"/>
      <c r="H1571" s="123"/>
      <c r="I1571" s="122"/>
      <c r="J1571" s="122"/>
      <c r="K1571" s="122"/>
      <c r="L1571" s="122"/>
      <c r="M1571" s="123"/>
      <c r="N1571" s="122"/>
      <c r="O1571" s="122"/>
      <c r="P1571" s="122"/>
      <c r="Q1571" s="122"/>
      <c r="R1571" s="123"/>
      <c r="S1571" s="122"/>
      <c r="T1571" s="122"/>
      <c r="U1571" s="122"/>
      <c r="V1571" s="122"/>
      <c r="W1571" s="123"/>
      <c r="X1571" s="122"/>
      <c r="Y1571" s="115"/>
      <c r="Z1571" s="115"/>
      <c r="AA1571" s="115"/>
      <c r="AB1571" s="116"/>
    </row>
    <row r="1572" spans="1:28">
      <c r="A1572" s="102">
        <v>1570</v>
      </c>
      <c r="B1572" s="37"/>
      <c r="C1572" s="37"/>
      <c r="D1572" s="37"/>
      <c r="G1572" s="37"/>
      <c r="J1572" s="25"/>
      <c r="K1572" s="25"/>
      <c r="P1572" s="25"/>
      <c r="T1572" s="37"/>
      <c r="U1572" s="37"/>
      <c r="Y1572" s="37"/>
      <c r="Z1572" s="37"/>
    </row>
    <row r="1573" spans="1:28">
      <c r="A1573" s="102">
        <v>1571</v>
      </c>
      <c r="B1573" s="37"/>
      <c r="C1573" s="37"/>
      <c r="D1573" s="37"/>
      <c r="G1573" s="37"/>
      <c r="J1573" s="25"/>
      <c r="K1573" s="25"/>
      <c r="P1573" s="25"/>
      <c r="T1573" s="37"/>
      <c r="U1573" s="37"/>
      <c r="Y1573" s="37"/>
      <c r="Z1573" s="37"/>
    </row>
    <row r="1574" spans="1:28">
      <c r="A1574" s="102">
        <v>1572</v>
      </c>
      <c r="B1574" s="37"/>
      <c r="C1574" s="37"/>
      <c r="D1574" s="37"/>
      <c r="G1574" s="37"/>
      <c r="J1574" s="25"/>
      <c r="K1574" s="25"/>
      <c r="P1574" s="25"/>
      <c r="T1574" s="37"/>
      <c r="U1574" s="37"/>
      <c r="Y1574" s="37"/>
      <c r="Z1574" s="37"/>
    </row>
    <row r="1575" spans="1:28">
      <c r="A1575" s="102">
        <v>1573</v>
      </c>
      <c r="B1575" s="37"/>
      <c r="C1575" s="37"/>
      <c r="D1575" s="37"/>
      <c r="G1575" s="37"/>
      <c r="J1575" s="25"/>
      <c r="K1575" s="25"/>
      <c r="P1575" s="25"/>
      <c r="T1575" s="37"/>
      <c r="U1575" s="37"/>
      <c r="Y1575" s="37"/>
      <c r="Z1575" s="37"/>
    </row>
    <row r="1576" spans="1:28" ht="13.5" thickBot="1">
      <c r="A1576" s="114">
        <v>1574</v>
      </c>
      <c r="B1576" s="122"/>
      <c r="C1576" s="122"/>
      <c r="D1576" s="122"/>
      <c r="E1576" s="122"/>
      <c r="F1576" s="123"/>
      <c r="G1576" s="122"/>
      <c r="H1576" s="123"/>
      <c r="I1576" s="122"/>
      <c r="J1576" s="122"/>
      <c r="K1576" s="122"/>
      <c r="L1576" s="122"/>
      <c r="M1576" s="123"/>
      <c r="N1576" s="122"/>
      <c r="O1576" s="122"/>
      <c r="P1576" s="122"/>
      <c r="Q1576" s="122"/>
      <c r="R1576" s="123"/>
      <c r="S1576" s="122"/>
      <c r="T1576" s="122"/>
      <c r="U1576" s="122"/>
      <c r="V1576" s="122"/>
      <c r="W1576" s="123"/>
      <c r="X1576" s="122"/>
      <c r="Y1576" s="115"/>
      <c r="Z1576" s="115"/>
      <c r="AA1576" s="115"/>
      <c r="AB1576" s="116"/>
    </row>
    <row r="1577" spans="1:28">
      <c r="A1577" s="102">
        <v>1575</v>
      </c>
      <c r="B1577" s="37"/>
      <c r="C1577" s="37"/>
      <c r="D1577" s="37"/>
      <c r="G1577" s="37"/>
      <c r="J1577" s="25"/>
      <c r="K1577" s="25"/>
      <c r="P1577" s="25"/>
      <c r="T1577" s="37"/>
      <c r="U1577" s="37"/>
      <c r="Y1577" s="37"/>
      <c r="Z1577" s="37"/>
    </row>
    <row r="1578" spans="1:28">
      <c r="A1578" s="102">
        <v>1576</v>
      </c>
      <c r="B1578" s="37"/>
      <c r="C1578" s="37"/>
      <c r="D1578" s="37"/>
      <c r="G1578" s="37"/>
      <c r="J1578" s="25"/>
      <c r="K1578" s="25"/>
      <c r="P1578" s="25"/>
      <c r="T1578" s="37"/>
      <c r="U1578" s="37"/>
      <c r="Y1578" s="37"/>
      <c r="Z1578" s="37"/>
    </row>
    <row r="1579" spans="1:28">
      <c r="A1579" s="102">
        <v>1577</v>
      </c>
      <c r="B1579" s="37"/>
      <c r="C1579" s="37"/>
      <c r="D1579" s="37"/>
      <c r="G1579" s="37"/>
      <c r="J1579" s="25"/>
      <c r="K1579" s="25"/>
      <c r="P1579" s="25"/>
      <c r="T1579" s="37"/>
      <c r="U1579" s="37"/>
      <c r="Y1579" s="37"/>
      <c r="Z1579" s="37"/>
    </row>
    <row r="1580" spans="1:28">
      <c r="A1580" s="102">
        <v>1578</v>
      </c>
      <c r="B1580" s="37"/>
      <c r="C1580" s="37"/>
      <c r="D1580" s="37"/>
      <c r="G1580" s="37"/>
      <c r="J1580" s="25"/>
      <c r="K1580" s="25"/>
      <c r="P1580" s="25"/>
      <c r="T1580" s="37"/>
      <c r="U1580" s="37"/>
      <c r="Y1580" s="37"/>
      <c r="Z1580" s="37"/>
    </row>
    <row r="1581" spans="1:28" ht="13.5" thickBot="1">
      <c r="A1581" s="114">
        <v>1579</v>
      </c>
      <c r="B1581" s="122"/>
      <c r="C1581" s="122"/>
      <c r="D1581" s="122"/>
      <c r="E1581" s="122"/>
      <c r="F1581" s="123"/>
      <c r="G1581" s="122"/>
      <c r="H1581" s="123"/>
      <c r="I1581" s="122"/>
      <c r="J1581" s="122"/>
      <c r="K1581" s="122"/>
      <c r="L1581" s="122"/>
      <c r="M1581" s="123"/>
      <c r="N1581" s="122"/>
      <c r="O1581" s="122"/>
      <c r="P1581" s="122"/>
      <c r="Q1581" s="122"/>
      <c r="R1581" s="123"/>
      <c r="S1581" s="122"/>
      <c r="T1581" s="122"/>
      <c r="U1581" s="122"/>
      <c r="V1581" s="122"/>
      <c r="W1581" s="123"/>
      <c r="X1581" s="122"/>
      <c r="Y1581" s="115"/>
      <c r="Z1581" s="115"/>
      <c r="AA1581" s="115"/>
      <c r="AB1581" s="116"/>
    </row>
    <row r="1582" spans="1:28">
      <c r="A1582" s="102">
        <v>1580</v>
      </c>
      <c r="B1582" s="37"/>
      <c r="C1582" s="37"/>
      <c r="D1582" s="37"/>
      <c r="G1582" s="37"/>
      <c r="J1582" s="25"/>
      <c r="K1582" s="25"/>
      <c r="P1582" s="25"/>
      <c r="T1582" s="37"/>
      <c r="U1582" s="37"/>
      <c r="Y1582" s="37"/>
      <c r="Z1582" s="37"/>
    </row>
    <row r="1583" spans="1:28">
      <c r="A1583" s="102">
        <v>1581</v>
      </c>
      <c r="B1583" s="37"/>
      <c r="C1583" s="37"/>
      <c r="D1583" s="37"/>
      <c r="G1583" s="37"/>
      <c r="J1583" s="25"/>
      <c r="K1583" s="25"/>
      <c r="P1583" s="25"/>
      <c r="T1583" s="37"/>
      <c r="U1583" s="37"/>
      <c r="Y1583" s="37"/>
      <c r="Z1583" s="37"/>
    </row>
    <row r="1584" spans="1:28">
      <c r="A1584" s="102">
        <v>1582</v>
      </c>
      <c r="B1584" s="37"/>
      <c r="C1584" s="37"/>
      <c r="D1584" s="37"/>
      <c r="G1584" s="37"/>
      <c r="J1584" s="25"/>
      <c r="K1584" s="25"/>
      <c r="P1584" s="25"/>
      <c r="T1584" s="37"/>
      <c r="U1584" s="37"/>
      <c r="Y1584" s="37"/>
      <c r="Z1584" s="37"/>
    </row>
    <row r="1585" spans="1:28">
      <c r="A1585" s="102">
        <v>1583</v>
      </c>
      <c r="B1585" s="37"/>
      <c r="C1585" s="37"/>
      <c r="D1585" s="37"/>
      <c r="G1585" s="37"/>
      <c r="J1585" s="25"/>
      <c r="K1585" s="25"/>
      <c r="P1585" s="25"/>
      <c r="T1585" s="37"/>
      <c r="U1585" s="37"/>
      <c r="Y1585" s="37"/>
      <c r="Z1585" s="37"/>
    </row>
    <row r="1586" spans="1:28" ht="13.5" thickBot="1">
      <c r="A1586" s="114">
        <v>1584</v>
      </c>
      <c r="B1586" s="122"/>
      <c r="C1586" s="122"/>
      <c r="D1586" s="122"/>
      <c r="E1586" s="122"/>
      <c r="F1586" s="123"/>
      <c r="G1586" s="122"/>
      <c r="H1586" s="123"/>
      <c r="I1586" s="122"/>
      <c r="J1586" s="122"/>
      <c r="K1586" s="122"/>
      <c r="L1586" s="122"/>
      <c r="M1586" s="123"/>
      <c r="N1586" s="122"/>
      <c r="O1586" s="122"/>
      <c r="P1586" s="122"/>
      <c r="Q1586" s="122"/>
      <c r="R1586" s="123"/>
      <c r="S1586" s="122"/>
      <c r="T1586" s="122"/>
      <c r="U1586" s="122"/>
      <c r="V1586" s="122"/>
      <c r="W1586" s="123"/>
      <c r="X1586" s="122"/>
      <c r="Y1586" s="115"/>
      <c r="Z1586" s="115"/>
      <c r="AA1586" s="115"/>
      <c r="AB1586" s="116"/>
    </row>
    <row r="1587" spans="1:28">
      <c r="A1587" s="102">
        <v>1585</v>
      </c>
      <c r="B1587" s="37"/>
      <c r="C1587" s="37"/>
      <c r="D1587" s="37"/>
      <c r="G1587" s="37"/>
      <c r="J1587" s="25"/>
      <c r="K1587" s="25"/>
      <c r="P1587" s="25"/>
      <c r="T1587" s="37"/>
      <c r="U1587" s="37"/>
      <c r="Y1587" s="37"/>
      <c r="Z1587" s="37"/>
    </row>
    <row r="1588" spans="1:28">
      <c r="A1588" s="102">
        <v>1586</v>
      </c>
      <c r="B1588" s="37"/>
      <c r="C1588" s="37"/>
      <c r="D1588" s="37"/>
      <c r="G1588" s="37"/>
      <c r="J1588" s="25"/>
      <c r="K1588" s="25"/>
      <c r="P1588" s="25"/>
      <c r="T1588" s="37"/>
      <c r="U1588" s="37"/>
      <c r="Y1588" s="37"/>
      <c r="Z1588" s="37"/>
    </row>
    <row r="1589" spans="1:28">
      <c r="A1589" s="102">
        <v>1587</v>
      </c>
      <c r="B1589" s="37"/>
      <c r="C1589" s="37"/>
      <c r="D1589" s="37"/>
      <c r="G1589" s="37"/>
      <c r="J1589" s="25"/>
      <c r="K1589" s="25"/>
      <c r="P1589" s="25"/>
      <c r="T1589" s="37"/>
      <c r="U1589" s="37"/>
      <c r="Y1589" s="37"/>
      <c r="Z1589" s="37"/>
    </row>
    <row r="1590" spans="1:28">
      <c r="A1590" s="102">
        <v>1588</v>
      </c>
      <c r="B1590" s="37"/>
      <c r="C1590" s="37"/>
      <c r="D1590" s="37"/>
      <c r="G1590" s="37"/>
      <c r="J1590" s="25"/>
      <c r="K1590" s="25"/>
      <c r="P1590" s="25"/>
      <c r="T1590" s="37"/>
      <c r="U1590" s="37"/>
      <c r="Y1590" s="37"/>
      <c r="Z1590" s="37"/>
    </row>
    <row r="1591" spans="1:28" ht="13.5" thickBot="1">
      <c r="A1591" s="114">
        <v>1589</v>
      </c>
      <c r="B1591" s="122"/>
      <c r="C1591" s="122"/>
      <c r="D1591" s="122"/>
      <c r="E1591" s="122"/>
      <c r="F1591" s="123"/>
      <c r="G1591" s="122"/>
      <c r="H1591" s="123"/>
      <c r="I1591" s="122"/>
      <c r="J1591" s="122"/>
      <c r="K1591" s="122"/>
      <c r="L1591" s="122"/>
      <c r="M1591" s="123"/>
      <c r="N1591" s="122"/>
      <c r="O1591" s="122"/>
      <c r="P1591" s="122"/>
      <c r="Q1591" s="122"/>
      <c r="R1591" s="123"/>
      <c r="S1591" s="122"/>
      <c r="T1591" s="122"/>
      <c r="U1591" s="122"/>
      <c r="V1591" s="122"/>
      <c r="W1591" s="123"/>
      <c r="X1591" s="122"/>
      <c r="Y1591" s="115"/>
      <c r="Z1591" s="115"/>
      <c r="AA1591" s="115"/>
      <c r="AB1591" s="116"/>
    </row>
    <row r="1592" spans="1:28">
      <c r="A1592" s="102">
        <v>1590</v>
      </c>
      <c r="B1592" s="37"/>
      <c r="C1592" s="37"/>
      <c r="D1592" s="37"/>
      <c r="G1592" s="37"/>
      <c r="J1592" s="25"/>
      <c r="K1592" s="25"/>
      <c r="P1592" s="25"/>
      <c r="T1592" s="37"/>
      <c r="U1592" s="37"/>
      <c r="Y1592" s="37"/>
      <c r="Z1592" s="37"/>
    </row>
    <row r="1593" spans="1:28">
      <c r="A1593" s="102">
        <v>1591</v>
      </c>
      <c r="B1593" s="37"/>
      <c r="C1593" s="37"/>
      <c r="D1593" s="37"/>
      <c r="G1593" s="37"/>
      <c r="J1593" s="25"/>
      <c r="K1593" s="25"/>
      <c r="P1593" s="25"/>
      <c r="T1593" s="37"/>
      <c r="U1593" s="37"/>
      <c r="Y1593" s="37"/>
      <c r="Z1593" s="37"/>
    </row>
    <row r="1594" spans="1:28">
      <c r="A1594" s="102">
        <v>1592</v>
      </c>
      <c r="B1594" s="37"/>
      <c r="C1594" s="37"/>
      <c r="D1594" s="37"/>
      <c r="G1594" s="37"/>
      <c r="J1594" s="25"/>
      <c r="K1594" s="25"/>
      <c r="P1594" s="25"/>
      <c r="T1594" s="37"/>
      <c r="U1594" s="37"/>
      <c r="Y1594" s="37"/>
      <c r="Z1594" s="37"/>
    </row>
    <row r="1595" spans="1:28">
      <c r="A1595" s="102">
        <v>1593</v>
      </c>
      <c r="B1595" s="37"/>
      <c r="C1595" s="37"/>
      <c r="D1595" s="37"/>
      <c r="G1595" s="37"/>
      <c r="J1595" s="25"/>
      <c r="K1595" s="25"/>
      <c r="P1595" s="25"/>
      <c r="T1595" s="37"/>
      <c r="U1595" s="37"/>
      <c r="Y1595" s="37"/>
      <c r="Z1595" s="37"/>
    </row>
    <row r="1596" spans="1:28" ht="13.5" thickBot="1">
      <c r="A1596" s="114">
        <v>1594</v>
      </c>
      <c r="B1596" s="122"/>
      <c r="C1596" s="122"/>
      <c r="D1596" s="122"/>
      <c r="E1596" s="122"/>
      <c r="F1596" s="123"/>
      <c r="G1596" s="122"/>
      <c r="H1596" s="123"/>
      <c r="I1596" s="122"/>
      <c r="J1596" s="122"/>
      <c r="K1596" s="122"/>
      <c r="L1596" s="122"/>
      <c r="M1596" s="123"/>
      <c r="N1596" s="122"/>
      <c r="O1596" s="122"/>
      <c r="P1596" s="122"/>
      <c r="Q1596" s="122"/>
      <c r="R1596" s="123"/>
      <c r="S1596" s="122"/>
      <c r="T1596" s="122"/>
      <c r="U1596" s="122"/>
      <c r="V1596" s="122"/>
      <c r="W1596" s="123"/>
      <c r="X1596" s="122"/>
      <c r="Y1596" s="115"/>
      <c r="Z1596" s="115"/>
      <c r="AA1596" s="115"/>
      <c r="AB1596" s="116"/>
    </row>
    <row r="1597" spans="1:28">
      <c r="A1597" s="102">
        <v>1595</v>
      </c>
      <c r="B1597" s="37"/>
      <c r="C1597" s="37"/>
      <c r="D1597" s="37"/>
      <c r="G1597" s="37"/>
      <c r="J1597" s="25"/>
      <c r="K1597" s="25"/>
      <c r="P1597" s="25"/>
      <c r="T1597" s="37"/>
      <c r="U1597" s="37"/>
      <c r="Y1597" s="37"/>
      <c r="Z1597" s="37"/>
    </row>
    <row r="1598" spans="1:28">
      <c r="A1598" s="102">
        <v>1596</v>
      </c>
      <c r="B1598" s="37"/>
      <c r="C1598" s="37"/>
      <c r="D1598" s="37"/>
      <c r="G1598" s="37"/>
      <c r="J1598" s="25"/>
      <c r="K1598" s="25"/>
      <c r="P1598" s="25"/>
      <c r="T1598" s="37"/>
      <c r="U1598" s="37"/>
      <c r="Y1598" s="37"/>
      <c r="Z1598" s="37"/>
    </row>
    <row r="1599" spans="1:28">
      <c r="A1599" s="102">
        <v>1597</v>
      </c>
      <c r="B1599" s="37"/>
      <c r="C1599" s="37"/>
      <c r="D1599" s="37"/>
      <c r="G1599" s="37"/>
      <c r="J1599" s="25"/>
      <c r="K1599" s="25"/>
      <c r="P1599" s="25"/>
      <c r="T1599" s="37"/>
      <c r="U1599" s="37"/>
      <c r="Y1599" s="37"/>
      <c r="Z1599" s="37"/>
    </row>
    <row r="1600" spans="1:28">
      <c r="A1600" s="102">
        <v>1598</v>
      </c>
      <c r="B1600" s="37"/>
      <c r="C1600" s="37"/>
      <c r="D1600" s="37"/>
      <c r="G1600" s="37"/>
      <c r="J1600" s="25"/>
      <c r="K1600" s="25"/>
      <c r="P1600" s="25"/>
      <c r="T1600" s="37"/>
      <c r="U1600" s="37"/>
      <c r="Y1600" s="37"/>
      <c r="Z1600" s="37"/>
    </row>
    <row r="1601" spans="1:28" ht="13.5" thickBot="1">
      <c r="A1601" s="114">
        <v>1599</v>
      </c>
      <c r="B1601" s="122"/>
      <c r="C1601" s="122"/>
      <c r="D1601" s="122"/>
      <c r="E1601" s="122"/>
      <c r="F1601" s="123"/>
      <c r="G1601" s="122"/>
      <c r="H1601" s="123"/>
      <c r="I1601" s="122"/>
      <c r="J1601" s="122"/>
      <c r="K1601" s="122"/>
      <c r="L1601" s="122"/>
      <c r="M1601" s="123"/>
      <c r="N1601" s="122"/>
      <c r="O1601" s="122"/>
      <c r="P1601" s="122"/>
      <c r="Q1601" s="122"/>
      <c r="R1601" s="123"/>
      <c r="S1601" s="122"/>
      <c r="T1601" s="122"/>
      <c r="U1601" s="122"/>
      <c r="V1601" s="122"/>
      <c r="W1601" s="123"/>
      <c r="X1601" s="122"/>
      <c r="Y1601" s="115"/>
      <c r="Z1601" s="115"/>
      <c r="AA1601" s="115"/>
      <c r="AB1601" s="116"/>
    </row>
    <row r="1602" spans="1:28">
      <c r="A1602" s="102">
        <v>1600</v>
      </c>
      <c r="B1602" s="37"/>
      <c r="C1602" s="37"/>
      <c r="D1602" s="37"/>
      <c r="G1602" s="37"/>
      <c r="J1602" s="25"/>
      <c r="K1602" s="25"/>
      <c r="P1602" s="25"/>
      <c r="T1602" s="37"/>
      <c r="U1602" s="37"/>
      <c r="Y1602" s="37"/>
      <c r="Z1602" s="37"/>
    </row>
    <row r="1603" spans="1:28">
      <c r="A1603" s="102">
        <v>1601</v>
      </c>
      <c r="B1603" s="37"/>
      <c r="C1603" s="37"/>
      <c r="D1603" s="37"/>
      <c r="G1603" s="37"/>
      <c r="J1603" s="25"/>
      <c r="K1603" s="25"/>
      <c r="P1603" s="25"/>
      <c r="T1603" s="37"/>
      <c r="U1603" s="37"/>
      <c r="Y1603" s="37"/>
      <c r="Z1603" s="37"/>
    </row>
    <row r="1604" spans="1:28">
      <c r="A1604" s="102">
        <v>1602</v>
      </c>
      <c r="B1604" s="37"/>
      <c r="C1604" s="37"/>
      <c r="D1604" s="37"/>
      <c r="G1604" s="37"/>
      <c r="J1604" s="25"/>
      <c r="K1604" s="25"/>
      <c r="P1604" s="25"/>
      <c r="T1604" s="37"/>
      <c r="U1604" s="37"/>
      <c r="Y1604" s="37"/>
      <c r="Z1604" s="37"/>
    </row>
    <row r="1605" spans="1:28">
      <c r="A1605" s="102">
        <v>1603</v>
      </c>
      <c r="B1605" s="37"/>
      <c r="C1605" s="37"/>
      <c r="D1605" s="37"/>
      <c r="G1605" s="37"/>
      <c r="J1605" s="25"/>
      <c r="K1605" s="25"/>
      <c r="P1605" s="25"/>
      <c r="T1605" s="37"/>
      <c r="U1605" s="37"/>
      <c r="Y1605" s="37"/>
      <c r="Z1605" s="37"/>
    </row>
    <row r="1606" spans="1:28" ht="13.5" thickBot="1">
      <c r="A1606" s="114">
        <v>1604</v>
      </c>
      <c r="B1606" s="122"/>
      <c r="C1606" s="122"/>
      <c r="D1606" s="122"/>
      <c r="E1606" s="122"/>
      <c r="F1606" s="123"/>
      <c r="G1606" s="122"/>
      <c r="H1606" s="123"/>
      <c r="I1606" s="122"/>
      <c r="J1606" s="122"/>
      <c r="K1606" s="122"/>
      <c r="L1606" s="122"/>
      <c r="M1606" s="123"/>
      <c r="N1606" s="122"/>
      <c r="O1606" s="122"/>
      <c r="P1606" s="122"/>
      <c r="Q1606" s="122"/>
      <c r="R1606" s="123"/>
      <c r="S1606" s="122"/>
      <c r="T1606" s="122"/>
      <c r="U1606" s="122"/>
      <c r="V1606" s="122"/>
      <c r="W1606" s="123"/>
      <c r="X1606" s="122"/>
      <c r="Y1606" s="115"/>
      <c r="Z1606" s="115"/>
      <c r="AA1606" s="115"/>
      <c r="AB1606" s="116"/>
    </row>
    <row r="1607" spans="1:28">
      <c r="A1607" s="102">
        <v>1605</v>
      </c>
      <c r="B1607" s="37"/>
      <c r="C1607" s="37"/>
      <c r="D1607" s="37"/>
      <c r="G1607" s="37"/>
      <c r="J1607" s="25"/>
      <c r="K1607" s="25"/>
      <c r="P1607" s="25"/>
      <c r="T1607" s="37"/>
      <c r="U1607" s="37"/>
      <c r="Y1607" s="37"/>
      <c r="Z1607" s="37"/>
    </row>
    <row r="1608" spans="1:28">
      <c r="A1608" s="102">
        <v>1606</v>
      </c>
      <c r="B1608" s="37"/>
      <c r="C1608" s="37"/>
      <c r="D1608" s="37"/>
      <c r="G1608" s="37"/>
      <c r="J1608" s="25"/>
      <c r="K1608" s="25"/>
      <c r="P1608" s="25"/>
      <c r="T1608" s="37"/>
      <c r="U1608" s="37"/>
      <c r="Y1608" s="37"/>
      <c r="Z1608" s="37"/>
    </row>
    <row r="1609" spans="1:28">
      <c r="A1609" s="102">
        <v>1607</v>
      </c>
      <c r="B1609" s="37"/>
      <c r="C1609" s="37"/>
      <c r="D1609" s="37"/>
      <c r="G1609" s="37"/>
      <c r="J1609" s="25"/>
      <c r="K1609" s="25"/>
      <c r="P1609" s="25"/>
      <c r="T1609" s="37"/>
      <c r="U1609" s="37"/>
      <c r="Y1609" s="37"/>
      <c r="Z1609" s="37"/>
    </row>
    <row r="1610" spans="1:28">
      <c r="A1610" s="102">
        <v>1608</v>
      </c>
      <c r="B1610" s="37"/>
      <c r="C1610" s="37"/>
      <c r="D1610" s="37"/>
      <c r="G1610" s="37"/>
      <c r="J1610" s="25"/>
      <c r="K1610" s="25"/>
      <c r="P1610" s="25"/>
      <c r="T1610" s="37"/>
      <c r="U1610" s="37"/>
      <c r="Y1610" s="37"/>
      <c r="Z1610" s="37"/>
    </row>
    <row r="1611" spans="1:28" ht="13.5" thickBot="1">
      <c r="A1611" s="114">
        <v>1609</v>
      </c>
      <c r="B1611" s="122"/>
      <c r="C1611" s="122"/>
      <c r="D1611" s="122"/>
      <c r="E1611" s="122"/>
      <c r="F1611" s="123"/>
      <c r="G1611" s="122"/>
      <c r="H1611" s="123"/>
      <c r="I1611" s="122"/>
      <c r="J1611" s="122"/>
      <c r="K1611" s="122"/>
      <c r="L1611" s="122"/>
      <c r="M1611" s="123"/>
      <c r="N1611" s="122"/>
      <c r="O1611" s="122"/>
      <c r="P1611" s="122"/>
      <c r="Q1611" s="122"/>
      <c r="R1611" s="123"/>
      <c r="S1611" s="122"/>
      <c r="T1611" s="122"/>
      <c r="U1611" s="122"/>
      <c r="V1611" s="122"/>
      <c r="W1611" s="123"/>
      <c r="X1611" s="122"/>
      <c r="Y1611" s="115"/>
      <c r="Z1611" s="115"/>
      <c r="AA1611" s="115"/>
      <c r="AB1611" s="116"/>
    </row>
    <row r="1612" spans="1:28">
      <c r="A1612" s="102">
        <v>1610</v>
      </c>
      <c r="B1612" s="37"/>
      <c r="C1612" s="37"/>
      <c r="D1612" s="37"/>
      <c r="G1612" s="37"/>
      <c r="J1612" s="25"/>
      <c r="K1612" s="25"/>
      <c r="P1612" s="25"/>
      <c r="T1612" s="37"/>
      <c r="U1612" s="37"/>
      <c r="Y1612" s="37"/>
      <c r="Z1612" s="37"/>
    </row>
    <row r="1613" spans="1:28">
      <c r="A1613" s="102">
        <v>1611</v>
      </c>
      <c r="B1613" s="37"/>
      <c r="C1613" s="37"/>
      <c r="D1613" s="37"/>
      <c r="G1613" s="37"/>
      <c r="J1613" s="25"/>
      <c r="K1613" s="25"/>
      <c r="P1613" s="25"/>
      <c r="T1613" s="37"/>
      <c r="U1613" s="37"/>
      <c r="Y1613" s="37"/>
      <c r="Z1613" s="37"/>
    </row>
    <row r="1614" spans="1:28">
      <c r="A1614" s="102">
        <v>1612</v>
      </c>
      <c r="B1614" s="37"/>
      <c r="C1614" s="37"/>
      <c r="D1614" s="37"/>
      <c r="G1614" s="37"/>
      <c r="J1614" s="25"/>
      <c r="K1614" s="25"/>
      <c r="P1614" s="25"/>
      <c r="T1614" s="37"/>
      <c r="U1614" s="37"/>
      <c r="Y1614" s="37"/>
      <c r="Z1614" s="37"/>
    </row>
    <row r="1615" spans="1:28">
      <c r="A1615" s="102">
        <v>1613</v>
      </c>
      <c r="B1615" s="37"/>
      <c r="C1615" s="37"/>
      <c r="D1615" s="37"/>
      <c r="G1615" s="37"/>
      <c r="J1615" s="25"/>
      <c r="K1615" s="25"/>
      <c r="P1615" s="25"/>
      <c r="T1615" s="37"/>
      <c r="U1615" s="37"/>
      <c r="Y1615" s="37"/>
      <c r="Z1615" s="37"/>
    </row>
    <row r="1616" spans="1:28" ht="13.5" thickBot="1">
      <c r="A1616" s="114">
        <v>1614</v>
      </c>
      <c r="B1616" s="122"/>
      <c r="C1616" s="122"/>
      <c r="D1616" s="122"/>
      <c r="E1616" s="122"/>
      <c r="F1616" s="123"/>
      <c r="G1616" s="122"/>
      <c r="H1616" s="123"/>
      <c r="I1616" s="122"/>
      <c r="J1616" s="122"/>
      <c r="K1616" s="122"/>
      <c r="L1616" s="122"/>
      <c r="M1616" s="123"/>
      <c r="N1616" s="122"/>
      <c r="O1616" s="122"/>
      <c r="P1616" s="122"/>
      <c r="Q1616" s="122"/>
      <c r="R1616" s="123"/>
      <c r="S1616" s="122"/>
      <c r="T1616" s="122"/>
      <c r="U1616" s="122"/>
      <c r="V1616" s="122"/>
      <c r="W1616" s="123"/>
      <c r="X1616" s="122"/>
      <c r="Y1616" s="115"/>
      <c r="Z1616" s="115"/>
      <c r="AA1616" s="115"/>
      <c r="AB1616" s="116"/>
    </row>
    <row r="1617" spans="1:28">
      <c r="A1617" s="102">
        <v>1615</v>
      </c>
      <c r="B1617" s="37"/>
      <c r="C1617" s="37"/>
      <c r="D1617" s="37"/>
      <c r="G1617" s="37"/>
      <c r="J1617" s="25"/>
      <c r="K1617" s="25"/>
      <c r="P1617" s="25"/>
      <c r="T1617" s="37"/>
      <c r="U1617" s="37"/>
      <c r="Y1617" s="37"/>
      <c r="Z1617" s="37"/>
    </row>
    <row r="1618" spans="1:28">
      <c r="A1618" s="102">
        <v>1616</v>
      </c>
      <c r="B1618" s="37"/>
      <c r="C1618" s="37"/>
      <c r="D1618" s="37"/>
      <c r="G1618" s="37"/>
      <c r="J1618" s="25"/>
      <c r="K1618" s="25"/>
      <c r="P1618" s="25"/>
      <c r="T1618" s="37"/>
      <c r="U1618" s="37"/>
      <c r="Y1618" s="37"/>
      <c r="Z1618" s="37"/>
    </row>
    <row r="1619" spans="1:28">
      <c r="A1619" s="102">
        <v>1617</v>
      </c>
      <c r="B1619" s="37"/>
      <c r="C1619" s="37"/>
      <c r="D1619" s="37"/>
      <c r="G1619" s="37"/>
      <c r="J1619" s="25"/>
      <c r="K1619" s="25"/>
      <c r="P1619" s="25"/>
      <c r="T1619" s="37"/>
      <c r="U1619" s="37"/>
      <c r="Y1619" s="37"/>
      <c r="Z1619" s="37"/>
    </row>
    <row r="1620" spans="1:28">
      <c r="A1620" s="102">
        <v>1618</v>
      </c>
      <c r="B1620" s="37"/>
      <c r="C1620" s="37"/>
      <c r="D1620" s="37"/>
      <c r="G1620" s="37"/>
      <c r="J1620" s="25"/>
      <c r="K1620" s="25"/>
      <c r="P1620" s="25"/>
      <c r="T1620" s="37"/>
      <c r="U1620" s="37"/>
      <c r="Y1620" s="37"/>
      <c r="Z1620" s="37"/>
    </row>
    <row r="1621" spans="1:28" ht="13.5" thickBot="1">
      <c r="A1621" s="114">
        <v>1619</v>
      </c>
      <c r="B1621" s="122"/>
      <c r="C1621" s="122"/>
      <c r="D1621" s="122"/>
      <c r="E1621" s="122"/>
      <c r="F1621" s="123"/>
      <c r="G1621" s="122"/>
      <c r="H1621" s="123"/>
      <c r="I1621" s="122"/>
      <c r="J1621" s="122"/>
      <c r="K1621" s="122"/>
      <c r="L1621" s="122"/>
      <c r="M1621" s="123"/>
      <c r="N1621" s="122"/>
      <c r="O1621" s="122"/>
      <c r="P1621" s="122"/>
      <c r="Q1621" s="122"/>
      <c r="R1621" s="123"/>
      <c r="S1621" s="122"/>
      <c r="T1621" s="122"/>
      <c r="U1621" s="122"/>
      <c r="V1621" s="122"/>
      <c r="W1621" s="123"/>
      <c r="X1621" s="122"/>
      <c r="Y1621" s="115"/>
      <c r="Z1621" s="115"/>
      <c r="AA1621" s="115"/>
      <c r="AB1621" s="116"/>
    </row>
    <row r="1622" spans="1:28">
      <c r="A1622" s="102">
        <v>1620</v>
      </c>
      <c r="B1622" s="37"/>
      <c r="C1622" s="37"/>
      <c r="D1622" s="37"/>
      <c r="G1622" s="37"/>
      <c r="J1622" s="25"/>
      <c r="K1622" s="25"/>
      <c r="P1622" s="25"/>
      <c r="T1622" s="37"/>
      <c r="U1622" s="37"/>
      <c r="Y1622" s="37"/>
      <c r="Z1622" s="37"/>
    </row>
    <row r="1623" spans="1:28">
      <c r="A1623" s="102">
        <v>1621</v>
      </c>
      <c r="B1623" s="37"/>
      <c r="C1623" s="37"/>
      <c r="D1623" s="37"/>
      <c r="G1623" s="37"/>
      <c r="J1623" s="25"/>
      <c r="K1623" s="25"/>
      <c r="P1623" s="25"/>
      <c r="T1623" s="37"/>
      <c r="U1623" s="37"/>
      <c r="Y1623" s="37"/>
      <c r="Z1623" s="37"/>
    </row>
    <row r="1624" spans="1:28">
      <c r="A1624" s="102">
        <v>1622</v>
      </c>
      <c r="B1624" s="37"/>
      <c r="C1624" s="37"/>
      <c r="D1624" s="37"/>
      <c r="G1624" s="37"/>
      <c r="J1624" s="25"/>
      <c r="K1624" s="25"/>
      <c r="P1624" s="25"/>
      <c r="T1624" s="37"/>
      <c r="U1624" s="37"/>
      <c r="Y1624" s="37"/>
      <c r="Z1624" s="37"/>
    </row>
    <row r="1625" spans="1:28">
      <c r="A1625" s="102">
        <v>1623</v>
      </c>
      <c r="B1625" s="37"/>
      <c r="C1625" s="37"/>
      <c r="D1625" s="37"/>
      <c r="G1625" s="37"/>
      <c r="J1625" s="25"/>
      <c r="K1625" s="25"/>
      <c r="P1625" s="25"/>
      <c r="T1625" s="37"/>
      <c r="U1625" s="37"/>
      <c r="Y1625" s="37"/>
      <c r="Z1625" s="37"/>
    </row>
    <row r="1626" spans="1:28" ht="13.5" thickBot="1">
      <c r="A1626" s="114">
        <v>1624</v>
      </c>
      <c r="B1626" s="122"/>
      <c r="C1626" s="122"/>
      <c r="D1626" s="122"/>
      <c r="E1626" s="122"/>
      <c r="F1626" s="123"/>
      <c r="G1626" s="122"/>
      <c r="H1626" s="123"/>
      <c r="I1626" s="122"/>
      <c r="J1626" s="122"/>
      <c r="K1626" s="122"/>
      <c r="L1626" s="122"/>
      <c r="M1626" s="123"/>
      <c r="N1626" s="122"/>
      <c r="O1626" s="122"/>
      <c r="P1626" s="122"/>
      <c r="Q1626" s="122"/>
      <c r="R1626" s="123"/>
      <c r="S1626" s="122"/>
      <c r="T1626" s="122"/>
      <c r="U1626" s="122"/>
      <c r="V1626" s="122"/>
      <c r="W1626" s="123"/>
      <c r="X1626" s="122"/>
      <c r="Y1626" s="115"/>
      <c r="Z1626" s="115"/>
      <c r="AA1626" s="115"/>
      <c r="AB1626" s="116"/>
    </row>
    <row r="1627" spans="1:28">
      <c r="A1627" s="102">
        <v>1625</v>
      </c>
      <c r="B1627" s="37"/>
      <c r="C1627" s="37"/>
      <c r="D1627" s="37"/>
      <c r="G1627" s="37"/>
      <c r="J1627" s="25"/>
      <c r="K1627" s="25"/>
      <c r="P1627" s="25"/>
      <c r="T1627" s="37"/>
      <c r="U1627" s="37"/>
      <c r="Y1627" s="37"/>
      <c r="Z1627" s="37"/>
    </row>
    <row r="1628" spans="1:28">
      <c r="A1628" s="102">
        <v>1626</v>
      </c>
      <c r="B1628" s="37"/>
      <c r="C1628" s="37"/>
      <c r="D1628" s="37"/>
      <c r="G1628" s="37"/>
      <c r="J1628" s="25"/>
      <c r="K1628" s="25"/>
      <c r="P1628" s="25"/>
      <c r="T1628" s="37"/>
      <c r="U1628" s="37"/>
      <c r="Y1628" s="37"/>
      <c r="Z1628" s="37"/>
    </row>
    <row r="1629" spans="1:28">
      <c r="A1629" s="102">
        <v>1627</v>
      </c>
      <c r="B1629" s="37"/>
      <c r="C1629" s="37"/>
      <c r="D1629" s="37"/>
      <c r="G1629" s="37"/>
      <c r="J1629" s="25"/>
      <c r="K1629" s="25"/>
      <c r="P1629" s="25"/>
      <c r="T1629" s="37"/>
      <c r="U1629" s="37"/>
      <c r="Y1629" s="37"/>
      <c r="Z1629" s="37"/>
    </row>
    <row r="1630" spans="1:28">
      <c r="A1630" s="102">
        <v>1628</v>
      </c>
      <c r="B1630" s="37"/>
      <c r="C1630" s="37"/>
      <c r="D1630" s="37"/>
      <c r="G1630" s="37"/>
      <c r="J1630" s="25"/>
      <c r="K1630" s="25"/>
      <c r="P1630" s="25"/>
      <c r="T1630" s="37"/>
      <c r="U1630" s="37"/>
      <c r="Y1630" s="37"/>
      <c r="Z1630" s="37"/>
    </row>
    <row r="1631" spans="1:28" ht="13.5" thickBot="1">
      <c r="A1631" s="114">
        <v>1629</v>
      </c>
      <c r="B1631" s="122"/>
      <c r="C1631" s="122"/>
      <c r="D1631" s="122"/>
      <c r="E1631" s="122"/>
      <c r="F1631" s="123"/>
      <c r="G1631" s="122"/>
      <c r="H1631" s="123"/>
      <c r="I1631" s="122"/>
      <c r="J1631" s="122"/>
      <c r="K1631" s="122"/>
      <c r="L1631" s="122"/>
      <c r="M1631" s="123"/>
      <c r="N1631" s="122"/>
      <c r="O1631" s="122"/>
      <c r="P1631" s="122"/>
      <c r="Q1631" s="122"/>
      <c r="R1631" s="123"/>
      <c r="S1631" s="122"/>
      <c r="T1631" s="122"/>
      <c r="U1631" s="122"/>
      <c r="V1631" s="122"/>
      <c r="W1631" s="123"/>
      <c r="X1631" s="122"/>
      <c r="Y1631" s="115"/>
      <c r="Z1631" s="115"/>
      <c r="AA1631" s="115"/>
      <c r="AB1631" s="116"/>
    </row>
    <row r="1632" spans="1:28">
      <c r="A1632" s="102">
        <v>1630</v>
      </c>
      <c r="B1632" s="37"/>
      <c r="C1632" s="37"/>
      <c r="D1632" s="37"/>
      <c r="G1632" s="37"/>
      <c r="J1632" s="25"/>
      <c r="K1632" s="25"/>
      <c r="P1632" s="25"/>
      <c r="T1632" s="37"/>
      <c r="U1632" s="37"/>
      <c r="Y1632" s="37"/>
      <c r="Z1632" s="37"/>
    </row>
    <row r="1633" spans="1:28">
      <c r="A1633" s="102">
        <v>1631</v>
      </c>
      <c r="B1633" s="37"/>
      <c r="C1633" s="37"/>
      <c r="D1633" s="37"/>
      <c r="G1633" s="37"/>
      <c r="J1633" s="25"/>
      <c r="K1633" s="25"/>
      <c r="P1633" s="25"/>
      <c r="T1633" s="37"/>
      <c r="U1633" s="37"/>
      <c r="Y1633" s="37"/>
      <c r="Z1633" s="37"/>
    </row>
    <row r="1634" spans="1:28">
      <c r="A1634" s="102">
        <v>1632</v>
      </c>
      <c r="B1634" s="37"/>
      <c r="C1634" s="37"/>
      <c r="D1634" s="37"/>
      <c r="G1634" s="37"/>
      <c r="J1634" s="25"/>
      <c r="K1634" s="25"/>
      <c r="P1634" s="25"/>
      <c r="T1634" s="37"/>
      <c r="U1634" s="37"/>
      <c r="Y1634" s="37"/>
      <c r="Z1634" s="37"/>
    </row>
    <row r="1635" spans="1:28">
      <c r="A1635" s="102">
        <v>1633</v>
      </c>
      <c r="B1635" s="37"/>
      <c r="C1635" s="37"/>
      <c r="D1635" s="37"/>
      <c r="G1635" s="37"/>
      <c r="J1635" s="25"/>
      <c r="K1635" s="25"/>
      <c r="P1635" s="25"/>
      <c r="T1635" s="37"/>
      <c r="U1635" s="37"/>
      <c r="Y1635" s="37"/>
      <c r="Z1635" s="37"/>
    </row>
    <row r="1636" spans="1:28" ht="13.5" thickBot="1">
      <c r="A1636" s="114">
        <v>1634</v>
      </c>
      <c r="B1636" s="122"/>
      <c r="C1636" s="122"/>
      <c r="D1636" s="122"/>
      <c r="E1636" s="122"/>
      <c r="F1636" s="123"/>
      <c r="G1636" s="122"/>
      <c r="H1636" s="123"/>
      <c r="I1636" s="122"/>
      <c r="J1636" s="122"/>
      <c r="K1636" s="122"/>
      <c r="L1636" s="122"/>
      <c r="M1636" s="123"/>
      <c r="N1636" s="122"/>
      <c r="O1636" s="122"/>
      <c r="P1636" s="122"/>
      <c r="Q1636" s="122"/>
      <c r="R1636" s="123"/>
      <c r="S1636" s="122"/>
      <c r="T1636" s="122"/>
      <c r="U1636" s="122"/>
      <c r="V1636" s="122"/>
      <c r="W1636" s="123"/>
      <c r="X1636" s="122"/>
      <c r="Y1636" s="115"/>
      <c r="Z1636" s="115"/>
      <c r="AA1636" s="115"/>
      <c r="AB1636" s="116"/>
    </row>
    <row r="1637" spans="1:28">
      <c r="A1637" s="102">
        <v>1635</v>
      </c>
      <c r="B1637" s="37"/>
      <c r="C1637" s="37"/>
      <c r="D1637" s="37"/>
      <c r="G1637" s="37"/>
      <c r="J1637" s="25"/>
      <c r="K1637" s="25"/>
      <c r="P1637" s="25"/>
      <c r="T1637" s="37"/>
      <c r="U1637" s="37"/>
      <c r="Y1637" s="37"/>
      <c r="Z1637" s="37"/>
    </row>
    <row r="1638" spans="1:28">
      <c r="A1638" s="102">
        <v>1636</v>
      </c>
      <c r="B1638" s="37"/>
      <c r="C1638" s="37"/>
      <c r="D1638" s="37"/>
      <c r="G1638" s="37"/>
      <c r="J1638" s="25"/>
      <c r="K1638" s="25"/>
      <c r="P1638" s="25"/>
      <c r="T1638" s="37"/>
      <c r="U1638" s="37"/>
      <c r="Y1638" s="37"/>
      <c r="Z1638" s="37"/>
    </row>
    <row r="1639" spans="1:28">
      <c r="A1639" s="102">
        <v>1637</v>
      </c>
      <c r="B1639" s="37"/>
      <c r="C1639" s="37"/>
      <c r="D1639" s="37"/>
      <c r="G1639" s="37"/>
      <c r="J1639" s="25"/>
      <c r="K1639" s="25"/>
      <c r="P1639" s="25"/>
      <c r="T1639" s="37"/>
      <c r="U1639" s="37"/>
      <c r="Y1639" s="37"/>
      <c r="Z1639" s="37"/>
    </row>
    <row r="1640" spans="1:28">
      <c r="A1640" s="102">
        <v>1638</v>
      </c>
      <c r="B1640" s="37"/>
      <c r="C1640" s="37"/>
      <c r="D1640" s="37"/>
      <c r="G1640" s="37"/>
      <c r="J1640" s="25"/>
      <c r="K1640" s="25"/>
      <c r="P1640" s="25"/>
      <c r="T1640" s="37"/>
      <c r="U1640" s="37"/>
      <c r="Y1640" s="37"/>
      <c r="Z1640" s="37"/>
    </row>
    <row r="1641" spans="1:28" ht="13.5" thickBot="1">
      <c r="A1641" s="114">
        <v>1639</v>
      </c>
      <c r="B1641" s="122"/>
      <c r="C1641" s="122"/>
      <c r="D1641" s="122"/>
      <c r="E1641" s="122"/>
      <c r="F1641" s="123"/>
      <c r="G1641" s="122"/>
      <c r="H1641" s="123"/>
      <c r="I1641" s="122"/>
      <c r="J1641" s="122"/>
      <c r="K1641" s="122"/>
      <c r="L1641" s="122"/>
      <c r="M1641" s="123"/>
      <c r="N1641" s="122"/>
      <c r="O1641" s="122"/>
      <c r="P1641" s="122"/>
      <c r="Q1641" s="122"/>
      <c r="R1641" s="123"/>
      <c r="S1641" s="122"/>
      <c r="T1641" s="122"/>
      <c r="U1641" s="122"/>
      <c r="V1641" s="122"/>
      <c r="W1641" s="123"/>
      <c r="X1641" s="122"/>
      <c r="Y1641" s="115"/>
      <c r="Z1641" s="115"/>
      <c r="AA1641" s="115"/>
      <c r="AB1641" s="116"/>
    </row>
    <row r="1642" spans="1:28">
      <c r="A1642" s="102">
        <v>1640</v>
      </c>
      <c r="B1642" s="37"/>
      <c r="C1642" s="37"/>
      <c r="D1642" s="37"/>
      <c r="G1642" s="37"/>
      <c r="J1642" s="25"/>
      <c r="K1642" s="25"/>
      <c r="P1642" s="25"/>
      <c r="T1642" s="37"/>
      <c r="U1642" s="37"/>
      <c r="Y1642" s="37"/>
      <c r="Z1642" s="37"/>
    </row>
    <row r="1643" spans="1:28">
      <c r="A1643" s="102">
        <v>1641</v>
      </c>
      <c r="B1643" s="37"/>
      <c r="C1643" s="37"/>
      <c r="D1643" s="37"/>
      <c r="G1643" s="37"/>
      <c r="J1643" s="25"/>
      <c r="K1643" s="25"/>
      <c r="P1643" s="25"/>
      <c r="T1643" s="37"/>
      <c r="U1643" s="37"/>
      <c r="Y1643" s="37"/>
      <c r="Z1643" s="37"/>
    </row>
    <row r="1644" spans="1:28">
      <c r="A1644" s="102">
        <v>1642</v>
      </c>
      <c r="B1644" s="37"/>
      <c r="C1644" s="37"/>
      <c r="D1644" s="37"/>
      <c r="G1644" s="37"/>
      <c r="J1644" s="25"/>
      <c r="K1644" s="25"/>
      <c r="P1644" s="25"/>
      <c r="T1644" s="37"/>
      <c r="U1644" s="37"/>
      <c r="Y1644" s="37"/>
      <c r="Z1644" s="37"/>
    </row>
    <row r="1645" spans="1:28">
      <c r="A1645" s="102">
        <v>1643</v>
      </c>
      <c r="B1645" s="37"/>
      <c r="C1645" s="37"/>
      <c r="D1645" s="37"/>
      <c r="G1645" s="37"/>
      <c r="J1645" s="25"/>
      <c r="K1645" s="25"/>
      <c r="P1645" s="25"/>
      <c r="T1645" s="37"/>
      <c r="U1645" s="37"/>
      <c r="Y1645" s="37"/>
      <c r="Z1645" s="37"/>
    </row>
    <row r="1646" spans="1:28" ht="13.5" thickBot="1">
      <c r="A1646" s="114">
        <v>1644</v>
      </c>
      <c r="B1646" s="122"/>
      <c r="C1646" s="122"/>
      <c r="D1646" s="122"/>
      <c r="E1646" s="122"/>
      <c r="F1646" s="123"/>
      <c r="G1646" s="122"/>
      <c r="H1646" s="123"/>
      <c r="I1646" s="122"/>
      <c r="J1646" s="122"/>
      <c r="K1646" s="122"/>
      <c r="L1646" s="122"/>
      <c r="M1646" s="123"/>
      <c r="N1646" s="122"/>
      <c r="O1646" s="122"/>
      <c r="P1646" s="122"/>
      <c r="Q1646" s="122"/>
      <c r="R1646" s="123"/>
      <c r="S1646" s="122"/>
      <c r="T1646" s="122"/>
      <c r="U1646" s="122"/>
      <c r="V1646" s="122"/>
      <c r="W1646" s="123"/>
      <c r="X1646" s="122"/>
      <c r="Y1646" s="115"/>
      <c r="Z1646" s="115"/>
      <c r="AA1646" s="115"/>
      <c r="AB1646" s="116"/>
    </row>
    <row r="1647" spans="1:28">
      <c r="A1647" s="102">
        <v>1645</v>
      </c>
      <c r="B1647" s="37"/>
      <c r="C1647" s="37"/>
      <c r="D1647" s="37"/>
      <c r="G1647" s="37"/>
      <c r="J1647" s="25"/>
      <c r="K1647" s="25"/>
      <c r="P1647" s="25"/>
      <c r="T1647" s="37"/>
      <c r="U1647" s="37"/>
      <c r="Y1647" s="37"/>
      <c r="Z1647" s="37"/>
    </row>
    <row r="1648" spans="1:28">
      <c r="A1648" s="102">
        <v>1646</v>
      </c>
      <c r="B1648" s="37"/>
      <c r="C1648" s="37"/>
      <c r="D1648" s="37"/>
      <c r="G1648" s="37"/>
      <c r="J1648" s="25"/>
      <c r="K1648" s="25"/>
      <c r="P1648" s="25"/>
      <c r="T1648" s="37"/>
      <c r="U1648" s="37"/>
      <c r="Y1648" s="37"/>
      <c r="Z1648" s="37"/>
    </row>
    <row r="1649" spans="1:28">
      <c r="A1649" s="102">
        <v>1647</v>
      </c>
      <c r="B1649" s="37"/>
      <c r="C1649" s="37"/>
      <c r="D1649" s="37"/>
      <c r="G1649" s="37"/>
      <c r="J1649" s="25"/>
      <c r="K1649" s="25"/>
      <c r="P1649" s="25"/>
      <c r="T1649" s="37"/>
      <c r="U1649" s="37"/>
      <c r="Y1649" s="37"/>
      <c r="Z1649" s="37"/>
    </row>
    <row r="1650" spans="1:28">
      <c r="A1650" s="102">
        <v>1648</v>
      </c>
      <c r="B1650" s="37"/>
      <c r="C1650" s="37"/>
      <c r="D1650" s="37"/>
      <c r="G1650" s="37"/>
      <c r="J1650" s="25"/>
      <c r="K1650" s="25"/>
      <c r="P1650" s="25"/>
      <c r="T1650" s="37"/>
      <c r="U1650" s="37"/>
      <c r="Y1650" s="37"/>
      <c r="Z1650" s="37"/>
    </row>
    <row r="1651" spans="1:28" ht="13.5" thickBot="1">
      <c r="A1651" s="114">
        <v>1649</v>
      </c>
      <c r="B1651" s="122"/>
      <c r="C1651" s="122"/>
      <c r="D1651" s="122"/>
      <c r="E1651" s="122"/>
      <c r="F1651" s="123"/>
      <c r="G1651" s="122"/>
      <c r="H1651" s="123"/>
      <c r="I1651" s="122"/>
      <c r="J1651" s="122"/>
      <c r="K1651" s="122"/>
      <c r="L1651" s="122"/>
      <c r="M1651" s="123"/>
      <c r="N1651" s="122"/>
      <c r="O1651" s="122"/>
      <c r="P1651" s="122"/>
      <c r="Q1651" s="122"/>
      <c r="R1651" s="123"/>
      <c r="S1651" s="122"/>
      <c r="T1651" s="122"/>
      <c r="U1651" s="122"/>
      <c r="V1651" s="122"/>
      <c r="W1651" s="123"/>
      <c r="X1651" s="122"/>
      <c r="Y1651" s="115"/>
      <c r="Z1651" s="115"/>
      <c r="AA1651" s="115"/>
      <c r="AB1651" s="116"/>
    </row>
    <row r="1652" spans="1:28">
      <c r="A1652" s="102">
        <v>1650</v>
      </c>
      <c r="B1652" s="37"/>
      <c r="C1652" s="37"/>
      <c r="D1652" s="37"/>
      <c r="G1652" s="37"/>
      <c r="J1652" s="25"/>
      <c r="K1652" s="25"/>
      <c r="P1652" s="25"/>
      <c r="T1652" s="37"/>
      <c r="U1652" s="37"/>
      <c r="Y1652" s="37"/>
      <c r="Z1652" s="37"/>
    </row>
    <row r="1653" spans="1:28">
      <c r="A1653" s="102">
        <v>1651</v>
      </c>
      <c r="B1653" s="37"/>
      <c r="C1653" s="37"/>
      <c r="D1653" s="37"/>
      <c r="G1653" s="37"/>
      <c r="J1653" s="25"/>
      <c r="K1653" s="25"/>
      <c r="P1653" s="25"/>
      <c r="T1653" s="37"/>
      <c r="U1653" s="37"/>
      <c r="Y1653" s="37"/>
      <c r="Z1653" s="37"/>
    </row>
    <row r="1654" spans="1:28">
      <c r="A1654" s="102">
        <v>1652</v>
      </c>
      <c r="B1654" s="37"/>
      <c r="C1654" s="37"/>
      <c r="D1654" s="37"/>
      <c r="G1654" s="37"/>
      <c r="J1654" s="25"/>
      <c r="K1654" s="25"/>
      <c r="P1654" s="25"/>
      <c r="T1654" s="37"/>
      <c r="U1654" s="37"/>
      <c r="Y1654" s="37"/>
      <c r="Z1654" s="37"/>
    </row>
    <row r="1655" spans="1:28">
      <c r="A1655" s="102">
        <v>1653</v>
      </c>
      <c r="B1655" s="37"/>
      <c r="C1655" s="37"/>
      <c r="D1655" s="37"/>
      <c r="G1655" s="37"/>
      <c r="J1655" s="25"/>
      <c r="K1655" s="25"/>
      <c r="P1655" s="25"/>
      <c r="T1655" s="37"/>
      <c r="U1655" s="37"/>
      <c r="Y1655" s="37"/>
      <c r="Z1655" s="37"/>
    </row>
    <row r="1656" spans="1:28" ht="13.5" thickBot="1">
      <c r="A1656" s="114">
        <v>1654</v>
      </c>
      <c r="B1656" s="122"/>
      <c r="C1656" s="122"/>
      <c r="D1656" s="122"/>
      <c r="E1656" s="122"/>
      <c r="F1656" s="123"/>
      <c r="G1656" s="122"/>
      <c r="H1656" s="123"/>
      <c r="I1656" s="122"/>
      <c r="J1656" s="122"/>
      <c r="K1656" s="122"/>
      <c r="L1656" s="122"/>
      <c r="M1656" s="123"/>
      <c r="N1656" s="122"/>
      <c r="O1656" s="122"/>
      <c r="P1656" s="122"/>
      <c r="Q1656" s="122"/>
      <c r="R1656" s="123"/>
      <c r="S1656" s="122"/>
      <c r="T1656" s="122"/>
      <c r="U1656" s="122"/>
      <c r="V1656" s="122"/>
      <c r="W1656" s="123"/>
      <c r="X1656" s="122"/>
      <c r="Y1656" s="115"/>
      <c r="Z1656" s="115"/>
      <c r="AA1656" s="115"/>
      <c r="AB1656" s="116"/>
    </row>
    <row r="1657" spans="1:28">
      <c r="A1657" s="102">
        <v>1655</v>
      </c>
      <c r="B1657" s="37"/>
      <c r="C1657" s="37"/>
      <c r="D1657" s="37"/>
      <c r="G1657" s="37"/>
      <c r="J1657" s="25"/>
      <c r="K1657" s="25"/>
      <c r="P1657" s="25"/>
      <c r="T1657" s="37"/>
      <c r="U1657" s="37"/>
      <c r="Y1657" s="37"/>
      <c r="Z1657" s="37"/>
    </row>
    <row r="1658" spans="1:28">
      <c r="A1658" s="102">
        <v>1656</v>
      </c>
      <c r="B1658" s="37"/>
      <c r="C1658" s="37"/>
      <c r="D1658" s="37"/>
      <c r="G1658" s="37"/>
      <c r="J1658" s="25"/>
      <c r="K1658" s="25"/>
      <c r="P1658" s="25"/>
      <c r="T1658" s="37"/>
      <c r="U1658" s="37"/>
      <c r="Y1658" s="37"/>
      <c r="Z1658" s="37"/>
    </row>
    <row r="1659" spans="1:28">
      <c r="A1659" s="102">
        <v>1657</v>
      </c>
      <c r="B1659" s="37"/>
      <c r="C1659" s="37"/>
      <c r="D1659" s="37"/>
      <c r="G1659" s="37"/>
      <c r="J1659" s="25"/>
      <c r="K1659" s="25"/>
      <c r="P1659" s="25"/>
      <c r="T1659" s="37"/>
      <c r="U1659" s="37"/>
      <c r="Y1659" s="37"/>
      <c r="Z1659" s="37"/>
    </row>
    <row r="1660" spans="1:28">
      <c r="A1660" s="102">
        <v>1658</v>
      </c>
      <c r="B1660" s="37"/>
      <c r="C1660" s="37"/>
      <c r="D1660" s="37"/>
      <c r="G1660" s="37"/>
      <c r="J1660" s="25"/>
      <c r="K1660" s="25"/>
      <c r="P1660" s="25"/>
      <c r="T1660" s="37"/>
      <c r="U1660" s="37"/>
      <c r="Y1660" s="37"/>
      <c r="Z1660" s="37"/>
    </row>
    <row r="1661" spans="1:28" ht="13.5" thickBot="1">
      <c r="A1661" s="114">
        <v>1659</v>
      </c>
      <c r="B1661" s="122"/>
      <c r="C1661" s="122"/>
      <c r="D1661" s="122"/>
      <c r="E1661" s="122"/>
      <c r="F1661" s="123"/>
      <c r="G1661" s="122"/>
      <c r="H1661" s="123"/>
      <c r="I1661" s="122"/>
      <c r="J1661" s="122"/>
      <c r="K1661" s="122"/>
      <c r="L1661" s="122"/>
      <c r="M1661" s="123"/>
      <c r="N1661" s="122"/>
      <c r="O1661" s="122"/>
      <c r="P1661" s="122"/>
      <c r="Q1661" s="122"/>
      <c r="R1661" s="123"/>
      <c r="S1661" s="122"/>
      <c r="T1661" s="122"/>
      <c r="U1661" s="122"/>
      <c r="V1661" s="122"/>
      <c r="W1661" s="123"/>
      <c r="X1661" s="122"/>
      <c r="Y1661" s="115"/>
      <c r="Z1661" s="115"/>
      <c r="AA1661" s="115"/>
      <c r="AB1661" s="116"/>
    </row>
    <row r="1662" spans="1:28">
      <c r="A1662" s="102">
        <v>1660</v>
      </c>
      <c r="B1662" s="37"/>
      <c r="C1662" s="37"/>
      <c r="D1662" s="37"/>
      <c r="G1662" s="37"/>
      <c r="J1662" s="25"/>
      <c r="K1662" s="25"/>
      <c r="P1662" s="25"/>
      <c r="T1662" s="37"/>
      <c r="U1662" s="37"/>
      <c r="Y1662" s="37"/>
      <c r="Z1662" s="37"/>
    </row>
    <row r="1663" spans="1:28">
      <c r="A1663" s="102">
        <v>1661</v>
      </c>
      <c r="B1663" s="37"/>
      <c r="C1663" s="37"/>
      <c r="D1663" s="37"/>
      <c r="G1663" s="37"/>
      <c r="J1663" s="25"/>
      <c r="K1663" s="25"/>
      <c r="P1663" s="25"/>
      <c r="T1663" s="37"/>
      <c r="U1663" s="37"/>
      <c r="Y1663" s="37"/>
      <c r="Z1663" s="37"/>
    </row>
    <row r="1664" spans="1:28">
      <c r="A1664" s="102">
        <v>1662</v>
      </c>
      <c r="B1664" s="37"/>
      <c r="C1664" s="37"/>
      <c r="D1664" s="37"/>
      <c r="G1664" s="37"/>
      <c r="J1664" s="25"/>
      <c r="K1664" s="25"/>
      <c r="P1664" s="25"/>
      <c r="T1664" s="37"/>
      <c r="U1664" s="37"/>
      <c r="Y1664" s="37"/>
      <c r="Z1664" s="37"/>
    </row>
    <row r="1665" spans="1:28">
      <c r="A1665" s="102">
        <v>1663</v>
      </c>
      <c r="B1665" s="37"/>
      <c r="C1665" s="37"/>
      <c r="D1665" s="37"/>
      <c r="G1665" s="37"/>
      <c r="J1665" s="25"/>
      <c r="K1665" s="25"/>
      <c r="P1665" s="25"/>
      <c r="T1665" s="37"/>
      <c r="U1665" s="37"/>
      <c r="Y1665" s="37"/>
      <c r="Z1665" s="37"/>
    </row>
    <row r="1666" spans="1:28" ht="13.5" thickBot="1">
      <c r="A1666" s="114">
        <v>1664</v>
      </c>
      <c r="B1666" s="122"/>
      <c r="C1666" s="122"/>
      <c r="D1666" s="122"/>
      <c r="E1666" s="122"/>
      <c r="F1666" s="123"/>
      <c r="G1666" s="122"/>
      <c r="H1666" s="123"/>
      <c r="I1666" s="122"/>
      <c r="J1666" s="122"/>
      <c r="K1666" s="122"/>
      <c r="L1666" s="122"/>
      <c r="M1666" s="123"/>
      <c r="N1666" s="122"/>
      <c r="O1666" s="122"/>
      <c r="P1666" s="122"/>
      <c r="Q1666" s="122"/>
      <c r="R1666" s="123"/>
      <c r="S1666" s="122"/>
      <c r="T1666" s="122"/>
      <c r="U1666" s="122"/>
      <c r="V1666" s="122"/>
      <c r="W1666" s="123"/>
      <c r="X1666" s="122"/>
      <c r="Y1666" s="115"/>
      <c r="Z1666" s="115"/>
      <c r="AA1666" s="115"/>
      <c r="AB1666" s="116"/>
    </row>
    <row r="1667" spans="1:28">
      <c r="A1667" s="102">
        <v>1665</v>
      </c>
      <c r="B1667" s="37"/>
      <c r="C1667" s="37"/>
      <c r="D1667" s="37"/>
      <c r="G1667" s="37"/>
      <c r="J1667" s="25"/>
      <c r="K1667" s="25"/>
      <c r="P1667" s="25"/>
      <c r="T1667" s="37"/>
      <c r="U1667" s="37"/>
      <c r="Y1667" s="37"/>
      <c r="Z1667" s="37"/>
    </row>
    <row r="1668" spans="1:28">
      <c r="A1668" s="102">
        <v>1666</v>
      </c>
      <c r="B1668" s="37"/>
      <c r="C1668" s="37"/>
      <c r="D1668" s="37"/>
      <c r="G1668" s="37"/>
      <c r="J1668" s="25"/>
      <c r="K1668" s="25"/>
      <c r="P1668" s="25"/>
      <c r="T1668" s="37"/>
      <c r="U1668" s="37"/>
      <c r="Y1668" s="37"/>
      <c r="Z1668" s="37"/>
    </row>
    <row r="1669" spans="1:28">
      <c r="A1669" s="102">
        <v>1667</v>
      </c>
      <c r="B1669" s="37"/>
      <c r="C1669" s="37"/>
      <c r="D1669" s="37"/>
      <c r="G1669" s="37"/>
      <c r="J1669" s="25"/>
      <c r="K1669" s="25"/>
      <c r="P1669" s="25"/>
      <c r="T1669" s="37"/>
      <c r="U1669" s="37"/>
      <c r="Y1669" s="37"/>
      <c r="Z1669" s="37"/>
    </row>
    <row r="1670" spans="1:28">
      <c r="A1670" s="102">
        <v>1668</v>
      </c>
      <c r="B1670" s="37"/>
      <c r="C1670" s="37"/>
      <c r="D1670" s="37"/>
      <c r="G1670" s="37"/>
      <c r="J1670" s="25"/>
      <c r="K1670" s="25"/>
      <c r="P1670" s="25"/>
      <c r="T1670" s="37"/>
      <c r="U1670" s="37"/>
      <c r="Y1670" s="37"/>
      <c r="Z1670" s="37"/>
    </row>
    <row r="1671" spans="1:28" ht="13.5" thickBot="1">
      <c r="A1671" s="114">
        <v>1669</v>
      </c>
      <c r="B1671" s="122"/>
      <c r="C1671" s="122"/>
      <c r="D1671" s="122"/>
      <c r="E1671" s="122"/>
      <c r="F1671" s="123"/>
      <c r="G1671" s="122"/>
      <c r="H1671" s="123"/>
      <c r="I1671" s="122"/>
      <c r="J1671" s="122"/>
      <c r="K1671" s="122"/>
      <c r="L1671" s="122"/>
      <c r="M1671" s="123"/>
      <c r="N1671" s="122"/>
      <c r="O1671" s="122"/>
      <c r="P1671" s="122"/>
      <c r="Q1671" s="122"/>
      <c r="R1671" s="123"/>
      <c r="S1671" s="122"/>
      <c r="T1671" s="122"/>
      <c r="U1671" s="122"/>
      <c r="V1671" s="122"/>
      <c r="W1671" s="123"/>
      <c r="X1671" s="122"/>
      <c r="Y1671" s="115"/>
      <c r="Z1671" s="115"/>
      <c r="AA1671" s="115"/>
      <c r="AB1671" s="116"/>
    </row>
    <row r="1672" spans="1:28">
      <c r="A1672" s="102">
        <v>1670</v>
      </c>
      <c r="B1672" s="37"/>
      <c r="C1672" s="37"/>
      <c r="D1672" s="37"/>
      <c r="G1672" s="37"/>
      <c r="J1672" s="25"/>
      <c r="K1672" s="25"/>
      <c r="P1672" s="25"/>
      <c r="T1672" s="37"/>
      <c r="U1672" s="37"/>
      <c r="Y1672" s="37"/>
      <c r="Z1672" s="37"/>
    </row>
    <row r="1673" spans="1:28">
      <c r="A1673" s="102">
        <v>1671</v>
      </c>
      <c r="B1673" s="37"/>
      <c r="C1673" s="37"/>
      <c r="D1673" s="37"/>
      <c r="G1673" s="37"/>
      <c r="J1673" s="25"/>
      <c r="K1673" s="25"/>
      <c r="P1673" s="25"/>
      <c r="T1673" s="37"/>
      <c r="U1673" s="37"/>
      <c r="Y1673" s="37"/>
      <c r="Z1673" s="37"/>
    </row>
    <row r="1674" spans="1:28">
      <c r="A1674" s="102">
        <v>1672</v>
      </c>
      <c r="B1674" s="37"/>
      <c r="C1674" s="37"/>
      <c r="D1674" s="37"/>
      <c r="G1674" s="37"/>
      <c r="J1674" s="25"/>
      <c r="K1674" s="25"/>
      <c r="P1674" s="25"/>
      <c r="T1674" s="37"/>
      <c r="U1674" s="37"/>
      <c r="Y1674" s="37"/>
      <c r="Z1674" s="37"/>
    </row>
    <row r="1675" spans="1:28">
      <c r="A1675" s="102">
        <v>1673</v>
      </c>
      <c r="B1675" s="37"/>
      <c r="C1675" s="37"/>
      <c r="D1675" s="37"/>
      <c r="G1675" s="37"/>
      <c r="J1675" s="25"/>
      <c r="K1675" s="25"/>
      <c r="P1675" s="25"/>
      <c r="T1675" s="37"/>
      <c r="U1675" s="37"/>
      <c r="Y1675" s="37"/>
      <c r="Z1675" s="37"/>
    </row>
    <row r="1676" spans="1:28" ht="13.5" thickBot="1">
      <c r="A1676" s="114">
        <v>1674</v>
      </c>
      <c r="B1676" s="122"/>
      <c r="C1676" s="122"/>
      <c r="D1676" s="122"/>
      <c r="E1676" s="122"/>
      <c r="F1676" s="123"/>
      <c r="G1676" s="122"/>
      <c r="H1676" s="123"/>
      <c r="I1676" s="122"/>
      <c r="J1676" s="122"/>
      <c r="K1676" s="122"/>
      <c r="L1676" s="122"/>
      <c r="M1676" s="123"/>
      <c r="N1676" s="122"/>
      <c r="O1676" s="122"/>
      <c r="P1676" s="122"/>
      <c r="Q1676" s="122"/>
      <c r="R1676" s="123"/>
      <c r="S1676" s="122"/>
      <c r="T1676" s="122"/>
      <c r="U1676" s="122"/>
      <c r="V1676" s="122"/>
      <c r="W1676" s="123"/>
      <c r="X1676" s="122"/>
      <c r="Y1676" s="115"/>
      <c r="Z1676" s="115"/>
      <c r="AA1676" s="115"/>
      <c r="AB1676" s="116"/>
    </row>
    <row r="1677" spans="1:28">
      <c r="A1677" s="102">
        <v>1675</v>
      </c>
      <c r="B1677" s="37"/>
      <c r="C1677" s="37"/>
      <c r="D1677" s="37"/>
      <c r="G1677" s="37"/>
      <c r="J1677" s="25"/>
      <c r="K1677" s="25"/>
      <c r="P1677" s="25"/>
      <c r="T1677" s="37"/>
      <c r="U1677" s="37"/>
      <c r="Y1677" s="37"/>
      <c r="Z1677" s="37"/>
    </row>
    <row r="1678" spans="1:28">
      <c r="A1678" s="102">
        <v>1676</v>
      </c>
      <c r="B1678" s="37"/>
      <c r="C1678" s="37"/>
      <c r="D1678" s="37"/>
      <c r="G1678" s="37"/>
      <c r="J1678" s="25"/>
      <c r="K1678" s="25"/>
      <c r="P1678" s="25"/>
      <c r="T1678" s="37"/>
      <c r="U1678" s="37"/>
      <c r="Y1678" s="37"/>
      <c r="Z1678" s="37"/>
    </row>
    <row r="1679" spans="1:28">
      <c r="A1679" s="102">
        <v>1677</v>
      </c>
      <c r="B1679" s="37"/>
      <c r="C1679" s="37"/>
      <c r="D1679" s="37"/>
      <c r="G1679" s="37"/>
      <c r="J1679" s="25"/>
      <c r="K1679" s="25"/>
      <c r="P1679" s="25"/>
      <c r="T1679" s="37"/>
      <c r="U1679" s="37"/>
      <c r="Y1679" s="37"/>
      <c r="Z1679" s="37"/>
    </row>
    <row r="1680" spans="1:28">
      <c r="A1680" s="102">
        <v>1678</v>
      </c>
      <c r="B1680" s="37"/>
      <c r="C1680" s="37"/>
      <c r="D1680" s="37"/>
      <c r="G1680" s="37"/>
      <c r="J1680" s="25"/>
      <c r="K1680" s="25"/>
      <c r="P1680" s="25"/>
      <c r="T1680" s="37"/>
      <c r="U1680" s="37"/>
      <c r="Y1680" s="37"/>
      <c r="Z1680" s="37"/>
    </row>
    <row r="1681" spans="1:28" ht="13.5" thickBot="1">
      <c r="A1681" s="114">
        <v>1679</v>
      </c>
      <c r="B1681" s="122"/>
      <c r="C1681" s="122"/>
      <c r="D1681" s="122"/>
      <c r="E1681" s="122"/>
      <c r="F1681" s="123"/>
      <c r="G1681" s="122"/>
      <c r="H1681" s="123"/>
      <c r="I1681" s="122"/>
      <c r="J1681" s="122"/>
      <c r="K1681" s="122"/>
      <c r="L1681" s="122"/>
      <c r="M1681" s="123"/>
      <c r="N1681" s="122"/>
      <c r="O1681" s="122"/>
      <c r="P1681" s="122"/>
      <c r="Q1681" s="122"/>
      <c r="R1681" s="123"/>
      <c r="S1681" s="122"/>
      <c r="T1681" s="122"/>
      <c r="U1681" s="122"/>
      <c r="V1681" s="122"/>
      <c r="W1681" s="123"/>
      <c r="X1681" s="122"/>
      <c r="Y1681" s="115"/>
      <c r="Z1681" s="115"/>
      <c r="AA1681" s="115"/>
      <c r="AB1681" s="116"/>
    </row>
    <row r="1682" spans="1:28">
      <c r="A1682" s="102">
        <v>1680</v>
      </c>
      <c r="B1682" s="37"/>
      <c r="C1682" s="37"/>
      <c r="D1682" s="37"/>
      <c r="G1682" s="37"/>
      <c r="J1682" s="25"/>
      <c r="K1682" s="25"/>
      <c r="P1682" s="25"/>
      <c r="T1682" s="37"/>
      <c r="U1682" s="37"/>
      <c r="Y1682" s="37"/>
      <c r="Z1682" s="37"/>
    </row>
    <row r="1683" spans="1:28">
      <c r="A1683" s="102">
        <v>1681</v>
      </c>
      <c r="B1683" s="37"/>
      <c r="C1683" s="37"/>
      <c r="D1683" s="37"/>
      <c r="G1683" s="37"/>
      <c r="J1683" s="25"/>
      <c r="K1683" s="25"/>
      <c r="P1683" s="25"/>
      <c r="T1683" s="37"/>
      <c r="U1683" s="37"/>
      <c r="Y1683" s="37"/>
      <c r="Z1683" s="37"/>
    </row>
    <row r="1684" spans="1:28">
      <c r="A1684" s="102">
        <v>1682</v>
      </c>
      <c r="B1684" s="37"/>
      <c r="C1684" s="37"/>
      <c r="D1684" s="37"/>
      <c r="G1684" s="37"/>
      <c r="J1684" s="25"/>
      <c r="K1684" s="25"/>
      <c r="P1684" s="25"/>
      <c r="T1684" s="37"/>
      <c r="U1684" s="37"/>
      <c r="Y1684" s="37"/>
      <c r="Z1684" s="37"/>
    </row>
    <row r="1685" spans="1:28">
      <c r="A1685" s="102">
        <v>1683</v>
      </c>
      <c r="B1685" s="37"/>
      <c r="C1685" s="37"/>
      <c r="D1685" s="37"/>
      <c r="G1685" s="37"/>
      <c r="J1685" s="25"/>
      <c r="K1685" s="25"/>
      <c r="P1685" s="25"/>
      <c r="T1685" s="37"/>
      <c r="U1685" s="37"/>
      <c r="Y1685" s="37"/>
      <c r="Z1685" s="37"/>
    </row>
    <row r="1686" spans="1:28" ht="13.5" thickBot="1">
      <c r="A1686" s="114">
        <v>1684</v>
      </c>
      <c r="B1686" s="122"/>
      <c r="C1686" s="122"/>
      <c r="D1686" s="122"/>
      <c r="E1686" s="122"/>
      <c r="F1686" s="123"/>
      <c r="G1686" s="122"/>
      <c r="H1686" s="123"/>
      <c r="I1686" s="122"/>
      <c r="J1686" s="122"/>
      <c r="K1686" s="122"/>
      <c r="L1686" s="122"/>
      <c r="M1686" s="123"/>
      <c r="N1686" s="122"/>
      <c r="O1686" s="122"/>
      <c r="P1686" s="122"/>
      <c r="Q1686" s="122"/>
      <c r="R1686" s="123"/>
      <c r="S1686" s="122"/>
      <c r="T1686" s="122"/>
      <c r="U1686" s="122"/>
      <c r="V1686" s="122"/>
      <c r="W1686" s="123"/>
      <c r="X1686" s="122"/>
      <c r="Y1686" s="115"/>
      <c r="Z1686" s="115"/>
      <c r="AA1686" s="115"/>
      <c r="AB1686" s="116"/>
    </row>
    <row r="1687" spans="1:28">
      <c r="A1687" s="102">
        <v>1685</v>
      </c>
      <c r="B1687" s="37"/>
      <c r="C1687" s="37"/>
      <c r="D1687" s="37"/>
      <c r="G1687" s="37"/>
      <c r="J1687" s="25"/>
      <c r="K1687" s="25"/>
      <c r="P1687" s="25"/>
      <c r="T1687" s="37"/>
      <c r="U1687" s="37"/>
      <c r="Y1687" s="37"/>
      <c r="Z1687" s="37"/>
    </row>
    <row r="1688" spans="1:28">
      <c r="A1688" s="102">
        <v>1686</v>
      </c>
      <c r="B1688" s="37"/>
      <c r="C1688" s="37"/>
      <c r="D1688" s="37"/>
      <c r="G1688" s="37"/>
      <c r="J1688" s="25"/>
      <c r="K1688" s="25"/>
      <c r="P1688" s="25"/>
      <c r="T1688" s="37"/>
      <c r="U1688" s="37"/>
      <c r="Y1688" s="37"/>
      <c r="Z1688" s="37"/>
    </row>
    <row r="1689" spans="1:28">
      <c r="A1689" s="102">
        <v>1687</v>
      </c>
      <c r="B1689" s="37"/>
      <c r="C1689" s="37"/>
      <c r="D1689" s="37"/>
      <c r="G1689" s="37"/>
      <c r="J1689" s="25"/>
      <c r="K1689" s="25"/>
      <c r="P1689" s="25"/>
      <c r="T1689" s="37"/>
      <c r="U1689" s="37"/>
      <c r="Y1689" s="37"/>
      <c r="Z1689" s="37"/>
    </row>
    <row r="1690" spans="1:28">
      <c r="A1690" s="102">
        <v>1688</v>
      </c>
      <c r="B1690" s="37"/>
      <c r="C1690" s="37"/>
      <c r="D1690" s="37"/>
      <c r="G1690" s="37"/>
      <c r="J1690" s="25"/>
      <c r="K1690" s="25"/>
      <c r="P1690" s="25"/>
      <c r="T1690" s="37"/>
      <c r="U1690" s="37"/>
      <c r="Y1690" s="37"/>
      <c r="Z1690" s="37"/>
    </row>
    <row r="1691" spans="1:28" ht="13.5" thickBot="1">
      <c r="A1691" s="114">
        <v>1689</v>
      </c>
      <c r="B1691" s="122"/>
      <c r="C1691" s="122"/>
      <c r="D1691" s="122"/>
      <c r="E1691" s="122"/>
      <c r="F1691" s="123"/>
      <c r="G1691" s="122"/>
      <c r="H1691" s="123"/>
      <c r="I1691" s="122"/>
      <c r="J1691" s="122"/>
      <c r="K1691" s="122"/>
      <c r="L1691" s="122"/>
      <c r="M1691" s="123"/>
      <c r="N1691" s="122"/>
      <c r="O1691" s="122"/>
      <c r="P1691" s="122"/>
      <c r="Q1691" s="122"/>
      <c r="R1691" s="123"/>
      <c r="S1691" s="122"/>
      <c r="T1691" s="122"/>
      <c r="U1691" s="122"/>
      <c r="V1691" s="122"/>
      <c r="W1691" s="123"/>
      <c r="X1691" s="122"/>
      <c r="Y1691" s="115"/>
      <c r="Z1691" s="115"/>
      <c r="AA1691" s="115"/>
      <c r="AB1691" s="116"/>
    </row>
    <row r="1692" spans="1:28">
      <c r="A1692" s="102">
        <v>1690</v>
      </c>
      <c r="B1692" s="37"/>
      <c r="C1692" s="37"/>
      <c r="D1692" s="37"/>
      <c r="G1692" s="37"/>
      <c r="J1692" s="25"/>
      <c r="K1692" s="25"/>
      <c r="P1692" s="25"/>
      <c r="T1692" s="37"/>
      <c r="U1692" s="37"/>
      <c r="Y1692" s="37"/>
      <c r="Z1692" s="37"/>
    </row>
    <row r="1693" spans="1:28">
      <c r="A1693" s="102">
        <v>1691</v>
      </c>
      <c r="B1693" s="37"/>
      <c r="C1693" s="37"/>
      <c r="D1693" s="37"/>
      <c r="G1693" s="37"/>
      <c r="J1693" s="25"/>
      <c r="K1693" s="25"/>
      <c r="P1693" s="25"/>
      <c r="T1693" s="37"/>
      <c r="U1693" s="37"/>
      <c r="Y1693" s="37"/>
      <c r="Z1693" s="37"/>
    </row>
    <row r="1694" spans="1:28">
      <c r="A1694" s="102">
        <v>1692</v>
      </c>
      <c r="B1694" s="37"/>
      <c r="C1694" s="37"/>
      <c r="D1694" s="37"/>
      <c r="G1694" s="37"/>
      <c r="J1694" s="25"/>
      <c r="K1694" s="25"/>
      <c r="P1694" s="25"/>
      <c r="T1694" s="37"/>
      <c r="U1694" s="37"/>
      <c r="Y1694" s="37"/>
      <c r="Z1694" s="37"/>
    </row>
    <row r="1695" spans="1:28">
      <c r="A1695" s="102">
        <v>1693</v>
      </c>
      <c r="B1695" s="37"/>
      <c r="C1695" s="37"/>
      <c r="D1695" s="37"/>
      <c r="G1695" s="37"/>
      <c r="J1695" s="25"/>
      <c r="K1695" s="25"/>
      <c r="P1695" s="25"/>
      <c r="T1695" s="37"/>
      <c r="U1695" s="37"/>
      <c r="Y1695" s="37"/>
      <c r="Z1695" s="37"/>
    </row>
    <row r="1696" spans="1:28" ht="13.5" thickBot="1">
      <c r="A1696" s="114">
        <v>1694</v>
      </c>
      <c r="B1696" s="122"/>
      <c r="C1696" s="122"/>
      <c r="D1696" s="122"/>
      <c r="E1696" s="122"/>
      <c r="F1696" s="123"/>
      <c r="G1696" s="122"/>
      <c r="H1696" s="123"/>
      <c r="I1696" s="122"/>
      <c r="J1696" s="122"/>
      <c r="K1696" s="122"/>
      <c r="L1696" s="122"/>
      <c r="M1696" s="123"/>
      <c r="N1696" s="122"/>
      <c r="O1696" s="122"/>
      <c r="P1696" s="122"/>
      <c r="Q1696" s="122"/>
      <c r="R1696" s="123"/>
      <c r="S1696" s="122"/>
      <c r="T1696" s="122"/>
      <c r="U1696" s="122"/>
      <c r="V1696" s="122"/>
      <c r="W1696" s="123"/>
      <c r="X1696" s="122"/>
      <c r="Y1696" s="115"/>
      <c r="Z1696" s="115"/>
      <c r="AA1696" s="115"/>
      <c r="AB1696" s="116"/>
    </row>
    <row r="1697" spans="1:28">
      <c r="A1697" s="102">
        <v>1695</v>
      </c>
      <c r="B1697" s="37"/>
      <c r="C1697" s="37"/>
      <c r="D1697" s="37"/>
      <c r="G1697" s="37"/>
      <c r="J1697" s="25"/>
      <c r="K1697" s="25"/>
      <c r="P1697" s="25"/>
      <c r="T1697" s="37"/>
      <c r="U1697" s="37"/>
      <c r="Y1697" s="37"/>
      <c r="Z1697" s="37"/>
    </row>
    <row r="1698" spans="1:28">
      <c r="A1698" s="102">
        <v>1696</v>
      </c>
      <c r="B1698" s="37"/>
      <c r="C1698" s="37"/>
      <c r="D1698" s="37"/>
      <c r="G1698" s="37"/>
      <c r="J1698" s="25"/>
      <c r="K1698" s="25"/>
      <c r="P1698" s="25"/>
      <c r="T1698" s="37"/>
      <c r="U1698" s="37"/>
      <c r="Y1698" s="37"/>
      <c r="Z1698" s="37"/>
    </row>
    <row r="1699" spans="1:28">
      <c r="A1699" s="102">
        <v>1697</v>
      </c>
      <c r="B1699" s="37"/>
      <c r="C1699" s="37"/>
      <c r="D1699" s="37"/>
      <c r="G1699" s="37"/>
      <c r="J1699" s="25"/>
      <c r="K1699" s="25"/>
      <c r="P1699" s="25"/>
      <c r="T1699" s="37"/>
      <c r="U1699" s="37"/>
      <c r="Y1699" s="37"/>
      <c r="Z1699" s="37"/>
    </row>
    <row r="1700" spans="1:28">
      <c r="A1700" s="102">
        <v>1698</v>
      </c>
      <c r="B1700" s="37"/>
      <c r="C1700" s="37"/>
      <c r="D1700" s="37"/>
      <c r="G1700" s="37"/>
      <c r="J1700" s="25"/>
      <c r="K1700" s="25"/>
      <c r="P1700" s="25"/>
      <c r="T1700" s="37"/>
      <c r="U1700" s="37"/>
      <c r="Y1700" s="37"/>
      <c r="Z1700" s="37"/>
    </row>
    <row r="1701" spans="1:28" ht="13.5" thickBot="1">
      <c r="A1701" s="114">
        <v>1699</v>
      </c>
      <c r="B1701" s="122"/>
      <c r="C1701" s="122"/>
      <c r="D1701" s="122"/>
      <c r="E1701" s="122"/>
      <c r="F1701" s="123"/>
      <c r="G1701" s="122"/>
      <c r="H1701" s="123"/>
      <c r="I1701" s="122"/>
      <c r="J1701" s="122"/>
      <c r="K1701" s="122"/>
      <c r="L1701" s="122"/>
      <c r="M1701" s="123"/>
      <c r="N1701" s="122"/>
      <c r="O1701" s="122"/>
      <c r="P1701" s="122"/>
      <c r="Q1701" s="122"/>
      <c r="R1701" s="123"/>
      <c r="S1701" s="122"/>
      <c r="T1701" s="122"/>
      <c r="U1701" s="122"/>
      <c r="V1701" s="122"/>
      <c r="W1701" s="123"/>
      <c r="X1701" s="122"/>
      <c r="Y1701" s="115"/>
      <c r="Z1701" s="115"/>
      <c r="AA1701" s="115"/>
      <c r="AB1701" s="116"/>
    </row>
    <row r="1702" spans="1:28">
      <c r="A1702" s="102">
        <v>1700</v>
      </c>
      <c r="B1702" s="37"/>
      <c r="C1702" s="37"/>
      <c r="D1702" s="37"/>
      <c r="G1702" s="37"/>
      <c r="J1702" s="25"/>
      <c r="K1702" s="25"/>
      <c r="P1702" s="25"/>
      <c r="T1702" s="37"/>
      <c r="U1702" s="37"/>
      <c r="Y1702" s="37"/>
      <c r="Z1702" s="37"/>
    </row>
    <row r="1703" spans="1:28">
      <c r="A1703" s="102">
        <v>1701</v>
      </c>
      <c r="B1703" s="37"/>
      <c r="C1703" s="37"/>
      <c r="D1703" s="37"/>
      <c r="G1703" s="37"/>
      <c r="J1703" s="25"/>
      <c r="K1703" s="25"/>
      <c r="P1703" s="25"/>
      <c r="T1703" s="37"/>
      <c r="U1703" s="37"/>
      <c r="Y1703" s="37"/>
      <c r="Z1703" s="37"/>
    </row>
    <row r="1704" spans="1:28">
      <c r="A1704" s="102">
        <v>1702</v>
      </c>
      <c r="B1704" s="37"/>
      <c r="C1704" s="37"/>
      <c r="D1704" s="37"/>
      <c r="G1704" s="37"/>
      <c r="J1704" s="25"/>
      <c r="K1704" s="25"/>
      <c r="P1704" s="25"/>
      <c r="T1704" s="37"/>
      <c r="U1704" s="37"/>
      <c r="Y1704" s="37"/>
      <c r="Z1704" s="37"/>
    </row>
    <row r="1705" spans="1:28">
      <c r="A1705" s="102">
        <v>1703</v>
      </c>
      <c r="B1705" s="37"/>
      <c r="C1705" s="37"/>
      <c r="D1705" s="37"/>
      <c r="G1705" s="37"/>
      <c r="J1705" s="25"/>
      <c r="K1705" s="25"/>
      <c r="P1705" s="25"/>
      <c r="T1705" s="37"/>
      <c r="U1705" s="37"/>
      <c r="Y1705" s="37"/>
      <c r="Z1705" s="37"/>
    </row>
    <row r="1706" spans="1:28" ht="13.5" thickBot="1">
      <c r="A1706" s="114">
        <v>1704</v>
      </c>
      <c r="B1706" s="122"/>
      <c r="C1706" s="122"/>
      <c r="D1706" s="122"/>
      <c r="E1706" s="122"/>
      <c r="F1706" s="123"/>
      <c r="G1706" s="122"/>
      <c r="H1706" s="123"/>
      <c r="I1706" s="122"/>
      <c r="J1706" s="122"/>
      <c r="K1706" s="122"/>
      <c r="L1706" s="122"/>
      <c r="M1706" s="123"/>
      <c r="N1706" s="122"/>
      <c r="O1706" s="122"/>
      <c r="P1706" s="122"/>
      <c r="Q1706" s="122"/>
      <c r="R1706" s="123"/>
      <c r="S1706" s="122"/>
      <c r="T1706" s="122"/>
      <c r="U1706" s="122"/>
      <c r="V1706" s="122"/>
      <c r="W1706" s="123"/>
      <c r="X1706" s="122"/>
      <c r="Y1706" s="115"/>
      <c r="Z1706" s="115"/>
      <c r="AA1706" s="115"/>
      <c r="AB1706" s="116"/>
    </row>
    <row r="1707" spans="1:28">
      <c r="A1707" s="102">
        <v>1705</v>
      </c>
      <c r="B1707" s="37"/>
      <c r="C1707" s="37"/>
      <c r="D1707" s="37"/>
      <c r="G1707" s="37"/>
      <c r="J1707" s="25"/>
      <c r="K1707" s="25"/>
      <c r="P1707" s="25"/>
      <c r="T1707" s="37"/>
      <c r="U1707" s="37"/>
      <c r="Y1707" s="37"/>
      <c r="Z1707" s="37"/>
    </row>
    <row r="1708" spans="1:28">
      <c r="A1708" s="102">
        <v>1706</v>
      </c>
      <c r="B1708" s="37"/>
      <c r="C1708" s="37"/>
      <c r="D1708" s="37"/>
      <c r="G1708" s="37"/>
      <c r="J1708" s="25"/>
      <c r="K1708" s="25"/>
      <c r="P1708" s="25"/>
      <c r="T1708" s="37"/>
      <c r="U1708" s="37"/>
      <c r="Y1708" s="37"/>
      <c r="Z1708" s="37"/>
    </row>
    <row r="1709" spans="1:28">
      <c r="A1709" s="102">
        <v>1707</v>
      </c>
      <c r="B1709" s="37"/>
      <c r="C1709" s="37"/>
      <c r="D1709" s="37"/>
      <c r="G1709" s="37"/>
      <c r="J1709" s="25"/>
      <c r="K1709" s="25"/>
      <c r="P1709" s="25"/>
      <c r="T1709" s="37"/>
      <c r="U1709" s="37"/>
      <c r="Y1709" s="37"/>
      <c r="Z1709" s="37"/>
    </row>
    <row r="1710" spans="1:28">
      <c r="A1710" s="102">
        <v>1708</v>
      </c>
      <c r="B1710" s="37"/>
      <c r="C1710" s="37"/>
      <c r="D1710" s="37"/>
      <c r="G1710" s="37"/>
      <c r="J1710" s="25"/>
      <c r="K1710" s="25"/>
      <c r="P1710" s="25"/>
      <c r="T1710" s="37"/>
      <c r="U1710" s="37"/>
      <c r="Y1710" s="37"/>
      <c r="Z1710" s="37"/>
    </row>
    <row r="1711" spans="1:28" ht="13.5" thickBot="1">
      <c r="A1711" s="114">
        <v>1709</v>
      </c>
      <c r="B1711" s="122"/>
      <c r="C1711" s="122"/>
      <c r="D1711" s="122"/>
      <c r="E1711" s="122"/>
      <c r="F1711" s="123"/>
      <c r="G1711" s="122"/>
      <c r="H1711" s="123"/>
      <c r="I1711" s="122"/>
      <c r="J1711" s="122"/>
      <c r="K1711" s="122"/>
      <c r="L1711" s="122"/>
      <c r="M1711" s="123"/>
      <c r="N1711" s="122"/>
      <c r="O1711" s="122"/>
      <c r="P1711" s="122"/>
      <c r="Q1711" s="122"/>
      <c r="R1711" s="123"/>
      <c r="S1711" s="122"/>
      <c r="T1711" s="122"/>
      <c r="U1711" s="122"/>
      <c r="V1711" s="122"/>
      <c r="W1711" s="123"/>
      <c r="X1711" s="122"/>
      <c r="Y1711" s="115"/>
      <c r="Z1711" s="115"/>
      <c r="AA1711" s="115"/>
      <c r="AB1711" s="116"/>
    </row>
    <row r="1712" spans="1:28">
      <c r="A1712" s="102">
        <v>1710</v>
      </c>
      <c r="B1712" s="37"/>
      <c r="C1712" s="37"/>
      <c r="D1712" s="37"/>
      <c r="G1712" s="37"/>
      <c r="J1712" s="25"/>
      <c r="K1712" s="25"/>
      <c r="P1712" s="25"/>
      <c r="T1712" s="37"/>
      <c r="U1712" s="37"/>
      <c r="Y1712" s="37"/>
      <c r="Z1712" s="37"/>
    </row>
    <row r="1713" spans="1:28">
      <c r="A1713" s="102">
        <v>1711</v>
      </c>
      <c r="B1713" s="37"/>
      <c r="C1713" s="37"/>
      <c r="D1713" s="37"/>
      <c r="G1713" s="37"/>
      <c r="J1713" s="25"/>
      <c r="K1713" s="25"/>
      <c r="P1713" s="25"/>
      <c r="T1713" s="37"/>
      <c r="U1713" s="37"/>
      <c r="Y1713" s="37"/>
      <c r="Z1713" s="37"/>
    </row>
    <row r="1714" spans="1:28">
      <c r="A1714" s="102">
        <v>1712</v>
      </c>
      <c r="B1714" s="37"/>
      <c r="C1714" s="37"/>
      <c r="D1714" s="37"/>
      <c r="G1714" s="37"/>
      <c r="J1714" s="25"/>
      <c r="K1714" s="25"/>
      <c r="P1714" s="25"/>
      <c r="T1714" s="37"/>
      <c r="U1714" s="37"/>
      <c r="Y1714" s="37"/>
      <c r="Z1714" s="37"/>
    </row>
    <row r="1715" spans="1:28">
      <c r="A1715" s="102">
        <v>1713</v>
      </c>
      <c r="B1715" s="37"/>
      <c r="C1715" s="37"/>
      <c r="D1715" s="37"/>
      <c r="G1715" s="37"/>
      <c r="J1715" s="25"/>
      <c r="K1715" s="25"/>
      <c r="P1715" s="25"/>
      <c r="T1715" s="37"/>
      <c r="U1715" s="37"/>
      <c r="Y1715" s="37"/>
      <c r="Z1715" s="37"/>
    </row>
    <row r="1716" spans="1:28" ht="13.5" thickBot="1">
      <c r="A1716" s="114">
        <v>1714</v>
      </c>
      <c r="B1716" s="122"/>
      <c r="C1716" s="122"/>
      <c r="D1716" s="122"/>
      <c r="E1716" s="122"/>
      <c r="F1716" s="123"/>
      <c r="G1716" s="122"/>
      <c r="H1716" s="123"/>
      <c r="I1716" s="122"/>
      <c r="J1716" s="122"/>
      <c r="K1716" s="122"/>
      <c r="L1716" s="122"/>
      <c r="M1716" s="123"/>
      <c r="N1716" s="122"/>
      <c r="O1716" s="122"/>
      <c r="P1716" s="122"/>
      <c r="Q1716" s="122"/>
      <c r="R1716" s="123"/>
      <c r="S1716" s="122"/>
      <c r="T1716" s="122"/>
      <c r="U1716" s="122"/>
      <c r="V1716" s="122"/>
      <c r="W1716" s="123"/>
      <c r="X1716" s="122"/>
      <c r="Y1716" s="115"/>
      <c r="Z1716" s="115"/>
      <c r="AA1716" s="115"/>
      <c r="AB1716" s="116"/>
    </row>
    <row r="1717" spans="1:28">
      <c r="A1717" s="102">
        <v>1715</v>
      </c>
      <c r="B1717" s="37"/>
      <c r="C1717" s="37"/>
      <c r="D1717" s="37"/>
      <c r="G1717" s="37"/>
      <c r="J1717" s="25"/>
      <c r="K1717" s="25"/>
      <c r="P1717" s="25"/>
      <c r="T1717" s="37"/>
      <c r="U1717" s="37"/>
      <c r="Y1717" s="37"/>
      <c r="Z1717" s="37"/>
    </row>
    <row r="1718" spans="1:28">
      <c r="A1718" s="102">
        <v>1716</v>
      </c>
      <c r="B1718" s="37"/>
      <c r="C1718" s="37"/>
      <c r="D1718" s="37"/>
      <c r="G1718" s="37"/>
      <c r="J1718" s="25"/>
      <c r="K1718" s="25"/>
      <c r="P1718" s="25"/>
      <c r="T1718" s="37"/>
      <c r="U1718" s="37"/>
      <c r="Y1718" s="37"/>
      <c r="Z1718" s="37"/>
    </row>
    <row r="1719" spans="1:28">
      <c r="A1719" s="102">
        <v>1717</v>
      </c>
      <c r="B1719" s="37"/>
      <c r="C1719" s="37"/>
      <c r="D1719" s="37"/>
      <c r="G1719" s="37"/>
      <c r="J1719" s="25"/>
      <c r="K1719" s="25"/>
      <c r="P1719" s="25"/>
      <c r="T1719" s="37"/>
      <c r="U1719" s="37"/>
      <c r="Y1719" s="37"/>
      <c r="Z1719" s="37"/>
    </row>
    <row r="1720" spans="1:28">
      <c r="A1720" s="102">
        <v>1718</v>
      </c>
      <c r="B1720" s="37"/>
      <c r="C1720" s="37"/>
      <c r="D1720" s="37"/>
      <c r="G1720" s="37"/>
      <c r="J1720" s="25"/>
      <c r="K1720" s="25"/>
      <c r="P1720" s="25"/>
      <c r="T1720" s="37"/>
      <c r="U1720" s="37"/>
      <c r="Y1720" s="37"/>
      <c r="Z1720" s="37"/>
    </row>
    <row r="1721" spans="1:28" ht="13.5" thickBot="1">
      <c r="A1721" s="114">
        <v>1719</v>
      </c>
      <c r="B1721" s="122"/>
      <c r="C1721" s="122"/>
      <c r="D1721" s="122"/>
      <c r="E1721" s="122"/>
      <c r="F1721" s="123"/>
      <c r="G1721" s="122"/>
      <c r="H1721" s="123"/>
      <c r="I1721" s="122"/>
      <c r="J1721" s="122"/>
      <c r="K1721" s="122"/>
      <c r="L1721" s="122"/>
      <c r="M1721" s="123"/>
      <c r="N1721" s="122"/>
      <c r="O1721" s="122"/>
      <c r="P1721" s="122"/>
      <c r="Q1721" s="122"/>
      <c r="R1721" s="123"/>
      <c r="S1721" s="122"/>
      <c r="T1721" s="122"/>
      <c r="U1721" s="122"/>
      <c r="V1721" s="122"/>
      <c r="W1721" s="123"/>
      <c r="X1721" s="122"/>
      <c r="Y1721" s="115"/>
      <c r="Z1721" s="115"/>
      <c r="AA1721" s="115"/>
      <c r="AB1721" s="116"/>
    </row>
    <row r="1722" spans="1:28">
      <c r="A1722" s="102">
        <v>1720</v>
      </c>
      <c r="B1722" s="37"/>
      <c r="C1722" s="37"/>
      <c r="D1722" s="37"/>
      <c r="G1722" s="37"/>
      <c r="J1722" s="25"/>
      <c r="K1722" s="25"/>
      <c r="P1722" s="25"/>
      <c r="T1722" s="37"/>
      <c r="U1722" s="37"/>
      <c r="Y1722" s="37"/>
      <c r="Z1722" s="37"/>
    </row>
    <row r="1723" spans="1:28">
      <c r="A1723" s="102">
        <v>1721</v>
      </c>
      <c r="B1723" s="37"/>
      <c r="C1723" s="37"/>
      <c r="D1723" s="37"/>
      <c r="G1723" s="37"/>
      <c r="J1723" s="25"/>
      <c r="K1723" s="25"/>
      <c r="P1723" s="25"/>
      <c r="T1723" s="37"/>
      <c r="U1723" s="37"/>
      <c r="Y1723" s="37"/>
      <c r="Z1723" s="37"/>
    </row>
    <row r="1724" spans="1:28">
      <c r="A1724" s="102">
        <v>1722</v>
      </c>
      <c r="B1724" s="37"/>
      <c r="C1724" s="37"/>
      <c r="D1724" s="37"/>
      <c r="G1724" s="37"/>
      <c r="J1724" s="25"/>
      <c r="K1724" s="25"/>
      <c r="P1724" s="25"/>
      <c r="T1724" s="37"/>
      <c r="U1724" s="37"/>
      <c r="Y1724" s="37"/>
      <c r="Z1724" s="37"/>
    </row>
    <row r="1725" spans="1:28">
      <c r="A1725" s="102">
        <v>1723</v>
      </c>
      <c r="B1725" s="37"/>
      <c r="C1725" s="37"/>
      <c r="D1725" s="37"/>
      <c r="G1725" s="37"/>
      <c r="J1725" s="25"/>
      <c r="K1725" s="25"/>
      <c r="P1725" s="25"/>
      <c r="T1725" s="37"/>
      <c r="U1725" s="37"/>
      <c r="Y1725" s="37"/>
      <c r="Z1725" s="37"/>
    </row>
    <row r="1726" spans="1:28" ht="13.5" thickBot="1">
      <c r="A1726" s="114">
        <v>1724</v>
      </c>
      <c r="B1726" s="122"/>
      <c r="C1726" s="122"/>
      <c r="D1726" s="122"/>
      <c r="E1726" s="122"/>
      <c r="F1726" s="123"/>
      <c r="G1726" s="122"/>
      <c r="H1726" s="123"/>
      <c r="I1726" s="122"/>
      <c r="J1726" s="122"/>
      <c r="K1726" s="122"/>
      <c r="L1726" s="122"/>
      <c r="M1726" s="123"/>
      <c r="N1726" s="122"/>
      <c r="O1726" s="122"/>
      <c r="P1726" s="122"/>
      <c r="Q1726" s="122"/>
      <c r="R1726" s="123"/>
      <c r="S1726" s="122"/>
      <c r="T1726" s="122"/>
      <c r="U1726" s="122"/>
      <c r="V1726" s="122"/>
      <c r="W1726" s="123"/>
      <c r="X1726" s="122"/>
      <c r="Y1726" s="115"/>
      <c r="Z1726" s="115"/>
      <c r="AA1726" s="115"/>
      <c r="AB1726" s="116"/>
    </row>
    <row r="1727" spans="1:28">
      <c r="A1727" s="102">
        <v>1725</v>
      </c>
      <c r="B1727" s="37"/>
      <c r="C1727" s="37"/>
      <c r="D1727" s="37"/>
      <c r="G1727" s="37"/>
      <c r="J1727" s="25"/>
      <c r="K1727" s="25"/>
      <c r="P1727" s="25"/>
      <c r="T1727" s="37"/>
      <c r="U1727" s="37"/>
      <c r="Y1727" s="37"/>
      <c r="Z1727" s="37"/>
    </row>
    <row r="1728" spans="1:28">
      <c r="A1728" s="102">
        <v>1726</v>
      </c>
      <c r="B1728" s="37"/>
      <c r="C1728" s="37"/>
      <c r="D1728" s="37"/>
      <c r="G1728" s="37"/>
      <c r="J1728" s="25"/>
      <c r="K1728" s="25"/>
      <c r="P1728" s="25"/>
      <c r="T1728" s="37"/>
      <c r="U1728" s="37"/>
      <c r="Y1728" s="37"/>
      <c r="Z1728" s="37"/>
    </row>
    <row r="1729" spans="1:28">
      <c r="A1729" s="102">
        <v>1727</v>
      </c>
      <c r="B1729" s="37"/>
      <c r="C1729" s="37"/>
      <c r="D1729" s="37"/>
      <c r="G1729" s="37"/>
      <c r="J1729" s="25"/>
      <c r="K1729" s="25"/>
      <c r="P1729" s="25"/>
      <c r="T1729" s="37"/>
      <c r="U1729" s="37"/>
      <c r="Y1729" s="37"/>
      <c r="Z1729" s="37"/>
    </row>
    <row r="1730" spans="1:28">
      <c r="A1730" s="102">
        <v>1728</v>
      </c>
      <c r="B1730" s="37"/>
      <c r="C1730" s="37"/>
      <c r="D1730" s="37"/>
      <c r="G1730" s="37"/>
      <c r="J1730" s="25"/>
      <c r="K1730" s="25"/>
      <c r="P1730" s="25"/>
      <c r="T1730" s="37"/>
      <c r="U1730" s="37"/>
      <c r="Y1730" s="37"/>
      <c r="Z1730" s="37"/>
    </row>
    <row r="1731" spans="1:28" ht="13.5" thickBot="1">
      <c r="A1731" s="114">
        <v>1729</v>
      </c>
      <c r="B1731" s="122"/>
      <c r="C1731" s="122"/>
      <c r="D1731" s="122"/>
      <c r="E1731" s="122"/>
      <c r="F1731" s="123"/>
      <c r="G1731" s="122"/>
      <c r="H1731" s="123"/>
      <c r="I1731" s="122"/>
      <c r="J1731" s="122"/>
      <c r="K1731" s="122"/>
      <c r="L1731" s="122"/>
      <c r="M1731" s="123"/>
      <c r="N1731" s="122"/>
      <c r="O1731" s="122"/>
      <c r="P1731" s="122"/>
      <c r="Q1731" s="122"/>
      <c r="R1731" s="123"/>
      <c r="S1731" s="122"/>
      <c r="T1731" s="122"/>
      <c r="U1731" s="122"/>
      <c r="V1731" s="122"/>
      <c r="W1731" s="123"/>
      <c r="X1731" s="122"/>
      <c r="Y1731" s="115"/>
      <c r="Z1731" s="115"/>
      <c r="AA1731" s="115"/>
      <c r="AB1731" s="116"/>
    </row>
    <row r="1732" spans="1:28">
      <c r="A1732" s="102">
        <v>1730</v>
      </c>
      <c r="B1732" s="37"/>
      <c r="C1732" s="37"/>
      <c r="D1732" s="37"/>
      <c r="G1732" s="37"/>
      <c r="J1732" s="25"/>
      <c r="K1732" s="25"/>
      <c r="P1732" s="25"/>
      <c r="T1732" s="37"/>
      <c r="U1732" s="37"/>
      <c r="Y1732" s="37"/>
      <c r="Z1732" s="37"/>
    </row>
    <row r="1733" spans="1:28">
      <c r="A1733" s="102">
        <v>1731</v>
      </c>
      <c r="B1733" s="37"/>
      <c r="C1733" s="37"/>
      <c r="D1733" s="37"/>
      <c r="G1733" s="37"/>
      <c r="J1733" s="25"/>
      <c r="K1733" s="25"/>
      <c r="P1733" s="25"/>
      <c r="T1733" s="37"/>
      <c r="U1733" s="37"/>
      <c r="Y1733" s="37"/>
      <c r="Z1733" s="37"/>
    </row>
    <row r="1734" spans="1:28">
      <c r="A1734" s="102">
        <v>1732</v>
      </c>
      <c r="B1734" s="37"/>
      <c r="C1734" s="37"/>
      <c r="D1734" s="37"/>
      <c r="G1734" s="37"/>
      <c r="J1734" s="25"/>
      <c r="K1734" s="25"/>
      <c r="P1734" s="25"/>
      <c r="T1734" s="37"/>
      <c r="U1734" s="37"/>
      <c r="Y1734" s="37"/>
      <c r="Z1734" s="37"/>
    </row>
    <row r="1735" spans="1:28">
      <c r="A1735" s="102">
        <v>1733</v>
      </c>
      <c r="B1735" s="37"/>
      <c r="C1735" s="37"/>
      <c r="D1735" s="37"/>
      <c r="G1735" s="37"/>
      <c r="J1735" s="25"/>
      <c r="K1735" s="25"/>
      <c r="P1735" s="25"/>
      <c r="T1735" s="37"/>
      <c r="U1735" s="37"/>
      <c r="Y1735" s="37"/>
      <c r="Z1735" s="37"/>
    </row>
    <row r="1736" spans="1:28" ht="13.5" thickBot="1">
      <c r="A1736" s="114">
        <v>1734</v>
      </c>
      <c r="B1736" s="122"/>
      <c r="C1736" s="122"/>
      <c r="D1736" s="122"/>
      <c r="E1736" s="122"/>
      <c r="F1736" s="123"/>
      <c r="G1736" s="122"/>
      <c r="H1736" s="123"/>
      <c r="I1736" s="122"/>
      <c r="J1736" s="122"/>
      <c r="K1736" s="122"/>
      <c r="L1736" s="122"/>
      <c r="M1736" s="123"/>
      <c r="N1736" s="122"/>
      <c r="O1736" s="122"/>
      <c r="P1736" s="122"/>
      <c r="Q1736" s="122"/>
      <c r="R1736" s="123"/>
      <c r="S1736" s="122"/>
      <c r="T1736" s="122"/>
      <c r="U1736" s="122"/>
      <c r="V1736" s="122"/>
      <c r="W1736" s="123"/>
      <c r="X1736" s="122"/>
      <c r="Y1736" s="115"/>
      <c r="Z1736" s="115"/>
      <c r="AA1736" s="115"/>
      <c r="AB1736" s="116"/>
    </row>
    <row r="1737" spans="1:28">
      <c r="A1737" s="102">
        <v>1735</v>
      </c>
      <c r="B1737" s="37"/>
      <c r="C1737" s="37"/>
      <c r="D1737" s="37"/>
      <c r="G1737" s="37"/>
      <c r="J1737" s="25"/>
      <c r="K1737" s="25"/>
      <c r="P1737" s="25"/>
      <c r="T1737" s="37"/>
      <c r="U1737" s="37"/>
      <c r="Y1737" s="37"/>
      <c r="Z1737" s="37"/>
    </row>
    <row r="1738" spans="1:28">
      <c r="A1738" s="102">
        <v>1736</v>
      </c>
      <c r="B1738" s="37"/>
      <c r="C1738" s="37"/>
      <c r="D1738" s="37"/>
      <c r="G1738" s="37"/>
      <c r="J1738" s="25"/>
      <c r="K1738" s="25"/>
      <c r="P1738" s="25"/>
      <c r="T1738" s="37"/>
      <c r="U1738" s="37"/>
      <c r="Y1738" s="37"/>
      <c r="Z1738" s="37"/>
    </row>
    <row r="1739" spans="1:28">
      <c r="A1739" s="102">
        <v>1737</v>
      </c>
      <c r="B1739" s="37"/>
      <c r="C1739" s="37"/>
      <c r="D1739" s="37"/>
      <c r="G1739" s="37"/>
      <c r="J1739" s="25"/>
      <c r="K1739" s="25"/>
      <c r="P1739" s="25"/>
      <c r="T1739" s="37"/>
      <c r="U1739" s="37"/>
      <c r="Y1739" s="37"/>
      <c r="Z1739" s="37"/>
    </row>
    <row r="1740" spans="1:28">
      <c r="A1740" s="102">
        <v>1738</v>
      </c>
      <c r="B1740" s="37"/>
      <c r="C1740" s="37"/>
      <c r="D1740" s="37"/>
      <c r="G1740" s="37"/>
      <c r="J1740" s="25"/>
      <c r="K1740" s="25"/>
      <c r="P1740" s="25"/>
      <c r="T1740" s="37"/>
      <c r="U1740" s="37"/>
      <c r="Y1740" s="37"/>
      <c r="Z1740" s="37"/>
    </row>
    <row r="1741" spans="1:28" ht="13.5" thickBot="1">
      <c r="A1741" s="114">
        <v>1739</v>
      </c>
      <c r="B1741" s="122"/>
      <c r="C1741" s="122"/>
      <c r="D1741" s="122"/>
      <c r="E1741" s="122"/>
      <c r="F1741" s="123"/>
      <c r="G1741" s="122"/>
      <c r="H1741" s="123"/>
      <c r="I1741" s="122"/>
      <c r="J1741" s="122"/>
      <c r="K1741" s="122"/>
      <c r="L1741" s="122"/>
      <c r="M1741" s="123"/>
      <c r="N1741" s="122"/>
      <c r="O1741" s="122"/>
      <c r="P1741" s="122"/>
      <c r="Q1741" s="122"/>
      <c r="R1741" s="123"/>
      <c r="S1741" s="122"/>
      <c r="T1741" s="122"/>
      <c r="U1741" s="122"/>
      <c r="V1741" s="122"/>
      <c r="W1741" s="123"/>
      <c r="X1741" s="122"/>
      <c r="Y1741" s="115"/>
      <c r="Z1741" s="115"/>
      <c r="AA1741" s="115"/>
      <c r="AB1741" s="116"/>
    </row>
    <row r="1742" spans="1:28">
      <c r="A1742" s="102">
        <v>1740</v>
      </c>
      <c r="B1742" s="37"/>
      <c r="C1742" s="37"/>
      <c r="D1742" s="37"/>
      <c r="G1742" s="37"/>
      <c r="J1742" s="25"/>
      <c r="K1742" s="25"/>
      <c r="P1742" s="25"/>
      <c r="T1742" s="37"/>
      <c r="U1742" s="37"/>
      <c r="Y1742" s="37"/>
      <c r="Z1742" s="37"/>
    </row>
    <row r="1743" spans="1:28">
      <c r="A1743" s="102">
        <v>1741</v>
      </c>
      <c r="B1743" s="37"/>
      <c r="C1743" s="37"/>
      <c r="D1743" s="37"/>
      <c r="G1743" s="37"/>
      <c r="J1743" s="25"/>
      <c r="K1743" s="25"/>
      <c r="P1743" s="25"/>
      <c r="T1743" s="37"/>
      <c r="U1743" s="37"/>
      <c r="Y1743" s="37"/>
      <c r="Z1743" s="37"/>
    </row>
    <row r="1744" spans="1:28">
      <c r="A1744" s="102">
        <v>1742</v>
      </c>
      <c r="B1744" s="37"/>
      <c r="C1744" s="37"/>
      <c r="D1744" s="37"/>
      <c r="G1744" s="37"/>
      <c r="J1744" s="25"/>
      <c r="K1744" s="25"/>
      <c r="P1744" s="25"/>
      <c r="T1744" s="37"/>
      <c r="U1744" s="37"/>
      <c r="Y1744" s="37"/>
      <c r="Z1744" s="37"/>
    </row>
    <row r="1745" spans="1:28">
      <c r="A1745" s="102">
        <v>1743</v>
      </c>
      <c r="B1745" s="37"/>
      <c r="C1745" s="37"/>
      <c r="D1745" s="37"/>
      <c r="G1745" s="37"/>
      <c r="J1745" s="25"/>
      <c r="K1745" s="25"/>
      <c r="P1745" s="25"/>
      <c r="T1745" s="37"/>
      <c r="U1745" s="37"/>
      <c r="Y1745" s="37"/>
      <c r="Z1745" s="37"/>
    </row>
    <row r="1746" spans="1:28" ht="13.5" thickBot="1">
      <c r="A1746" s="114">
        <v>1744</v>
      </c>
      <c r="B1746" s="122"/>
      <c r="C1746" s="122"/>
      <c r="D1746" s="122"/>
      <c r="E1746" s="122"/>
      <c r="F1746" s="123"/>
      <c r="G1746" s="122"/>
      <c r="H1746" s="123"/>
      <c r="I1746" s="122"/>
      <c r="J1746" s="122"/>
      <c r="K1746" s="122"/>
      <c r="L1746" s="122"/>
      <c r="M1746" s="123"/>
      <c r="N1746" s="122"/>
      <c r="O1746" s="122"/>
      <c r="P1746" s="122"/>
      <c r="Q1746" s="122"/>
      <c r="R1746" s="123"/>
      <c r="S1746" s="122"/>
      <c r="T1746" s="122"/>
      <c r="U1746" s="122"/>
      <c r="V1746" s="122"/>
      <c r="W1746" s="123"/>
      <c r="X1746" s="122"/>
      <c r="Y1746" s="115"/>
      <c r="Z1746" s="115"/>
      <c r="AA1746" s="115"/>
      <c r="AB1746" s="116"/>
    </row>
    <row r="1747" spans="1:28">
      <c r="A1747" s="102">
        <v>1745</v>
      </c>
      <c r="B1747" s="37"/>
      <c r="C1747" s="37"/>
      <c r="D1747" s="37"/>
      <c r="G1747" s="37"/>
      <c r="J1747" s="25"/>
      <c r="K1747" s="25"/>
      <c r="P1747" s="25"/>
      <c r="T1747" s="37"/>
      <c r="U1747" s="37"/>
      <c r="Y1747" s="37"/>
      <c r="Z1747" s="37"/>
    </row>
    <row r="1748" spans="1:28">
      <c r="A1748" s="102">
        <v>1746</v>
      </c>
      <c r="B1748" s="37"/>
      <c r="C1748" s="37"/>
      <c r="D1748" s="37"/>
      <c r="G1748" s="37"/>
      <c r="J1748" s="25"/>
      <c r="K1748" s="25"/>
      <c r="P1748" s="25"/>
      <c r="T1748" s="37"/>
      <c r="U1748" s="37"/>
      <c r="Y1748" s="37"/>
      <c r="Z1748" s="37"/>
    </row>
    <row r="1749" spans="1:28">
      <c r="A1749" s="102">
        <v>1747</v>
      </c>
      <c r="B1749" s="37"/>
      <c r="C1749" s="37"/>
      <c r="D1749" s="37"/>
      <c r="G1749" s="37"/>
      <c r="J1749" s="25"/>
      <c r="K1749" s="25"/>
      <c r="P1749" s="25"/>
      <c r="T1749" s="37"/>
      <c r="U1749" s="37"/>
      <c r="Y1749" s="37"/>
      <c r="Z1749" s="37"/>
    </row>
    <row r="1750" spans="1:28">
      <c r="A1750" s="102">
        <v>1748</v>
      </c>
      <c r="B1750" s="37"/>
      <c r="C1750" s="37"/>
      <c r="D1750" s="37"/>
      <c r="G1750" s="37"/>
      <c r="J1750" s="25"/>
      <c r="K1750" s="25"/>
      <c r="P1750" s="25"/>
      <c r="T1750" s="37"/>
      <c r="U1750" s="37"/>
      <c r="Y1750" s="37"/>
      <c r="Z1750" s="37"/>
    </row>
    <row r="1751" spans="1:28" ht="13.5" thickBot="1">
      <c r="A1751" s="114">
        <v>1749</v>
      </c>
      <c r="B1751" s="122"/>
      <c r="C1751" s="122"/>
      <c r="D1751" s="122"/>
      <c r="E1751" s="122"/>
      <c r="F1751" s="123"/>
      <c r="G1751" s="122"/>
      <c r="H1751" s="123"/>
      <c r="I1751" s="122"/>
      <c r="J1751" s="122"/>
      <c r="K1751" s="122"/>
      <c r="L1751" s="122"/>
      <c r="M1751" s="123"/>
      <c r="N1751" s="122"/>
      <c r="O1751" s="122"/>
      <c r="P1751" s="122"/>
      <c r="Q1751" s="122"/>
      <c r="R1751" s="123"/>
      <c r="S1751" s="122"/>
      <c r="T1751" s="122"/>
      <c r="U1751" s="122"/>
      <c r="V1751" s="122"/>
      <c r="W1751" s="123"/>
      <c r="X1751" s="122"/>
      <c r="Y1751" s="115"/>
      <c r="Z1751" s="115"/>
      <c r="AA1751" s="115"/>
      <c r="AB1751" s="116"/>
    </row>
    <row r="1752" spans="1:28">
      <c r="A1752" s="102">
        <v>1750</v>
      </c>
      <c r="B1752" s="37"/>
      <c r="C1752" s="37"/>
      <c r="D1752" s="37"/>
      <c r="G1752" s="37"/>
      <c r="J1752" s="25"/>
      <c r="K1752" s="25"/>
      <c r="P1752" s="25"/>
      <c r="T1752" s="37"/>
      <c r="U1752" s="37"/>
      <c r="Y1752" s="37"/>
      <c r="Z1752" s="37"/>
    </row>
    <row r="1753" spans="1:28">
      <c r="A1753" s="102">
        <v>1751</v>
      </c>
      <c r="B1753" s="37"/>
      <c r="C1753" s="37"/>
      <c r="D1753" s="37"/>
      <c r="G1753" s="37"/>
      <c r="J1753" s="25"/>
      <c r="K1753" s="25"/>
      <c r="P1753" s="25"/>
      <c r="T1753" s="37"/>
      <c r="U1753" s="37"/>
      <c r="Y1753" s="37"/>
      <c r="Z1753" s="37"/>
    </row>
    <row r="1754" spans="1:28">
      <c r="A1754" s="102">
        <v>1752</v>
      </c>
      <c r="B1754" s="37"/>
      <c r="C1754" s="37"/>
      <c r="D1754" s="37"/>
      <c r="G1754" s="37"/>
      <c r="J1754" s="25"/>
      <c r="K1754" s="25"/>
      <c r="P1754" s="25"/>
      <c r="T1754" s="37"/>
      <c r="U1754" s="37"/>
      <c r="Y1754" s="37"/>
      <c r="Z1754" s="37"/>
    </row>
    <row r="1755" spans="1:28">
      <c r="A1755" s="102">
        <v>1753</v>
      </c>
      <c r="B1755" s="37"/>
      <c r="C1755" s="37"/>
      <c r="D1755" s="37"/>
      <c r="G1755" s="37"/>
      <c r="J1755" s="25"/>
      <c r="K1755" s="25"/>
      <c r="P1755" s="25"/>
      <c r="T1755" s="37"/>
      <c r="U1755" s="37"/>
      <c r="Y1755" s="37"/>
      <c r="Z1755" s="37"/>
    </row>
    <row r="1756" spans="1:28" ht="13.5" thickBot="1">
      <c r="A1756" s="114">
        <v>1754</v>
      </c>
      <c r="B1756" s="122"/>
      <c r="C1756" s="122"/>
      <c r="D1756" s="122"/>
      <c r="E1756" s="122"/>
      <c r="F1756" s="123"/>
      <c r="G1756" s="122"/>
      <c r="H1756" s="123"/>
      <c r="I1756" s="122"/>
      <c r="J1756" s="122"/>
      <c r="K1756" s="122"/>
      <c r="L1756" s="122"/>
      <c r="M1756" s="123"/>
      <c r="N1756" s="122"/>
      <c r="O1756" s="122"/>
      <c r="P1756" s="122"/>
      <c r="Q1756" s="122"/>
      <c r="R1756" s="123"/>
      <c r="S1756" s="122"/>
      <c r="T1756" s="122"/>
      <c r="U1756" s="122"/>
      <c r="V1756" s="122"/>
      <c r="W1756" s="123"/>
      <c r="X1756" s="122"/>
      <c r="Y1756" s="115"/>
      <c r="Z1756" s="115"/>
      <c r="AA1756" s="115"/>
      <c r="AB1756" s="116"/>
    </row>
    <row r="1757" spans="1:28">
      <c r="A1757" s="102">
        <v>1755</v>
      </c>
      <c r="B1757" s="37"/>
      <c r="C1757" s="37"/>
      <c r="D1757" s="37"/>
      <c r="G1757" s="37"/>
      <c r="J1757" s="25"/>
      <c r="K1757" s="25"/>
      <c r="P1757" s="25"/>
      <c r="T1757" s="37"/>
      <c r="U1757" s="37"/>
      <c r="Y1757" s="37"/>
      <c r="Z1757" s="37"/>
    </row>
    <row r="1758" spans="1:28">
      <c r="A1758" s="102">
        <v>1756</v>
      </c>
      <c r="B1758" s="37"/>
      <c r="C1758" s="37"/>
      <c r="D1758" s="37"/>
      <c r="G1758" s="37"/>
      <c r="J1758" s="25"/>
      <c r="K1758" s="25"/>
      <c r="P1758" s="25"/>
      <c r="T1758" s="37"/>
      <c r="U1758" s="37"/>
      <c r="Y1758" s="37"/>
      <c r="Z1758" s="37"/>
    </row>
    <row r="1759" spans="1:28">
      <c r="A1759" s="102">
        <v>1757</v>
      </c>
      <c r="B1759" s="37"/>
      <c r="C1759" s="37"/>
      <c r="D1759" s="37"/>
      <c r="G1759" s="37"/>
      <c r="J1759" s="25"/>
      <c r="K1759" s="25"/>
      <c r="P1759" s="25"/>
      <c r="T1759" s="37"/>
      <c r="U1759" s="37"/>
      <c r="Y1759" s="37"/>
      <c r="Z1759" s="37"/>
    </row>
    <row r="1760" spans="1:28">
      <c r="A1760" s="102">
        <v>1758</v>
      </c>
      <c r="B1760" s="37"/>
      <c r="C1760" s="37"/>
      <c r="D1760" s="37"/>
      <c r="G1760" s="37"/>
      <c r="J1760" s="25"/>
      <c r="K1760" s="25"/>
      <c r="P1760" s="25"/>
      <c r="T1760" s="37"/>
      <c r="U1760" s="37"/>
      <c r="Y1760" s="37"/>
      <c r="Z1760" s="37"/>
    </row>
    <row r="1761" spans="1:28" ht="13.5" thickBot="1">
      <c r="A1761" s="114">
        <v>1759</v>
      </c>
      <c r="B1761" s="122"/>
      <c r="C1761" s="122"/>
      <c r="D1761" s="122"/>
      <c r="E1761" s="122"/>
      <c r="F1761" s="123"/>
      <c r="G1761" s="122"/>
      <c r="H1761" s="123"/>
      <c r="I1761" s="122"/>
      <c r="J1761" s="122"/>
      <c r="K1761" s="122"/>
      <c r="L1761" s="122"/>
      <c r="M1761" s="123"/>
      <c r="N1761" s="122"/>
      <c r="O1761" s="122"/>
      <c r="P1761" s="122"/>
      <c r="Q1761" s="122"/>
      <c r="R1761" s="123"/>
      <c r="S1761" s="122"/>
      <c r="T1761" s="122"/>
      <c r="U1761" s="122"/>
      <c r="V1761" s="122"/>
      <c r="W1761" s="123"/>
      <c r="X1761" s="122"/>
      <c r="Y1761" s="115"/>
      <c r="Z1761" s="115"/>
      <c r="AA1761" s="115"/>
      <c r="AB1761" s="116"/>
    </row>
    <row r="1762" spans="1:28">
      <c r="A1762" s="102">
        <v>1760</v>
      </c>
      <c r="B1762" s="37"/>
      <c r="C1762" s="37"/>
      <c r="D1762" s="37"/>
      <c r="G1762" s="37"/>
      <c r="J1762" s="25"/>
      <c r="K1762" s="25"/>
      <c r="P1762" s="25"/>
      <c r="T1762" s="37"/>
      <c r="U1762" s="37"/>
      <c r="Y1762" s="37"/>
      <c r="Z1762" s="37"/>
    </row>
    <row r="1763" spans="1:28">
      <c r="A1763" s="102">
        <v>1761</v>
      </c>
      <c r="B1763" s="37"/>
      <c r="C1763" s="37"/>
      <c r="D1763" s="37"/>
      <c r="G1763" s="37"/>
      <c r="J1763" s="25"/>
      <c r="K1763" s="25"/>
      <c r="P1763" s="25"/>
      <c r="T1763" s="37"/>
      <c r="U1763" s="37"/>
      <c r="Y1763" s="37"/>
      <c r="Z1763" s="37"/>
    </row>
    <row r="1764" spans="1:28">
      <c r="A1764" s="102">
        <v>1762</v>
      </c>
      <c r="B1764" s="37"/>
      <c r="C1764" s="37"/>
      <c r="D1764" s="37"/>
      <c r="G1764" s="37"/>
      <c r="J1764" s="25"/>
      <c r="K1764" s="25"/>
      <c r="P1764" s="25"/>
      <c r="T1764" s="37"/>
      <c r="U1764" s="37"/>
      <c r="Y1764" s="37"/>
      <c r="Z1764" s="37"/>
    </row>
    <row r="1765" spans="1:28">
      <c r="A1765" s="102">
        <v>1763</v>
      </c>
      <c r="B1765" s="37"/>
      <c r="C1765" s="37"/>
      <c r="D1765" s="37"/>
      <c r="G1765" s="37"/>
      <c r="J1765" s="25"/>
      <c r="K1765" s="25"/>
      <c r="P1765" s="25"/>
      <c r="T1765" s="37"/>
      <c r="U1765" s="37"/>
      <c r="Y1765" s="37"/>
      <c r="Z1765" s="37"/>
    </row>
    <row r="1766" spans="1:28" ht="13.5" thickBot="1">
      <c r="A1766" s="114">
        <v>1764</v>
      </c>
      <c r="B1766" s="122"/>
      <c r="C1766" s="122"/>
      <c r="D1766" s="122"/>
      <c r="E1766" s="122"/>
      <c r="F1766" s="123"/>
      <c r="G1766" s="122"/>
      <c r="H1766" s="123"/>
      <c r="I1766" s="122"/>
      <c r="J1766" s="122"/>
      <c r="K1766" s="122"/>
      <c r="L1766" s="122"/>
      <c r="M1766" s="123"/>
      <c r="N1766" s="122"/>
      <c r="O1766" s="122"/>
      <c r="P1766" s="122"/>
      <c r="Q1766" s="122"/>
      <c r="R1766" s="123"/>
      <c r="S1766" s="122"/>
      <c r="T1766" s="122"/>
      <c r="U1766" s="122"/>
      <c r="V1766" s="122"/>
      <c r="W1766" s="123"/>
      <c r="X1766" s="122"/>
      <c r="Y1766" s="115"/>
      <c r="Z1766" s="115"/>
      <c r="AA1766" s="115"/>
      <c r="AB1766" s="116"/>
    </row>
    <row r="1767" spans="1:28">
      <c r="A1767" s="102">
        <v>1765</v>
      </c>
      <c r="B1767" s="37"/>
      <c r="C1767" s="37"/>
      <c r="D1767" s="37"/>
      <c r="G1767" s="37"/>
      <c r="J1767" s="25"/>
      <c r="K1767" s="25"/>
      <c r="P1767" s="25"/>
      <c r="T1767" s="37"/>
      <c r="U1767" s="37"/>
      <c r="Y1767" s="37"/>
      <c r="Z1767" s="37"/>
    </row>
    <row r="1768" spans="1:28">
      <c r="A1768" s="102">
        <v>1766</v>
      </c>
      <c r="B1768" s="37"/>
      <c r="C1768" s="37"/>
      <c r="D1768" s="37"/>
      <c r="G1768" s="37"/>
      <c r="J1768" s="25"/>
      <c r="K1768" s="25"/>
      <c r="P1768" s="25"/>
      <c r="T1768" s="37"/>
      <c r="U1768" s="37"/>
      <c r="Y1768" s="37"/>
      <c r="Z1768" s="37"/>
    </row>
    <row r="1769" spans="1:28">
      <c r="A1769" s="102">
        <v>1767</v>
      </c>
      <c r="B1769" s="37"/>
      <c r="C1769" s="37"/>
      <c r="D1769" s="37"/>
      <c r="G1769" s="37"/>
      <c r="J1769" s="25"/>
      <c r="K1769" s="25"/>
      <c r="P1769" s="25"/>
      <c r="T1769" s="37"/>
      <c r="U1769" s="37"/>
      <c r="Y1769" s="37"/>
      <c r="Z1769" s="37"/>
    </row>
    <row r="1770" spans="1:28">
      <c r="A1770" s="102">
        <v>1768</v>
      </c>
      <c r="B1770" s="37"/>
      <c r="C1770" s="37"/>
      <c r="D1770" s="37"/>
      <c r="G1770" s="37"/>
      <c r="J1770" s="25"/>
      <c r="K1770" s="25"/>
      <c r="P1770" s="25"/>
      <c r="T1770" s="37"/>
      <c r="U1770" s="37"/>
      <c r="Y1770" s="37"/>
      <c r="Z1770" s="37"/>
    </row>
    <row r="1771" spans="1:28" ht="13.5" thickBot="1">
      <c r="A1771" s="114">
        <v>1769</v>
      </c>
      <c r="B1771" s="122"/>
      <c r="C1771" s="122"/>
      <c r="D1771" s="122"/>
      <c r="E1771" s="122"/>
      <c r="F1771" s="123"/>
      <c r="G1771" s="122"/>
      <c r="H1771" s="123"/>
      <c r="I1771" s="122"/>
      <c r="J1771" s="122"/>
      <c r="K1771" s="122"/>
      <c r="L1771" s="122"/>
      <c r="M1771" s="123"/>
      <c r="N1771" s="122"/>
      <c r="O1771" s="122"/>
      <c r="P1771" s="122"/>
      <c r="Q1771" s="122"/>
      <c r="R1771" s="123"/>
      <c r="S1771" s="122"/>
      <c r="T1771" s="122"/>
      <c r="U1771" s="122"/>
      <c r="V1771" s="122"/>
      <c r="W1771" s="123"/>
      <c r="X1771" s="122"/>
      <c r="Y1771" s="115"/>
      <c r="Z1771" s="115"/>
      <c r="AA1771" s="115"/>
      <c r="AB1771" s="116"/>
    </row>
    <row r="1772" spans="1:28">
      <c r="A1772" s="102">
        <v>1770</v>
      </c>
      <c r="B1772" s="37"/>
      <c r="C1772" s="37"/>
      <c r="D1772" s="37"/>
      <c r="G1772" s="37"/>
      <c r="J1772" s="25"/>
      <c r="K1772" s="25"/>
      <c r="P1772" s="25"/>
      <c r="T1772" s="37"/>
      <c r="U1772" s="37"/>
      <c r="Y1772" s="37"/>
      <c r="Z1772" s="37"/>
    </row>
    <row r="1773" spans="1:28">
      <c r="A1773" s="102">
        <v>1771</v>
      </c>
      <c r="B1773" s="37"/>
      <c r="C1773" s="37"/>
      <c r="D1773" s="37"/>
      <c r="G1773" s="37"/>
      <c r="J1773" s="25"/>
      <c r="K1773" s="25"/>
      <c r="P1773" s="25"/>
      <c r="T1773" s="37"/>
      <c r="U1773" s="37"/>
      <c r="Y1773" s="37"/>
      <c r="Z1773" s="37"/>
    </row>
    <row r="1774" spans="1:28">
      <c r="A1774" s="102">
        <v>1772</v>
      </c>
      <c r="B1774" s="37"/>
      <c r="C1774" s="37"/>
      <c r="D1774" s="37"/>
      <c r="G1774" s="37"/>
      <c r="J1774" s="25"/>
      <c r="K1774" s="25"/>
      <c r="P1774" s="25"/>
      <c r="T1774" s="37"/>
      <c r="U1774" s="37"/>
      <c r="Y1774" s="37"/>
      <c r="Z1774" s="37"/>
    </row>
    <row r="1775" spans="1:28">
      <c r="A1775" s="102">
        <v>1773</v>
      </c>
      <c r="B1775" s="37"/>
      <c r="C1775" s="37"/>
      <c r="D1775" s="37"/>
      <c r="G1775" s="37"/>
      <c r="J1775" s="25"/>
      <c r="K1775" s="25"/>
      <c r="P1775" s="25"/>
      <c r="T1775" s="37"/>
      <c r="U1775" s="37"/>
      <c r="Y1775" s="37"/>
      <c r="Z1775" s="37"/>
    </row>
    <row r="1776" spans="1:28" ht="13.5" thickBot="1">
      <c r="A1776" s="114">
        <v>1774</v>
      </c>
      <c r="B1776" s="122"/>
      <c r="C1776" s="122"/>
      <c r="D1776" s="122"/>
      <c r="E1776" s="122"/>
      <c r="F1776" s="123"/>
      <c r="G1776" s="122"/>
      <c r="H1776" s="123"/>
      <c r="I1776" s="122"/>
      <c r="J1776" s="122"/>
      <c r="K1776" s="122"/>
      <c r="L1776" s="122"/>
      <c r="M1776" s="123"/>
      <c r="N1776" s="122"/>
      <c r="O1776" s="122"/>
      <c r="P1776" s="122"/>
      <c r="Q1776" s="122"/>
      <c r="R1776" s="123"/>
      <c r="S1776" s="122"/>
      <c r="T1776" s="122"/>
      <c r="U1776" s="122"/>
      <c r="V1776" s="122"/>
      <c r="W1776" s="123"/>
      <c r="X1776" s="122"/>
      <c r="Y1776" s="115"/>
      <c r="Z1776" s="115"/>
      <c r="AA1776" s="115"/>
      <c r="AB1776" s="116"/>
    </row>
    <row r="1777" spans="1:28">
      <c r="A1777" s="102">
        <v>1775</v>
      </c>
      <c r="B1777" s="37"/>
      <c r="C1777" s="37"/>
      <c r="D1777" s="37"/>
      <c r="G1777" s="37"/>
      <c r="J1777" s="25"/>
      <c r="K1777" s="25"/>
      <c r="P1777" s="25"/>
      <c r="T1777" s="37"/>
      <c r="U1777" s="37"/>
      <c r="Y1777" s="37"/>
      <c r="Z1777" s="37"/>
    </row>
    <row r="1778" spans="1:28">
      <c r="A1778" s="102">
        <v>1776</v>
      </c>
      <c r="B1778" s="37"/>
      <c r="C1778" s="37"/>
      <c r="D1778" s="37"/>
      <c r="G1778" s="37"/>
      <c r="J1778" s="25"/>
      <c r="K1778" s="25"/>
      <c r="P1778" s="25"/>
      <c r="T1778" s="37"/>
      <c r="U1778" s="37"/>
      <c r="Y1778" s="37"/>
      <c r="Z1778" s="37"/>
    </row>
    <row r="1779" spans="1:28">
      <c r="A1779" s="102">
        <v>1777</v>
      </c>
      <c r="B1779" s="37"/>
      <c r="C1779" s="37"/>
      <c r="D1779" s="37"/>
      <c r="G1779" s="37"/>
      <c r="J1779" s="25"/>
      <c r="K1779" s="25"/>
      <c r="P1779" s="25"/>
      <c r="T1779" s="37"/>
      <c r="U1779" s="37"/>
      <c r="Y1779" s="37"/>
      <c r="Z1779" s="37"/>
    </row>
    <row r="1780" spans="1:28">
      <c r="A1780" s="102">
        <v>1778</v>
      </c>
      <c r="B1780" s="37"/>
      <c r="C1780" s="37"/>
      <c r="D1780" s="37"/>
      <c r="G1780" s="37"/>
      <c r="J1780" s="25"/>
      <c r="K1780" s="25"/>
      <c r="P1780" s="25"/>
      <c r="T1780" s="37"/>
      <c r="U1780" s="37"/>
      <c r="Y1780" s="37"/>
      <c r="Z1780" s="37"/>
    </row>
    <row r="1781" spans="1:28" ht="13.5" thickBot="1">
      <c r="A1781" s="114">
        <v>1779</v>
      </c>
      <c r="B1781" s="122"/>
      <c r="C1781" s="122"/>
      <c r="D1781" s="122"/>
      <c r="E1781" s="122"/>
      <c r="F1781" s="123"/>
      <c r="G1781" s="122"/>
      <c r="H1781" s="123"/>
      <c r="I1781" s="122"/>
      <c r="J1781" s="122"/>
      <c r="K1781" s="122"/>
      <c r="L1781" s="122"/>
      <c r="M1781" s="123"/>
      <c r="N1781" s="122"/>
      <c r="O1781" s="122"/>
      <c r="P1781" s="122"/>
      <c r="Q1781" s="122"/>
      <c r="R1781" s="123"/>
      <c r="S1781" s="122"/>
      <c r="T1781" s="122"/>
      <c r="U1781" s="122"/>
      <c r="V1781" s="122"/>
      <c r="W1781" s="123"/>
      <c r="X1781" s="122"/>
      <c r="Y1781" s="115"/>
      <c r="Z1781" s="115"/>
      <c r="AA1781" s="115"/>
      <c r="AB1781" s="116"/>
    </row>
    <row r="1782" spans="1:28">
      <c r="A1782" s="102">
        <v>1780</v>
      </c>
      <c r="B1782" s="37"/>
      <c r="C1782" s="37"/>
      <c r="D1782" s="37"/>
      <c r="G1782" s="37"/>
      <c r="J1782" s="25"/>
      <c r="K1782" s="25"/>
      <c r="P1782" s="25"/>
      <c r="T1782" s="37"/>
      <c r="U1782" s="37"/>
      <c r="Y1782" s="37"/>
      <c r="Z1782" s="37"/>
    </row>
    <row r="1783" spans="1:28">
      <c r="A1783" s="102">
        <v>1781</v>
      </c>
      <c r="B1783" s="37"/>
      <c r="C1783" s="37"/>
      <c r="D1783" s="37"/>
      <c r="G1783" s="37"/>
      <c r="J1783" s="25"/>
      <c r="K1783" s="25"/>
      <c r="P1783" s="25"/>
      <c r="T1783" s="37"/>
      <c r="U1783" s="37"/>
      <c r="Y1783" s="37"/>
      <c r="Z1783" s="37"/>
    </row>
    <row r="1784" spans="1:28">
      <c r="A1784" s="102">
        <v>1782</v>
      </c>
      <c r="B1784" s="37"/>
      <c r="C1784" s="37"/>
      <c r="D1784" s="37"/>
      <c r="G1784" s="37"/>
      <c r="J1784" s="25"/>
      <c r="K1784" s="25"/>
      <c r="P1784" s="25"/>
      <c r="T1784" s="37"/>
      <c r="U1784" s="37"/>
      <c r="Y1784" s="37"/>
      <c r="Z1784" s="37"/>
    </row>
    <row r="1785" spans="1:28">
      <c r="A1785" s="102">
        <v>1783</v>
      </c>
      <c r="B1785" s="37"/>
      <c r="C1785" s="37"/>
      <c r="D1785" s="37"/>
      <c r="G1785" s="37"/>
      <c r="J1785" s="25"/>
      <c r="K1785" s="25"/>
      <c r="P1785" s="25"/>
      <c r="T1785" s="37"/>
      <c r="U1785" s="37"/>
      <c r="Y1785" s="37"/>
      <c r="Z1785" s="37"/>
    </row>
    <row r="1786" spans="1:28" ht="13.5" thickBot="1">
      <c r="A1786" s="114">
        <v>1784</v>
      </c>
      <c r="B1786" s="122"/>
      <c r="C1786" s="122"/>
      <c r="D1786" s="122"/>
      <c r="E1786" s="122"/>
      <c r="F1786" s="123"/>
      <c r="G1786" s="122"/>
      <c r="H1786" s="123"/>
      <c r="I1786" s="122"/>
      <c r="J1786" s="122"/>
      <c r="K1786" s="122"/>
      <c r="L1786" s="122"/>
      <c r="M1786" s="123"/>
      <c r="N1786" s="122"/>
      <c r="O1786" s="122"/>
      <c r="P1786" s="122"/>
      <c r="Q1786" s="122"/>
      <c r="R1786" s="123"/>
      <c r="S1786" s="122"/>
      <c r="T1786" s="122"/>
      <c r="U1786" s="122"/>
      <c r="V1786" s="122"/>
      <c r="W1786" s="123"/>
      <c r="X1786" s="122"/>
      <c r="Y1786" s="115"/>
      <c r="Z1786" s="115"/>
      <c r="AA1786" s="115"/>
      <c r="AB1786" s="116"/>
    </row>
    <row r="1787" spans="1:28">
      <c r="A1787" s="102">
        <v>1785</v>
      </c>
      <c r="B1787" s="37"/>
      <c r="C1787" s="37"/>
      <c r="D1787" s="37"/>
      <c r="G1787" s="37"/>
      <c r="J1787" s="25"/>
      <c r="K1787" s="25"/>
      <c r="P1787" s="25"/>
      <c r="T1787" s="37"/>
      <c r="U1787" s="37"/>
      <c r="Y1787" s="37"/>
      <c r="Z1787" s="37"/>
    </row>
    <row r="1788" spans="1:28">
      <c r="A1788" s="102">
        <v>1786</v>
      </c>
      <c r="B1788" s="37"/>
      <c r="C1788" s="37"/>
      <c r="D1788" s="37"/>
      <c r="G1788" s="37"/>
      <c r="J1788" s="25"/>
      <c r="K1788" s="25"/>
      <c r="P1788" s="25"/>
      <c r="T1788" s="37"/>
      <c r="U1788" s="37"/>
      <c r="Y1788" s="37"/>
      <c r="Z1788" s="37"/>
    </row>
    <row r="1789" spans="1:28">
      <c r="A1789" s="102">
        <v>1787</v>
      </c>
      <c r="B1789" s="37"/>
      <c r="C1789" s="37"/>
      <c r="D1789" s="37"/>
      <c r="G1789" s="37"/>
      <c r="J1789" s="25"/>
      <c r="K1789" s="25"/>
      <c r="P1789" s="25"/>
      <c r="T1789" s="37"/>
      <c r="U1789" s="37"/>
      <c r="Y1789" s="37"/>
      <c r="Z1789" s="37"/>
    </row>
    <row r="1790" spans="1:28">
      <c r="A1790" s="102">
        <v>1788</v>
      </c>
      <c r="B1790" s="37"/>
      <c r="C1790" s="37"/>
      <c r="D1790" s="37"/>
      <c r="G1790" s="37"/>
      <c r="J1790" s="25"/>
      <c r="K1790" s="25"/>
      <c r="P1790" s="25"/>
      <c r="T1790" s="37"/>
      <c r="U1790" s="37"/>
      <c r="Y1790" s="37"/>
      <c r="Z1790" s="37"/>
    </row>
    <row r="1791" spans="1:28" ht="13.5" thickBot="1">
      <c r="A1791" s="114">
        <v>1789</v>
      </c>
      <c r="B1791" s="122"/>
      <c r="C1791" s="122"/>
      <c r="D1791" s="122"/>
      <c r="E1791" s="122"/>
      <c r="F1791" s="123"/>
      <c r="G1791" s="122"/>
      <c r="H1791" s="123"/>
      <c r="I1791" s="122"/>
      <c r="J1791" s="122"/>
      <c r="K1791" s="122"/>
      <c r="L1791" s="122"/>
      <c r="M1791" s="123"/>
      <c r="N1791" s="122"/>
      <c r="O1791" s="122"/>
      <c r="P1791" s="122"/>
      <c r="Q1791" s="122"/>
      <c r="R1791" s="123"/>
      <c r="S1791" s="122"/>
      <c r="T1791" s="122"/>
      <c r="U1791" s="122"/>
      <c r="V1791" s="122"/>
      <c r="W1791" s="123"/>
      <c r="X1791" s="122"/>
      <c r="Y1791" s="115"/>
      <c r="Z1791" s="115"/>
      <c r="AA1791" s="115"/>
      <c r="AB1791" s="116"/>
    </row>
    <row r="1792" spans="1:28">
      <c r="A1792" s="102">
        <v>1790</v>
      </c>
      <c r="B1792" s="37"/>
      <c r="C1792" s="37"/>
      <c r="D1792" s="37"/>
      <c r="G1792" s="37"/>
      <c r="J1792" s="25"/>
      <c r="K1792" s="25"/>
      <c r="P1792" s="25"/>
      <c r="T1792" s="37"/>
      <c r="U1792" s="37"/>
      <c r="Y1792" s="37"/>
      <c r="Z1792" s="37"/>
    </row>
    <row r="1793" spans="1:28">
      <c r="A1793" s="102">
        <v>1791</v>
      </c>
      <c r="B1793" s="37"/>
      <c r="C1793" s="37"/>
      <c r="D1793" s="37"/>
      <c r="G1793" s="37"/>
      <c r="J1793" s="25"/>
      <c r="K1793" s="25"/>
      <c r="P1793" s="25"/>
      <c r="T1793" s="37"/>
      <c r="U1793" s="37"/>
      <c r="Y1793" s="37"/>
      <c r="Z1793" s="37"/>
    </row>
    <row r="1794" spans="1:28">
      <c r="A1794" s="102">
        <v>1792</v>
      </c>
      <c r="B1794" s="37"/>
      <c r="C1794" s="37"/>
      <c r="D1794" s="37"/>
      <c r="G1794" s="37"/>
      <c r="J1794" s="25"/>
      <c r="K1794" s="25"/>
      <c r="P1794" s="25"/>
      <c r="T1794" s="37"/>
      <c r="U1794" s="37"/>
      <c r="Y1794" s="37"/>
      <c r="Z1794" s="37"/>
    </row>
    <row r="1795" spans="1:28">
      <c r="A1795" s="102">
        <v>1793</v>
      </c>
      <c r="B1795" s="37"/>
      <c r="C1795" s="37"/>
      <c r="D1795" s="37"/>
      <c r="G1795" s="37"/>
      <c r="J1795" s="25"/>
      <c r="K1795" s="25"/>
      <c r="P1795" s="25"/>
      <c r="T1795" s="37"/>
      <c r="U1795" s="37"/>
      <c r="Y1795" s="37"/>
      <c r="Z1795" s="37"/>
    </row>
    <row r="1796" spans="1:28" ht="13.5" thickBot="1">
      <c r="A1796" s="114">
        <v>1794</v>
      </c>
      <c r="B1796" s="122"/>
      <c r="C1796" s="122"/>
      <c r="D1796" s="122"/>
      <c r="E1796" s="122"/>
      <c r="F1796" s="123"/>
      <c r="G1796" s="122"/>
      <c r="H1796" s="123"/>
      <c r="I1796" s="122"/>
      <c r="J1796" s="122"/>
      <c r="K1796" s="122"/>
      <c r="L1796" s="122"/>
      <c r="M1796" s="123"/>
      <c r="N1796" s="122"/>
      <c r="O1796" s="122"/>
      <c r="P1796" s="122"/>
      <c r="Q1796" s="122"/>
      <c r="R1796" s="123"/>
      <c r="S1796" s="122"/>
      <c r="T1796" s="122"/>
      <c r="U1796" s="122"/>
      <c r="V1796" s="122"/>
      <c r="W1796" s="123"/>
      <c r="X1796" s="122"/>
      <c r="Y1796" s="115"/>
      <c r="Z1796" s="115"/>
      <c r="AA1796" s="115"/>
      <c r="AB1796" s="116"/>
    </row>
    <row r="1797" spans="1:28">
      <c r="A1797" s="102">
        <v>1795</v>
      </c>
      <c r="B1797" s="37"/>
      <c r="C1797" s="37"/>
      <c r="D1797" s="37"/>
      <c r="G1797" s="37"/>
      <c r="J1797" s="25"/>
      <c r="K1797" s="25"/>
      <c r="P1797" s="25"/>
      <c r="T1797" s="37"/>
      <c r="U1797" s="37"/>
      <c r="Y1797" s="37"/>
      <c r="Z1797" s="37"/>
    </row>
    <row r="1798" spans="1:28">
      <c r="A1798" s="102">
        <v>1796</v>
      </c>
      <c r="B1798" s="37"/>
      <c r="C1798" s="37"/>
      <c r="D1798" s="37"/>
      <c r="G1798" s="37"/>
      <c r="J1798" s="25"/>
      <c r="K1798" s="25"/>
      <c r="P1798" s="25"/>
      <c r="T1798" s="37"/>
      <c r="U1798" s="37"/>
      <c r="Y1798" s="37"/>
      <c r="Z1798" s="37"/>
    </row>
    <row r="1799" spans="1:28">
      <c r="A1799" s="102">
        <v>1797</v>
      </c>
      <c r="B1799" s="37"/>
      <c r="C1799" s="37"/>
      <c r="D1799" s="37"/>
      <c r="G1799" s="37"/>
      <c r="J1799" s="25"/>
      <c r="K1799" s="25"/>
      <c r="P1799" s="25"/>
      <c r="T1799" s="37"/>
      <c r="U1799" s="37"/>
      <c r="Y1799" s="37"/>
      <c r="Z1799" s="37"/>
    </row>
    <row r="1800" spans="1:28">
      <c r="A1800" s="102">
        <v>1798</v>
      </c>
      <c r="B1800" s="37"/>
      <c r="C1800" s="37"/>
      <c r="D1800" s="37"/>
      <c r="G1800" s="37"/>
      <c r="J1800" s="25"/>
      <c r="K1800" s="25"/>
      <c r="P1800" s="25"/>
      <c r="T1800" s="37"/>
      <c r="U1800" s="37"/>
      <c r="Y1800" s="37"/>
      <c r="Z1800" s="37"/>
    </row>
    <row r="1801" spans="1:28" ht="13.5" thickBot="1">
      <c r="A1801" s="114">
        <v>1799</v>
      </c>
      <c r="B1801" s="122"/>
      <c r="C1801" s="122"/>
      <c r="D1801" s="122"/>
      <c r="E1801" s="122"/>
      <c r="F1801" s="123"/>
      <c r="G1801" s="122"/>
      <c r="H1801" s="123"/>
      <c r="I1801" s="122"/>
      <c r="J1801" s="122"/>
      <c r="K1801" s="122"/>
      <c r="L1801" s="122"/>
      <c r="M1801" s="123"/>
      <c r="N1801" s="122"/>
      <c r="O1801" s="122"/>
      <c r="P1801" s="122"/>
      <c r="Q1801" s="122"/>
      <c r="R1801" s="123"/>
      <c r="S1801" s="122"/>
      <c r="T1801" s="122"/>
      <c r="U1801" s="122"/>
      <c r="V1801" s="122"/>
      <c r="W1801" s="123"/>
      <c r="X1801" s="122"/>
      <c r="Y1801" s="115"/>
      <c r="Z1801" s="115"/>
      <c r="AA1801" s="115"/>
      <c r="AB1801" s="116"/>
    </row>
    <row r="1802" spans="1:28">
      <c r="A1802" s="102">
        <v>1800</v>
      </c>
      <c r="B1802" s="37"/>
      <c r="C1802" s="37"/>
      <c r="D1802" s="37"/>
      <c r="G1802" s="37"/>
      <c r="J1802" s="25"/>
      <c r="K1802" s="25"/>
      <c r="P1802" s="25"/>
      <c r="T1802" s="37"/>
      <c r="U1802" s="37"/>
      <c r="Y1802" s="37"/>
      <c r="Z1802" s="37"/>
    </row>
    <row r="1803" spans="1:28">
      <c r="A1803" s="102">
        <v>1801</v>
      </c>
      <c r="B1803" s="37"/>
      <c r="C1803" s="37"/>
      <c r="D1803" s="37"/>
      <c r="G1803" s="37"/>
      <c r="J1803" s="25"/>
      <c r="K1803" s="25"/>
      <c r="P1803" s="25"/>
      <c r="T1803" s="37"/>
      <c r="U1803" s="37"/>
      <c r="Y1803" s="37"/>
      <c r="Z1803" s="37"/>
    </row>
    <row r="1804" spans="1:28">
      <c r="A1804" s="102">
        <v>1802</v>
      </c>
      <c r="B1804" s="37"/>
      <c r="C1804" s="37"/>
      <c r="D1804" s="37"/>
      <c r="G1804" s="37"/>
      <c r="J1804" s="25"/>
      <c r="K1804" s="25"/>
      <c r="P1804" s="25"/>
      <c r="T1804" s="37"/>
      <c r="U1804" s="37"/>
      <c r="Y1804" s="37"/>
      <c r="Z1804" s="37"/>
    </row>
    <row r="1805" spans="1:28">
      <c r="A1805" s="102">
        <v>1803</v>
      </c>
      <c r="B1805" s="37"/>
      <c r="C1805" s="37"/>
      <c r="D1805" s="37"/>
      <c r="G1805" s="37"/>
      <c r="J1805" s="25"/>
      <c r="K1805" s="25"/>
      <c r="P1805" s="25"/>
      <c r="T1805" s="37"/>
      <c r="U1805" s="37"/>
      <c r="Y1805" s="37"/>
      <c r="Z1805" s="37"/>
    </row>
    <row r="1806" spans="1:28" ht="13.5" thickBot="1">
      <c r="A1806" s="114">
        <v>1804</v>
      </c>
      <c r="B1806" s="122"/>
      <c r="C1806" s="122"/>
      <c r="D1806" s="122"/>
      <c r="E1806" s="122"/>
      <c r="F1806" s="123"/>
      <c r="G1806" s="122"/>
      <c r="H1806" s="123"/>
      <c r="I1806" s="122"/>
      <c r="J1806" s="122"/>
      <c r="K1806" s="122"/>
      <c r="L1806" s="122"/>
      <c r="M1806" s="123"/>
      <c r="N1806" s="122"/>
      <c r="O1806" s="122"/>
      <c r="P1806" s="122"/>
      <c r="Q1806" s="122"/>
      <c r="R1806" s="123"/>
      <c r="S1806" s="122"/>
      <c r="T1806" s="122"/>
      <c r="U1806" s="122"/>
      <c r="V1806" s="122"/>
      <c r="W1806" s="123"/>
      <c r="X1806" s="122"/>
      <c r="Y1806" s="115"/>
      <c r="Z1806" s="115"/>
      <c r="AA1806" s="115"/>
      <c r="AB1806" s="116"/>
    </row>
    <row r="1807" spans="1:28">
      <c r="A1807" s="102">
        <v>1805</v>
      </c>
      <c r="B1807" s="37"/>
      <c r="C1807" s="37"/>
      <c r="D1807" s="37"/>
      <c r="G1807" s="37"/>
      <c r="J1807" s="25"/>
      <c r="K1807" s="25"/>
      <c r="P1807" s="25"/>
      <c r="T1807" s="37"/>
      <c r="U1807" s="37"/>
      <c r="Y1807" s="37"/>
      <c r="Z1807" s="37"/>
    </row>
    <row r="1808" spans="1:28">
      <c r="A1808" s="102">
        <v>1806</v>
      </c>
      <c r="B1808" s="37"/>
      <c r="C1808" s="37"/>
      <c r="D1808" s="37"/>
      <c r="G1808" s="37"/>
      <c r="J1808" s="25"/>
      <c r="K1808" s="25"/>
      <c r="P1808" s="25"/>
      <c r="T1808" s="37"/>
      <c r="U1808" s="37"/>
      <c r="Y1808" s="37"/>
      <c r="Z1808" s="37"/>
    </row>
    <row r="1809" spans="1:28">
      <c r="A1809" s="102">
        <v>1807</v>
      </c>
      <c r="B1809" s="37"/>
      <c r="C1809" s="37"/>
      <c r="D1809" s="37"/>
      <c r="G1809" s="37"/>
      <c r="J1809" s="25"/>
      <c r="K1809" s="25"/>
      <c r="P1809" s="25"/>
      <c r="T1809" s="37"/>
      <c r="U1809" s="37"/>
      <c r="Y1809" s="37"/>
      <c r="Z1809" s="37"/>
    </row>
    <row r="1810" spans="1:28">
      <c r="A1810" s="102">
        <v>1808</v>
      </c>
      <c r="B1810" s="37"/>
      <c r="C1810" s="37"/>
      <c r="D1810" s="37"/>
      <c r="G1810" s="37"/>
      <c r="J1810" s="25"/>
      <c r="K1810" s="25"/>
      <c r="P1810" s="25"/>
      <c r="T1810" s="37"/>
      <c r="U1810" s="37"/>
      <c r="Y1810" s="37"/>
      <c r="Z1810" s="37"/>
    </row>
    <row r="1811" spans="1:28" ht="13.5" thickBot="1">
      <c r="A1811" s="114">
        <v>1809</v>
      </c>
      <c r="B1811" s="122"/>
      <c r="C1811" s="122"/>
      <c r="D1811" s="122"/>
      <c r="E1811" s="122"/>
      <c r="F1811" s="123"/>
      <c r="G1811" s="122"/>
      <c r="H1811" s="123"/>
      <c r="I1811" s="122"/>
      <c r="J1811" s="122"/>
      <c r="K1811" s="122"/>
      <c r="L1811" s="122"/>
      <c r="M1811" s="123"/>
      <c r="N1811" s="122"/>
      <c r="O1811" s="122"/>
      <c r="P1811" s="122"/>
      <c r="Q1811" s="122"/>
      <c r="R1811" s="123"/>
      <c r="S1811" s="122"/>
      <c r="T1811" s="122"/>
      <c r="U1811" s="122"/>
      <c r="V1811" s="122"/>
      <c r="W1811" s="123"/>
      <c r="X1811" s="122"/>
      <c r="Y1811" s="115"/>
      <c r="Z1811" s="115"/>
      <c r="AA1811" s="115"/>
      <c r="AB1811" s="116"/>
    </row>
    <row r="1812" spans="1:28">
      <c r="A1812" s="102">
        <v>1810</v>
      </c>
      <c r="B1812" s="37"/>
      <c r="C1812" s="37"/>
      <c r="D1812" s="37"/>
      <c r="G1812" s="37"/>
      <c r="J1812" s="25"/>
      <c r="K1812" s="25"/>
      <c r="P1812" s="25"/>
      <c r="T1812" s="37"/>
      <c r="U1812" s="37"/>
      <c r="Y1812" s="37"/>
      <c r="Z1812" s="37"/>
    </row>
    <row r="1813" spans="1:28">
      <c r="A1813" s="102">
        <v>1811</v>
      </c>
      <c r="B1813" s="37"/>
      <c r="C1813" s="37"/>
      <c r="D1813" s="37"/>
      <c r="G1813" s="37"/>
      <c r="J1813" s="25"/>
      <c r="K1813" s="25"/>
      <c r="P1813" s="25"/>
      <c r="T1813" s="37"/>
      <c r="U1813" s="37"/>
      <c r="Y1813" s="37"/>
      <c r="Z1813" s="37"/>
    </row>
    <row r="1814" spans="1:28">
      <c r="A1814" s="102">
        <v>1812</v>
      </c>
      <c r="B1814" s="37"/>
      <c r="C1814" s="37"/>
      <c r="D1814" s="37"/>
      <c r="G1814" s="37"/>
      <c r="J1814" s="25"/>
      <c r="K1814" s="25"/>
      <c r="P1814" s="25"/>
      <c r="T1814" s="37"/>
      <c r="U1814" s="37"/>
      <c r="Y1814" s="37"/>
      <c r="Z1814" s="37"/>
    </row>
    <row r="1815" spans="1:28">
      <c r="A1815" s="102">
        <v>1813</v>
      </c>
      <c r="B1815" s="37"/>
      <c r="C1815" s="37"/>
      <c r="D1815" s="37"/>
      <c r="G1815" s="37"/>
      <c r="J1815" s="25"/>
      <c r="K1815" s="25"/>
      <c r="P1815" s="25"/>
      <c r="T1815" s="37"/>
      <c r="U1815" s="37"/>
      <c r="Y1815" s="37"/>
      <c r="Z1815" s="37"/>
    </row>
    <row r="1816" spans="1:28" ht="13.5" thickBot="1">
      <c r="A1816" s="114">
        <v>1814</v>
      </c>
      <c r="B1816" s="122"/>
      <c r="C1816" s="122"/>
      <c r="D1816" s="122"/>
      <c r="E1816" s="122"/>
      <c r="F1816" s="123"/>
      <c r="G1816" s="122"/>
      <c r="H1816" s="123"/>
      <c r="I1816" s="122"/>
      <c r="J1816" s="122"/>
      <c r="K1816" s="122"/>
      <c r="L1816" s="122"/>
      <c r="M1816" s="123"/>
      <c r="N1816" s="122"/>
      <c r="O1816" s="122"/>
      <c r="P1816" s="122"/>
      <c r="Q1816" s="122"/>
      <c r="R1816" s="123"/>
      <c r="S1816" s="122"/>
      <c r="T1816" s="122"/>
      <c r="U1816" s="122"/>
      <c r="V1816" s="122"/>
      <c r="W1816" s="123"/>
      <c r="X1816" s="122"/>
      <c r="Y1816" s="115"/>
      <c r="Z1816" s="115"/>
      <c r="AA1816" s="115"/>
      <c r="AB1816" s="116"/>
    </row>
    <row r="1817" spans="1:28">
      <c r="A1817" s="102">
        <v>1815</v>
      </c>
      <c r="B1817" s="37"/>
      <c r="C1817" s="37"/>
      <c r="D1817" s="37"/>
      <c r="G1817" s="37"/>
      <c r="J1817" s="25"/>
      <c r="K1817" s="25"/>
      <c r="P1817" s="25"/>
      <c r="T1817" s="37"/>
      <c r="U1817" s="37"/>
      <c r="Y1817" s="37"/>
      <c r="Z1817" s="37"/>
    </row>
    <row r="1818" spans="1:28">
      <c r="A1818" s="102">
        <v>1816</v>
      </c>
      <c r="B1818" s="37"/>
      <c r="C1818" s="37"/>
      <c r="D1818" s="37"/>
      <c r="G1818" s="37"/>
      <c r="J1818" s="25"/>
      <c r="K1818" s="25"/>
      <c r="P1818" s="25"/>
      <c r="T1818" s="37"/>
      <c r="U1818" s="37"/>
      <c r="Y1818" s="37"/>
      <c r="Z1818" s="37"/>
    </row>
    <row r="1819" spans="1:28">
      <c r="A1819" s="102">
        <v>1817</v>
      </c>
      <c r="B1819" s="37"/>
      <c r="C1819" s="37"/>
      <c r="D1819" s="37"/>
      <c r="G1819" s="37"/>
      <c r="J1819" s="25"/>
      <c r="K1819" s="25"/>
      <c r="P1819" s="25"/>
      <c r="T1819" s="37"/>
      <c r="U1819" s="37"/>
      <c r="Y1819" s="37"/>
      <c r="Z1819" s="37"/>
    </row>
    <row r="1820" spans="1:28">
      <c r="A1820" s="102">
        <v>1818</v>
      </c>
      <c r="B1820" s="37"/>
      <c r="C1820" s="37"/>
      <c r="D1820" s="37"/>
      <c r="G1820" s="37"/>
      <c r="J1820" s="25"/>
      <c r="K1820" s="25"/>
      <c r="P1820" s="25"/>
      <c r="T1820" s="37"/>
      <c r="U1820" s="37"/>
      <c r="Y1820" s="37"/>
      <c r="Z1820" s="37"/>
    </row>
    <row r="1821" spans="1:28" ht="13.5" thickBot="1">
      <c r="A1821" s="114">
        <v>1819</v>
      </c>
      <c r="B1821" s="122"/>
      <c r="C1821" s="122"/>
      <c r="D1821" s="122"/>
      <c r="E1821" s="122"/>
      <c r="F1821" s="123"/>
      <c r="G1821" s="122"/>
      <c r="H1821" s="123"/>
      <c r="I1821" s="122"/>
      <c r="J1821" s="122"/>
      <c r="K1821" s="122"/>
      <c r="L1821" s="122"/>
      <c r="M1821" s="123"/>
      <c r="N1821" s="122"/>
      <c r="O1821" s="122"/>
      <c r="P1821" s="122"/>
      <c r="Q1821" s="122"/>
      <c r="R1821" s="123"/>
      <c r="S1821" s="122"/>
      <c r="T1821" s="122"/>
      <c r="U1821" s="122"/>
      <c r="V1821" s="122"/>
      <c r="W1821" s="123"/>
      <c r="X1821" s="122"/>
      <c r="Y1821" s="115"/>
      <c r="Z1821" s="115"/>
      <c r="AA1821" s="115"/>
      <c r="AB1821" s="116"/>
    </row>
    <row r="1822" spans="1:28">
      <c r="A1822" s="102">
        <v>1820</v>
      </c>
      <c r="B1822" s="37"/>
      <c r="C1822" s="37"/>
      <c r="D1822" s="37"/>
      <c r="G1822" s="37"/>
      <c r="J1822" s="25"/>
      <c r="K1822" s="25"/>
      <c r="P1822" s="25"/>
      <c r="T1822" s="37"/>
      <c r="U1822" s="37"/>
      <c r="Y1822" s="37"/>
      <c r="Z1822" s="37"/>
    </row>
    <row r="1823" spans="1:28">
      <c r="A1823" s="102">
        <v>1821</v>
      </c>
      <c r="B1823" s="37"/>
      <c r="C1823" s="37"/>
      <c r="D1823" s="37"/>
      <c r="G1823" s="37"/>
      <c r="J1823" s="25"/>
      <c r="K1823" s="25"/>
      <c r="P1823" s="25"/>
      <c r="T1823" s="37"/>
      <c r="U1823" s="37"/>
      <c r="Y1823" s="37"/>
      <c r="Z1823" s="37"/>
    </row>
    <row r="1824" spans="1:28">
      <c r="A1824" s="102">
        <v>1822</v>
      </c>
      <c r="B1824" s="37"/>
      <c r="C1824" s="37"/>
      <c r="D1824" s="37"/>
      <c r="G1824" s="37"/>
      <c r="J1824" s="25"/>
      <c r="K1824" s="25"/>
      <c r="P1824" s="25"/>
      <c r="T1824" s="37"/>
      <c r="U1824" s="37"/>
      <c r="Y1824" s="37"/>
      <c r="Z1824" s="37"/>
    </row>
    <row r="1825" spans="1:28">
      <c r="A1825" s="102">
        <v>1823</v>
      </c>
      <c r="B1825" s="37"/>
      <c r="C1825" s="37"/>
      <c r="D1825" s="37"/>
      <c r="G1825" s="37"/>
      <c r="J1825" s="25"/>
      <c r="K1825" s="25"/>
      <c r="P1825" s="25"/>
      <c r="T1825" s="37"/>
      <c r="U1825" s="37"/>
      <c r="Y1825" s="37"/>
      <c r="Z1825" s="37"/>
    </row>
    <row r="1826" spans="1:28" ht="13.5" thickBot="1">
      <c r="A1826" s="114">
        <v>1824</v>
      </c>
      <c r="B1826" s="122"/>
      <c r="C1826" s="122"/>
      <c r="D1826" s="122"/>
      <c r="E1826" s="122"/>
      <c r="F1826" s="123"/>
      <c r="G1826" s="122"/>
      <c r="H1826" s="123"/>
      <c r="I1826" s="122"/>
      <c r="J1826" s="122"/>
      <c r="K1826" s="122"/>
      <c r="L1826" s="122"/>
      <c r="M1826" s="123"/>
      <c r="N1826" s="122"/>
      <c r="O1826" s="122"/>
      <c r="P1826" s="122"/>
      <c r="Q1826" s="122"/>
      <c r="R1826" s="123"/>
      <c r="S1826" s="122"/>
      <c r="T1826" s="122"/>
      <c r="U1826" s="122"/>
      <c r="V1826" s="122"/>
      <c r="W1826" s="123"/>
      <c r="X1826" s="122"/>
      <c r="Y1826" s="115"/>
      <c r="Z1826" s="115"/>
      <c r="AA1826" s="115"/>
      <c r="AB1826" s="116"/>
    </row>
    <row r="1827" spans="1:28">
      <c r="A1827" s="102">
        <v>1825</v>
      </c>
      <c r="B1827" s="37"/>
      <c r="C1827" s="37"/>
      <c r="D1827" s="37"/>
      <c r="G1827" s="37"/>
      <c r="J1827" s="25"/>
      <c r="K1827" s="25"/>
      <c r="P1827" s="25"/>
      <c r="T1827" s="37"/>
      <c r="U1827" s="37"/>
      <c r="Y1827" s="37"/>
      <c r="Z1827" s="37"/>
    </row>
    <row r="1828" spans="1:28">
      <c r="A1828" s="102">
        <v>1826</v>
      </c>
      <c r="B1828" s="37"/>
      <c r="C1828" s="37"/>
      <c r="D1828" s="37"/>
      <c r="G1828" s="37"/>
      <c r="J1828" s="25"/>
      <c r="K1828" s="25"/>
      <c r="P1828" s="25"/>
      <c r="T1828" s="37"/>
      <c r="U1828" s="37"/>
      <c r="Y1828" s="37"/>
      <c r="Z1828" s="37"/>
    </row>
    <row r="1829" spans="1:28">
      <c r="A1829" s="102">
        <v>1827</v>
      </c>
      <c r="B1829" s="37"/>
      <c r="C1829" s="37"/>
      <c r="D1829" s="37"/>
      <c r="G1829" s="37"/>
      <c r="J1829" s="25"/>
      <c r="K1829" s="25"/>
      <c r="P1829" s="25"/>
      <c r="T1829" s="37"/>
      <c r="U1829" s="37"/>
      <c r="Y1829" s="37"/>
      <c r="Z1829" s="37"/>
    </row>
    <row r="1830" spans="1:28">
      <c r="A1830" s="102">
        <v>1828</v>
      </c>
      <c r="B1830" s="37"/>
      <c r="C1830" s="37"/>
      <c r="D1830" s="37"/>
      <c r="G1830" s="37"/>
      <c r="J1830" s="25"/>
      <c r="K1830" s="25"/>
      <c r="P1830" s="25"/>
      <c r="T1830" s="37"/>
      <c r="U1830" s="37"/>
      <c r="Y1830" s="37"/>
      <c r="Z1830" s="37"/>
    </row>
    <row r="1831" spans="1:28" ht="13.5" thickBot="1">
      <c r="A1831" s="114">
        <v>1829</v>
      </c>
      <c r="B1831" s="122"/>
      <c r="C1831" s="122"/>
      <c r="D1831" s="122"/>
      <c r="E1831" s="122"/>
      <c r="F1831" s="123"/>
      <c r="G1831" s="122"/>
      <c r="H1831" s="123"/>
      <c r="I1831" s="122"/>
      <c r="J1831" s="122"/>
      <c r="K1831" s="122"/>
      <c r="L1831" s="122"/>
      <c r="M1831" s="123"/>
      <c r="N1831" s="122"/>
      <c r="O1831" s="122"/>
      <c r="P1831" s="122"/>
      <c r="Q1831" s="122"/>
      <c r="R1831" s="123"/>
      <c r="S1831" s="122"/>
      <c r="T1831" s="122"/>
      <c r="U1831" s="122"/>
      <c r="V1831" s="122"/>
      <c r="W1831" s="123"/>
      <c r="X1831" s="122"/>
      <c r="Y1831" s="115"/>
      <c r="Z1831" s="115"/>
      <c r="AA1831" s="115"/>
      <c r="AB1831" s="116"/>
    </row>
    <row r="1832" spans="1:28">
      <c r="A1832" s="102">
        <v>1830</v>
      </c>
      <c r="B1832" s="37"/>
      <c r="C1832" s="37"/>
      <c r="D1832" s="37"/>
      <c r="G1832" s="37"/>
      <c r="J1832" s="25"/>
      <c r="K1832" s="25"/>
      <c r="P1832" s="25"/>
      <c r="T1832" s="37"/>
      <c r="U1832" s="37"/>
      <c r="Y1832" s="37"/>
      <c r="Z1832" s="37"/>
    </row>
    <row r="1833" spans="1:28">
      <c r="A1833" s="102">
        <v>1831</v>
      </c>
      <c r="B1833" s="37"/>
      <c r="C1833" s="37"/>
      <c r="D1833" s="37"/>
      <c r="G1833" s="37"/>
      <c r="J1833" s="25"/>
      <c r="K1833" s="25"/>
      <c r="P1833" s="25"/>
      <c r="T1833" s="37"/>
      <c r="U1833" s="37"/>
      <c r="Y1833" s="37"/>
      <c r="Z1833" s="37"/>
    </row>
    <row r="1834" spans="1:28">
      <c r="A1834" s="102">
        <v>1832</v>
      </c>
      <c r="B1834" s="37"/>
      <c r="C1834" s="37"/>
      <c r="D1834" s="37"/>
      <c r="G1834" s="37"/>
      <c r="J1834" s="25"/>
      <c r="K1834" s="25"/>
      <c r="P1834" s="25"/>
      <c r="T1834" s="37"/>
      <c r="U1834" s="37"/>
      <c r="Y1834" s="37"/>
      <c r="Z1834" s="37"/>
    </row>
    <row r="1835" spans="1:28">
      <c r="A1835" s="102">
        <v>1833</v>
      </c>
      <c r="B1835" s="37"/>
      <c r="C1835" s="37"/>
      <c r="D1835" s="37"/>
      <c r="G1835" s="37"/>
      <c r="J1835" s="25"/>
      <c r="K1835" s="25"/>
      <c r="P1835" s="25"/>
      <c r="T1835" s="37"/>
      <c r="U1835" s="37"/>
      <c r="Y1835" s="37"/>
      <c r="Z1835" s="37"/>
    </row>
    <row r="1836" spans="1:28" ht="13.5" thickBot="1">
      <c r="A1836" s="114">
        <v>1834</v>
      </c>
      <c r="B1836" s="122"/>
      <c r="C1836" s="122"/>
      <c r="D1836" s="122"/>
      <c r="E1836" s="122"/>
      <c r="F1836" s="123"/>
      <c r="G1836" s="122"/>
      <c r="H1836" s="123"/>
      <c r="I1836" s="122"/>
      <c r="J1836" s="122"/>
      <c r="K1836" s="122"/>
      <c r="L1836" s="122"/>
      <c r="M1836" s="123"/>
      <c r="N1836" s="122"/>
      <c r="O1836" s="122"/>
      <c r="P1836" s="122"/>
      <c r="Q1836" s="122"/>
      <c r="R1836" s="123"/>
      <c r="S1836" s="122"/>
      <c r="T1836" s="122"/>
      <c r="U1836" s="122"/>
      <c r="V1836" s="122"/>
      <c r="W1836" s="123"/>
      <c r="X1836" s="122"/>
      <c r="Y1836" s="115"/>
      <c r="Z1836" s="115"/>
      <c r="AA1836" s="115"/>
      <c r="AB1836" s="116"/>
    </row>
    <row r="1837" spans="1:28">
      <c r="A1837" s="102">
        <v>1835</v>
      </c>
      <c r="B1837" s="37"/>
      <c r="C1837" s="37"/>
      <c r="D1837" s="37"/>
      <c r="G1837" s="37"/>
      <c r="J1837" s="25"/>
      <c r="K1837" s="25"/>
      <c r="P1837" s="25"/>
      <c r="T1837" s="37"/>
      <c r="U1837" s="37"/>
      <c r="Y1837" s="37"/>
      <c r="Z1837" s="37"/>
    </row>
    <row r="1838" spans="1:28">
      <c r="A1838" s="102">
        <v>1836</v>
      </c>
      <c r="B1838" s="37"/>
      <c r="C1838" s="37"/>
      <c r="D1838" s="37"/>
      <c r="G1838" s="37"/>
      <c r="J1838" s="25"/>
      <c r="K1838" s="25"/>
      <c r="P1838" s="25"/>
      <c r="T1838" s="37"/>
      <c r="U1838" s="37"/>
      <c r="Y1838" s="37"/>
      <c r="Z1838" s="37"/>
    </row>
    <row r="1839" spans="1:28">
      <c r="A1839" s="102">
        <v>1837</v>
      </c>
      <c r="B1839" s="37"/>
      <c r="C1839" s="37"/>
      <c r="D1839" s="37"/>
      <c r="G1839" s="37"/>
      <c r="J1839" s="25"/>
      <c r="K1839" s="25"/>
      <c r="P1839" s="25"/>
      <c r="T1839" s="37"/>
      <c r="U1839" s="37"/>
      <c r="Y1839" s="37"/>
      <c r="Z1839" s="37"/>
    </row>
    <row r="1840" spans="1:28">
      <c r="A1840" s="102">
        <v>1838</v>
      </c>
      <c r="B1840" s="37"/>
      <c r="C1840" s="37"/>
      <c r="D1840" s="37"/>
      <c r="G1840" s="37"/>
      <c r="J1840" s="25"/>
      <c r="K1840" s="25"/>
      <c r="P1840" s="25"/>
      <c r="T1840" s="37"/>
      <c r="U1840" s="37"/>
      <c r="Y1840" s="37"/>
      <c r="Z1840" s="37"/>
    </row>
    <row r="1841" spans="1:28" ht="13.5" thickBot="1">
      <c r="A1841" s="114">
        <v>1839</v>
      </c>
      <c r="B1841" s="122"/>
      <c r="C1841" s="122"/>
      <c r="D1841" s="122"/>
      <c r="E1841" s="122"/>
      <c r="F1841" s="123"/>
      <c r="G1841" s="122"/>
      <c r="H1841" s="123"/>
      <c r="I1841" s="122"/>
      <c r="J1841" s="122"/>
      <c r="K1841" s="122"/>
      <c r="L1841" s="122"/>
      <c r="M1841" s="123"/>
      <c r="N1841" s="122"/>
      <c r="O1841" s="122"/>
      <c r="P1841" s="122"/>
      <c r="Q1841" s="122"/>
      <c r="R1841" s="123"/>
      <c r="S1841" s="122"/>
      <c r="T1841" s="122"/>
      <c r="U1841" s="122"/>
      <c r="V1841" s="122"/>
      <c r="W1841" s="123"/>
      <c r="X1841" s="122"/>
      <c r="Y1841" s="115"/>
      <c r="Z1841" s="115"/>
      <c r="AA1841" s="115"/>
      <c r="AB1841" s="116"/>
    </row>
    <row r="1842" spans="1:28">
      <c r="A1842" s="102">
        <v>1840</v>
      </c>
      <c r="B1842" s="37"/>
      <c r="C1842" s="37"/>
      <c r="D1842" s="37"/>
      <c r="G1842" s="37"/>
      <c r="J1842" s="25"/>
      <c r="K1842" s="25"/>
      <c r="P1842" s="25"/>
      <c r="T1842" s="37"/>
      <c r="U1842" s="37"/>
      <c r="Y1842" s="37"/>
      <c r="Z1842" s="37"/>
    </row>
    <row r="1843" spans="1:28">
      <c r="A1843" s="102">
        <v>1841</v>
      </c>
      <c r="B1843" s="37"/>
      <c r="C1843" s="37"/>
      <c r="D1843" s="37"/>
      <c r="G1843" s="37"/>
      <c r="J1843" s="25"/>
      <c r="K1843" s="25"/>
      <c r="P1843" s="25"/>
      <c r="T1843" s="37"/>
      <c r="U1843" s="37"/>
      <c r="Y1843" s="37"/>
      <c r="Z1843" s="37"/>
    </row>
    <row r="1844" spans="1:28">
      <c r="A1844" s="102">
        <v>1842</v>
      </c>
      <c r="B1844" s="37"/>
      <c r="C1844" s="37"/>
      <c r="D1844" s="37"/>
      <c r="G1844" s="37"/>
      <c r="J1844" s="25"/>
      <c r="K1844" s="25"/>
      <c r="P1844" s="25"/>
      <c r="T1844" s="37"/>
      <c r="U1844" s="37"/>
      <c r="Y1844" s="37"/>
      <c r="Z1844" s="37"/>
    </row>
    <row r="1845" spans="1:28">
      <c r="A1845" s="102">
        <v>1843</v>
      </c>
      <c r="B1845" s="37"/>
      <c r="C1845" s="37"/>
      <c r="D1845" s="37"/>
      <c r="G1845" s="37"/>
      <c r="J1845" s="25"/>
      <c r="K1845" s="25"/>
      <c r="P1845" s="25"/>
      <c r="T1845" s="37"/>
      <c r="U1845" s="37"/>
      <c r="Y1845" s="37"/>
      <c r="Z1845" s="37"/>
    </row>
    <row r="1846" spans="1:28" ht="13.5" thickBot="1">
      <c r="A1846" s="114">
        <v>1844</v>
      </c>
      <c r="B1846" s="122"/>
      <c r="C1846" s="122"/>
      <c r="D1846" s="122"/>
      <c r="E1846" s="122"/>
      <c r="F1846" s="123"/>
      <c r="G1846" s="122"/>
      <c r="H1846" s="123"/>
      <c r="I1846" s="122"/>
      <c r="J1846" s="122"/>
      <c r="K1846" s="122"/>
      <c r="L1846" s="122"/>
      <c r="M1846" s="123"/>
      <c r="N1846" s="122"/>
      <c r="O1846" s="122"/>
      <c r="P1846" s="122"/>
      <c r="Q1846" s="122"/>
      <c r="R1846" s="123"/>
      <c r="S1846" s="122"/>
      <c r="T1846" s="122"/>
      <c r="U1846" s="122"/>
      <c r="V1846" s="122"/>
      <c r="W1846" s="123"/>
      <c r="X1846" s="122"/>
      <c r="Y1846" s="115"/>
      <c r="Z1846" s="115"/>
      <c r="AA1846" s="115"/>
      <c r="AB1846" s="116"/>
    </row>
    <row r="1847" spans="1:28">
      <c r="A1847" s="102">
        <v>1845</v>
      </c>
      <c r="B1847" s="37"/>
      <c r="C1847" s="37"/>
      <c r="D1847" s="37"/>
      <c r="G1847" s="37"/>
      <c r="J1847" s="25"/>
      <c r="K1847" s="25"/>
      <c r="P1847" s="25"/>
      <c r="T1847" s="37"/>
      <c r="U1847" s="37"/>
      <c r="Y1847" s="37"/>
      <c r="Z1847" s="37"/>
    </row>
    <row r="1848" spans="1:28">
      <c r="A1848" s="102">
        <v>1846</v>
      </c>
      <c r="B1848" s="37"/>
      <c r="C1848" s="37"/>
      <c r="D1848" s="37"/>
      <c r="G1848" s="37"/>
      <c r="J1848" s="25"/>
      <c r="K1848" s="25"/>
      <c r="P1848" s="25"/>
      <c r="T1848" s="37"/>
      <c r="U1848" s="37"/>
      <c r="Y1848" s="37"/>
      <c r="Z1848" s="37"/>
    </row>
    <row r="1849" spans="1:28">
      <c r="A1849" s="102">
        <v>1847</v>
      </c>
      <c r="B1849" s="37"/>
      <c r="C1849" s="37"/>
      <c r="D1849" s="37"/>
      <c r="G1849" s="37"/>
      <c r="J1849" s="25"/>
      <c r="K1849" s="25"/>
      <c r="P1849" s="25"/>
      <c r="T1849" s="37"/>
      <c r="U1849" s="37"/>
      <c r="Y1849" s="37"/>
      <c r="Z1849" s="37"/>
    </row>
    <row r="1850" spans="1:28">
      <c r="A1850" s="102">
        <v>1848</v>
      </c>
      <c r="B1850" s="37"/>
      <c r="C1850" s="37"/>
      <c r="D1850" s="37"/>
      <c r="G1850" s="37"/>
      <c r="J1850" s="25"/>
      <c r="K1850" s="25"/>
      <c r="P1850" s="25"/>
      <c r="T1850" s="37"/>
      <c r="U1850" s="37"/>
      <c r="Y1850" s="37"/>
      <c r="Z1850" s="37"/>
    </row>
    <row r="1851" spans="1:28" ht="13.5" thickBot="1">
      <c r="A1851" s="114">
        <v>1849</v>
      </c>
      <c r="B1851" s="122"/>
      <c r="C1851" s="122"/>
      <c r="D1851" s="122"/>
      <c r="E1851" s="122"/>
      <c r="F1851" s="123"/>
      <c r="G1851" s="122"/>
      <c r="H1851" s="123"/>
      <c r="I1851" s="122"/>
      <c r="J1851" s="122"/>
      <c r="K1851" s="122"/>
      <c r="L1851" s="122"/>
      <c r="M1851" s="123"/>
      <c r="N1851" s="122"/>
      <c r="O1851" s="122"/>
      <c r="P1851" s="122"/>
      <c r="Q1851" s="122"/>
      <c r="R1851" s="123"/>
      <c r="S1851" s="122"/>
      <c r="T1851" s="122"/>
      <c r="U1851" s="122"/>
      <c r="V1851" s="122"/>
      <c r="W1851" s="123"/>
      <c r="X1851" s="122"/>
      <c r="Y1851" s="115"/>
      <c r="Z1851" s="115"/>
      <c r="AA1851" s="115"/>
      <c r="AB1851" s="116"/>
    </row>
    <row r="1852" spans="1:28">
      <c r="A1852" s="102">
        <v>1850</v>
      </c>
      <c r="B1852" s="37"/>
      <c r="C1852" s="37"/>
      <c r="D1852" s="37"/>
      <c r="G1852" s="37"/>
      <c r="J1852" s="25"/>
      <c r="K1852" s="25"/>
      <c r="P1852" s="25"/>
      <c r="T1852" s="37"/>
      <c r="U1852" s="37"/>
      <c r="Y1852" s="37"/>
      <c r="Z1852" s="37"/>
    </row>
    <row r="1853" spans="1:28">
      <c r="A1853" s="102">
        <v>1851</v>
      </c>
      <c r="B1853" s="37"/>
      <c r="C1853" s="37"/>
      <c r="D1853" s="37"/>
      <c r="G1853" s="37"/>
      <c r="J1853" s="25"/>
      <c r="K1853" s="25"/>
      <c r="P1853" s="25"/>
      <c r="T1853" s="37"/>
      <c r="U1853" s="37"/>
      <c r="Y1853" s="37"/>
      <c r="Z1853" s="37"/>
    </row>
    <row r="1854" spans="1:28">
      <c r="A1854" s="102">
        <v>1852</v>
      </c>
      <c r="B1854" s="37"/>
      <c r="C1854" s="37"/>
      <c r="D1854" s="37"/>
      <c r="G1854" s="37"/>
      <c r="J1854" s="25"/>
      <c r="K1854" s="25"/>
      <c r="P1854" s="25"/>
      <c r="T1854" s="37"/>
      <c r="U1854" s="37"/>
      <c r="Y1854" s="37"/>
      <c r="Z1854" s="37"/>
    </row>
    <row r="1855" spans="1:28">
      <c r="A1855" s="102">
        <v>1853</v>
      </c>
      <c r="B1855" s="37"/>
      <c r="C1855" s="37"/>
      <c r="D1855" s="37"/>
      <c r="G1855" s="37"/>
      <c r="J1855" s="25"/>
      <c r="K1855" s="25"/>
      <c r="P1855" s="25"/>
      <c r="T1855" s="37"/>
      <c r="U1855" s="37"/>
      <c r="Y1855" s="37"/>
      <c r="Z1855" s="37"/>
    </row>
    <row r="1856" spans="1:28" ht="13.5" thickBot="1">
      <c r="A1856" s="114">
        <v>1854</v>
      </c>
      <c r="B1856" s="122"/>
      <c r="C1856" s="122"/>
      <c r="D1856" s="122"/>
      <c r="E1856" s="122"/>
      <c r="F1856" s="123"/>
      <c r="G1856" s="122"/>
      <c r="H1856" s="123"/>
      <c r="I1856" s="122"/>
      <c r="J1856" s="122"/>
      <c r="K1856" s="122"/>
      <c r="L1856" s="122"/>
      <c r="M1856" s="123"/>
      <c r="N1856" s="122"/>
      <c r="O1856" s="122"/>
      <c r="P1856" s="122"/>
      <c r="Q1856" s="122"/>
      <c r="R1856" s="123"/>
      <c r="S1856" s="122"/>
      <c r="T1856" s="122"/>
      <c r="U1856" s="122"/>
      <c r="V1856" s="122"/>
      <c r="W1856" s="123"/>
      <c r="X1856" s="122"/>
      <c r="Y1856" s="115"/>
      <c r="Z1856" s="115"/>
      <c r="AA1856" s="115"/>
      <c r="AB1856" s="116"/>
    </row>
    <row r="1857" spans="1:28">
      <c r="A1857" s="102">
        <v>1855</v>
      </c>
      <c r="B1857" s="37"/>
      <c r="C1857" s="37"/>
      <c r="D1857" s="37"/>
      <c r="G1857" s="37"/>
      <c r="J1857" s="25"/>
      <c r="K1857" s="25"/>
      <c r="P1857" s="25"/>
      <c r="T1857" s="37"/>
      <c r="U1857" s="37"/>
      <c r="Y1857" s="37"/>
      <c r="Z1857" s="37"/>
    </row>
    <row r="1858" spans="1:28">
      <c r="A1858" s="102">
        <v>1856</v>
      </c>
      <c r="B1858" s="37"/>
      <c r="C1858" s="37"/>
      <c r="D1858" s="37"/>
      <c r="G1858" s="37"/>
      <c r="J1858" s="25"/>
      <c r="K1858" s="25"/>
      <c r="P1858" s="25"/>
      <c r="T1858" s="37"/>
      <c r="U1858" s="37"/>
      <c r="Y1858" s="37"/>
      <c r="Z1858" s="37"/>
    </row>
    <row r="1859" spans="1:28">
      <c r="A1859" s="102">
        <v>1857</v>
      </c>
      <c r="B1859" s="37"/>
      <c r="C1859" s="37"/>
      <c r="D1859" s="37"/>
      <c r="G1859" s="37"/>
      <c r="J1859" s="25"/>
      <c r="K1859" s="25"/>
      <c r="P1859" s="25"/>
      <c r="T1859" s="37"/>
      <c r="U1859" s="37"/>
      <c r="Y1859" s="37"/>
      <c r="Z1859" s="37"/>
    </row>
    <row r="1860" spans="1:28">
      <c r="A1860" s="102">
        <v>1858</v>
      </c>
      <c r="B1860" s="37"/>
      <c r="C1860" s="37"/>
      <c r="D1860" s="37"/>
      <c r="G1860" s="37"/>
      <c r="J1860" s="25"/>
      <c r="K1860" s="25"/>
      <c r="P1860" s="25"/>
      <c r="T1860" s="37"/>
      <c r="U1860" s="37"/>
      <c r="Y1860" s="37"/>
      <c r="Z1860" s="37"/>
    </row>
    <row r="1861" spans="1:28" ht="13.5" thickBot="1">
      <c r="A1861" s="114">
        <v>1859</v>
      </c>
      <c r="B1861" s="122"/>
      <c r="C1861" s="122"/>
      <c r="D1861" s="122"/>
      <c r="E1861" s="122"/>
      <c r="F1861" s="123"/>
      <c r="G1861" s="122"/>
      <c r="H1861" s="123"/>
      <c r="I1861" s="122"/>
      <c r="J1861" s="122"/>
      <c r="K1861" s="122"/>
      <c r="L1861" s="122"/>
      <c r="M1861" s="123"/>
      <c r="N1861" s="122"/>
      <c r="O1861" s="122"/>
      <c r="P1861" s="122"/>
      <c r="Q1861" s="122"/>
      <c r="R1861" s="123"/>
      <c r="S1861" s="122"/>
      <c r="T1861" s="122"/>
      <c r="U1861" s="122"/>
      <c r="V1861" s="122"/>
      <c r="W1861" s="123"/>
      <c r="X1861" s="122"/>
      <c r="Y1861" s="115"/>
      <c r="Z1861" s="115"/>
      <c r="AA1861" s="115"/>
      <c r="AB1861" s="116"/>
    </row>
    <row r="1862" spans="1:28">
      <c r="A1862" s="102">
        <v>1860</v>
      </c>
      <c r="B1862" s="37"/>
      <c r="C1862" s="37"/>
      <c r="D1862" s="37"/>
      <c r="G1862" s="37"/>
      <c r="J1862" s="25"/>
      <c r="K1862" s="25"/>
      <c r="P1862" s="25"/>
      <c r="T1862" s="37"/>
      <c r="U1862" s="37"/>
      <c r="Y1862" s="37"/>
      <c r="Z1862" s="37"/>
    </row>
    <row r="1863" spans="1:28">
      <c r="A1863" s="102">
        <v>1861</v>
      </c>
      <c r="B1863" s="37"/>
      <c r="C1863" s="37"/>
      <c r="D1863" s="37"/>
      <c r="G1863" s="37"/>
      <c r="J1863" s="25"/>
      <c r="K1863" s="25"/>
      <c r="P1863" s="25"/>
      <c r="T1863" s="37"/>
      <c r="U1863" s="37"/>
      <c r="Y1863" s="37"/>
      <c r="Z1863" s="37"/>
    </row>
    <row r="1864" spans="1:28">
      <c r="A1864" s="102">
        <v>1862</v>
      </c>
      <c r="B1864" s="37"/>
      <c r="C1864" s="37"/>
      <c r="D1864" s="37"/>
      <c r="G1864" s="37"/>
      <c r="J1864" s="25"/>
      <c r="K1864" s="25"/>
      <c r="P1864" s="25"/>
      <c r="T1864" s="37"/>
      <c r="U1864" s="37"/>
      <c r="Y1864" s="37"/>
      <c r="Z1864" s="37"/>
    </row>
    <row r="1865" spans="1:28">
      <c r="A1865" s="102">
        <v>1863</v>
      </c>
      <c r="B1865" s="37"/>
      <c r="C1865" s="37"/>
      <c r="D1865" s="37"/>
      <c r="G1865" s="37"/>
      <c r="J1865" s="25"/>
      <c r="K1865" s="25"/>
      <c r="P1865" s="25"/>
      <c r="T1865" s="37"/>
      <c r="U1865" s="37"/>
      <c r="Y1865" s="37"/>
      <c r="Z1865" s="37"/>
    </row>
    <row r="1866" spans="1:28" ht="13.5" thickBot="1">
      <c r="A1866" s="114">
        <v>1864</v>
      </c>
      <c r="B1866" s="122"/>
      <c r="C1866" s="122"/>
      <c r="D1866" s="122"/>
      <c r="E1866" s="122"/>
      <c r="F1866" s="123"/>
      <c r="G1866" s="122"/>
      <c r="H1866" s="123"/>
      <c r="I1866" s="122"/>
      <c r="J1866" s="122"/>
      <c r="K1866" s="122"/>
      <c r="L1866" s="122"/>
      <c r="M1866" s="123"/>
      <c r="N1866" s="122"/>
      <c r="O1866" s="122"/>
      <c r="P1866" s="122"/>
      <c r="Q1866" s="122"/>
      <c r="R1866" s="123"/>
      <c r="S1866" s="122"/>
      <c r="T1866" s="122"/>
      <c r="U1866" s="122"/>
      <c r="V1866" s="122"/>
      <c r="W1866" s="123"/>
      <c r="X1866" s="122"/>
      <c r="Y1866" s="115"/>
      <c r="Z1866" s="115"/>
      <c r="AA1866" s="115"/>
      <c r="AB1866" s="116"/>
    </row>
    <row r="1867" spans="1:28">
      <c r="A1867" s="102">
        <v>1865</v>
      </c>
      <c r="B1867" s="37"/>
      <c r="C1867" s="37"/>
      <c r="D1867" s="37"/>
      <c r="G1867" s="37"/>
      <c r="J1867" s="25"/>
      <c r="K1867" s="25"/>
      <c r="P1867" s="25"/>
      <c r="T1867" s="37"/>
      <c r="U1867" s="37"/>
      <c r="Y1867" s="37"/>
      <c r="Z1867" s="37"/>
    </row>
    <row r="1868" spans="1:28">
      <c r="A1868" s="102">
        <v>1866</v>
      </c>
      <c r="B1868" s="37"/>
      <c r="C1868" s="37"/>
      <c r="D1868" s="37"/>
      <c r="G1868" s="37"/>
      <c r="J1868" s="25"/>
      <c r="K1868" s="25"/>
      <c r="P1868" s="25"/>
      <c r="T1868" s="37"/>
      <c r="U1868" s="37"/>
      <c r="Y1868" s="37"/>
      <c r="Z1868" s="37"/>
    </row>
    <row r="1869" spans="1:28">
      <c r="A1869" s="102">
        <v>1867</v>
      </c>
      <c r="B1869" s="37"/>
      <c r="C1869" s="37"/>
      <c r="D1869" s="37"/>
      <c r="G1869" s="37"/>
      <c r="J1869" s="25"/>
      <c r="K1869" s="25"/>
      <c r="P1869" s="25"/>
      <c r="T1869" s="37"/>
      <c r="U1869" s="37"/>
      <c r="Y1869" s="37"/>
      <c r="Z1869" s="37"/>
    </row>
    <row r="1870" spans="1:28">
      <c r="A1870" s="102">
        <v>1868</v>
      </c>
      <c r="B1870" s="37"/>
      <c r="C1870" s="37"/>
      <c r="D1870" s="37"/>
      <c r="G1870" s="37"/>
      <c r="J1870" s="25"/>
      <c r="K1870" s="25"/>
      <c r="P1870" s="25"/>
      <c r="T1870" s="37"/>
      <c r="U1870" s="37"/>
      <c r="Y1870" s="37"/>
      <c r="Z1870" s="37"/>
    </row>
    <row r="1871" spans="1:28" ht="13.5" thickBot="1">
      <c r="A1871" s="114">
        <v>1869</v>
      </c>
      <c r="B1871" s="122"/>
      <c r="C1871" s="122"/>
      <c r="D1871" s="122"/>
      <c r="E1871" s="122"/>
      <c r="F1871" s="123"/>
      <c r="G1871" s="122"/>
      <c r="H1871" s="123"/>
      <c r="I1871" s="122"/>
      <c r="J1871" s="122"/>
      <c r="K1871" s="122"/>
      <c r="L1871" s="122"/>
      <c r="M1871" s="123"/>
      <c r="N1871" s="122"/>
      <c r="O1871" s="122"/>
      <c r="P1871" s="122"/>
      <c r="Q1871" s="122"/>
      <c r="R1871" s="123"/>
      <c r="S1871" s="122"/>
      <c r="T1871" s="122"/>
      <c r="U1871" s="122"/>
      <c r="V1871" s="122"/>
      <c r="W1871" s="123"/>
      <c r="X1871" s="122"/>
      <c r="Y1871" s="115"/>
      <c r="Z1871" s="115"/>
      <c r="AA1871" s="115"/>
      <c r="AB1871" s="116"/>
    </row>
    <row r="1872" spans="1:28">
      <c r="A1872" s="102">
        <v>1870</v>
      </c>
      <c r="B1872" s="37"/>
      <c r="C1872" s="37"/>
      <c r="D1872" s="37"/>
      <c r="G1872" s="37"/>
      <c r="J1872" s="25"/>
      <c r="K1872" s="25"/>
      <c r="P1872" s="25"/>
      <c r="T1872" s="37"/>
      <c r="U1872" s="37"/>
      <c r="Y1872" s="37"/>
      <c r="Z1872" s="37"/>
    </row>
    <row r="1873" spans="1:28">
      <c r="A1873" s="102">
        <v>1871</v>
      </c>
      <c r="B1873" s="37"/>
      <c r="C1873" s="37"/>
      <c r="D1873" s="37"/>
      <c r="G1873" s="37"/>
      <c r="J1873" s="25"/>
      <c r="K1873" s="25"/>
      <c r="P1873" s="25"/>
      <c r="T1873" s="37"/>
      <c r="U1873" s="37"/>
      <c r="Y1873" s="37"/>
      <c r="Z1873" s="37"/>
    </row>
    <row r="1874" spans="1:28">
      <c r="A1874" s="102">
        <v>1872</v>
      </c>
      <c r="B1874" s="37"/>
      <c r="C1874" s="37"/>
      <c r="D1874" s="37"/>
      <c r="G1874" s="37"/>
      <c r="J1874" s="25"/>
      <c r="K1874" s="25"/>
      <c r="P1874" s="25"/>
      <c r="T1874" s="37"/>
      <c r="U1874" s="37"/>
      <c r="Y1874" s="37"/>
      <c r="Z1874" s="37"/>
    </row>
    <row r="1875" spans="1:28">
      <c r="A1875" s="102">
        <v>1873</v>
      </c>
      <c r="B1875" s="37"/>
      <c r="C1875" s="37"/>
      <c r="D1875" s="37"/>
      <c r="G1875" s="37"/>
      <c r="J1875" s="25"/>
      <c r="K1875" s="25"/>
      <c r="P1875" s="25"/>
      <c r="T1875" s="37"/>
      <c r="U1875" s="37"/>
      <c r="Y1875" s="37"/>
      <c r="Z1875" s="37"/>
    </row>
    <row r="1876" spans="1:28" ht="13.5" thickBot="1">
      <c r="A1876" s="114">
        <v>1874</v>
      </c>
      <c r="B1876" s="122"/>
      <c r="C1876" s="122"/>
      <c r="D1876" s="122"/>
      <c r="E1876" s="122"/>
      <c r="F1876" s="123"/>
      <c r="G1876" s="122"/>
      <c r="H1876" s="123"/>
      <c r="I1876" s="122"/>
      <c r="J1876" s="122"/>
      <c r="K1876" s="122"/>
      <c r="L1876" s="122"/>
      <c r="M1876" s="123"/>
      <c r="N1876" s="122"/>
      <c r="O1876" s="122"/>
      <c r="P1876" s="122"/>
      <c r="Q1876" s="122"/>
      <c r="R1876" s="123"/>
      <c r="S1876" s="122"/>
      <c r="T1876" s="122"/>
      <c r="U1876" s="122"/>
      <c r="V1876" s="122"/>
      <c r="W1876" s="123"/>
      <c r="X1876" s="122"/>
      <c r="Y1876" s="115"/>
      <c r="Z1876" s="115"/>
      <c r="AA1876" s="115"/>
      <c r="AB1876" s="116"/>
    </row>
    <row r="1877" spans="1:28">
      <c r="A1877" s="102">
        <v>1875</v>
      </c>
      <c r="B1877" s="37"/>
      <c r="C1877" s="37"/>
      <c r="D1877" s="37"/>
      <c r="G1877" s="37"/>
      <c r="J1877" s="25"/>
      <c r="K1877" s="25"/>
      <c r="P1877" s="25"/>
      <c r="T1877" s="37"/>
      <c r="U1877" s="37"/>
      <c r="Y1877" s="37"/>
      <c r="Z1877" s="37"/>
    </row>
    <row r="1878" spans="1:28">
      <c r="A1878" s="102">
        <v>1876</v>
      </c>
      <c r="B1878" s="37"/>
      <c r="C1878" s="37"/>
      <c r="D1878" s="37"/>
      <c r="G1878" s="37"/>
      <c r="J1878" s="25"/>
      <c r="K1878" s="25"/>
      <c r="P1878" s="25"/>
      <c r="T1878" s="37"/>
      <c r="U1878" s="37"/>
      <c r="Y1878" s="37"/>
      <c r="Z1878" s="37"/>
    </row>
    <row r="1879" spans="1:28">
      <c r="A1879" s="102">
        <v>1877</v>
      </c>
      <c r="B1879" s="37"/>
      <c r="C1879" s="37"/>
      <c r="D1879" s="37"/>
      <c r="G1879" s="37"/>
      <c r="J1879" s="25"/>
      <c r="K1879" s="25"/>
      <c r="P1879" s="25"/>
      <c r="T1879" s="37"/>
      <c r="U1879" s="37"/>
      <c r="Y1879" s="37"/>
      <c r="Z1879" s="37"/>
    </row>
    <row r="1880" spans="1:28">
      <c r="A1880" s="102">
        <v>1878</v>
      </c>
      <c r="B1880" s="37"/>
      <c r="C1880" s="37"/>
      <c r="D1880" s="37"/>
      <c r="G1880" s="37"/>
      <c r="J1880" s="25"/>
      <c r="K1880" s="25"/>
      <c r="P1880" s="25"/>
      <c r="T1880" s="37"/>
      <c r="U1880" s="37"/>
      <c r="Y1880" s="37"/>
      <c r="Z1880" s="37"/>
    </row>
    <row r="1881" spans="1:28" ht="13.5" thickBot="1">
      <c r="A1881" s="114">
        <v>1879</v>
      </c>
      <c r="B1881" s="122"/>
      <c r="C1881" s="122"/>
      <c r="D1881" s="122"/>
      <c r="E1881" s="122"/>
      <c r="F1881" s="123"/>
      <c r="G1881" s="122"/>
      <c r="H1881" s="123"/>
      <c r="I1881" s="122"/>
      <c r="J1881" s="122"/>
      <c r="K1881" s="122"/>
      <c r="L1881" s="122"/>
      <c r="M1881" s="123"/>
      <c r="N1881" s="122"/>
      <c r="O1881" s="122"/>
      <c r="P1881" s="122"/>
      <c r="Q1881" s="122"/>
      <c r="R1881" s="123"/>
      <c r="S1881" s="122"/>
      <c r="T1881" s="122"/>
      <c r="U1881" s="122"/>
      <c r="V1881" s="122"/>
      <c r="W1881" s="123"/>
      <c r="X1881" s="122"/>
      <c r="Y1881" s="115"/>
      <c r="Z1881" s="115"/>
      <c r="AA1881" s="115"/>
      <c r="AB1881" s="116"/>
    </row>
    <row r="1882" spans="1:28">
      <c r="A1882" s="102">
        <v>1880</v>
      </c>
      <c r="B1882" s="37"/>
      <c r="C1882" s="37"/>
      <c r="D1882" s="37"/>
      <c r="G1882" s="37"/>
      <c r="J1882" s="25"/>
      <c r="K1882" s="25"/>
      <c r="P1882" s="25"/>
      <c r="T1882" s="37"/>
      <c r="U1882" s="37"/>
      <c r="Y1882" s="37"/>
      <c r="Z1882" s="37"/>
    </row>
    <row r="1883" spans="1:28">
      <c r="A1883" s="102">
        <v>1881</v>
      </c>
      <c r="B1883" s="37"/>
      <c r="C1883" s="37"/>
      <c r="D1883" s="37"/>
      <c r="G1883" s="37"/>
      <c r="J1883" s="25"/>
      <c r="K1883" s="25"/>
      <c r="P1883" s="25"/>
      <c r="T1883" s="37"/>
      <c r="U1883" s="37"/>
      <c r="Y1883" s="37"/>
      <c r="Z1883" s="37"/>
    </row>
    <row r="1884" spans="1:28">
      <c r="A1884" s="102">
        <v>1882</v>
      </c>
      <c r="B1884" s="37"/>
      <c r="C1884" s="37"/>
      <c r="D1884" s="37"/>
      <c r="G1884" s="37"/>
      <c r="J1884" s="25"/>
      <c r="K1884" s="25"/>
      <c r="P1884" s="25"/>
      <c r="T1884" s="37"/>
      <c r="U1884" s="37"/>
      <c r="Y1884" s="37"/>
      <c r="Z1884" s="37"/>
    </row>
    <row r="1885" spans="1:28">
      <c r="A1885" s="102">
        <v>1883</v>
      </c>
      <c r="B1885" s="37"/>
      <c r="C1885" s="37"/>
      <c r="D1885" s="37"/>
      <c r="G1885" s="37"/>
      <c r="J1885" s="25"/>
      <c r="K1885" s="25"/>
      <c r="P1885" s="25"/>
      <c r="T1885" s="37"/>
      <c r="U1885" s="37"/>
      <c r="Y1885" s="37"/>
      <c r="Z1885" s="37"/>
    </row>
    <row r="1886" spans="1:28" ht="13.5" thickBot="1">
      <c r="A1886" s="114">
        <v>1884</v>
      </c>
      <c r="B1886" s="122"/>
      <c r="C1886" s="122"/>
      <c r="D1886" s="122"/>
      <c r="E1886" s="122"/>
      <c r="F1886" s="123"/>
      <c r="G1886" s="122"/>
      <c r="H1886" s="123"/>
      <c r="I1886" s="122"/>
      <c r="J1886" s="122"/>
      <c r="K1886" s="122"/>
      <c r="L1886" s="122"/>
      <c r="M1886" s="123"/>
      <c r="N1886" s="122"/>
      <c r="O1886" s="122"/>
      <c r="P1886" s="122"/>
      <c r="Q1886" s="122"/>
      <c r="R1886" s="123"/>
      <c r="S1886" s="122"/>
      <c r="T1886" s="122"/>
      <c r="U1886" s="122"/>
      <c r="V1886" s="122"/>
      <c r="W1886" s="123"/>
      <c r="X1886" s="122"/>
      <c r="Y1886" s="115"/>
      <c r="Z1886" s="115"/>
      <c r="AA1886" s="115"/>
      <c r="AB1886" s="116"/>
    </row>
    <row r="1887" spans="1:28">
      <c r="A1887" s="102">
        <v>1885</v>
      </c>
      <c r="B1887" s="37"/>
      <c r="C1887" s="37"/>
      <c r="D1887" s="37"/>
      <c r="G1887" s="37"/>
      <c r="J1887" s="25"/>
      <c r="K1887" s="25"/>
      <c r="P1887" s="25"/>
      <c r="T1887" s="37"/>
      <c r="U1887" s="37"/>
      <c r="Y1887" s="37"/>
      <c r="Z1887" s="37"/>
    </row>
    <row r="1888" spans="1:28">
      <c r="A1888" s="102">
        <v>1886</v>
      </c>
      <c r="B1888" s="37"/>
      <c r="C1888" s="37"/>
      <c r="D1888" s="37"/>
      <c r="G1888" s="37"/>
      <c r="J1888" s="25"/>
      <c r="K1888" s="25"/>
      <c r="P1888" s="25"/>
      <c r="T1888" s="37"/>
      <c r="U1888" s="37"/>
      <c r="Y1888" s="37"/>
      <c r="Z1888" s="37"/>
    </row>
    <row r="1889" spans="1:28">
      <c r="A1889" s="102">
        <v>1887</v>
      </c>
      <c r="B1889" s="37"/>
      <c r="C1889" s="37"/>
      <c r="D1889" s="37"/>
      <c r="G1889" s="37"/>
      <c r="J1889" s="25"/>
      <c r="K1889" s="25"/>
      <c r="P1889" s="25"/>
      <c r="T1889" s="37"/>
      <c r="U1889" s="37"/>
      <c r="Y1889" s="37"/>
      <c r="Z1889" s="37"/>
    </row>
    <row r="1890" spans="1:28">
      <c r="A1890" s="102">
        <v>1888</v>
      </c>
      <c r="B1890" s="37"/>
      <c r="C1890" s="37"/>
      <c r="D1890" s="37"/>
      <c r="G1890" s="37"/>
      <c r="J1890" s="25"/>
      <c r="K1890" s="25"/>
      <c r="P1890" s="25"/>
      <c r="T1890" s="37"/>
      <c r="U1890" s="37"/>
      <c r="Y1890" s="37"/>
      <c r="Z1890" s="37"/>
    </row>
    <row r="1891" spans="1:28" ht="13.5" thickBot="1">
      <c r="A1891" s="114">
        <v>1889</v>
      </c>
      <c r="B1891" s="122"/>
      <c r="C1891" s="122"/>
      <c r="D1891" s="122"/>
      <c r="E1891" s="122"/>
      <c r="F1891" s="123"/>
      <c r="G1891" s="122"/>
      <c r="H1891" s="123"/>
      <c r="I1891" s="122"/>
      <c r="J1891" s="122"/>
      <c r="K1891" s="122"/>
      <c r="L1891" s="122"/>
      <c r="M1891" s="123"/>
      <c r="N1891" s="122"/>
      <c r="O1891" s="122"/>
      <c r="P1891" s="122"/>
      <c r="Q1891" s="122"/>
      <c r="R1891" s="123"/>
      <c r="S1891" s="122"/>
      <c r="T1891" s="122"/>
      <c r="U1891" s="122"/>
      <c r="V1891" s="122"/>
      <c r="W1891" s="123"/>
      <c r="X1891" s="122"/>
      <c r="Y1891" s="115"/>
      <c r="Z1891" s="115"/>
      <c r="AA1891" s="115"/>
      <c r="AB1891" s="116"/>
    </row>
    <row r="1892" spans="1:28">
      <c r="A1892" s="102">
        <v>1890</v>
      </c>
      <c r="B1892" s="37"/>
      <c r="C1892" s="37"/>
      <c r="D1892" s="37"/>
      <c r="G1892" s="37"/>
      <c r="J1892" s="25"/>
      <c r="K1892" s="25"/>
      <c r="P1892" s="25"/>
      <c r="T1892" s="37"/>
      <c r="U1892" s="37"/>
      <c r="Y1892" s="37"/>
      <c r="Z1892" s="37"/>
    </row>
    <row r="1893" spans="1:28">
      <c r="A1893" s="102">
        <v>1891</v>
      </c>
      <c r="B1893" s="37"/>
      <c r="C1893" s="37"/>
      <c r="D1893" s="37"/>
      <c r="G1893" s="37"/>
      <c r="J1893" s="25"/>
      <c r="K1893" s="25"/>
      <c r="P1893" s="25"/>
      <c r="T1893" s="37"/>
      <c r="U1893" s="37"/>
      <c r="Y1893" s="37"/>
      <c r="Z1893" s="37"/>
    </row>
    <row r="1894" spans="1:28">
      <c r="A1894" s="102">
        <v>1892</v>
      </c>
      <c r="B1894" s="37"/>
      <c r="C1894" s="37"/>
      <c r="D1894" s="37"/>
      <c r="G1894" s="37"/>
      <c r="J1894" s="25"/>
      <c r="K1894" s="25"/>
      <c r="P1894" s="25"/>
      <c r="T1894" s="37"/>
      <c r="U1894" s="37"/>
      <c r="Y1894" s="37"/>
      <c r="Z1894" s="37"/>
    </row>
    <row r="1895" spans="1:28">
      <c r="A1895" s="102">
        <v>1893</v>
      </c>
      <c r="B1895" s="37"/>
      <c r="C1895" s="37"/>
      <c r="D1895" s="37"/>
      <c r="G1895" s="37"/>
      <c r="J1895" s="25"/>
      <c r="K1895" s="25"/>
      <c r="P1895" s="25"/>
      <c r="T1895" s="37"/>
      <c r="U1895" s="37"/>
      <c r="Y1895" s="37"/>
      <c r="Z1895" s="37"/>
    </row>
    <row r="1896" spans="1:28" ht="13.5" thickBot="1">
      <c r="A1896" s="114">
        <v>1894</v>
      </c>
      <c r="B1896" s="122"/>
      <c r="C1896" s="122"/>
      <c r="D1896" s="122"/>
      <c r="E1896" s="122"/>
      <c r="F1896" s="123"/>
      <c r="G1896" s="122"/>
      <c r="H1896" s="123"/>
      <c r="I1896" s="122"/>
      <c r="J1896" s="122"/>
      <c r="K1896" s="122"/>
      <c r="L1896" s="122"/>
      <c r="M1896" s="123"/>
      <c r="N1896" s="122"/>
      <c r="O1896" s="122"/>
      <c r="P1896" s="122"/>
      <c r="Q1896" s="122"/>
      <c r="R1896" s="123"/>
      <c r="S1896" s="122"/>
      <c r="T1896" s="122"/>
      <c r="U1896" s="122"/>
      <c r="V1896" s="122"/>
      <c r="W1896" s="123"/>
      <c r="X1896" s="122"/>
      <c r="Y1896" s="115"/>
      <c r="Z1896" s="115"/>
      <c r="AA1896" s="115"/>
      <c r="AB1896" s="116"/>
    </row>
    <row r="1897" spans="1:28">
      <c r="A1897" s="102">
        <v>1895</v>
      </c>
      <c r="B1897" s="37"/>
      <c r="C1897" s="37"/>
      <c r="D1897" s="37"/>
      <c r="G1897" s="37"/>
      <c r="J1897" s="25"/>
      <c r="K1897" s="25"/>
      <c r="P1897" s="25"/>
      <c r="T1897" s="37"/>
      <c r="U1897" s="37"/>
      <c r="Y1897" s="37"/>
      <c r="Z1897" s="37"/>
    </row>
    <row r="1898" spans="1:28">
      <c r="A1898" s="102">
        <v>1896</v>
      </c>
      <c r="B1898" s="37"/>
      <c r="C1898" s="37"/>
      <c r="D1898" s="37"/>
      <c r="G1898" s="37"/>
      <c r="J1898" s="25"/>
      <c r="K1898" s="25"/>
      <c r="P1898" s="25"/>
      <c r="T1898" s="37"/>
      <c r="U1898" s="37"/>
      <c r="Y1898" s="37"/>
      <c r="Z1898" s="37"/>
    </row>
    <row r="1899" spans="1:28">
      <c r="A1899" s="102">
        <v>1897</v>
      </c>
      <c r="B1899" s="37"/>
      <c r="C1899" s="37"/>
      <c r="D1899" s="37"/>
      <c r="G1899" s="37"/>
      <c r="J1899" s="25"/>
      <c r="K1899" s="25"/>
      <c r="P1899" s="25"/>
      <c r="T1899" s="37"/>
      <c r="U1899" s="37"/>
      <c r="Y1899" s="37"/>
      <c r="Z1899" s="37"/>
    </row>
    <row r="1900" spans="1:28">
      <c r="A1900" s="102">
        <v>1898</v>
      </c>
      <c r="B1900" s="37"/>
      <c r="C1900" s="37"/>
      <c r="D1900" s="37"/>
      <c r="G1900" s="37"/>
      <c r="J1900" s="25"/>
      <c r="K1900" s="25"/>
      <c r="P1900" s="25"/>
      <c r="T1900" s="37"/>
      <c r="U1900" s="37"/>
      <c r="Y1900" s="37"/>
      <c r="Z1900" s="37"/>
    </row>
    <row r="1901" spans="1:28" ht="13.5" thickBot="1">
      <c r="A1901" s="114">
        <v>1899</v>
      </c>
      <c r="B1901" s="122"/>
      <c r="C1901" s="122"/>
      <c r="D1901" s="122"/>
      <c r="E1901" s="122"/>
      <c r="F1901" s="123"/>
      <c r="G1901" s="122"/>
      <c r="H1901" s="123"/>
      <c r="I1901" s="122"/>
      <c r="J1901" s="122"/>
      <c r="K1901" s="122"/>
      <c r="L1901" s="122"/>
      <c r="M1901" s="123"/>
      <c r="N1901" s="122"/>
      <c r="O1901" s="122"/>
      <c r="P1901" s="122"/>
      <c r="Q1901" s="122"/>
      <c r="R1901" s="123"/>
      <c r="S1901" s="122"/>
      <c r="T1901" s="122"/>
      <c r="U1901" s="122"/>
      <c r="V1901" s="122"/>
      <c r="W1901" s="123"/>
      <c r="X1901" s="122"/>
      <c r="Y1901" s="115"/>
      <c r="Z1901" s="115"/>
      <c r="AA1901" s="115"/>
      <c r="AB1901" s="116"/>
    </row>
    <row r="1902" spans="1:28">
      <c r="A1902" s="102">
        <v>1900</v>
      </c>
      <c r="B1902" s="37"/>
      <c r="C1902" s="37"/>
      <c r="D1902" s="37"/>
      <c r="G1902" s="37"/>
      <c r="J1902" s="25"/>
      <c r="K1902" s="25"/>
      <c r="P1902" s="25"/>
      <c r="T1902" s="37"/>
      <c r="U1902" s="37"/>
      <c r="Y1902" s="37"/>
      <c r="Z1902" s="37"/>
    </row>
    <row r="1903" spans="1:28">
      <c r="A1903" s="102">
        <v>1901</v>
      </c>
      <c r="B1903" s="37"/>
      <c r="C1903" s="37"/>
      <c r="D1903" s="37"/>
      <c r="G1903" s="37"/>
      <c r="J1903" s="25"/>
      <c r="K1903" s="25"/>
      <c r="P1903" s="25"/>
      <c r="T1903" s="37"/>
      <c r="U1903" s="37"/>
      <c r="Y1903" s="37"/>
      <c r="Z1903" s="37"/>
    </row>
    <row r="1904" spans="1:28">
      <c r="A1904" s="102">
        <v>1902</v>
      </c>
      <c r="B1904" s="37"/>
      <c r="C1904" s="37"/>
      <c r="D1904" s="37"/>
      <c r="G1904" s="37"/>
      <c r="J1904" s="25"/>
      <c r="K1904" s="25"/>
      <c r="P1904" s="25"/>
      <c r="T1904" s="37"/>
      <c r="U1904" s="37"/>
      <c r="Y1904" s="37"/>
      <c r="Z1904" s="37"/>
    </row>
    <row r="1905" spans="1:28">
      <c r="A1905" s="102">
        <v>1903</v>
      </c>
      <c r="B1905" s="37"/>
      <c r="C1905" s="37"/>
      <c r="D1905" s="37"/>
      <c r="G1905" s="37"/>
      <c r="J1905" s="25"/>
      <c r="K1905" s="25"/>
      <c r="P1905" s="25"/>
      <c r="T1905" s="37"/>
      <c r="U1905" s="37"/>
      <c r="Y1905" s="37"/>
      <c r="Z1905" s="37"/>
    </row>
    <row r="1906" spans="1:28" ht="13.5" thickBot="1">
      <c r="A1906" s="114">
        <v>1904</v>
      </c>
      <c r="B1906" s="122"/>
      <c r="C1906" s="122"/>
      <c r="D1906" s="122"/>
      <c r="E1906" s="122"/>
      <c r="F1906" s="123"/>
      <c r="G1906" s="122"/>
      <c r="H1906" s="123"/>
      <c r="I1906" s="122"/>
      <c r="J1906" s="122"/>
      <c r="K1906" s="122"/>
      <c r="L1906" s="122"/>
      <c r="M1906" s="123"/>
      <c r="N1906" s="122"/>
      <c r="O1906" s="122"/>
      <c r="P1906" s="122"/>
      <c r="Q1906" s="122"/>
      <c r="R1906" s="123"/>
      <c r="S1906" s="122"/>
      <c r="T1906" s="122"/>
      <c r="U1906" s="122"/>
      <c r="V1906" s="122"/>
      <c r="W1906" s="123"/>
      <c r="X1906" s="122"/>
      <c r="Y1906" s="115"/>
      <c r="Z1906" s="115"/>
      <c r="AA1906" s="115"/>
      <c r="AB1906" s="116"/>
    </row>
    <row r="1907" spans="1:28">
      <c r="A1907" s="102">
        <v>1905</v>
      </c>
      <c r="B1907" s="37"/>
      <c r="C1907" s="37"/>
      <c r="D1907" s="37"/>
      <c r="G1907" s="37"/>
      <c r="J1907" s="25"/>
      <c r="K1907" s="25"/>
      <c r="P1907" s="25"/>
      <c r="T1907" s="37"/>
      <c r="U1907" s="37"/>
      <c r="Y1907" s="37"/>
      <c r="Z1907" s="37"/>
    </row>
    <row r="1908" spans="1:28">
      <c r="A1908" s="102">
        <v>1906</v>
      </c>
      <c r="B1908" s="37"/>
      <c r="C1908" s="37"/>
      <c r="D1908" s="37"/>
      <c r="G1908" s="37"/>
      <c r="J1908" s="25"/>
      <c r="K1908" s="25"/>
      <c r="P1908" s="25"/>
      <c r="T1908" s="37"/>
      <c r="U1908" s="37"/>
      <c r="Y1908" s="37"/>
      <c r="Z1908" s="37"/>
    </row>
    <row r="1909" spans="1:28">
      <c r="A1909" s="102">
        <v>1907</v>
      </c>
      <c r="B1909" s="37"/>
      <c r="C1909" s="37"/>
      <c r="D1909" s="37"/>
      <c r="G1909" s="37"/>
      <c r="J1909" s="25"/>
      <c r="K1909" s="25"/>
      <c r="P1909" s="25"/>
      <c r="T1909" s="37"/>
      <c r="U1909" s="37"/>
      <c r="Y1909" s="37"/>
      <c r="Z1909" s="37"/>
    </row>
    <row r="1910" spans="1:28">
      <c r="A1910" s="102">
        <v>1908</v>
      </c>
      <c r="B1910" s="37"/>
      <c r="C1910" s="37"/>
      <c r="D1910" s="37"/>
      <c r="G1910" s="37"/>
      <c r="J1910" s="25"/>
      <c r="K1910" s="25"/>
      <c r="P1910" s="25"/>
      <c r="T1910" s="37"/>
      <c r="U1910" s="37"/>
      <c r="Y1910" s="37"/>
      <c r="Z1910" s="37"/>
    </row>
    <row r="1911" spans="1:28" ht="13.5" thickBot="1">
      <c r="A1911" s="114">
        <v>1909</v>
      </c>
      <c r="B1911" s="122"/>
      <c r="C1911" s="122"/>
      <c r="D1911" s="122"/>
      <c r="E1911" s="122"/>
      <c r="F1911" s="123"/>
      <c r="G1911" s="122"/>
      <c r="H1911" s="123"/>
      <c r="I1911" s="122"/>
      <c r="J1911" s="122"/>
      <c r="K1911" s="122"/>
      <c r="L1911" s="122"/>
      <c r="M1911" s="123"/>
      <c r="N1911" s="122"/>
      <c r="O1911" s="122"/>
      <c r="P1911" s="122"/>
      <c r="Q1911" s="122"/>
      <c r="R1911" s="123"/>
      <c r="S1911" s="122"/>
      <c r="T1911" s="122"/>
      <c r="U1911" s="122"/>
      <c r="V1911" s="122"/>
      <c r="W1911" s="123"/>
      <c r="X1911" s="122"/>
      <c r="Y1911" s="115"/>
      <c r="Z1911" s="115"/>
      <c r="AA1911" s="115"/>
      <c r="AB1911" s="116"/>
    </row>
    <row r="1912" spans="1:28">
      <c r="A1912" s="102">
        <v>1910</v>
      </c>
      <c r="B1912" s="37"/>
      <c r="C1912" s="37"/>
      <c r="D1912" s="37"/>
      <c r="G1912" s="37"/>
      <c r="J1912" s="25"/>
      <c r="K1912" s="25"/>
      <c r="P1912" s="25"/>
      <c r="T1912" s="37"/>
      <c r="U1912" s="37"/>
      <c r="Y1912" s="37"/>
      <c r="Z1912" s="37"/>
    </row>
    <row r="1913" spans="1:28">
      <c r="A1913" s="102">
        <v>1911</v>
      </c>
      <c r="B1913" s="37"/>
      <c r="C1913" s="37"/>
      <c r="D1913" s="37"/>
      <c r="G1913" s="37"/>
      <c r="J1913" s="25"/>
      <c r="K1913" s="25"/>
      <c r="P1913" s="25"/>
      <c r="T1913" s="37"/>
      <c r="U1913" s="37"/>
      <c r="Y1913" s="37"/>
      <c r="Z1913" s="37"/>
    </row>
    <row r="1914" spans="1:28">
      <c r="A1914" s="102">
        <v>1912</v>
      </c>
      <c r="B1914" s="37"/>
      <c r="C1914" s="37"/>
      <c r="D1914" s="37"/>
      <c r="G1914" s="37"/>
      <c r="J1914" s="25"/>
      <c r="K1914" s="25"/>
      <c r="P1914" s="25"/>
      <c r="T1914" s="37"/>
      <c r="U1914" s="37"/>
      <c r="Y1914" s="37"/>
      <c r="Z1914" s="37"/>
    </row>
    <row r="1915" spans="1:28">
      <c r="A1915" s="102">
        <v>1913</v>
      </c>
      <c r="B1915" s="37"/>
      <c r="C1915" s="37"/>
      <c r="D1915" s="37"/>
      <c r="G1915" s="37"/>
      <c r="J1915" s="25"/>
      <c r="K1915" s="25"/>
      <c r="P1915" s="25"/>
      <c r="T1915" s="37"/>
      <c r="U1915" s="37"/>
      <c r="Y1915" s="37"/>
      <c r="Z1915" s="37"/>
    </row>
    <row r="1916" spans="1:28" ht="13.5" thickBot="1">
      <c r="A1916" s="114">
        <v>1914</v>
      </c>
      <c r="B1916" s="122"/>
      <c r="C1916" s="122"/>
      <c r="D1916" s="122"/>
      <c r="E1916" s="122"/>
      <c r="F1916" s="123"/>
      <c r="G1916" s="122"/>
      <c r="H1916" s="123"/>
      <c r="I1916" s="122"/>
      <c r="J1916" s="122"/>
      <c r="K1916" s="122"/>
      <c r="L1916" s="122"/>
      <c r="M1916" s="123"/>
      <c r="N1916" s="122"/>
      <c r="O1916" s="122"/>
      <c r="P1916" s="122"/>
      <c r="Q1916" s="122"/>
      <c r="R1916" s="123"/>
      <c r="S1916" s="122"/>
      <c r="T1916" s="122"/>
      <c r="U1916" s="122"/>
      <c r="V1916" s="122"/>
      <c r="W1916" s="123"/>
      <c r="X1916" s="122"/>
      <c r="Y1916" s="115"/>
      <c r="Z1916" s="115"/>
      <c r="AA1916" s="115"/>
      <c r="AB1916" s="116"/>
    </row>
    <row r="1917" spans="1:28">
      <c r="A1917" s="102">
        <v>1915</v>
      </c>
      <c r="B1917" s="37"/>
      <c r="C1917" s="37"/>
      <c r="D1917" s="37"/>
      <c r="G1917" s="37"/>
      <c r="J1917" s="25"/>
      <c r="K1917" s="25"/>
      <c r="P1917" s="25"/>
      <c r="T1917" s="37"/>
      <c r="U1917" s="37"/>
      <c r="Y1917" s="37"/>
      <c r="Z1917" s="37"/>
    </row>
    <row r="1918" spans="1:28">
      <c r="A1918" s="102">
        <v>1916</v>
      </c>
      <c r="B1918" s="37"/>
      <c r="C1918" s="37"/>
      <c r="D1918" s="37"/>
      <c r="G1918" s="37"/>
      <c r="J1918" s="25"/>
      <c r="K1918" s="25"/>
      <c r="P1918" s="25"/>
      <c r="T1918" s="37"/>
      <c r="U1918" s="37"/>
      <c r="Y1918" s="37"/>
      <c r="Z1918" s="37"/>
    </row>
    <row r="1919" spans="1:28">
      <c r="A1919" s="102">
        <v>1917</v>
      </c>
      <c r="B1919" s="37"/>
      <c r="C1919" s="37"/>
      <c r="D1919" s="37"/>
      <c r="G1919" s="37"/>
      <c r="J1919" s="25"/>
      <c r="K1919" s="25"/>
      <c r="P1919" s="25"/>
      <c r="T1919" s="37"/>
      <c r="U1919" s="37"/>
      <c r="Y1919" s="37"/>
      <c r="Z1919" s="37"/>
    </row>
    <row r="1920" spans="1:28">
      <c r="A1920" s="102">
        <v>1918</v>
      </c>
      <c r="B1920" s="37"/>
      <c r="C1920" s="37"/>
      <c r="D1920" s="37"/>
      <c r="G1920" s="37"/>
      <c r="J1920" s="25"/>
      <c r="K1920" s="25"/>
      <c r="P1920" s="25"/>
      <c r="T1920" s="37"/>
      <c r="U1920" s="37"/>
      <c r="Y1920" s="37"/>
      <c r="Z1920" s="37"/>
    </row>
    <row r="1921" spans="1:28" ht="13.5" thickBot="1">
      <c r="A1921" s="114">
        <v>1919</v>
      </c>
      <c r="B1921" s="122"/>
      <c r="C1921" s="122"/>
      <c r="D1921" s="122"/>
      <c r="E1921" s="122"/>
      <c r="F1921" s="123"/>
      <c r="G1921" s="122"/>
      <c r="H1921" s="123"/>
      <c r="I1921" s="122"/>
      <c r="J1921" s="122"/>
      <c r="K1921" s="122"/>
      <c r="L1921" s="122"/>
      <c r="M1921" s="123"/>
      <c r="N1921" s="122"/>
      <c r="O1921" s="122"/>
      <c r="P1921" s="122"/>
      <c r="Q1921" s="122"/>
      <c r="R1921" s="123"/>
      <c r="S1921" s="122"/>
      <c r="T1921" s="122"/>
      <c r="U1921" s="122"/>
      <c r="V1921" s="122"/>
      <c r="W1921" s="123"/>
      <c r="X1921" s="122"/>
      <c r="Y1921" s="115"/>
      <c r="Z1921" s="115"/>
      <c r="AA1921" s="115"/>
      <c r="AB1921" s="116"/>
    </row>
    <row r="1922" spans="1:28">
      <c r="A1922" s="102">
        <v>1920</v>
      </c>
      <c r="B1922" s="37"/>
      <c r="C1922" s="37"/>
      <c r="D1922" s="37"/>
      <c r="G1922" s="37"/>
      <c r="J1922" s="25"/>
      <c r="K1922" s="25"/>
      <c r="P1922" s="25"/>
      <c r="T1922" s="37"/>
      <c r="U1922" s="37"/>
      <c r="Y1922" s="37"/>
      <c r="Z1922" s="37"/>
    </row>
    <row r="1923" spans="1:28">
      <c r="A1923" s="102">
        <v>1921</v>
      </c>
      <c r="B1923" s="37"/>
      <c r="C1923" s="37"/>
      <c r="D1923" s="37"/>
      <c r="G1923" s="37"/>
      <c r="J1923" s="25"/>
      <c r="K1923" s="25"/>
      <c r="P1923" s="25"/>
      <c r="T1923" s="37"/>
      <c r="U1923" s="37"/>
      <c r="Y1923" s="37"/>
      <c r="Z1923" s="37"/>
    </row>
    <row r="1924" spans="1:28">
      <c r="A1924" s="102">
        <v>1922</v>
      </c>
      <c r="B1924" s="37"/>
      <c r="C1924" s="37"/>
      <c r="D1924" s="37"/>
      <c r="G1924" s="37"/>
      <c r="J1924" s="25"/>
      <c r="K1924" s="25"/>
      <c r="P1924" s="25"/>
      <c r="T1924" s="37"/>
      <c r="U1924" s="37"/>
      <c r="Y1924" s="37"/>
      <c r="Z1924" s="37"/>
    </row>
    <row r="1925" spans="1:28">
      <c r="A1925" s="102">
        <v>1923</v>
      </c>
      <c r="B1925" s="37"/>
      <c r="C1925" s="37"/>
      <c r="D1925" s="37"/>
      <c r="G1925" s="37"/>
      <c r="J1925" s="25"/>
      <c r="K1925" s="25"/>
      <c r="P1925" s="25"/>
      <c r="T1925" s="37"/>
      <c r="U1925" s="37"/>
      <c r="Y1925" s="37"/>
      <c r="Z1925" s="37"/>
    </row>
    <row r="1926" spans="1:28" ht="13.5" thickBot="1">
      <c r="A1926" s="114">
        <v>1924</v>
      </c>
      <c r="B1926" s="122"/>
      <c r="C1926" s="122"/>
      <c r="D1926" s="122"/>
      <c r="E1926" s="122"/>
      <c r="F1926" s="123"/>
      <c r="G1926" s="122"/>
      <c r="H1926" s="123"/>
      <c r="I1926" s="122"/>
      <c r="J1926" s="122"/>
      <c r="K1926" s="122"/>
      <c r="L1926" s="122"/>
      <c r="M1926" s="123"/>
      <c r="N1926" s="122"/>
      <c r="O1926" s="122"/>
      <c r="P1926" s="122"/>
      <c r="Q1926" s="122"/>
      <c r="R1926" s="123"/>
      <c r="S1926" s="122"/>
      <c r="T1926" s="122"/>
      <c r="U1926" s="122"/>
      <c r="V1926" s="122"/>
      <c r="W1926" s="123"/>
      <c r="X1926" s="122"/>
      <c r="Y1926" s="115"/>
      <c r="Z1926" s="115"/>
      <c r="AA1926" s="115"/>
      <c r="AB1926" s="116"/>
    </row>
    <row r="1927" spans="1:28">
      <c r="A1927" s="102">
        <v>1925</v>
      </c>
      <c r="B1927" s="37"/>
      <c r="C1927" s="37"/>
      <c r="D1927" s="37"/>
      <c r="G1927" s="37"/>
      <c r="J1927" s="25"/>
      <c r="K1927" s="25"/>
      <c r="P1927" s="25"/>
      <c r="T1927" s="37"/>
      <c r="U1927" s="37"/>
      <c r="Y1927" s="37"/>
      <c r="Z1927" s="37"/>
    </row>
    <row r="1928" spans="1:28">
      <c r="A1928" s="102">
        <v>1926</v>
      </c>
      <c r="B1928" s="37"/>
      <c r="C1928" s="37"/>
      <c r="D1928" s="37"/>
      <c r="G1928" s="37"/>
      <c r="J1928" s="25"/>
      <c r="K1928" s="25"/>
      <c r="P1928" s="25"/>
      <c r="T1928" s="37"/>
      <c r="U1928" s="37"/>
      <c r="Y1928" s="37"/>
      <c r="Z1928" s="37"/>
    </row>
    <row r="1929" spans="1:28">
      <c r="A1929" s="102">
        <v>1927</v>
      </c>
      <c r="B1929" s="37"/>
      <c r="C1929" s="37"/>
      <c r="D1929" s="37"/>
      <c r="G1929" s="37"/>
      <c r="J1929" s="25"/>
      <c r="K1929" s="25"/>
      <c r="P1929" s="25"/>
      <c r="T1929" s="37"/>
      <c r="U1929" s="37"/>
      <c r="Y1929" s="37"/>
      <c r="Z1929" s="37"/>
    </row>
    <row r="1930" spans="1:28">
      <c r="A1930" s="102">
        <v>1928</v>
      </c>
      <c r="B1930" s="37"/>
      <c r="C1930" s="37"/>
      <c r="D1930" s="37"/>
      <c r="G1930" s="37"/>
      <c r="J1930" s="25"/>
      <c r="K1930" s="25"/>
      <c r="P1930" s="25"/>
      <c r="T1930" s="37"/>
      <c r="U1930" s="37"/>
      <c r="Y1930" s="37"/>
      <c r="Z1930" s="37"/>
    </row>
    <row r="1931" spans="1:28" ht="13.5" thickBot="1">
      <c r="A1931" s="114">
        <v>1929</v>
      </c>
      <c r="B1931" s="122"/>
      <c r="C1931" s="122"/>
      <c r="D1931" s="122"/>
      <c r="E1931" s="122"/>
      <c r="F1931" s="123"/>
      <c r="G1931" s="122"/>
      <c r="H1931" s="123"/>
      <c r="I1931" s="122"/>
      <c r="J1931" s="122"/>
      <c r="K1931" s="122"/>
      <c r="L1931" s="122"/>
      <c r="M1931" s="123"/>
      <c r="N1931" s="122"/>
      <c r="O1931" s="122"/>
      <c r="P1931" s="122"/>
      <c r="Q1931" s="122"/>
      <c r="R1931" s="123"/>
      <c r="S1931" s="122"/>
      <c r="T1931" s="122"/>
      <c r="U1931" s="122"/>
      <c r="V1931" s="122"/>
      <c r="W1931" s="123"/>
      <c r="X1931" s="122"/>
      <c r="Y1931" s="115"/>
      <c r="Z1931" s="115"/>
      <c r="AA1931" s="115"/>
      <c r="AB1931" s="116"/>
    </row>
    <row r="1932" spans="1:28">
      <c r="A1932" s="102">
        <v>1930</v>
      </c>
      <c r="B1932" s="37"/>
      <c r="C1932" s="37"/>
      <c r="D1932" s="37"/>
      <c r="G1932" s="37"/>
      <c r="J1932" s="25"/>
      <c r="K1932" s="25"/>
      <c r="P1932" s="25"/>
      <c r="T1932" s="37"/>
      <c r="U1932" s="37"/>
      <c r="Y1932" s="37"/>
      <c r="Z1932" s="37"/>
    </row>
    <row r="1933" spans="1:28">
      <c r="A1933" s="102">
        <v>1931</v>
      </c>
      <c r="B1933" s="37"/>
      <c r="C1933" s="37"/>
      <c r="D1933" s="37"/>
      <c r="G1933" s="37"/>
      <c r="J1933" s="25"/>
      <c r="K1933" s="25"/>
      <c r="P1933" s="25"/>
      <c r="T1933" s="37"/>
      <c r="U1933" s="37"/>
      <c r="Y1933" s="37"/>
      <c r="Z1933" s="37"/>
    </row>
    <row r="1934" spans="1:28">
      <c r="A1934" s="102">
        <v>1932</v>
      </c>
      <c r="B1934" s="37"/>
      <c r="C1934" s="37"/>
      <c r="D1934" s="37"/>
      <c r="G1934" s="37"/>
      <c r="J1934" s="25"/>
      <c r="K1934" s="25"/>
      <c r="P1934" s="25"/>
      <c r="T1934" s="37"/>
      <c r="U1934" s="37"/>
      <c r="Y1934" s="37"/>
      <c r="Z1934" s="37"/>
    </row>
    <row r="1935" spans="1:28">
      <c r="A1935" s="102">
        <v>1933</v>
      </c>
      <c r="B1935" s="37"/>
      <c r="C1935" s="37"/>
      <c r="D1935" s="37"/>
      <c r="G1935" s="37"/>
      <c r="J1935" s="25"/>
      <c r="K1935" s="25"/>
      <c r="P1935" s="25"/>
      <c r="T1935" s="37"/>
      <c r="U1935" s="37"/>
      <c r="Y1935" s="37"/>
      <c r="Z1935" s="37"/>
    </row>
    <row r="1936" spans="1:28" ht="13.5" thickBot="1">
      <c r="A1936" s="114">
        <v>1934</v>
      </c>
      <c r="B1936" s="122"/>
      <c r="C1936" s="122"/>
      <c r="D1936" s="122"/>
      <c r="E1936" s="122"/>
      <c r="F1936" s="123"/>
      <c r="G1936" s="122"/>
      <c r="H1936" s="123"/>
      <c r="I1936" s="122"/>
      <c r="J1936" s="122"/>
      <c r="K1936" s="122"/>
      <c r="L1936" s="122"/>
      <c r="M1936" s="123"/>
      <c r="N1936" s="122"/>
      <c r="O1936" s="122"/>
      <c r="P1936" s="122"/>
      <c r="Q1936" s="122"/>
      <c r="R1936" s="123"/>
      <c r="S1936" s="122"/>
      <c r="T1936" s="122"/>
      <c r="U1936" s="122"/>
      <c r="V1936" s="122"/>
      <c r="W1936" s="123"/>
      <c r="X1936" s="122"/>
      <c r="Y1936" s="115"/>
      <c r="Z1936" s="115"/>
      <c r="AA1936" s="115"/>
      <c r="AB1936" s="116"/>
    </row>
    <row r="1937" spans="1:28">
      <c r="A1937" s="102">
        <v>1935</v>
      </c>
      <c r="B1937" s="37"/>
      <c r="C1937" s="37"/>
      <c r="D1937" s="37"/>
      <c r="G1937" s="37"/>
      <c r="J1937" s="25"/>
      <c r="K1937" s="25"/>
      <c r="P1937" s="25"/>
      <c r="T1937" s="37"/>
      <c r="U1937" s="37"/>
      <c r="Y1937" s="37"/>
      <c r="Z1937" s="37"/>
    </row>
    <row r="1938" spans="1:28">
      <c r="A1938" s="102">
        <v>1936</v>
      </c>
      <c r="B1938" s="37"/>
      <c r="C1938" s="37"/>
      <c r="D1938" s="37"/>
      <c r="G1938" s="37"/>
      <c r="J1938" s="25"/>
      <c r="K1938" s="25"/>
      <c r="P1938" s="25"/>
      <c r="T1938" s="37"/>
      <c r="U1938" s="37"/>
      <c r="Y1938" s="37"/>
      <c r="Z1938" s="37"/>
    </row>
    <row r="1939" spans="1:28">
      <c r="A1939" s="102">
        <v>1937</v>
      </c>
      <c r="B1939" s="37"/>
      <c r="C1939" s="37"/>
      <c r="D1939" s="37"/>
      <c r="G1939" s="37"/>
      <c r="J1939" s="25"/>
      <c r="K1939" s="25"/>
      <c r="P1939" s="25"/>
      <c r="T1939" s="37"/>
      <c r="U1939" s="37"/>
      <c r="Y1939" s="37"/>
      <c r="Z1939" s="37"/>
    </row>
    <row r="1940" spans="1:28">
      <c r="A1940" s="102">
        <v>1938</v>
      </c>
      <c r="B1940" s="37"/>
      <c r="C1940" s="37"/>
      <c r="D1940" s="37"/>
      <c r="G1940" s="37"/>
      <c r="J1940" s="25"/>
      <c r="K1940" s="25"/>
      <c r="P1940" s="25"/>
      <c r="T1940" s="37"/>
      <c r="U1940" s="37"/>
      <c r="Y1940" s="37"/>
      <c r="Z1940" s="37"/>
    </row>
    <row r="1941" spans="1:28" ht="13.5" thickBot="1">
      <c r="A1941" s="114">
        <v>1939</v>
      </c>
      <c r="B1941" s="122"/>
      <c r="C1941" s="122"/>
      <c r="D1941" s="122"/>
      <c r="E1941" s="122"/>
      <c r="F1941" s="123"/>
      <c r="G1941" s="122"/>
      <c r="H1941" s="123"/>
      <c r="I1941" s="122"/>
      <c r="J1941" s="122"/>
      <c r="K1941" s="122"/>
      <c r="L1941" s="122"/>
      <c r="M1941" s="123"/>
      <c r="N1941" s="122"/>
      <c r="O1941" s="122"/>
      <c r="P1941" s="122"/>
      <c r="Q1941" s="122"/>
      <c r="R1941" s="123"/>
      <c r="S1941" s="122"/>
      <c r="T1941" s="122"/>
      <c r="U1941" s="122"/>
      <c r="V1941" s="122"/>
      <c r="W1941" s="123"/>
      <c r="X1941" s="122"/>
      <c r="Y1941" s="115"/>
      <c r="Z1941" s="115"/>
      <c r="AA1941" s="115"/>
      <c r="AB1941" s="116"/>
    </row>
    <row r="1942" spans="1:28">
      <c r="A1942" s="102">
        <v>1940</v>
      </c>
      <c r="B1942" s="37"/>
      <c r="C1942" s="37"/>
      <c r="D1942" s="37"/>
      <c r="G1942" s="37"/>
      <c r="J1942" s="25"/>
      <c r="K1942" s="25"/>
      <c r="P1942" s="25"/>
      <c r="T1942" s="37"/>
      <c r="U1942" s="37"/>
      <c r="Y1942" s="37"/>
      <c r="Z1942" s="37"/>
    </row>
    <row r="1943" spans="1:28">
      <c r="A1943" s="102">
        <v>1941</v>
      </c>
      <c r="B1943" s="37"/>
      <c r="C1943" s="37"/>
      <c r="D1943" s="37"/>
      <c r="G1943" s="37"/>
      <c r="J1943" s="25"/>
      <c r="K1943" s="25"/>
      <c r="P1943" s="25"/>
      <c r="T1943" s="37"/>
      <c r="U1943" s="37"/>
      <c r="Y1943" s="37"/>
      <c r="Z1943" s="37"/>
    </row>
    <row r="1944" spans="1:28">
      <c r="A1944" s="102">
        <v>1942</v>
      </c>
      <c r="B1944" s="37"/>
      <c r="C1944" s="37"/>
      <c r="D1944" s="37"/>
      <c r="G1944" s="37"/>
      <c r="J1944" s="25"/>
      <c r="K1944" s="25"/>
      <c r="P1944" s="25"/>
      <c r="T1944" s="37"/>
      <c r="U1944" s="37"/>
      <c r="Y1944" s="37"/>
      <c r="Z1944" s="37"/>
    </row>
    <row r="1945" spans="1:28">
      <c r="A1945" s="102">
        <v>1943</v>
      </c>
      <c r="B1945" s="37"/>
      <c r="C1945" s="37"/>
      <c r="D1945" s="37"/>
      <c r="G1945" s="37"/>
      <c r="J1945" s="25"/>
      <c r="K1945" s="25"/>
      <c r="P1945" s="25"/>
      <c r="T1945" s="37"/>
      <c r="U1945" s="37"/>
      <c r="Y1945" s="37"/>
      <c r="Z1945" s="37"/>
    </row>
    <row r="1946" spans="1:28" ht="13.5" thickBot="1">
      <c r="A1946" s="114">
        <v>1944</v>
      </c>
      <c r="B1946" s="122"/>
      <c r="C1946" s="122"/>
      <c r="D1946" s="122"/>
      <c r="E1946" s="122"/>
      <c r="F1946" s="123"/>
      <c r="G1946" s="122"/>
      <c r="H1946" s="123"/>
      <c r="I1946" s="122"/>
      <c r="J1946" s="122"/>
      <c r="K1946" s="122"/>
      <c r="L1946" s="122"/>
      <c r="M1946" s="123"/>
      <c r="N1946" s="122"/>
      <c r="O1946" s="122"/>
      <c r="P1946" s="122"/>
      <c r="Q1946" s="122"/>
      <c r="R1946" s="123"/>
      <c r="S1946" s="122"/>
      <c r="T1946" s="122"/>
      <c r="U1946" s="122"/>
      <c r="V1946" s="122"/>
      <c r="W1946" s="123"/>
      <c r="X1946" s="122"/>
      <c r="Y1946" s="115"/>
      <c r="Z1946" s="115"/>
      <c r="AA1946" s="115"/>
      <c r="AB1946" s="116"/>
    </row>
    <row r="1947" spans="1:28">
      <c r="A1947" s="102">
        <v>1945</v>
      </c>
      <c r="B1947" s="37"/>
      <c r="C1947" s="37"/>
      <c r="D1947" s="37"/>
      <c r="G1947" s="37"/>
      <c r="J1947" s="25"/>
      <c r="K1947" s="25"/>
      <c r="P1947" s="25"/>
      <c r="T1947" s="37"/>
      <c r="U1947" s="37"/>
      <c r="Y1947" s="37"/>
      <c r="Z1947" s="37"/>
    </row>
    <row r="1948" spans="1:28">
      <c r="A1948" s="102">
        <v>1946</v>
      </c>
      <c r="B1948" s="37"/>
      <c r="C1948" s="37"/>
      <c r="D1948" s="37"/>
      <c r="G1948" s="37"/>
      <c r="J1948" s="25"/>
      <c r="K1948" s="25"/>
      <c r="P1948" s="25"/>
      <c r="T1948" s="37"/>
      <c r="U1948" s="37"/>
      <c r="Y1948" s="37"/>
      <c r="Z1948" s="37"/>
    </row>
    <row r="1949" spans="1:28">
      <c r="A1949" s="102">
        <v>1947</v>
      </c>
      <c r="B1949" s="37"/>
      <c r="C1949" s="37"/>
      <c r="D1949" s="37"/>
      <c r="G1949" s="37"/>
      <c r="J1949" s="25"/>
      <c r="K1949" s="25"/>
      <c r="P1949" s="25"/>
      <c r="T1949" s="37"/>
      <c r="U1949" s="37"/>
      <c r="Y1949" s="37"/>
      <c r="Z1949" s="37"/>
    </row>
    <row r="1950" spans="1:28">
      <c r="A1950" s="102">
        <v>1948</v>
      </c>
      <c r="B1950" s="37"/>
      <c r="C1950" s="37"/>
      <c r="D1950" s="37"/>
      <c r="G1950" s="37"/>
      <c r="J1950" s="25"/>
      <c r="K1950" s="25"/>
      <c r="P1950" s="25"/>
      <c r="T1950" s="37"/>
      <c r="U1950" s="37"/>
      <c r="Y1950" s="37"/>
      <c r="Z1950" s="37"/>
    </row>
    <row r="1951" spans="1:28" ht="13.5" thickBot="1">
      <c r="A1951" s="114">
        <v>1949</v>
      </c>
      <c r="B1951" s="122"/>
      <c r="C1951" s="122"/>
      <c r="D1951" s="122"/>
      <c r="E1951" s="122"/>
      <c r="F1951" s="123"/>
      <c r="G1951" s="122"/>
      <c r="H1951" s="123"/>
      <c r="I1951" s="122"/>
      <c r="J1951" s="122"/>
      <c r="K1951" s="122"/>
      <c r="L1951" s="122"/>
      <c r="M1951" s="123"/>
      <c r="N1951" s="122"/>
      <c r="O1951" s="122"/>
      <c r="P1951" s="122"/>
      <c r="Q1951" s="122"/>
      <c r="R1951" s="123"/>
      <c r="S1951" s="122"/>
      <c r="T1951" s="122"/>
      <c r="U1951" s="122"/>
      <c r="V1951" s="122"/>
      <c r="W1951" s="123"/>
      <c r="X1951" s="122"/>
      <c r="Y1951" s="115"/>
      <c r="Z1951" s="115"/>
      <c r="AA1951" s="115"/>
      <c r="AB1951" s="116"/>
    </row>
    <row r="1952" spans="1:28">
      <c r="A1952" s="102">
        <v>1950</v>
      </c>
      <c r="B1952" s="37"/>
      <c r="C1952" s="37"/>
      <c r="D1952" s="37"/>
      <c r="G1952" s="37"/>
      <c r="J1952" s="25"/>
      <c r="K1952" s="25"/>
      <c r="P1952" s="25"/>
      <c r="T1952" s="37"/>
      <c r="U1952" s="37"/>
      <c r="Y1952" s="37"/>
      <c r="Z1952" s="37"/>
    </row>
    <row r="1953" spans="1:28">
      <c r="A1953" s="102">
        <v>1951</v>
      </c>
      <c r="B1953" s="37"/>
      <c r="C1953" s="37"/>
      <c r="D1953" s="37"/>
      <c r="G1953" s="37"/>
      <c r="J1953" s="25"/>
      <c r="K1953" s="25"/>
      <c r="P1953" s="25"/>
      <c r="T1953" s="37"/>
      <c r="U1953" s="37"/>
      <c r="Y1953" s="37"/>
      <c r="Z1953" s="37"/>
    </row>
    <row r="1954" spans="1:28">
      <c r="A1954" s="102">
        <v>1952</v>
      </c>
      <c r="B1954" s="37"/>
      <c r="C1954" s="37"/>
      <c r="D1954" s="37"/>
      <c r="G1954" s="37"/>
      <c r="J1954" s="25"/>
      <c r="K1954" s="25"/>
      <c r="P1954" s="25"/>
      <c r="T1954" s="37"/>
      <c r="U1954" s="37"/>
      <c r="Y1954" s="37"/>
      <c r="Z1954" s="37"/>
    </row>
    <row r="1955" spans="1:28">
      <c r="A1955" s="102">
        <v>1953</v>
      </c>
      <c r="B1955" s="37"/>
      <c r="C1955" s="37"/>
      <c r="D1955" s="37"/>
      <c r="G1955" s="37"/>
      <c r="J1955" s="25"/>
      <c r="K1955" s="25"/>
      <c r="P1955" s="25"/>
      <c r="T1955" s="37"/>
      <c r="U1955" s="37"/>
      <c r="Y1955" s="37"/>
      <c r="Z1955" s="37"/>
    </row>
    <row r="1956" spans="1:28" ht="13.5" thickBot="1">
      <c r="A1956" s="114">
        <v>1954</v>
      </c>
      <c r="B1956" s="122"/>
      <c r="C1956" s="122"/>
      <c r="D1956" s="122"/>
      <c r="E1956" s="122"/>
      <c r="F1956" s="123"/>
      <c r="G1956" s="122"/>
      <c r="H1956" s="123"/>
      <c r="I1956" s="122"/>
      <c r="J1956" s="122"/>
      <c r="K1956" s="122"/>
      <c r="L1956" s="122"/>
      <c r="M1956" s="123"/>
      <c r="N1956" s="122"/>
      <c r="O1956" s="122"/>
      <c r="P1956" s="122"/>
      <c r="Q1956" s="122"/>
      <c r="R1956" s="123"/>
      <c r="S1956" s="122"/>
      <c r="T1956" s="122"/>
      <c r="U1956" s="122"/>
      <c r="V1956" s="122"/>
      <c r="W1956" s="123"/>
      <c r="X1956" s="122"/>
      <c r="Y1956" s="115"/>
      <c r="Z1956" s="115"/>
      <c r="AA1956" s="115"/>
      <c r="AB1956" s="116"/>
    </row>
    <row r="1957" spans="1:28">
      <c r="A1957" s="102">
        <v>1955</v>
      </c>
      <c r="B1957" s="37"/>
      <c r="C1957" s="37"/>
      <c r="D1957" s="37"/>
      <c r="G1957" s="37"/>
      <c r="J1957" s="25"/>
      <c r="K1957" s="25"/>
      <c r="P1957" s="25"/>
      <c r="T1957" s="37"/>
      <c r="U1957" s="37"/>
      <c r="Y1957" s="37"/>
      <c r="Z1957" s="37"/>
    </row>
    <row r="1958" spans="1:28">
      <c r="A1958" s="102">
        <v>1956</v>
      </c>
      <c r="B1958" s="37"/>
      <c r="C1958" s="37"/>
      <c r="D1958" s="37"/>
      <c r="G1958" s="37"/>
      <c r="J1958" s="25"/>
      <c r="K1958" s="25"/>
      <c r="P1958" s="25"/>
      <c r="T1958" s="37"/>
      <c r="U1958" s="37"/>
      <c r="Y1958" s="37"/>
      <c r="Z1958" s="37"/>
    </row>
    <row r="1959" spans="1:28">
      <c r="A1959" s="102">
        <v>1957</v>
      </c>
      <c r="B1959" s="37"/>
      <c r="C1959" s="37"/>
      <c r="D1959" s="37"/>
      <c r="G1959" s="37"/>
      <c r="J1959" s="25"/>
      <c r="K1959" s="25"/>
      <c r="P1959" s="25"/>
      <c r="T1959" s="37"/>
      <c r="U1959" s="37"/>
      <c r="Y1959" s="37"/>
      <c r="Z1959" s="37"/>
    </row>
    <row r="1960" spans="1:28">
      <c r="A1960" s="102">
        <v>1958</v>
      </c>
      <c r="B1960" s="37"/>
      <c r="C1960" s="37"/>
      <c r="D1960" s="37"/>
      <c r="G1960" s="37"/>
      <c r="J1960" s="25"/>
      <c r="K1960" s="25"/>
      <c r="P1960" s="25"/>
      <c r="T1960" s="37"/>
      <c r="U1960" s="37"/>
      <c r="Y1960" s="37"/>
      <c r="Z1960" s="37"/>
    </row>
    <row r="1961" spans="1:28" ht="13.5" thickBot="1">
      <c r="A1961" s="114">
        <v>1959</v>
      </c>
      <c r="B1961" s="122"/>
      <c r="C1961" s="122"/>
      <c r="D1961" s="122"/>
      <c r="E1961" s="122"/>
      <c r="F1961" s="123"/>
      <c r="G1961" s="122"/>
      <c r="H1961" s="123"/>
      <c r="I1961" s="122"/>
      <c r="J1961" s="122"/>
      <c r="K1961" s="122"/>
      <c r="L1961" s="122"/>
      <c r="M1961" s="123"/>
      <c r="N1961" s="122"/>
      <c r="O1961" s="122"/>
      <c r="P1961" s="122"/>
      <c r="Q1961" s="122"/>
      <c r="R1961" s="123"/>
      <c r="S1961" s="122"/>
      <c r="T1961" s="122"/>
      <c r="U1961" s="122"/>
      <c r="V1961" s="122"/>
      <c r="W1961" s="123"/>
      <c r="X1961" s="122"/>
      <c r="Y1961" s="115"/>
      <c r="Z1961" s="115"/>
      <c r="AA1961" s="115"/>
      <c r="AB1961" s="116"/>
    </row>
    <row r="1962" spans="1:28">
      <c r="A1962" s="102">
        <v>1960</v>
      </c>
      <c r="B1962" s="37"/>
      <c r="C1962" s="37"/>
      <c r="D1962" s="37"/>
      <c r="G1962" s="37"/>
      <c r="J1962" s="25"/>
      <c r="K1962" s="25"/>
      <c r="P1962" s="25"/>
      <c r="T1962" s="37"/>
      <c r="U1962" s="37"/>
      <c r="Y1962" s="37"/>
      <c r="Z1962" s="37"/>
    </row>
    <row r="1963" spans="1:28">
      <c r="A1963" s="102">
        <v>1961</v>
      </c>
      <c r="B1963" s="37"/>
      <c r="C1963" s="37"/>
      <c r="D1963" s="37"/>
      <c r="G1963" s="37"/>
      <c r="J1963" s="25"/>
      <c r="K1963" s="25"/>
      <c r="P1963" s="25"/>
      <c r="T1963" s="37"/>
      <c r="U1963" s="37"/>
      <c r="Y1963" s="37"/>
      <c r="Z1963" s="37"/>
    </row>
    <row r="1964" spans="1:28">
      <c r="A1964" s="102">
        <v>1962</v>
      </c>
      <c r="B1964" s="37"/>
      <c r="C1964" s="37"/>
      <c r="D1964" s="37"/>
      <c r="G1964" s="37"/>
      <c r="J1964" s="25"/>
      <c r="K1964" s="25"/>
      <c r="P1964" s="25"/>
      <c r="T1964" s="37"/>
      <c r="U1964" s="37"/>
      <c r="Y1964" s="37"/>
      <c r="Z1964" s="37"/>
    </row>
    <row r="1965" spans="1:28">
      <c r="A1965" s="102">
        <v>1963</v>
      </c>
      <c r="B1965" s="37"/>
      <c r="C1965" s="37"/>
      <c r="D1965" s="37"/>
      <c r="G1965" s="37"/>
      <c r="J1965" s="25"/>
      <c r="K1965" s="25"/>
      <c r="P1965" s="25"/>
      <c r="T1965" s="37"/>
      <c r="U1965" s="37"/>
      <c r="Y1965" s="37"/>
      <c r="Z1965" s="37"/>
    </row>
    <row r="1966" spans="1:28" ht="13.5" thickBot="1">
      <c r="A1966" s="114">
        <v>1964</v>
      </c>
      <c r="B1966" s="122"/>
      <c r="C1966" s="122"/>
      <c r="D1966" s="122"/>
      <c r="E1966" s="122"/>
      <c r="F1966" s="123"/>
      <c r="G1966" s="122"/>
      <c r="H1966" s="123"/>
      <c r="I1966" s="122"/>
      <c r="J1966" s="122"/>
      <c r="K1966" s="122"/>
      <c r="L1966" s="122"/>
      <c r="M1966" s="123"/>
      <c r="N1966" s="122"/>
      <c r="O1966" s="122"/>
      <c r="P1966" s="122"/>
      <c r="Q1966" s="122"/>
      <c r="R1966" s="123"/>
      <c r="S1966" s="122"/>
      <c r="T1966" s="122"/>
      <c r="U1966" s="122"/>
      <c r="V1966" s="122"/>
      <c r="W1966" s="123"/>
      <c r="X1966" s="122"/>
      <c r="Y1966" s="115"/>
      <c r="Z1966" s="115"/>
      <c r="AA1966" s="115"/>
      <c r="AB1966" s="116"/>
    </row>
    <row r="1967" spans="1:28">
      <c r="A1967" s="102">
        <v>1965</v>
      </c>
      <c r="B1967" s="37"/>
      <c r="C1967" s="37"/>
      <c r="D1967" s="37"/>
      <c r="G1967" s="37"/>
      <c r="J1967" s="25"/>
      <c r="K1967" s="25"/>
      <c r="P1967" s="25"/>
      <c r="T1967" s="37"/>
      <c r="U1967" s="37"/>
      <c r="Y1967" s="37"/>
      <c r="Z1967" s="37"/>
    </row>
    <row r="1968" spans="1:28">
      <c r="A1968" s="102">
        <v>1966</v>
      </c>
      <c r="B1968" s="37"/>
      <c r="C1968" s="37"/>
      <c r="D1968" s="37"/>
      <c r="G1968" s="37"/>
      <c r="J1968" s="25"/>
      <c r="K1968" s="25"/>
      <c r="P1968" s="25"/>
      <c r="T1968" s="37"/>
      <c r="U1968" s="37"/>
      <c r="Y1968" s="37"/>
      <c r="Z1968" s="37"/>
    </row>
    <row r="1969" spans="1:28">
      <c r="A1969" s="102">
        <v>1967</v>
      </c>
      <c r="B1969" s="37"/>
      <c r="C1969" s="37"/>
      <c r="D1969" s="37"/>
      <c r="G1969" s="37"/>
      <c r="J1969" s="25"/>
      <c r="K1969" s="25"/>
      <c r="P1969" s="25"/>
      <c r="T1969" s="37"/>
      <c r="U1969" s="37"/>
      <c r="Y1969" s="37"/>
      <c r="Z1969" s="37"/>
    </row>
    <row r="1970" spans="1:28">
      <c r="A1970" s="102">
        <v>1968</v>
      </c>
      <c r="B1970" s="37"/>
      <c r="C1970" s="37"/>
      <c r="D1970" s="37"/>
      <c r="G1970" s="37"/>
      <c r="J1970" s="25"/>
      <c r="K1970" s="25"/>
      <c r="P1970" s="25"/>
      <c r="T1970" s="37"/>
      <c r="U1970" s="37"/>
      <c r="Y1970" s="37"/>
      <c r="Z1970" s="37"/>
    </row>
    <row r="1971" spans="1:28" ht="13.5" thickBot="1">
      <c r="A1971" s="114">
        <v>1969</v>
      </c>
      <c r="B1971" s="122"/>
      <c r="C1971" s="122"/>
      <c r="D1971" s="122"/>
      <c r="E1971" s="122"/>
      <c r="F1971" s="123"/>
      <c r="G1971" s="122"/>
      <c r="H1971" s="123"/>
      <c r="I1971" s="122"/>
      <c r="J1971" s="122"/>
      <c r="K1971" s="122"/>
      <c r="L1971" s="122"/>
      <c r="M1971" s="123"/>
      <c r="N1971" s="122"/>
      <c r="O1971" s="122"/>
      <c r="P1971" s="122"/>
      <c r="Q1971" s="122"/>
      <c r="R1971" s="123"/>
      <c r="S1971" s="122"/>
      <c r="T1971" s="122"/>
      <c r="U1971" s="122"/>
      <c r="V1971" s="122"/>
      <c r="W1971" s="123"/>
      <c r="X1971" s="122"/>
      <c r="Y1971" s="115"/>
      <c r="Z1971" s="115"/>
      <c r="AA1971" s="115"/>
      <c r="AB1971" s="116"/>
    </row>
    <row r="1972" spans="1:28">
      <c r="A1972" s="102">
        <v>1970</v>
      </c>
      <c r="B1972" s="37"/>
      <c r="C1972" s="37"/>
      <c r="D1972" s="37"/>
      <c r="G1972" s="37"/>
      <c r="J1972" s="25"/>
      <c r="K1972" s="25"/>
      <c r="P1972" s="25"/>
      <c r="T1972" s="37"/>
      <c r="U1972" s="37"/>
      <c r="Y1972" s="37"/>
      <c r="Z1972" s="37"/>
    </row>
    <row r="1973" spans="1:28">
      <c r="A1973" s="102">
        <v>1971</v>
      </c>
      <c r="B1973" s="37"/>
      <c r="C1973" s="37"/>
      <c r="D1973" s="37"/>
      <c r="G1973" s="37"/>
      <c r="J1973" s="25"/>
      <c r="K1973" s="25"/>
      <c r="P1973" s="25"/>
      <c r="T1973" s="37"/>
      <c r="U1973" s="37"/>
      <c r="Y1973" s="37"/>
      <c r="Z1973" s="37"/>
    </row>
    <row r="1974" spans="1:28">
      <c r="A1974" s="102">
        <v>1972</v>
      </c>
      <c r="B1974" s="37"/>
      <c r="C1974" s="37"/>
      <c r="D1974" s="37"/>
      <c r="G1974" s="37"/>
      <c r="J1974" s="25"/>
      <c r="K1974" s="25"/>
      <c r="P1974" s="25"/>
      <c r="T1974" s="37"/>
      <c r="U1974" s="37"/>
      <c r="Y1974" s="37"/>
      <c r="Z1974" s="37"/>
    </row>
    <row r="1975" spans="1:28">
      <c r="A1975" s="102">
        <v>1973</v>
      </c>
      <c r="B1975" s="37"/>
      <c r="C1975" s="37"/>
      <c r="D1975" s="37"/>
      <c r="G1975" s="37"/>
      <c r="J1975" s="25"/>
      <c r="K1975" s="25"/>
      <c r="P1975" s="25"/>
      <c r="T1975" s="37"/>
      <c r="U1975" s="37"/>
      <c r="Y1975" s="37"/>
      <c r="Z1975" s="37"/>
    </row>
    <row r="1976" spans="1:28" ht="13.5" thickBot="1">
      <c r="A1976" s="114">
        <v>1974</v>
      </c>
      <c r="B1976" s="122"/>
      <c r="C1976" s="122"/>
      <c r="D1976" s="122"/>
      <c r="E1976" s="122"/>
      <c r="F1976" s="123"/>
      <c r="G1976" s="122"/>
      <c r="H1976" s="123"/>
      <c r="I1976" s="122"/>
      <c r="J1976" s="122"/>
      <c r="K1976" s="122"/>
      <c r="L1976" s="122"/>
      <c r="M1976" s="123"/>
      <c r="N1976" s="122"/>
      <c r="O1976" s="122"/>
      <c r="P1976" s="122"/>
      <c r="Q1976" s="122"/>
      <c r="R1976" s="123"/>
      <c r="S1976" s="122"/>
      <c r="T1976" s="122"/>
      <c r="U1976" s="122"/>
      <c r="V1976" s="122"/>
      <c r="W1976" s="123"/>
      <c r="X1976" s="122"/>
      <c r="Y1976" s="115"/>
      <c r="Z1976" s="115"/>
      <c r="AA1976" s="115"/>
      <c r="AB1976" s="116"/>
    </row>
    <row r="1977" spans="1:28">
      <c r="A1977" s="102">
        <v>1975</v>
      </c>
      <c r="B1977" s="37"/>
      <c r="C1977" s="37"/>
      <c r="D1977" s="37"/>
      <c r="G1977" s="37"/>
      <c r="J1977" s="25"/>
      <c r="K1977" s="25"/>
      <c r="P1977" s="25"/>
      <c r="T1977" s="37"/>
      <c r="U1977" s="37"/>
      <c r="Y1977" s="37"/>
      <c r="Z1977" s="37"/>
    </row>
    <row r="1978" spans="1:28">
      <c r="A1978" s="102">
        <v>1976</v>
      </c>
      <c r="B1978" s="37"/>
      <c r="C1978" s="37"/>
      <c r="D1978" s="37"/>
      <c r="G1978" s="37"/>
      <c r="J1978" s="25"/>
      <c r="K1978" s="25"/>
      <c r="P1978" s="25"/>
      <c r="T1978" s="37"/>
      <c r="U1978" s="37"/>
      <c r="Y1978" s="37"/>
      <c r="Z1978" s="37"/>
    </row>
    <row r="1979" spans="1:28">
      <c r="A1979" s="102">
        <v>1977</v>
      </c>
      <c r="B1979" s="37"/>
      <c r="C1979" s="37"/>
      <c r="D1979" s="37"/>
      <c r="G1979" s="37"/>
      <c r="J1979" s="25"/>
      <c r="K1979" s="25"/>
      <c r="P1979" s="25"/>
      <c r="T1979" s="37"/>
      <c r="U1979" s="37"/>
      <c r="Y1979" s="37"/>
      <c r="Z1979" s="37"/>
    </row>
    <row r="1980" spans="1:28">
      <c r="A1980" s="102">
        <v>1978</v>
      </c>
      <c r="B1980" s="37"/>
      <c r="C1980" s="37"/>
      <c r="D1980" s="37"/>
      <c r="G1980" s="37"/>
      <c r="J1980" s="25"/>
      <c r="K1980" s="25"/>
      <c r="P1980" s="25"/>
      <c r="T1980" s="37"/>
      <c r="U1980" s="37"/>
      <c r="Y1980" s="37"/>
      <c r="Z1980" s="37"/>
    </row>
    <row r="1981" spans="1:28" ht="13.5" thickBot="1">
      <c r="A1981" s="114">
        <v>1979</v>
      </c>
      <c r="B1981" s="122"/>
      <c r="C1981" s="122"/>
      <c r="D1981" s="122"/>
      <c r="E1981" s="122"/>
      <c r="F1981" s="123"/>
      <c r="G1981" s="122"/>
      <c r="H1981" s="123"/>
      <c r="I1981" s="122"/>
      <c r="J1981" s="122"/>
      <c r="K1981" s="122"/>
      <c r="L1981" s="122"/>
      <c r="M1981" s="123"/>
      <c r="N1981" s="122"/>
      <c r="O1981" s="122"/>
      <c r="P1981" s="122"/>
      <c r="Q1981" s="122"/>
      <c r="R1981" s="123"/>
      <c r="S1981" s="122"/>
      <c r="T1981" s="122"/>
      <c r="U1981" s="122"/>
      <c r="V1981" s="122"/>
      <c r="W1981" s="123"/>
      <c r="X1981" s="122"/>
      <c r="Y1981" s="115"/>
      <c r="Z1981" s="115"/>
      <c r="AA1981" s="115"/>
      <c r="AB1981" s="116"/>
    </row>
    <row r="1982" spans="1:28">
      <c r="A1982" s="102">
        <v>1980</v>
      </c>
      <c r="B1982" s="37"/>
      <c r="C1982" s="37"/>
      <c r="D1982" s="37"/>
      <c r="G1982" s="37"/>
      <c r="J1982" s="25"/>
      <c r="K1982" s="25"/>
      <c r="P1982" s="25"/>
      <c r="T1982" s="37"/>
      <c r="U1982" s="37"/>
      <c r="Y1982" s="37"/>
      <c r="Z1982" s="37"/>
    </row>
    <row r="1983" spans="1:28">
      <c r="A1983" s="102">
        <v>1981</v>
      </c>
      <c r="B1983" s="37"/>
      <c r="C1983" s="37"/>
      <c r="D1983" s="37"/>
      <c r="G1983" s="37"/>
      <c r="J1983" s="25"/>
      <c r="K1983" s="25"/>
      <c r="P1983" s="25"/>
      <c r="T1983" s="37"/>
      <c r="U1983" s="37"/>
      <c r="Y1983" s="37"/>
      <c r="Z1983" s="37"/>
    </row>
    <row r="1984" spans="1:28">
      <c r="A1984" s="102">
        <v>1982</v>
      </c>
      <c r="B1984" s="37"/>
      <c r="C1984" s="37"/>
      <c r="D1984" s="37"/>
      <c r="G1984" s="37"/>
      <c r="J1984" s="25"/>
      <c r="K1984" s="25"/>
      <c r="P1984" s="25"/>
      <c r="T1984" s="37"/>
      <c r="U1984" s="37"/>
      <c r="Y1984" s="37"/>
      <c r="Z1984" s="37"/>
    </row>
    <row r="1985" spans="1:28">
      <c r="A1985" s="102">
        <v>1983</v>
      </c>
      <c r="B1985" s="37"/>
      <c r="C1985" s="37"/>
      <c r="D1985" s="37"/>
      <c r="G1985" s="37"/>
      <c r="J1985" s="25"/>
      <c r="K1985" s="25"/>
      <c r="P1985" s="25"/>
      <c r="T1985" s="37"/>
      <c r="U1985" s="37"/>
      <c r="Y1985" s="37"/>
      <c r="Z1985" s="37"/>
    </row>
    <row r="1986" spans="1:28" ht="13.5" thickBot="1">
      <c r="A1986" s="114">
        <v>1984</v>
      </c>
      <c r="B1986" s="122"/>
      <c r="C1986" s="122"/>
      <c r="D1986" s="122"/>
      <c r="E1986" s="122"/>
      <c r="F1986" s="123"/>
      <c r="G1986" s="122"/>
      <c r="H1986" s="123"/>
      <c r="I1986" s="122"/>
      <c r="J1986" s="122"/>
      <c r="K1986" s="122"/>
      <c r="L1986" s="122"/>
      <c r="M1986" s="123"/>
      <c r="N1986" s="122"/>
      <c r="O1986" s="122"/>
      <c r="P1986" s="122"/>
      <c r="Q1986" s="122"/>
      <c r="R1986" s="123"/>
      <c r="S1986" s="122"/>
      <c r="T1986" s="122"/>
      <c r="U1986" s="122"/>
      <c r="V1986" s="122"/>
      <c r="W1986" s="123"/>
      <c r="X1986" s="122"/>
      <c r="Y1986" s="115"/>
      <c r="Z1986" s="115"/>
      <c r="AA1986" s="115"/>
      <c r="AB1986" s="116"/>
    </row>
    <row r="1987" spans="1:28">
      <c r="A1987" s="102">
        <v>1985</v>
      </c>
      <c r="B1987" s="37"/>
      <c r="C1987" s="37"/>
      <c r="D1987" s="37"/>
      <c r="G1987" s="37"/>
      <c r="J1987" s="25"/>
      <c r="K1987" s="25"/>
      <c r="P1987" s="25"/>
      <c r="T1987" s="37"/>
      <c r="U1987" s="37"/>
      <c r="Y1987" s="37"/>
      <c r="Z1987" s="37"/>
    </row>
    <row r="1988" spans="1:28">
      <c r="A1988" s="102">
        <v>1986</v>
      </c>
      <c r="B1988" s="37"/>
      <c r="C1988" s="37"/>
      <c r="D1988" s="37"/>
      <c r="G1988" s="37"/>
      <c r="J1988" s="25"/>
      <c r="K1988" s="25"/>
      <c r="P1988" s="25"/>
      <c r="T1988" s="37"/>
      <c r="U1988" s="37"/>
      <c r="Y1988" s="37"/>
      <c r="Z1988" s="37"/>
    </row>
    <row r="1989" spans="1:28">
      <c r="A1989" s="102">
        <v>1987</v>
      </c>
      <c r="B1989" s="37"/>
      <c r="C1989" s="37"/>
      <c r="D1989" s="37"/>
      <c r="G1989" s="37"/>
      <c r="J1989" s="25"/>
      <c r="K1989" s="25"/>
      <c r="P1989" s="25"/>
      <c r="T1989" s="37"/>
      <c r="U1989" s="37"/>
      <c r="Y1989" s="37"/>
      <c r="Z1989" s="37"/>
    </row>
    <row r="1990" spans="1:28">
      <c r="A1990" s="102">
        <v>1988</v>
      </c>
      <c r="B1990" s="37"/>
      <c r="C1990" s="37"/>
      <c r="D1990" s="37"/>
      <c r="G1990" s="37"/>
      <c r="J1990" s="25"/>
      <c r="K1990" s="25"/>
      <c r="P1990" s="25"/>
      <c r="T1990" s="37"/>
      <c r="U1990" s="37"/>
      <c r="Y1990" s="37"/>
      <c r="Z1990" s="37"/>
    </row>
    <row r="1991" spans="1:28" ht="13.5" thickBot="1">
      <c r="A1991" s="114">
        <v>1989</v>
      </c>
      <c r="B1991" s="122"/>
      <c r="C1991" s="122"/>
      <c r="D1991" s="122"/>
      <c r="E1991" s="122"/>
      <c r="F1991" s="123"/>
      <c r="G1991" s="122"/>
      <c r="H1991" s="123"/>
      <c r="I1991" s="122"/>
      <c r="J1991" s="122"/>
      <c r="K1991" s="122"/>
      <c r="L1991" s="122"/>
      <c r="M1991" s="123"/>
      <c r="N1991" s="122"/>
      <c r="O1991" s="122"/>
      <c r="P1991" s="122"/>
      <c r="Q1991" s="122"/>
      <c r="R1991" s="123"/>
      <c r="S1991" s="122"/>
      <c r="T1991" s="122"/>
      <c r="U1991" s="122"/>
      <c r="V1991" s="122"/>
      <c r="W1991" s="123"/>
      <c r="X1991" s="122"/>
      <c r="Y1991" s="115"/>
      <c r="Z1991" s="115"/>
      <c r="AA1991" s="115"/>
      <c r="AB1991" s="116"/>
    </row>
    <row r="1992" spans="1:28">
      <c r="A1992" s="102">
        <v>1990</v>
      </c>
      <c r="B1992" s="37"/>
      <c r="C1992" s="37"/>
      <c r="D1992" s="37"/>
      <c r="G1992" s="37"/>
      <c r="J1992" s="25"/>
      <c r="K1992" s="25"/>
      <c r="P1992" s="25"/>
      <c r="T1992" s="37"/>
      <c r="U1992" s="37"/>
      <c r="Y1992" s="37"/>
      <c r="Z1992" s="37"/>
    </row>
    <row r="1993" spans="1:28">
      <c r="A1993" s="102">
        <v>1991</v>
      </c>
      <c r="B1993" s="37"/>
      <c r="C1993" s="37"/>
      <c r="D1993" s="37"/>
      <c r="G1993" s="37"/>
      <c r="J1993" s="25"/>
      <c r="K1993" s="25"/>
      <c r="P1993" s="25"/>
      <c r="T1993" s="37"/>
      <c r="U1993" s="37"/>
      <c r="Y1993" s="37"/>
      <c r="Z1993" s="37"/>
    </row>
    <row r="1994" spans="1:28">
      <c r="A1994" s="102">
        <v>1992</v>
      </c>
      <c r="B1994" s="37"/>
      <c r="C1994" s="37"/>
      <c r="D1994" s="37"/>
      <c r="G1994" s="37"/>
      <c r="J1994" s="25"/>
      <c r="K1994" s="25"/>
      <c r="P1994" s="25"/>
      <c r="T1994" s="37"/>
      <c r="U1994" s="37"/>
      <c r="Y1994" s="37"/>
      <c r="Z1994" s="37"/>
    </row>
    <row r="1995" spans="1:28">
      <c r="A1995" s="102">
        <v>1993</v>
      </c>
      <c r="B1995" s="37"/>
      <c r="C1995" s="37"/>
      <c r="D1995" s="37"/>
      <c r="G1995" s="37"/>
      <c r="J1995" s="25"/>
      <c r="K1995" s="25"/>
      <c r="P1995" s="25"/>
      <c r="T1995" s="37"/>
      <c r="U1995" s="37"/>
      <c r="Y1995" s="37"/>
      <c r="Z1995" s="37"/>
    </row>
    <row r="1996" spans="1:28" ht="13.5" thickBot="1">
      <c r="A1996" s="114">
        <v>1994</v>
      </c>
      <c r="B1996" s="122"/>
      <c r="C1996" s="122"/>
      <c r="D1996" s="122"/>
      <c r="E1996" s="122"/>
      <c r="F1996" s="123"/>
      <c r="G1996" s="122"/>
      <c r="H1996" s="123"/>
      <c r="I1996" s="122"/>
      <c r="J1996" s="122"/>
      <c r="K1996" s="122"/>
      <c r="L1996" s="122"/>
      <c r="M1996" s="123"/>
      <c r="N1996" s="122"/>
      <c r="O1996" s="122"/>
      <c r="P1996" s="122"/>
      <c r="Q1996" s="122"/>
      <c r="R1996" s="123"/>
      <c r="S1996" s="122"/>
      <c r="T1996" s="122"/>
      <c r="U1996" s="122"/>
      <c r="V1996" s="122"/>
      <c r="W1996" s="123"/>
      <c r="X1996" s="122"/>
      <c r="Y1996" s="115"/>
      <c r="Z1996" s="115"/>
      <c r="AA1996" s="115"/>
      <c r="AB1996" s="116"/>
    </row>
    <row r="1997" spans="1:28">
      <c r="A1997" s="102">
        <v>1995</v>
      </c>
      <c r="B1997" s="37"/>
      <c r="C1997" s="37"/>
      <c r="D1997" s="37"/>
      <c r="G1997" s="37"/>
      <c r="J1997" s="25"/>
      <c r="K1997" s="25"/>
      <c r="P1997" s="25"/>
      <c r="T1997" s="37"/>
      <c r="U1997" s="37"/>
      <c r="Y1997" s="37"/>
      <c r="Z1997" s="37"/>
    </row>
    <row r="1998" spans="1:28">
      <c r="A1998" s="102">
        <v>1996</v>
      </c>
      <c r="B1998" s="37"/>
      <c r="C1998" s="37"/>
      <c r="D1998" s="37"/>
      <c r="G1998" s="37"/>
      <c r="J1998" s="25"/>
      <c r="K1998" s="25"/>
      <c r="P1998" s="25"/>
      <c r="T1998" s="37"/>
      <c r="U1998" s="37"/>
      <c r="Y1998" s="37"/>
      <c r="Z1998" s="37"/>
    </row>
    <row r="1999" spans="1:28">
      <c r="A1999" s="102">
        <v>1997</v>
      </c>
      <c r="B1999" s="37"/>
      <c r="C1999" s="37"/>
      <c r="D1999" s="37"/>
      <c r="G1999" s="37"/>
      <c r="J1999" s="25"/>
      <c r="K1999" s="25"/>
      <c r="P1999" s="25"/>
      <c r="T1999" s="37"/>
      <c r="U1999" s="37"/>
      <c r="Y1999" s="37"/>
      <c r="Z1999" s="37"/>
    </row>
    <row r="2000" spans="1:28">
      <c r="A2000" s="102">
        <v>1998</v>
      </c>
      <c r="B2000" s="37"/>
      <c r="C2000" s="37"/>
      <c r="D2000" s="37"/>
      <c r="G2000" s="37"/>
      <c r="J2000" s="25"/>
      <c r="K2000" s="25"/>
      <c r="P2000" s="25"/>
      <c r="T2000" s="37"/>
      <c r="U2000" s="37"/>
      <c r="Y2000" s="37"/>
      <c r="Z2000" s="37"/>
    </row>
    <row r="2001" spans="1:28" ht="13.5" thickBot="1">
      <c r="A2001" s="114">
        <v>1999</v>
      </c>
      <c r="B2001" s="122"/>
      <c r="C2001" s="122"/>
      <c r="D2001" s="122"/>
      <c r="E2001" s="122"/>
      <c r="F2001" s="123"/>
      <c r="G2001" s="122"/>
      <c r="H2001" s="123"/>
      <c r="I2001" s="122"/>
      <c r="J2001" s="122"/>
      <c r="K2001" s="122"/>
      <c r="L2001" s="122"/>
      <c r="M2001" s="123"/>
      <c r="N2001" s="122"/>
      <c r="O2001" s="122"/>
      <c r="P2001" s="122"/>
      <c r="Q2001" s="122"/>
      <c r="R2001" s="123"/>
      <c r="S2001" s="122"/>
      <c r="T2001" s="122"/>
      <c r="U2001" s="122"/>
      <c r="V2001" s="122"/>
      <c r="W2001" s="123"/>
      <c r="X2001" s="122"/>
      <c r="Y2001" s="115"/>
      <c r="Z2001" s="115"/>
      <c r="AA2001" s="115"/>
      <c r="AB2001" s="116"/>
    </row>
    <row r="2002" spans="1:28">
      <c r="A2002" s="102">
        <v>2000</v>
      </c>
      <c r="B2002" s="37"/>
      <c r="C2002" s="37"/>
      <c r="D2002" s="37"/>
      <c r="G2002" s="37"/>
      <c r="J2002" s="25"/>
      <c r="K2002" s="25"/>
      <c r="P2002" s="25"/>
      <c r="T2002" s="37"/>
      <c r="U2002" s="37"/>
      <c r="Y2002" s="37"/>
      <c r="Z2002" s="37"/>
    </row>
    <row r="2003" spans="1:28">
      <c r="A2003" s="102">
        <v>2001</v>
      </c>
      <c r="B2003" s="37"/>
      <c r="C2003" s="37"/>
      <c r="D2003" s="37"/>
      <c r="G2003" s="37"/>
      <c r="J2003" s="25"/>
      <c r="K2003" s="25"/>
      <c r="P2003" s="25"/>
      <c r="T2003" s="37"/>
      <c r="U2003" s="37"/>
      <c r="Y2003" s="37"/>
      <c r="Z2003" s="37"/>
    </row>
    <row r="2004" spans="1:28">
      <c r="A2004" s="102">
        <v>2002</v>
      </c>
      <c r="B2004" s="37"/>
      <c r="C2004" s="37"/>
      <c r="D2004" s="37"/>
      <c r="G2004" s="37"/>
      <c r="J2004" s="25"/>
      <c r="K2004" s="25"/>
      <c r="P2004" s="25"/>
      <c r="T2004" s="37"/>
      <c r="U2004" s="37"/>
      <c r="Y2004" s="37"/>
      <c r="Z2004" s="37"/>
    </row>
    <row r="2005" spans="1:28">
      <c r="A2005" s="102">
        <v>2003</v>
      </c>
      <c r="B2005" s="37"/>
      <c r="C2005" s="37"/>
      <c r="D2005" s="37"/>
      <c r="G2005" s="37"/>
      <c r="J2005" s="25"/>
      <c r="K2005" s="25"/>
      <c r="P2005" s="25"/>
      <c r="T2005" s="37"/>
      <c r="U2005" s="37"/>
      <c r="Y2005" s="37"/>
      <c r="Z2005" s="37"/>
    </row>
    <row r="2006" spans="1:28" ht="13.5" thickBot="1">
      <c r="A2006" s="114">
        <v>2004</v>
      </c>
      <c r="B2006" s="122"/>
      <c r="C2006" s="122"/>
      <c r="D2006" s="122"/>
      <c r="E2006" s="122"/>
      <c r="F2006" s="123"/>
      <c r="G2006" s="122"/>
      <c r="H2006" s="123"/>
      <c r="I2006" s="122"/>
      <c r="J2006" s="122"/>
      <c r="K2006" s="122"/>
      <c r="L2006" s="122"/>
      <c r="M2006" s="123"/>
      <c r="N2006" s="122"/>
      <c r="O2006" s="122"/>
      <c r="P2006" s="122"/>
      <c r="Q2006" s="122"/>
      <c r="R2006" s="123"/>
      <c r="S2006" s="122"/>
      <c r="T2006" s="122"/>
      <c r="U2006" s="122"/>
      <c r="V2006" s="122"/>
      <c r="W2006" s="123"/>
      <c r="X2006" s="122"/>
      <c r="Y2006" s="115"/>
      <c r="Z2006" s="115"/>
      <c r="AA2006" s="115"/>
      <c r="AB2006" s="116"/>
    </row>
    <row r="2007" spans="1:28">
      <c r="A2007" s="102">
        <v>2005</v>
      </c>
      <c r="B2007" s="37"/>
      <c r="C2007" s="37"/>
      <c r="D2007" s="37"/>
      <c r="G2007" s="37"/>
      <c r="J2007" s="25"/>
      <c r="K2007" s="25"/>
      <c r="P2007" s="25"/>
      <c r="T2007" s="37"/>
      <c r="U2007" s="37"/>
      <c r="Y2007" s="37"/>
      <c r="Z2007" s="37"/>
    </row>
    <row r="2008" spans="1:28">
      <c r="A2008" s="102">
        <v>2006</v>
      </c>
      <c r="B2008" s="37"/>
      <c r="C2008" s="37"/>
      <c r="D2008" s="37"/>
      <c r="G2008" s="37"/>
      <c r="J2008" s="25"/>
      <c r="K2008" s="25"/>
      <c r="P2008" s="25"/>
      <c r="T2008" s="37"/>
      <c r="U2008" s="37"/>
      <c r="Y2008" s="37"/>
      <c r="Z2008" s="37"/>
    </row>
    <row r="2009" spans="1:28">
      <c r="A2009" s="102">
        <v>2007</v>
      </c>
      <c r="B2009" s="37"/>
      <c r="C2009" s="37"/>
      <c r="D2009" s="37"/>
      <c r="G2009" s="37"/>
      <c r="J2009" s="25"/>
      <c r="K2009" s="25"/>
      <c r="P2009" s="25"/>
      <c r="T2009" s="37"/>
      <c r="U2009" s="37"/>
      <c r="Y2009" s="37"/>
      <c r="Z2009" s="37"/>
    </row>
    <row r="2010" spans="1:28">
      <c r="A2010" s="102">
        <v>2008</v>
      </c>
      <c r="B2010" s="37"/>
      <c r="C2010" s="37"/>
      <c r="D2010" s="37"/>
      <c r="G2010" s="37"/>
      <c r="J2010" s="25"/>
      <c r="K2010" s="25"/>
      <c r="P2010" s="25"/>
      <c r="T2010" s="37"/>
      <c r="U2010" s="37"/>
      <c r="Y2010" s="37"/>
      <c r="Z2010" s="37"/>
    </row>
    <row r="2011" spans="1:28" ht="13.5" thickBot="1">
      <c r="A2011" s="114">
        <v>2009</v>
      </c>
      <c r="B2011" s="122"/>
      <c r="C2011" s="122"/>
      <c r="D2011" s="122"/>
      <c r="E2011" s="122"/>
      <c r="F2011" s="123"/>
      <c r="G2011" s="122"/>
      <c r="H2011" s="123"/>
      <c r="I2011" s="122"/>
      <c r="J2011" s="122"/>
      <c r="K2011" s="122"/>
      <c r="L2011" s="122"/>
      <c r="M2011" s="123"/>
      <c r="N2011" s="122"/>
      <c r="O2011" s="122"/>
      <c r="P2011" s="122"/>
      <c r="Q2011" s="122"/>
      <c r="R2011" s="123"/>
      <c r="S2011" s="122"/>
      <c r="T2011" s="122"/>
      <c r="U2011" s="122"/>
      <c r="V2011" s="122"/>
      <c r="W2011" s="123"/>
      <c r="X2011" s="122"/>
      <c r="Y2011" s="115"/>
      <c r="Z2011" s="115"/>
      <c r="AA2011" s="115"/>
      <c r="AB2011" s="116"/>
    </row>
    <row r="2012" spans="1:28">
      <c r="A2012" s="102">
        <v>2010</v>
      </c>
      <c r="B2012" s="37"/>
      <c r="C2012" s="37"/>
      <c r="D2012" s="37"/>
      <c r="G2012" s="37"/>
      <c r="J2012" s="25"/>
      <c r="K2012" s="25"/>
      <c r="P2012" s="25"/>
      <c r="T2012" s="37"/>
      <c r="U2012" s="37"/>
      <c r="Y2012" s="37"/>
      <c r="Z2012" s="37"/>
    </row>
    <row r="2013" spans="1:28">
      <c r="A2013" s="102">
        <v>2011</v>
      </c>
      <c r="B2013" s="37"/>
      <c r="C2013" s="37"/>
      <c r="D2013" s="37"/>
      <c r="G2013" s="37"/>
      <c r="J2013" s="25"/>
      <c r="K2013" s="25"/>
      <c r="P2013" s="25"/>
      <c r="T2013" s="37"/>
      <c r="U2013" s="37"/>
      <c r="Y2013" s="37"/>
      <c r="Z2013" s="37"/>
    </row>
    <row r="2014" spans="1:28">
      <c r="A2014" s="102">
        <v>2012</v>
      </c>
      <c r="B2014" s="37"/>
      <c r="C2014" s="37"/>
      <c r="D2014" s="37"/>
      <c r="G2014" s="37"/>
      <c r="J2014" s="25"/>
      <c r="K2014" s="25"/>
      <c r="P2014" s="25"/>
      <c r="T2014" s="37"/>
      <c r="U2014" s="37"/>
      <c r="Y2014" s="37"/>
      <c r="Z2014" s="37"/>
    </row>
    <row r="2015" spans="1:28">
      <c r="A2015" s="102">
        <v>2013</v>
      </c>
      <c r="B2015" s="37"/>
      <c r="C2015" s="37"/>
      <c r="D2015" s="37"/>
      <c r="G2015" s="37"/>
      <c r="J2015" s="25"/>
      <c r="K2015" s="25"/>
      <c r="P2015" s="25"/>
      <c r="T2015" s="37"/>
      <c r="U2015" s="37"/>
      <c r="Y2015" s="37"/>
      <c r="Z2015" s="37"/>
    </row>
    <row r="2016" spans="1:28" ht="13.5" thickBot="1">
      <c r="A2016" s="114">
        <v>2014</v>
      </c>
      <c r="B2016" s="122"/>
      <c r="C2016" s="122"/>
      <c r="D2016" s="122"/>
      <c r="E2016" s="122"/>
      <c r="F2016" s="123"/>
      <c r="G2016" s="122"/>
      <c r="H2016" s="123"/>
      <c r="I2016" s="122"/>
      <c r="J2016" s="122"/>
      <c r="K2016" s="122"/>
      <c r="L2016" s="122"/>
      <c r="M2016" s="123"/>
      <c r="N2016" s="122"/>
      <c r="O2016" s="122"/>
      <c r="P2016" s="122"/>
      <c r="Q2016" s="122"/>
      <c r="R2016" s="123"/>
      <c r="S2016" s="122"/>
      <c r="T2016" s="122"/>
      <c r="U2016" s="122"/>
      <c r="V2016" s="122"/>
      <c r="W2016" s="123"/>
      <c r="X2016" s="122"/>
      <c r="Y2016" s="115"/>
      <c r="Z2016" s="115"/>
      <c r="AA2016" s="115"/>
      <c r="AB2016" s="116"/>
    </row>
    <row r="2017" spans="1:28">
      <c r="A2017" s="102">
        <v>2015</v>
      </c>
      <c r="B2017" s="37"/>
      <c r="C2017" s="37"/>
      <c r="D2017" s="37"/>
      <c r="G2017" s="37"/>
      <c r="J2017" s="25"/>
      <c r="K2017" s="25"/>
      <c r="P2017" s="25"/>
      <c r="T2017" s="37"/>
      <c r="U2017" s="37"/>
      <c r="Y2017" s="37"/>
      <c r="Z2017" s="37"/>
    </row>
    <row r="2018" spans="1:28">
      <c r="A2018" s="102">
        <v>2016</v>
      </c>
      <c r="B2018" s="37"/>
      <c r="C2018" s="37"/>
      <c r="D2018" s="37"/>
      <c r="G2018" s="37"/>
      <c r="J2018" s="25"/>
      <c r="K2018" s="25"/>
      <c r="P2018" s="25"/>
      <c r="T2018" s="37"/>
      <c r="U2018" s="37"/>
      <c r="Y2018" s="37"/>
      <c r="Z2018" s="37"/>
    </row>
    <row r="2019" spans="1:28">
      <c r="A2019" s="102">
        <v>2017</v>
      </c>
      <c r="B2019" s="37"/>
      <c r="C2019" s="37"/>
      <c r="D2019" s="37"/>
      <c r="G2019" s="37"/>
      <c r="J2019" s="25"/>
      <c r="K2019" s="25"/>
      <c r="P2019" s="25"/>
      <c r="T2019" s="37"/>
      <c r="U2019" s="37"/>
      <c r="Y2019" s="37"/>
      <c r="Z2019" s="37"/>
    </row>
    <row r="2020" spans="1:28">
      <c r="A2020" s="102">
        <v>2018</v>
      </c>
      <c r="B2020" s="37"/>
      <c r="C2020" s="37"/>
      <c r="D2020" s="37"/>
      <c r="G2020" s="37"/>
      <c r="J2020" s="25"/>
      <c r="K2020" s="25"/>
      <c r="P2020" s="25"/>
      <c r="T2020" s="37"/>
      <c r="U2020" s="37"/>
      <c r="Y2020" s="37"/>
      <c r="Z2020" s="37"/>
    </row>
    <row r="2021" spans="1:28" ht="13.5" thickBot="1">
      <c r="A2021" s="114">
        <v>2019</v>
      </c>
      <c r="B2021" s="122"/>
      <c r="C2021" s="122"/>
      <c r="D2021" s="122"/>
      <c r="E2021" s="122"/>
      <c r="F2021" s="123"/>
      <c r="G2021" s="122"/>
      <c r="H2021" s="123"/>
      <c r="I2021" s="122"/>
      <c r="J2021" s="122"/>
      <c r="K2021" s="122"/>
      <c r="L2021" s="122"/>
      <c r="M2021" s="123"/>
      <c r="N2021" s="122"/>
      <c r="O2021" s="122"/>
      <c r="P2021" s="122"/>
      <c r="Q2021" s="122"/>
      <c r="R2021" s="123"/>
      <c r="S2021" s="122"/>
      <c r="T2021" s="122"/>
      <c r="U2021" s="122"/>
      <c r="V2021" s="122"/>
      <c r="W2021" s="123"/>
      <c r="X2021" s="122"/>
      <c r="Y2021" s="115"/>
      <c r="Z2021" s="115"/>
      <c r="AA2021" s="115"/>
      <c r="AB2021" s="116"/>
    </row>
    <row r="2022" spans="1:28">
      <c r="A2022" s="102">
        <v>2020</v>
      </c>
      <c r="B2022" s="37"/>
      <c r="C2022" s="37"/>
      <c r="D2022" s="37"/>
      <c r="G2022" s="37"/>
      <c r="J2022" s="25"/>
      <c r="K2022" s="25"/>
      <c r="P2022" s="25"/>
      <c r="T2022" s="37"/>
      <c r="U2022" s="37"/>
      <c r="Y2022" s="37"/>
      <c r="Z2022" s="37"/>
    </row>
    <row r="2023" spans="1:28">
      <c r="A2023" s="102">
        <v>2021</v>
      </c>
      <c r="B2023" s="37"/>
      <c r="C2023" s="37"/>
      <c r="D2023" s="37"/>
      <c r="G2023" s="37"/>
      <c r="J2023" s="25"/>
      <c r="K2023" s="25"/>
      <c r="P2023" s="25"/>
      <c r="T2023" s="37"/>
      <c r="U2023" s="37"/>
      <c r="Y2023" s="37"/>
      <c r="Z2023" s="37"/>
    </row>
    <row r="2024" spans="1:28">
      <c r="A2024" s="102">
        <v>2022</v>
      </c>
      <c r="B2024" s="37"/>
      <c r="C2024" s="37"/>
      <c r="D2024" s="37"/>
      <c r="G2024" s="37"/>
      <c r="J2024" s="25"/>
      <c r="K2024" s="25"/>
      <c r="P2024" s="25"/>
      <c r="T2024" s="37"/>
      <c r="U2024" s="37"/>
      <c r="Y2024" s="37"/>
      <c r="Z2024" s="37"/>
    </row>
    <row r="2025" spans="1:28">
      <c r="A2025" s="102">
        <v>2023</v>
      </c>
      <c r="B2025" s="37"/>
      <c r="C2025" s="37"/>
      <c r="D2025" s="37"/>
      <c r="G2025" s="37"/>
      <c r="J2025" s="25"/>
      <c r="K2025" s="25"/>
      <c r="P2025" s="25"/>
      <c r="T2025" s="37"/>
      <c r="U2025" s="37"/>
      <c r="Y2025" s="37"/>
      <c r="Z2025" s="37"/>
    </row>
    <row r="2026" spans="1:28" ht="13.5" thickBot="1">
      <c r="A2026" s="114">
        <v>2024</v>
      </c>
      <c r="B2026" s="122"/>
      <c r="C2026" s="122"/>
      <c r="D2026" s="122"/>
      <c r="E2026" s="122"/>
      <c r="F2026" s="123"/>
      <c r="G2026" s="122"/>
      <c r="H2026" s="123"/>
      <c r="I2026" s="122"/>
      <c r="J2026" s="122"/>
      <c r="K2026" s="122"/>
      <c r="L2026" s="122"/>
      <c r="M2026" s="123"/>
      <c r="N2026" s="122"/>
      <c r="O2026" s="122"/>
      <c r="P2026" s="122"/>
      <c r="Q2026" s="122"/>
      <c r="R2026" s="123"/>
      <c r="S2026" s="122"/>
      <c r="T2026" s="122"/>
      <c r="U2026" s="122"/>
      <c r="V2026" s="122"/>
      <c r="W2026" s="123"/>
      <c r="X2026" s="122"/>
      <c r="Y2026" s="115"/>
      <c r="Z2026" s="115"/>
      <c r="AA2026" s="115"/>
      <c r="AB2026" s="116"/>
    </row>
    <row r="2027" spans="1:28">
      <c r="A2027" s="102">
        <v>2025</v>
      </c>
      <c r="B2027" s="37"/>
      <c r="C2027" s="37"/>
      <c r="D2027" s="37"/>
      <c r="G2027" s="37"/>
      <c r="J2027" s="25"/>
      <c r="K2027" s="25"/>
      <c r="P2027" s="25"/>
      <c r="T2027" s="37"/>
      <c r="U2027" s="37"/>
      <c r="Y2027" s="37"/>
      <c r="Z2027" s="37"/>
    </row>
    <row r="2028" spans="1:28">
      <c r="A2028" s="102">
        <v>2026</v>
      </c>
      <c r="B2028" s="37"/>
      <c r="C2028" s="37"/>
      <c r="D2028" s="37"/>
      <c r="G2028" s="37"/>
      <c r="J2028" s="25"/>
      <c r="K2028" s="25"/>
      <c r="P2028" s="25"/>
      <c r="T2028" s="37"/>
      <c r="U2028" s="37"/>
      <c r="Y2028" s="37"/>
      <c r="Z2028" s="37"/>
    </row>
    <row r="2029" spans="1:28">
      <c r="A2029" s="102">
        <v>2027</v>
      </c>
      <c r="B2029" s="37"/>
      <c r="C2029" s="37"/>
      <c r="D2029" s="37"/>
      <c r="G2029" s="37"/>
      <c r="J2029" s="25"/>
      <c r="K2029" s="25"/>
      <c r="P2029" s="25"/>
      <c r="T2029" s="37"/>
      <c r="U2029" s="37"/>
      <c r="Y2029" s="37"/>
      <c r="Z2029" s="37"/>
    </row>
    <row r="2030" spans="1:28">
      <c r="A2030" s="102">
        <v>2028</v>
      </c>
      <c r="B2030" s="37"/>
      <c r="C2030" s="37"/>
      <c r="D2030" s="37"/>
      <c r="G2030" s="37"/>
      <c r="J2030" s="25"/>
      <c r="K2030" s="25"/>
      <c r="P2030" s="25"/>
      <c r="T2030" s="37"/>
      <c r="U2030" s="37"/>
      <c r="Y2030" s="37"/>
      <c r="Z2030" s="37"/>
    </row>
    <row r="2031" spans="1:28" ht="13.5" thickBot="1">
      <c r="A2031" s="114">
        <v>2029</v>
      </c>
      <c r="B2031" s="122"/>
      <c r="C2031" s="122"/>
      <c r="D2031" s="122"/>
      <c r="E2031" s="122"/>
      <c r="F2031" s="123"/>
      <c r="G2031" s="122"/>
      <c r="H2031" s="123"/>
      <c r="I2031" s="122"/>
      <c r="J2031" s="122"/>
      <c r="K2031" s="122"/>
      <c r="L2031" s="122"/>
      <c r="M2031" s="123"/>
      <c r="N2031" s="122"/>
      <c r="O2031" s="122"/>
      <c r="P2031" s="122"/>
      <c r="Q2031" s="122"/>
      <c r="R2031" s="123"/>
      <c r="S2031" s="122"/>
      <c r="T2031" s="122"/>
      <c r="U2031" s="122"/>
      <c r="V2031" s="122"/>
      <c r="W2031" s="123"/>
      <c r="X2031" s="122"/>
      <c r="Y2031" s="115"/>
      <c r="Z2031" s="115"/>
      <c r="AA2031" s="115"/>
      <c r="AB2031" s="116"/>
    </row>
    <row r="2032" spans="1:28">
      <c r="A2032" s="102">
        <v>2030</v>
      </c>
      <c r="B2032" s="37"/>
      <c r="C2032" s="37"/>
      <c r="D2032" s="37"/>
      <c r="G2032" s="37"/>
      <c r="J2032" s="25"/>
      <c r="K2032" s="25"/>
      <c r="P2032" s="25"/>
      <c r="T2032" s="37"/>
      <c r="U2032" s="37"/>
      <c r="Y2032" s="37"/>
      <c r="Z2032" s="37"/>
    </row>
    <row r="2033" spans="1:28">
      <c r="A2033" s="102">
        <v>2031</v>
      </c>
      <c r="B2033" s="37"/>
      <c r="C2033" s="37"/>
      <c r="D2033" s="37"/>
      <c r="G2033" s="37"/>
      <c r="J2033" s="25"/>
      <c r="K2033" s="25"/>
      <c r="P2033" s="25"/>
      <c r="T2033" s="37"/>
      <c r="U2033" s="37"/>
      <c r="Y2033" s="37"/>
      <c r="Z2033" s="37"/>
    </row>
    <row r="2034" spans="1:28">
      <c r="A2034" s="102">
        <v>2032</v>
      </c>
      <c r="B2034" s="37"/>
      <c r="C2034" s="37"/>
      <c r="D2034" s="37"/>
      <c r="G2034" s="37"/>
      <c r="J2034" s="25"/>
      <c r="K2034" s="25"/>
      <c r="P2034" s="25"/>
      <c r="T2034" s="37"/>
      <c r="U2034" s="37"/>
      <c r="Y2034" s="37"/>
      <c r="Z2034" s="37"/>
    </row>
    <row r="2035" spans="1:28">
      <c r="A2035" s="102">
        <v>2033</v>
      </c>
      <c r="B2035" s="37"/>
      <c r="C2035" s="37"/>
      <c r="D2035" s="37"/>
      <c r="G2035" s="37"/>
      <c r="J2035" s="25"/>
      <c r="K2035" s="25"/>
      <c r="P2035" s="25"/>
      <c r="T2035" s="37"/>
      <c r="U2035" s="37"/>
      <c r="Y2035" s="37"/>
      <c r="Z2035" s="37"/>
    </row>
    <row r="2036" spans="1:28" ht="13.5" thickBot="1">
      <c r="A2036" s="114">
        <v>2034</v>
      </c>
      <c r="B2036" s="122"/>
      <c r="C2036" s="122"/>
      <c r="D2036" s="122"/>
      <c r="E2036" s="122"/>
      <c r="F2036" s="123"/>
      <c r="G2036" s="122"/>
      <c r="H2036" s="123"/>
      <c r="I2036" s="122"/>
      <c r="J2036" s="122"/>
      <c r="K2036" s="122"/>
      <c r="L2036" s="122"/>
      <c r="M2036" s="123"/>
      <c r="N2036" s="122"/>
      <c r="O2036" s="122"/>
      <c r="P2036" s="122"/>
      <c r="Q2036" s="122"/>
      <c r="R2036" s="123"/>
      <c r="S2036" s="122"/>
      <c r="T2036" s="122"/>
      <c r="U2036" s="122"/>
      <c r="V2036" s="122"/>
      <c r="W2036" s="123"/>
      <c r="X2036" s="122"/>
      <c r="Y2036" s="115"/>
      <c r="Z2036" s="115"/>
      <c r="AA2036" s="115"/>
      <c r="AB2036" s="116"/>
    </row>
    <row r="2037" spans="1:28">
      <c r="A2037" s="102">
        <v>2035</v>
      </c>
      <c r="B2037" s="37"/>
      <c r="C2037" s="37"/>
      <c r="D2037" s="37"/>
      <c r="G2037" s="37"/>
      <c r="J2037" s="25"/>
      <c r="K2037" s="25"/>
      <c r="P2037" s="25"/>
      <c r="T2037" s="37"/>
      <c r="U2037" s="37"/>
      <c r="Y2037" s="37"/>
      <c r="Z2037" s="37"/>
    </row>
    <row r="2038" spans="1:28">
      <c r="A2038" s="102">
        <v>2036</v>
      </c>
      <c r="B2038" s="37"/>
      <c r="C2038" s="37"/>
      <c r="D2038" s="37"/>
      <c r="G2038" s="37"/>
      <c r="J2038" s="25"/>
      <c r="K2038" s="25"/>
      <c r="P2038" s="25"/>
      <c r="T2038" s="37"/>
      <c r="U2038" s="37"/>
      <c r="Y2038" s="37"/>
      <c r="Z2038" s="37"/>
    </row>
    <row r="2039" spans="1:28">
      <c r="A2039" s="102">
        <v>2037</v>
      </c>
      <c r="B2039" s="37"/>
      <c r="C2039" s="37"/>
      <c r="D2039" s="37"/>
      <c r="G2039" s="37"/>
      <c r="J2039" s="25"/>
      <c r="K2039" s="25"/>
      <c r="P2039" s="25"/>
      <c r="T2039" s="37"/>
      <c r="U2039" s="37"/>
      <c r="Y2039" s="37"/>
      <c r="Z2039" s="37"/>
    </row>
    <row r="2040" spans="1:28">
      <c r="A2040" s="102">
        <v>2038</v>
      </c>
      <c r="B2040" s="37"/>
      <c r="C2040" s="37"/>
      <c r="D2040" s="37"/>
      <c r="G2040" s="37"/>
      <c r="J2040" s="25"/>
      <c r="K2040" s="25"/>
      <c r="P2040" s="25"/>
      <c r="T2040" s="37"/>
      <c r="U2040" s="37"/>
      <c r="Y2040" s="37"/>
      <c r="Z2040" s="37"/>
    </row>
    <row r="2041" spans="1:28" ht="13.5" thickBot="1">
      <c r="A2041" s="114">
        <v>2039</v>
      </c>
      <c r="B2041" s="122"/>
      <c r="C2041" s="122"/>
      <c r="D2041" s="122"/>
      <c r="E2041" s="122"/>
      <c r="F2041" s="123"/>
      <c r="G2041" s="122"/>
      <c r="H2041" s="123"/>
      <c r="I2041" s="122"/>
      <c r="J2041" s="122"/>
      <c r="K2041" s="122"/>
      <c r="L2041" s="122"/>
      <c r="M2041" s="123"/>
      <c r="N2041" s="122"/>
      <c r="O2041" s="122"/>
      <c r="P2041" s="122"/>
      <c r="Q2041" s="122"/>
      <c r="R2041" s="123"/>
      <c r="S2041" s="122"/>
      <c r="T2041" s="122"/>
      <c r="U2041" s="122"/>
      <c r="V2041" s="122"/>
      <c r="W2041" s="123"/>
      <c r="X2041" s="122"/>
      <c r="Y2041" s="115"/>
      <c r="Z2041" s="115"/>
      <c r="AA2041" s="115"/>
      <c r="AB2041" s="116"/>
    </row>
    <row r="2042" spans="1:28">
      <c r="A2042" s="102">
        <v>2040</v>
      </c>
      <c r="B2042" s="37"/>
      <c r="C2042" s="37"/>
      <c r="D2042" s="37"/>
      <c r="G2042" s="37"/>
      <c r="J2042" s="25"/>
      <c r="K2042" s="25"/>
      <c r="P2042" s="25"/>
      <c r="T2042" s="37"/>
      <c r="U2042" s="37"/>
      <c r="Y2042" s="37"/>
      <c r="Z2042" s="37"/>
    </row>
    <row r="2043" spans="1:28">
      <c r="A2043" s="102">
        <v>2041</v>
      </c>
      <c r="B2043" s="37"/>
      <c r="C2043" s="37"/>
      <c r="D2043" s="37"/>
      <c r="G2043" s="37"/>
      <c r="J2043" s="25"/>
      <c r="K2043" s="25"/>
      <c r="P2043" s="25"/>
      <c r="T2043" s="37"/>
      <c r="U2043" s="37"/>
      <c r="Y2043" s="37"/>
      <c r="Z2043" s="37"/>
    </row>
    <row r="2044" spans="1:28">
      <c r="A2044" s="102">
        <v>2042</v>
      </c>
      <c r="B2044" s="37"/>
      <c r="C2044" s="37"/>
      <c r="D2044" s="37"/>
      <c r="G2044" s="37"/>
      <c r="J2044" s="25"/>
      <c r="K2044" s="25"/>
      <c r="P2044" s="25"/>
      <c r="T2044" s="37"/>
      <c r="U2044" s="37"/>
      <c r="Y2044" s="37"/>
      <c r="Z2044" s="37"/>
    </row>
    <row r="2045" spans="1:28">
      <c r="A2045" s="102">
        <v>2043</v>
      </c>
      <c r="B2045" s="37"/>
      <c r="C2045" s="37"/>
      <c r="D2045" s="37"/>
      <c r="G2045" s="37"/>
      <c r="J2045" s="25"/>
      <c r="K2045" s="25"/>
      <c r="P2045" s="25"/>
      <c r="T2045" s="37"/>
      <c r="U2045" s="37"/>
      <c r="Y2045" s="37"/>
      <c r="Z2045" s="37"/>
    </row>
    <row r="2046" spans="1:28" ht="13.5" thickBot="1">
      <c r="A2046" s="114">
        <v>2044</v>
      </c>
      <c r="B2046" s="122"/>
      <c r="C2046" s="122"/>
      <c r="D2046" s="122"/>
      <c r="E2046" s="122"/>
      <c r="F2046" s="123"/>
      <c r="G2046" s="122"/>
      <c r="H2046" s="123"/>
      <c r="I2046" s="122"/>
      <c r="J2046" s="122"/>
      <c r="K2046" s="122"/>
      <c r="L2046" s="122"/>
      <c r="M2046" s="123"/>
      <c r="N2046" s="122"/>
      <c r="O2046" s="122"/>
      <c r="P2046" s="122"/>
      <c r="Q2046" s="122"/>
      <c r="R2046" s="123"/>
      <c r="S2046" s="122"/>
      <c r="T2046" s="122"/>
      <c r="U2046" s="122"/>
      <c r="V2046" s="122"/>
      <c r="W2046" s="123"/>
      <c r="X2046" s="122"/>
      <c r="Y2046" s="115"/>
      <c r="Z2046" s="115"/>
      <c r="AA2046" s="115"/>
      <c r="AB2046" s="116"/>
    </row>
    <row r="2047" spans="1:28">
      <c r="A2047" s="102">
        <v>2045</v>
      </c>
      <c r="B2047" s="37"/>
      <c r="C2047" s="37"/>
      <c r="D2047" s="37"/>
      <c r="G2047" s="37"/>
      <c r="J2047" s="25"/>
      <c r="K2047" s="25"/>
      <c r="P2047" s="25"/>
      <c r="T2047" s="37"/>
      <c r="U2047" s="37"/>
      <c r="Y2047" s="37"/>
      <c r="Z2047" s="37"/>
    </row>
    <row r="2048" spans="1:28">
      <c r="A2048" s="102">
        <v>2046</v>
      </c>
      <c r="B2048" s="37"/>
      <c r="C2048" s="37"/>
      <c r="D2048" s="37"/>
      <c r="G2048" s="37"/>
      <c r="J2048" s="25"/>
      <c r="K2048" s="25"/>
      <c r="P2048" s="25"/>
      <c r="T2048" s="37"/>
      <c r="U2048" s="37"/>
      <c r="Y2048" s="37"/>
      <c r="Z2048" s="37"/>
    </row>
    <row r="2049" spans="1:28">
      <c r="A2049" s="102">
        <v>2047</v>
      </c>
      <c r="B2049" s="37"/>
      <c r="C2049" s="37"/>
      <c r="D2049" s="37"/>
      <c r="G2049" s="37"/>
      <c r="J2049" s="25"/>
      <c r="K2049" s="25"/>
      <c r="P2049" s="25"/>
      <c r="T2049" s="37"/>
      <c r="U2049" s="37"/>
      <c r="Y2049" s="37"/>
      <c r="Z2049" s="37"/>
    </row>
    <row r="2050" spans="1:28">
      <c r="A2050" s="102">
        <v>2048</v>
      </c>
      <c r="B2050" s="37"/>
      <c r="C2050" s="37"/>
      <c r="D2050" s="37"/>
      <c r="G2050" s="37"/>
      <c r="J2050" s="25"/>
      <c r="K2050" s="25"/>
      <c r="P2050" s="25"/>
      <c r="T2050" s="37"/>
      <c r="U2050" s="37"/>
      <c r="Y2050" s="37"/>
      <c r="Z2050" s="37"/>
    </row>
    <row r="2051" spans="1:28" ht="13.5" thickBot="1">
      <c r="A2051" s="114">
        <v>2049</v>
      </c>
      <c r="B2051" s="122"/>
      <c r="C2051" s="122"/>
      <c r="D2051" s="122"/>
      <c r="E2051" s="122"/>
      <c r="F2051" s="123"/>
      <c r="G2051" s="122"/>
      <c r="H2051" s="123"/>
      <c r="I2051" s="122"/>
      <c r="J2051" s="122"/>
      <c r="K2051" s="122"/>
      <c r="L2051" s="122"/>
      <c r="M2051" s="123"/>
      <c r="N2051" s="122"/>
      <c r="O2051" s="122"/>
      <c r="P2051" s="122"/>
      <c r="Q2051" s="122"/>
      <c r="R2051" s="123"/>
      <c r="S2051" s="122"/>
      <c r="T2051" s="122"/>
      <c r="U2051" s="122"/>
      <c r="V2051" s="122"/>
      <c r="W2051" s="123"/>
      <c r="X2051" s="122"/>
      <c r="Y2051" s="115"/>
      <c r="Z2051" s="115"/>
      <c r="AA2051" s="115"/>
      <c r="AB2051" s="116"/>
    </row>
    <row r="2052" spans="1:28">
      <c r="A2052" s="102">
        <v>2050</v>
      </c>
      <c r="B2052" s="37"/>
      <c r="C2052" s="37"/>
      <c r="D2052" s="37"/>
      <c r="G2052" s="37"/>
      <c r="J2052" s="25"/>
      <c r="K2052" s="25"/>
      <c r="P2052" s="25"/>
      <c r="T2052" s="37"/>
      <c r="U2052" s="37"/>
      <c r="Y2052" s="37"/>
      <c r="Z2052" s="37"/>
    </row>
    <row r="2053" spans="1:28">
      <c r="A2053" s="102">
        <v>2051</v>
      </c>
      <c r="B2053" s="37"/>
      <c r="C2053" s="37"/>
      <c r="D2053" s="37"/>
      <c r="G2053" s="37"/>
      <c r="J2053" s="25"/>
      <c r="K2053" s="25"/>
      <c r="P2053" s="25"/>
      <c r="T2053" s="37"/>
      <c r="U2053" s="37"/>
      <c r="Y2053" s="37"/>
      <c r="Z2053" s="37"/>
    </row>
    <row r="2054" spans="1:28">
      <c r="A2054" s="102">
        <v>2052</v>
      </c>
      <c r="B2054" s="37"/>
      <c r="C2054" s="37"/>
      <c r="D2054" s="37"/>
      <c r="G2054" s="37"/>
      <c r="J2054" s="25"/>
      <c r="K2054" s="25"/>
      <c r="P2054" s="25"/>
      <c r="T2054" s="37"/>
      <c r="U2054" s="37"/>
      <c r="Y2054" s="37"/>
      <c r="Z2054" s="37"/>
    </row>
    <row r="2055" spans="1:28">
      <c r="A2055" s="102">
        <v>2053</v>
      </c>
      <c r="B2055" s="37"/>
      <c r="C2055" s="37"/>
      <c r="D2055" s="37"/>
      <c r="G2055" s="37"/>
      <c r="J2055" s="25"/>
      <c r="K2055" s="25"/>
      <c r="P2055" s="25"/>
      <c r="T2055" s="37"/>
      <c r="U2055" s="37"/>
      <c r="Y2055" s="37"/>
      <c r="Z2055" s="37"/>
    </row>
    <row r="2056" spans="1:28" ht="13.5" thickBot="1">
      <c r="A2056" s="114">
        <v>2054</v>
      </c>
      <c r="B2056" s="122"/>
      <c r="C2056" s="122"/>
      <c r="D2056" s="122"/>
      <c r="E2056" s="122"/>
      <c r="F2056" s="123"/>
      <c r="G2056" s="122"/>
      <c r="H2056" s="123"/>
      <c r="I2056" s="122"/>
      <c r="J2056" s="122"/>
      <c r="K2056" s="122"/>
      <c r="L2056" s="122"/>
      <c r="M2056" s="123"/>
      <c r="N2056" s="122"/>
      <c r="O2056" s="122"/>
      <c r="P2056" s="122"/>
      <c r="Q2056" s="122"/>
      <c r="R2056" s="123"/>
      <c r="S2056" s="122"/>
      <c r="T2056" s="122"/>
      <c r="U2056" s="122"/>
      <c r="V2056" s="122"/>
      <c r="W2056" s="123"/>
      <c r="X2056" s="122"/>
      <c r="Y2056" s="115"/>
      <c r="Z2056" s="115"/>
      <c r="AA2056" s="115"/>
      <c r="AB2056" s="116"/>
    </row>
    <row r="2057" spans="1:28">
      <c r="A2057" s="102">
        <v>2055</v>
      </c>
      <c r="B2057" s="37"/>
      <c r="C2057" s="37"/>
      <c r="D2057" s="37"/>
      <c r="G2057" s="37"/>
      <c r="J2057" s="25"/>
      <c r="K2057" s="25"/>
      <c r="P2057" s="25"/>
      <c r="T2057" s="37"/>
      <c r="U2057" s="37"/>
      <c r="Y2057" s="37"/>
      <c r="Z2057" s="37"/>
    </row>
    <row r="2058" spans="1:28">
      <c r="A2058" s="102">
        <v>2056</v>
      </c>
      <c r="B2058" s="37"/>
      <c r="C2058" s="37"/>
      <c r="D2058" s="37"/>
      <c r="G2058" s="37"/>
      <c r="J2058" s="25"/>
      <c r="K2058" s="25"/>
      <c r="P2058" s="25"/>
      <c r="T2058" s="37"/>
      <c r="U2058" s="37"/>
      <c r="Y2058" s="37"/>
      <c r="Z2058" s="37"/>
    </row>
    <row r="2059" spans="1:28">
      <c r="A2059" s="102">
        <v>2057</v>
      </c>
      <c r="B2059" s="37"/>
      <c r="C2059" s="37"/>
      <c r="D2059" s="37"/>
      <c r="G2059" s="37"/>
      <c r="J2059" s="25"/>
      <c r="K2059" s="25"/>
      <c r="P2059" s="25"/>
      <c r="T2059" s="37"/>
      <c r="U2059" s="37"/>
      <c r="Y2059" s="37"/>
      <c r="Z2059" s="37"/>
    </row>
    <row r="2060" spans="1:28">
      <c r="A2060" s="102">
        <v>2058</v>
      </c>
      <c r="B2060" s="37"/>
      <c r="C2060" s="37"/>
      <c r="D2060" s="37"/>
      <c r="G2060" s="37"/>
      <c r="J2060" s="25"/>
      <c r="K2060" s="25"/>
      <c r="P2060" s="25"/>
      <c r="T2060" s="37"/>
      <c r="U2060" s="37"/>
      <c r="Y2060" s="37"/>
      <c r="Z2060" s="37"/>
    </row>
    <row r="2061" spans="1:28" ht="13.5" thickBot="1">
      <c r="A2061" s="114">
        <v>2059</v>
      </c>
      <c r="B2061" s="122"/>
      <c r="C2061" s="122"/>
      <c r="D2061" s="122"/>
      <c r="E2061" s="122"/>
      <c r="F2061" s="123"/>
      <c r="G2061" s="122"/>
      <c r="H2061" s="123"/>
      <c r="I2061" s="122"/>
      <c r="J2061" s="122"/>
      <c r="K2061" s="122"/>
      <c r="L2061" s="122"/>
      <c r="M2061" s="123"/>
      <c r="N2061" s="122"/>
      <c r="O2061" s="122"/>
      <c r="P2061" s="122"/>
      <c r="Q2061" s="122"/>
      <c r="R2061" s="123"/>
      <c r="S2061" s="122"/>
      <c r="T2061" s="122"/>
      <c r="U2061" s="122"/>
      <c r="V2061" s="122"/>
      <c r="W2061" s="123"/>
      <c r="X2061" s="122"/>
      <c r="Y2061" s="115"/>
      <c r="Z2061" s="115"/>
      <c r="AA2061" s="115"/>
      <c r="AB2061" s="116"/>
    </row>
    <row r="2062" spans="1:28">
      <c r="A2062" s="102">
        <v>2060</v>
      </c>
      <c r="B2062" s="37"/>
      <c r="C2062" s="37"/>
      <c r="D2062" s="37"/>
      <c r="G2062" s="37"/>
      <c r="J2062" s="25"/>
      <c r="K2062" s="25"/>
      <c r="P2062" s="25"/>
      <c r="T2062" s="37"/>
      <c r="U2062" s="37"/>
      <c r="Y2062" s="37"/>
      <c r="Z2062" s="37"/>
    </row>
    <row r="2063" spans="1:28">
      <c r="A2063" s="102">
        <v>2061</v>
      </c>
      <c r="B2063" s="37"/>
      <c r="C2063" s="37"/>
      <c r="D2063" s="37"/>
      <c r="G2063" s="37"/>
      <c r="J2063" s="25"/>
      <c r="K2063" s="25"/>
      <c r="P2063" s="25"/>
      <c r="T2063" s="37"/>
      <c r="U2063" s="37"/>
      <c r="Y2063" s="37"/>
      <c r="Z2063" s="37"/>
    </row>
    <row r="2064" spans="1:28">
      <c r="A2064" s="102">
        <v>2062</v>
      </c>
      <c r="B2064" s="37"/>
      <c r="C2064" s="37"/>
      <c r="D2064" s="37"/>
      <c r="G2064" s="37"/>
      <c r="J2064" s="25"/>
      <c r="K2064" s="25"/>
      <c r="P2064" s="25"/>
      <c r="T2064" s="37"/>
      <c r="U2064" s="37"/>
      <c r="Y2064" s="37"/>
      <c r="Z2064" s="37"/>
    </row>
    <row r="2065" spans="1:28">
      <c r="A2065" s="102">
        <v>2063</v>
      </c>
      <c r="B2065" s="37"/>
      <c r="C2065" s="37"/>
      <c r="D2065" s="37"/>
      <c r="G2065" s="37"/>
      <c r="J2065" s="25"/>
      <c r="K2065" s="25"/>
      <c r="P2065" s="25"/>
      <c r="T2065" s="37"/>
      <c r="U2065" s="37"/>
      <c r="Y2065" s="37"/>
      <c r="Z2065" s="37"/>
    </row>
    <row r="2066" spans="1:28" ht="13.5" thickBot="1">
      <c r="A2066" s="114">
        <v>2064</v>
      </c>
      <c r="B2066" s="122"/>
      <c r="C2066" s="122"/>
      <c r="D2066" s="122"/>
      <c r="E2066" s="122"/>
      <c r="F2066" s="123"/>
      <c r="G2066" s="122"/>
      <c r="H2066" s="123"/>
      <c r="I2066" s="122"/>
      <c r="J2066" s="122"/>
      <c r="K2066" s="122"/>
      <c r="L2066" s="122"/>
      <c r="M2066" s="123"/>
      <c r="N2066" s="122"/>
      <c r="O2066" s="122"/>
      <c r="P2066" s="122"/>
      <c r="Q2066" s="122"/>
      <c r="R2066" s="123"/>
      <c r="S2066" s="122"/>
      <c r="T2066" s="122"/>
      <c r="U2066" s="122"/>
      <c r="V2066" s="122"/>
      <c r="W2066" s="123"/>
      <c r="X2066" s="122"/>
      <c r="Y2066" s="115"/>
      <c r="Z2066" s="115"/>
      <c r="AA2066" s="115"/>
      <c r="AB2066" s="116"/>
    </row>
    <row r="2067" spans="1:28">
      <c r="A2067" s="102">
        <v>2065</v>
      </c>
      <c r="B2067" s="37"/>
      <c r="C2067" s="37"/>
      <c r="D2067" s="37"/>
      <c r="G2067" s="37"/>
      <c r="J2067" s="25"/>
      <c r="K2067" s="25"/>
      <c r="P2067" s="25"/>
      <c r="T2067" s="37"/>
      <c r="U2067" s="37"/>
      <c r="Y2067" s="37"/>
      <c r="Z2067" s="37"/>
    </row>
    <row r="2068" spans="1:28">
      <c r="A2068" s="102">
        <v>2066</v>
      </c>
      <c r="B2068" s="37"/>
      <c r="C2068" s="37"/>
      <c r="D2068" s="37"/>
      <c r="G2068" s="37"/>
      <c r="J2068" s="25"/>
      <c r="K2068" s="25"/>
      <c r="P2068" s="25"/>
      <c r="T2068" s="37"/>
      <c r="U2068" s="37"/>
      <c r="Y2068" s="37"/>
      <c r="Z2068" s="37"/>
    </row>
    <row r="2069" spans="1:28">
      <c r="A2069" s="102">
        <v>2067</v>
      </c>
      <c r="B2069" s="37"/>
      <c r="C2069" s="37"/>
      <c r="D2069" s="37"/>
      <c r="G2069" s="37"/>
      <c r="J2069" s="25"/>
      <c r="K2069" s="25"/>
      <c r="P2069" s="25"/>
      <c r="T2069" s="37"/>
      <c r="U2069" s="37"/>
      <c r="Y2069" s="37"/>
      <c r="Z2069" s="37"/>
    </row>
    <row r="2070" spans="1:28">
      <c r="A2070" s="102">
        <v>2068</v>
      </c>
      <c r="B2070" s="37"/>
      <c r="C2070" s="37"/>
      <c r="D2070" s="37"/>
      <c r="G2070" s="37"/>
      <c r="J2070" s="25"/>
      <c r="K2070" s="25"/>
      <c r="P2070" s="25"/>
      <c r="T2070" s="37"/>
      <c r="U2070" s="37"/>
      <c r="Y2070" s="37"/>
      <c r="Z2070" s="37"/>
    </row>
    <row r="2071" spans="1:28" ht="13.5" thickBot="1">
      <c r="A2071" s="114">
        <v>2069</v>
      </c>
      <c r="B2071" s="122"/>
      <c r="C2071" s="122"/>
      <c r="D2071" s="122"/>
      <c r="E2071" s="122"/>
      <c r="F2071" s="123"/>
      <c r="G2071" s="122"/>
      <c r="H2071" s="123"/>
      <c r="I2071" s="122"/>
      <c r="J2071" s="122"/>
      <c r="K2071" s="122"/>
      <c r="L2071" s="122"/>
      <c r="M2071" s="123"/>
      <c r="N2071" s="122"/>
      <c r="O2071" s="122"/>
      <c r="P2071" s="122"/>
      <c r="Q2071" s="122"/>
      <c r="R2071" s="123"/>
      <c r="S2071" s="122"/>
      <c r="T2071" s="122"/>
      <c r="U2071" s="122"/>
      <c r="V2071" s="122"/>
      <c r="W2071" s="123"/>
      <c r="X2071" s="122"/>
      <c r="Y2071" s="115"/>
      <c r="Z2071" s="115"/>
      <c r="AA2071" s="115"/>
      <c r="AB2071" s="116"/>
    </row>
    <row r="2072" spans="1:28">
      <c r="A2072" s="102">
        <v>2070</v>
      </c>
      <c r="B2072" s="37"/>
      <c r="C2072" s="37"/>
      <c r="D2072" s="37"/>
      <c r="G2072" s="37"/>
      <c r="J2072" s="25"/>
      <c r="K2072" s="25"/>
      <c r="P2072" s="25"/>
      <c r="T2072" s="37"/>
      <c r="U2072" s="37"/>
      <c r="Y2072" s="37"/>
      <c r="Z2072" s="37"/>
    </row>
    <row r="2073" spans="1:28">
      <c r="A2073" s="102">
        <v>2071</v>
      </c>
      <c r="B2073" s="37"/>
      <c r="C2073" s="37"/>
      <c r="D2073" s="37"/>
      <c r="G2073" s="37"/>
      <c r="J2073" s="25"/>
      <c r="K2073" s="25"/>
      <c r="P2073" s="25"/>
      <c r="T2073" s="37"/>
      <c r="U2073" s="37"/>
      <c r="Y2073" s="37"/>
      <c r="Z2073" s="37"/>
    </row>
    <row r="2074" spans="1:28">
      <c r="A2074" s="102">
        <v>2072</v>
      </c>
      <c r="B2074" s="37"/>
      <c r="C2074" s="37"/>
      <c r="D2074" s="37"/>
      <c r="G2074" s="37"/>
      <c r="J2074" s="25"/>
      <c r="K2074" s="25"/>
      <c r="P2074" s="25"/>
      <c r="T2074" s="37"/>
      <c r="U2074" s="37"/>
      <c r="Y2074" s="37"/>
      <c r="Z2074" s="37"/>
    </row>
    <row r="2075" spans="1:28">
      <c r="A2075" s="102">
        <v>2073</v>
      </c>
      <c r="B2075" s="37"/>
      <c r="C2075" s="37"/>
      <c r="D2075" s="37"/>
      <c r="G2075" s="37"/>
      <c r="J2075" s="25"/>
      <c r="K2075" s="25"/>
      <c r="P2075" s="25"/>
      <c r="T2075" s="37"/>
      <c r="U2075" s="37"/>
      <c r="Y2075" s="37"/>
      <c r="Z2075" s="37"/>
    </row>
    <row r="2076" spans="1:28" ht="13.5" thickBot="1">
      <c r="A2076" s="114">
        <v>2074</v>
      </c>
      <c r="B2076" s="122"/>
      <c r="C2076" s="122"/>
      <c r="D2076" s="122"/>
      <c r="E2076" s="122"/>
      <c r="F2076" s="123"/>
      <c r="G2076" s="122"/>
      <c r="H2076" s="123"/>
      <c r="I2076" s="122"/>
      <c r="J2076" s="122"/>
      <c r="K2076" s="122"/>
      <c r="L2076" s="122"/>
      <c r="M2076" s="123"/>
      <c r="N2076" s="122"/>
      <c r="O2076" s="122"/>
      <c r="P2076" s="122"/>
      <c r="Q2076" s="122"/>
      <c r="R2076" s="123"/>
      <c r="S2076" s="122"/>
      <c r="T2076" s="122"/>
      <c r="U2076" s="122"/>
      <c r="V2076" s="122"/>
      <c r="W2076" s="123"/>
      <c r="X2076" s="122"/>
      <c r="Y2076" s="115"/>
      <c r="Z2076" s="115"/>
      <c r="AA2076" s="115"/>
      <c r="AB2076" s="116"/>
    </row>
    <row r="2077" spans="1:28">
      <c r="A2077" s="102">
        <v>2075</v>
      </c>
      <c r="B2077" s="37"/>
      <c r="C2077" s="37"/>
      <c r="D2077" s="37"/>
      <c r="G2077" s="37"/>
      <c r="J2077" s="25"/>
      <c r="K2077" s="25"/>
      <c r="P2077" s="25"/>
      <c r="T2077" s="37"/>
      <c r="U2077" s="37"/>
      <c r="Y2077" s="37"/>
      <c r="Z2077" s="37"/>
    </row>
    <row r="2078" spans="1:28">
      <c r="A2078" s="102">
        <v>2076</v>
      </c>
      <c r="B2078" s="37"/>
      <c r="C2078" s="37"/>
      <c r="D2078" s="37"/>
      <c r="G2078" s="37"/>
      <c r="J2078" s="25"/>
      <c r="K2078" s="25"/>
      <c r="P2078" s="25"/>
      <c r="T2078" s="37"/>
      <c r="U2078" s="37"/>
      <c r="Y2078" s="37"/>
      <c r="Z2078" s="37"/>
    </row>
    <row r="2079" spans="1:28">
      <c r="A2079" s="102">
        <v>2077</v>
      </c>
      <c r="B2079" s="37"/>
      <c r="C2079" s="37"/>
      <c r="D2079" s="37"/>
      <c r="G2079" s="37"/>
      <c r="J2079" s="25"/>
      <c r="K2079" s="25"/>
      <c r="P2079" s="25"/>
      <c r="T2079" s="37"/>
      <c r="U2079" s="37"/>
      <c r="Y2079" s="37"/>
      <c r="Z2079" s="37"/>
    </row>
    <row r="2080" spans="1:28">
      <c r="A2080" s="102">
        <v>2078</v>
      </c>
      <c r="B2080" s="37"/>
      <c r="C2080" s="37"/>
      <c r="D2080" s="37"/>
      <c r="G2080" s="37"/>
      <c r="J2080" s="25"/>
      <c r="K2080" s="25"/>
      <c r="P2080" s="25"/>
      <c r="T2080" s="37"/>
      <c r="U2080" s="37"/>
      <c r="Y2080" s="37"/>
      <c r="Z2080" s="37"/>
    </row>
    <row r="2081" spans="1:28" ht="13.5" thickBot="1">
      <c r="A2081" s="114">
        <v>2079</v>
      </c>
      <c r="B2081" s="122"/>
      <c r="C2081" s="122"/>
      <c r="D2081" s="122"/>
      <c r="E2081" s="122"/>
      <c r="F2081" s="123"/>
      <c r="G2081" s="122"/>
      <c r="H2081" s="123"/>
      <c r="I2081" s="122"/>
      <c r="J2081" s="122"/>
      <c r="K2081" s="122"/>
      <c r="L2081" s="122"/>
      <c r="M2081" s="123"/>
      <c r="N2081" s="122"/>
      <c r="O2081" s="122"/>
      <c r="P2081" s="122"/>
      <c r="Q2081" s="122"/>
      <c r="R2081" s="123"/>
      <c r="S2081" s="122"/>
      <c r="T2081" s="122"/>
      <c r="U2081" s="122"/>
      <c r="V2081" s="122"/>
      <c r="W2081" s="123"/>
      <c r="X2081" s="122"/>
      <c r="Y2081" s="115"/>
      <c r="Z2081" s="115"/>
      <c r="AA2081" s="115"/>
      <c r="AB2081" s="116"/>
    </row>
    <row r="2082" spans="1:28">
      <c r="A2082" s="102">
        <v>2080</v>
      </c>
      <c r="B2082" s="37"/>
      <c r="C2082" s="37"/>
      <c r="D2082" s="37"/>
      <c r="G2082" s="37"/>
      <c r="J2082" s="25"/>
      <c r="K2082" s="25"/>
      <c r="P2082" s="25"/>
      <c r="T2082" s="37"/>
      <c r="U2082" s="37"/>
      <c r="Y2082" s="37"/>
      <c r="Z2082" s="37"/>
    </row>
    <row r="2083" spans="1:28">
      <c r="A2083" s="102">
        <v>2081</v>
      </c>
      <c r="B2083" s="37"/>
      <c r="C2083" s="37"/>
      <c r="D2083" s="37"/>
      <c r="G2083" s="37"/>
      <c r="J2083" s="25"/>
      <c r="K2083" s="25"/>
      <c r="P2083" s="25"/>
      <c r="T2083" s="37"/>
      <c r="U2083" s="37"/>
      <c r="Y2083" s="37"/>
      <c r="Z2083" s="37"/>
    </row>
    <row r="2084" spans="1:28">
      <c r="A2084" s="102">
        <v>2082</v>
      </c>
      <c r="B2084" s="37"/>
      <c r="C2084" s="37"/>
      <c r="D2084" s="37"/>
      <c r="G2084" s="37"/>
      <c r="J2084" s="25"/>
      <c r="K2084" s="25"/>
      <c r="P2084" s="25"/>
      <c r="T2084" s="37"/>
      <c r="U2084" s="37"/>
      <c r="Y2084" s="37"/>
      <c r="Z2084" s="37"/>
    </row>
    <row r="2085" spans="1:28">
      <c r="A2085" s="102">
        <v>2083</v>
      </c>
      <c r="B2085" s="37"/>
      <c r="C2085" s="37"/>
      <c r="D2085" s="37"/>
      <c r="G2085" s="37"/>
      <c r="J2085" s="25"/>
      <c r="K2085" s="25"/>
      <c r="P2085" s="25"/>
      <c r="T2085" s="37"/>
      <c r="U2085" s="37"/>
      <c r="Y2085" s="37"/>
      <c r="Z2085" s="37"/>
    </row>
    <row r="2086" spans="1:28" ht="13.5" thickBot="1">
      <c r="A2086" s="114">
        <v>2084</v>
      </c>
      <c r="B2086" s="122"/>
      <c r="C2086" s="122"/>
      <c r="D2086" s="122"/>
      <c r="E2086" s="122"/>
      <c r="F2086" s="123"/>
      <c r="G2086" s="122"/>
      <c r="H2086" s="123"/>
      <c r="I2086" s="122"/>
      <c r="J2086" s="122"/>
      <c r="K2086" s="122"/>
      <c r="L2086" s="122"/>
      <c r="M2086" s="123"/>
      <c r="N2086" s="122"/>
      <c r="O2086" s="122"/>
      <c r="P2086" s="122"/>
      <c r="Q2086" s="122"/>
      <c r="R2086" s="123"/>
      <c r="S2086" s="122"/>
      <c r="T2086" s="122"/>
      <c r="U2086" s="122"/>
      <c r="V2086" s="122"/>
      <c r="W2086" s="123"/>
      <c r="X2086" s="122"/>
      <c r="Y2086" s="115"/>
      <c r="Z2086" s="115"/>
      <c r="AA2086" s="115"/>
      <c r="AB2086" s="116"/>
    </row>
    <row r="2087" spans="1:28">
      <c r="A2087" s="102">
        <v>2085</v>
      </c>
      <c r="B2087" s="37"/>
      <c r="C2087" s="37"/>
      <c r="D2087" s="37"/>
      <c r="G2087" s="37"/>
      <c r="J2087" s="25"/>
      <c r="K2087" s="25"/>
      <c r="P2087" s="25"/>
      <c r="T2087" s="37"/>
      <c r="U2087" s="37"/>
      <c r="Y2087" s="37"/>
      <c r="Z2087" s="37"/>
    </row>
    <row r="2088" spans="1:28">
      <c r="A2088" s="102">
        <v>2086</v>
      </c>
      <c r="B2088" s="37"/>
      <c r="C2088" s="37"/>
      <c r="D2088" s="37"/>
      <c r="G2088" s="37"/>
      <c r="J2088" s="25"/>
      <c r="K2088" s="25"/>
      <c r="P2088" s="25"/>
      <c r="T2088" s="37"/>
      <c r="U2088" s="37"/>
      <c r="Y2088" s="37"/>
      <c r="Z2088" s="37"/>
    </row>
    <row r="2089" spans="1:28">
      <c r="A2089" s="102">
        <v>2087</v>
      </c>
      <c r="B2089" s="37"/>
      <c r="C2089" s="37"/>
      <c r="D2089" s="37"/>
      <c r="G2089" s="37"/>
      <c r="J2089" s="25"/>
      <c r="K2089" s="25"/>
      <c r="P2089" s="25"/>
      <c r="T2089" s="37"/>
      <c r="U2089" s="37"/>
      <c r="Y2089" s="37"/>
      <c r="Z2089" s="37"/>
    </row>
    <row r="2090" spans="1:28">
      <c r="A2090" s="102">
        <v>2088</v>
      </c>
      <c r="B2090" s="37"/>
      <c r="C2090" s="37"/>
      <c r="D2090" s="37"/>
      <c r="G2090" s="37"/>
      <c r="J2090" s="25"/>
      <c r="K2090" s="25"/>
      <c r="P2090" s="25"/>
      <c r="T2090" s="37"/>
      <c r="U2090" s="37"/>
      <c r="Y2090" s="37"/>
      <c r="Z2090" s="37"/>
    </row>
    <row r="2091" spans="1:28" ht="13.5" thickBot="1">
      <c r="A2091" s="114">
        <v>2089</v>
      </c>
      <c r="B2091" s="122"/>
      <c r="C2091" s="122"/>
      <c r="D2091" s="122"/>
      <c r="E2091" s="122"/>
      <c r="F2091" s="123"/>
      <c r="G2091" s="122"/>
      <c r="H2091" s="123"/>
      <c r="I2091" s="122"/>
      <c r="J2091" s="122"/>
      <c r="K2091" s="122"/>
      <c r="L2091" s="122"/>
      <c r="M2091" s="123"/>
      <c r="N2091" s="122"/>
      <c r="O2091" s="122"/>
      <c r="P2091" s="122"/>
      <c r="Q2091" s="122"/>
      <c r="R2091" s="123"/>
      <c r="S2091" s="122"/>
      <c r="T2091" s="122"/>
      <c r="U2091" s="122"/>
      <c r="V2091" s="122"/>
      <c r="W2091" s="123"/>
      <c r="X2091" s="122"/>
      <c r="Y2091" s="115"/>
      <c r="Z2091" s="115"/>
      <c r="AA2091" s="115"/>
      <c r="AB2091" s="116"/>
    </row>
    <row r="2092" spans="1:28">
      <c r="A2092" s="102">
        <v>2090</v>
      </c>
      <c r="B2092" s="37"/>
      <c r="C2092" s="37"/>
      <c r="D2092" s="37"/>
      <c r="G2092" s="37"/>
      <c r="J2092" s="25"/>
      <c r="K2092" s="25"/>
      <c r="P2092" s="25"/>
      <c r="T2092" s="37"/>
      <c r="U2092" s="37"/>
      <c r="Y2092" s="37"/>
      <c r="Z2092" s="37"/>
    </row>
    <row r="2093" spans="1:28">
      <c r="A2093" s="102">
        <v>2091</v>
      </c>
      <c r="B2093" s="37"/>
      <c r="C2093" s="37"/>
      <c r="D2093" s="37"/>
      <c r="G2093" s="37"/>
      <c r="J2093" s="25"/>
      <c r="K2093" s="25"/>
      <c r="P2093" s="25"/>
      <c r="T2093" s="37"/>
      <c r="U2093" s="37"/>
      <c r="Y2093" s="37"/>
      <c r="Z2093" s="37"/>
    </row>
    <row r="2094" spans="1:28">
      <c r="A2094" s="102">
        <v>2092</v>
      </c>
      <c r="B2094" s="37"/>
      <c r="C2094" s="37"/>
      <c r="D2094" s="37"/>
      <c r="G2094" s="37"/>
      <c r="J2094" s="25"/>
      <c r="K2094" s="25"/>
      <c r="P2094" s="25"/>
      <c r="T2094" s="37"/>
      <c r="U2094" s="37"/>
      <c r="Y2094" s="37"/>
      <c r="Z2094" s="37"/>
    </row>
    <row r="2095" spans="1:28">
      <c r="A2095" s="102">
        <v>2093</v>
      </c>
      <c r="B2095" s="37"/>
      <c r="C2095" s="37"/>
      <c r="D2095" s="37"/>
      <c r="G2095" s="37"/>
      <c r="J2095" s="25"/>
      <c r="K2095" s="25"/>
      <c r="P2095" s="25"/>
      <c r="T2095" s="37"/>
      <c r="U2095" s="37"/>
      <c r="Y2095" s="37"/>
      <c r="Z2095" s="37"/>
    </row>
    <row r="2096" spans="1:28" ht="13.5" thickBot="1">
      <c r="A2096" s="114">
        <v>2094</v>
      </c>
      <c r="B2096" s="122"/>
      <c r="C2096" s="122"/>
      <c r="D2096" s="122"/>
      <c r="E2096" s="122"/>
      <c r="F2096" s="123"/>
      <c r="G2096" s="122"/>
      <c r="H2096" s="123"/>
      <c r="I2096" s="122"/>
      <c r="J2096" s="122"/>
      <c r="K2096" s="122"/>
      <c r="L2096" s="122"/>
      <c r="M2096" s="123"/>
      <c r="N2096" s="122"/>
      <c r="O2096" s="122"/>
      <c r="P2096" s="122"/>
      <c r="Q2096" s="122"/>
      <c r="R2096" s="123"/>
      <c r="S2096" s="122"/>
      <c r="T2096" s="122"/>
      <c r="U2096" s="122"/>
      <c r="V2096" s="122"/>
      <c r="W2096" s="123"/>
      <c r="X2096" s="122"/>
      <c r="Y2096" s="115"/>
      <c r="Z2096" s="115"/>
      <c r="AA2096" s="115"/>
      <c r="AB2096" s="116"/>
    </row>
    <row r="2097" spans="1:28">
      <c r="A2097" s="102">
        <v>2095</v>
      </c>
      <c r="B2097" s="37"/>
      <c r="C2097" s="37"/>
      <c r="D2097" s="37"/>
      <c r="G2097" s="37"/>
      <c r="J2097" s="25"/>
      <c r="K2097" s="25"/>
      <c r="P2097" s="25"/>
      <c r="T2097" s="37"/>
      <c r="U2097" s="37"/>
      <c r="Y2097" s="37"/>
      <c r="Z2097" s="37"/>
    </row>
    <row r="2098" spans="1:28">
      <c r="A2098" s="102">
        <v>2096</v>
      </c>
      <c r="B2098" s="37"/>
      <c r="C2098" s="37"/>
      <c r="D2098" s="37"/>
      <c r="G2098" s="37"/>
      <c r="J2098" s="25"/>
      <c r="K2098" s="25"/>
      <c r="P2098" s="25"/>
      <c r="T2098" s="37"/>
      <c r="U2098" s="37"/>
      <c r="Y2098" s="37"/>
      <c r="Z2098" s="37"/>
    </row>
    <row r="2099" spans="1:28">
      <c r="A2099" s="102">
        <v>2097</v>
      </c>
      <c r="B2099" s="37"/>
      <c r="C2099" s="37"/>
      <c r="D2099" s="37"/>
      <c r="G2099" s="37"/>
      <c r="J2099" s="25"/>
      <c r="K2099" s="25"/>
      <c r="P2099" s="25"/>
      <c r="T2099" s="37"/>
      <c r="U2099" s="37"/>
      <c r="Y2099" s="37"/>
      <c r="Z2099" s="37"/>
    </row>
    <row r="2100" spans="1:28">
      <c r="A2100" s="102">
        <v>2098</v>
      </c>
      <c r="B2100" s="37"/>
      <c r="C2100" s="37"/>
      <c r="D2100" s="37"/>
      <c r="G2100" s="37"/>
      <c r="J2100" s="25"/>
      <c r="K2100" s="25"/>
      <c r="P2100" s="25"/>
      <c r="T2100" s="37"/>
      <c r="U2100" s="37"/>
      <c r="Y2100" s="37"/>
      <c r="Z2100" s="37"/>
    </row>
    <row r="2101" spans="1:28" ht="13.5" thickBot="1">
      <c r="A2101" s="114">
        <v>2099</v>
      </c>
      <c r="B2101" s="122"/>
      <c r="C2101" s="122"/>
      <c r="D2101" s="122"/>
      <c r="E2101" s="122"/>
      <c r="F2101" s="123"/>
      <c r="G2101" s="122"/>
      <c r="H2101" s="123"/>
      <c r="I2101" s="122"/>
      <c r="J2101" s="122"/>
      <c r="K2101" s="122"/>
      <c r="L2101" s="122"/>
      <c r="M2101" s="123"/>
      <c r="N2101" s="122"/>
      <c r="O2101" s="122"/>
      <c r="P2101" s="122"/>
      <c r="Q2101" s="122"/>
      <c r="R2101" s="123"/>
      <c r="S2101" s="122"/>
      <c r="T2101" s="122"/>
      <c r="U2101" s="122"/>
      <c r="V2101" s="122"/>
      <c r="W2101" s="123"/>
      <c r="X2101" s="122"/>
      <c r="Y2101" s="115"/>
      <c r="Z2101" s="115"/>
      <c r="AA2101" s="115"/>
      <c r="AB2101" s="116"/>
    </row>
    <row r="2102" spans="1:28">
      <c r="A2102" s="102">
        <v>2100</v>
      </c>
      <c r="B2102" s="37"/>
      <c r="C2102" s="37"/>
      <c r="D2102" s="37"/>
      <c r="G2102" s="37"/>
      <c r="J2102" s="25"/>
      <c r="K2102" s="25"/>
      <c r="P2102" s="25"/>
      <c r="T2102" s="37"/>
      <c r="U2102" s="37"/>
      <c r="Y2102" s="37"/>
      <c r="Z2102" s="37"/>
    </row>
    <row r="2103" spans="1:28">
      <c r="A2103" s="102">
        <v>2101</v>
      </c>
      <c r="B2103" s="37"/>
      <c r="C2103" s="37"/>
      <c r="D2103" s="37"/>
      <c r="G2103" s="37"/>
      <c r="J2103" s="25"/>
      <c r="K2103" s="25"/>
      <c r="P2103" s="25"/>
      <c r="T2103" s="37"/>
      <c r="U2103" s="37"/>
      <c r="Y2103" s="37"/>
      <c r="Z2103" s="37"/>
    </row>
    <row r="2104" spans="1:28">
      <c r="A2104" s="102">
        <v>2102</v>
      </c>
      <c r="B2104" s="37"/>
      <c r="C2104" s="37"/>
      <c r="D2104" s="37"/>
      <c r="G2104" s="37"/>
      <c r="J2104" s="25"/>
      <c r="K2104" s="25"/>
      <c r="P2104" s="25"/>
      <c r="T2104" s="37"/>
      <c r="U2104" s="37"/>
      <c r="Y2104" s="37"/>
      <c r="Z2104" s="37"/>
    </row>
    <row r="2105" spans="1:28">
      <c r="A2105" s="102">
        <v>2103</v>
      </c>
      <c r="B2105" s="37"/>
      <c r="C2105" s="37"/>
      <c r="D2105" s="37"/>
      <c r="G2105" s="37"/>
      <c r="J2105" s="25"/>
      <c r="K2105" s="25"/>
      <c r="P2105" s="25"/>
      <c r="T2105" s="37"/>
      <c r="U2105" s="37"/>
      <c r="Y2105" s="37"/>
      <c r="Z2105" s="37"/>
    </row>
    <row r="2106" spans="1:28" ht="13.5" thickBot="1">
      <c r="A2106" s="114">
        <v>2104</v>
      </c>
      <c r="B2106" s="122"/>
      <c r="C2106" s="122"/>
      <c r="D2106" s="122"/>
      <c r="E2106" s="122"/>
      <c r="F2106" s="123"/>
      <c r="G2106" s="122"/>
      <c r="H2106" s="123"/>
      <c r="I2106" s="122"/>
      <c r="J2106" s="122"/>
      <c r="K2106" s="122"/>
      <c r="L2106" s="122"/>
      <c r="M2106" s="123"/>
      <c r="N2106" s="122"/>
      <c r="O2106" s="122"/>
      <c r="P2106" s="122"/>
      <c r="Q2106" s="122"/>
      <c r="R2106" s="123"/>
      <c r="S2106" s="122"/>
      <c r="T2106" s="122"/>
      <c r="U2106" s="122"/>
      <c r="V2106" s="122"/>
      <c r="W2106" s="123"/>
      <c r="X2106" s="122"/>
      <c r="Y2106" s="115"/>
      <c r="Z2106" s="115"/>
      <c r="AA2106" s="115"/>
      <c r="AB2106" s="116"/>
    </row>
    <row r="2107" spans="1:28">
      <c r="A2107" s="102">
        <v>2105</v>
      </c>
      <c r="B2107" s="37"/>
      <c r="C2107" s="37"/>
      <c r="D2107" s="37"/>
      <c r="G2107" s="37"/>
      <c r="J2107" s="25"/>
      <c r="K2107" s="25"/>
      <c r="P2107" s="25"/>
      <c r="T2107" s="37"/>
      <c r="U2107" s="37"/>
      <c r="Y2107" s="37"/>
      <c r="Z2107" s="37"/>
    </row>
    <row r="2108" spans="1:28">
      <c r="A2108" s="102">
        <v>2106</v>
      </c>
      <c r="B2108" s="37"/>
      <c r="C2108" s="37"/>
      <c r="D2108" s="37"/>
      <c r="G2108" s="37"/>
      <c r="J2108" s="25"/>
      <c r="K2108" s="25"/>
      <c r="P2108" s="25"/>
      <c r="T2108" s="37"/>
      <c r="U2108" s="37"/>
      <c r="Y2108" s="37"/>
      <c r="Z2108" s="37"/>
    </row>
    <row r="2109" spans="1:28">
      <c r="A2109" s="102">
        <v>2107</v>
      </c>
      <c r="B2109" s="37"/>
      <c r="C2109" s="37"/>
      <c r="D2109" s="37"/>
      <c r="G2109" s="37"/>
      <c r="J2109" s="25"/>
      <c r="K2109" s="25"/>
      <c r="P2109" s="25"/>
      <c r="T2109" s="37"/>
      <c r="U2109" s="37"/>
      <c r="Y2109" s="37"/>
      <c r="Z2109" s="37"/>
    </row>
    <row r="2110" spans="1:28">
      <c r="A2110" s="102">
        <v>2108</v>
      </c>
      <c r="B2110" s="37"/>
      <c r="C2110" s="37"/>
      <c r="D2110" s="37"/>
      <c r="G2110" s="37"/>
      <c r="J2110" s="25"/>
      <c r="K2110" s="25"/>
      <c r="P2110" s="25"/>
      <c r="T2110" s="37"/>
      <c r="U2110" s="37"/>
      <c r="Y2110" s="37"/>
      <c r="Z2110" s="37"/>
    </row>
    <row r="2111" spans="1:28" ht="13.5" thickBot="1">
      <c r="A2111" s="114">
        <v>2109</v>
      </c>
      <c r="B2111" s="122"/>
      <c r="C2111" s="122"/>
      <c r="D2111" s="122"/>
      <c r="E2111" s="122"/>
      <c r="F2111" s="123"/>
      <c r="G2111" s="122"/>
      <c r="H2111" s="123"/>
      <c r="I2111" s="122"/>
      <c r="J2111" s="122"/>
      <c r="K2111" s="122"/>
      <c r="L2111" s="122"/>
      <c r="M2111" s="123"/>
      <c r="N2111" s="122"/>
      <c r="O2111" s="122"/>
      <c r="P2111" s="122"/>
      <c r="Q2111" s="122"/>
      <c r="R2111" s="123"/>
      <c r="S2111" s="122"/>
      <c r="T2111" s="122"/>
      <c r="U2111" s="122"/>
      <c r="V2111" s="122"/>
      <c r="W2111" s="123"/>
      <c r="X2111" s="122"/>
      <c r="Y2111" s="115"/>
      <c r="Z2111" s="115"/>
      <c r="AA2111" s="115"/>
      <c r="AB2111" s="116"/>
    </row>
    <row r="2112" spans="1:28">
      <c r="A2112" s="102">
        <v>2110</v>
      </c>
      <c r="B2112" s="37"/>
      <c r="C2112" s="37"/>
      <c r="D2112" s="37"/>
      <c r="G2112" s="37"/>
      <c r="J2112" s="25"/>
      <c r="K2112" s="25"/>
      <c r="P2112" s="25"/>
      <c r="T2112" s="37"/>
      <c r="U2112" s="37"/>
      <c r="Y2112" s="37"/>
      <c r="Z2112" s="37"/>
    </row>
    <row r="2113" spans="1:28">
      <c r="A2113" s="102">
        <v>2111</v>
      </c>
      <c r="B2113" s="37"/>
      <c r="C2113" s="37"/>
      <c r="D2113" s="37"/>
      <c r="G2113" s="37"/>
      <c r="J2113" s="25"/>
      <c r="K2113" s="25"/>
      <c r="P2113" s="25"/>
      <c r="T2113" s="37"/>
      <c r="U2113" s="37"/>
      <c r="Y2113" s="37"/>
      <c r="Z2113" s="37"/>
    </row>
    <row r="2114" spans="1:28">
      <c r="A2114" s="102">
        <v>2112</v>
      </c>
      <c r="B2114" s="37"/>
      <c r="C2114" s="37"/>
      <c r="D2114" s="37"/>
      <c r="G2114" s="37"/>
      <c r="J2114" s="25"/>
      <c r="K2114" s="25"/>
      <c r="P2114" s="25"/>
      <c r="T2114" s="37"/>
      <c r="U2114" s="37"/>
      <c r="Y2114" s="37"/>
      <c r="Z2114" s="37"/>
    </row>
    <row r="2115" spans="1:28">
      <c r="A2115" s="102">
        <v>2113</v>
      </c>
      <c r="B2115" s="37"/>
      <c r="C2115" s="37"/>
      <c r="D2115" s="37"/>
      <c r="G2115" s="37"/>
      <c r="J2115" s="25"/>
      <c r="K2115" s="25"/>
      <c r="P2115" s="25"/>
      <c r="T2115" s="37"/>
      <c r="U2115" s="37"/>
      <c r="Y2115" s="37"/>
      <c r="Z2115" s="37"/>
    </row>
    <row r="2116" spans="1:28" ht="13.5" thickBot="1">
      <c r="A2116" s="114">
        <v>2114</v>
      </c>
      <c r="B2116" s="122"/>
      <c r="C2116" s="122"/>
      <c r="D2116" s="122"/>
      <c r="E2116" s="122"/>
      <c r="F2116" s="123"/>
      <c r="G2116" s="122"/>
      <c r="H2116" s="123"/>
      <c r="I2116" s="122"/>
      <c r="J2116" s="122"/>
      <c r="K2116" s="122"/>
      <c r="L2116" s="122"/>
      <c r="M2116" s="123"/>
      <c r="N2116" s="122"/>
      <c r="O2116" s="122"/>
      <c r="P2116" s="122"/>
      <c r="Q2116" s="122"/>
      <c r="R2116" s="123"/>
      <c r="S2116" s="122"/>
      <c r="T2116" s="122"/>
      <c r="U2116" s="122"/>
      <c r="V2116" s="122"/>
      <c r="W2116" s="123"/>
      <c r="X2116" s="122"/>
      <c r="Y2116" s="115"/>
      <c r="Z2116" s="115"/>
      <c r="AA2116" s="115"/>
      <c r="AB2116" s="116"/>
    </row>
    <row r="2117" spans="1:28">
      <c r="A2117" s="102">
        <v>2115</v>
      </c>
      <c r="B2117" s="37"/>
      <c r="C2117" s="37"/>
      <c r="D2117" s="37"/>
      <c r="G2117" s="37"/>
      <c r="J2117" s="25"/>
      <c r="K2117" s="25"/>
      <c r="P2117" s="25"/>
      <c r="T2117" s="37"/>
      <c r="U2117" s="37"/>
      <c r="Y2117" s="37"/>
      <c r="Z2117" s="37"/>
    </row>
    <row r="2118" spans="1:28">
      <c r="A2118" s="102">
        <v>2116</v>
      </c>
      <c r="B2118" s="37"/>
      <c r="C2118" s="37"/>
      <c r="D2118" s="37"/>
      <c r="G2118" s="37"/>
      <c r="J2118" s="25"/>
      <c r="K2118" s="25"/>
      <c r="P2118" s="25"/>
      <c r="T2118" s="37"/>
      <c r="U2118" s="37"/>
      <c r="Y2118" s="37"/>
      <c r="Z2118" s="37"/>
    </row>
    <row r="2119" spans="1:28">
      <c r="A2119" s="102">
        <v>2117</v>
      </c>
      <c r="B2119" s="37"/>
      <c r="C2119" s="37"/>
      <c r="D2119" s="37"/>
      <c r="G2119" s="37"/>
      <c r="J2119" s="25"/>
      <c r="K2119" s="25"/>
      <c r="P2119" s="25"/>
      <c r="T2119" s="37"/>
      <c r="U2119" s="37"/>
      <c r="Y2119" s="37"/>
      <c r="Z2119" s="37"/>
    </row>
    <row r="2120" spans="1:28">
      <c r="A2120" s="102">
        <v>2118</v>
      </c>
      <c r="B2120" s="37"/>
      <c r="C2120" s="37"/>
      <c r="D2120" s="37"/>
      <c r="G2120" s="37"/>
      <c r="J2120" s="25"/>
      <c r="K2120" s="25"/>
      <c r="P2120" s="25"/>
      <c r="T2120" s="37"/>
      <c r="U2120" s="37"/>
      <c r="Y2120" s="37"/>
      <c r="Z2120" s="37"/>
    </row>
    <row r="2121" spans="1:28" ht="13.5" thickBot="1">
      <c r="A2121" s="114">
        <v>2119</v>
      </c>
      <c r="B2121" s="122"/>
      <c r="C2121" s="122"/>
      <c r="D2121" s="122"/>
      <c r="E2121" s="122"/>
      <c r="F2121" s="123"/>
      <c r="G2121" s="122"/>
      <c r="H2121" s="123"/>
      <c r="I2121" s="122"/>
      <c r="J2121" s="122"/>
      <c r="K2121" s="122"/>
      <c r="L2121" s="122"/>
      <c r="M2121" s="123"/>
      <c r="N2121" s="122"/>
      <c r="O2121" s="122"/>
      <c r="P2121" s="122"/>
      <c r="Q2121" s="122"/>
      <c r="R2121" s="123"/>
      <c r="S2121" s="122"/>
      <c r="T2121" s="122"/>
      <c r="U2121" s="122"/>
      <c r="V2121" s="122"/>
      <c r="W2121" s="123"/>
      <c r="X2121" s="122"/>
      <c r="Y2121" s="115"/>
      <c r="Z2121" s="115"/>
      <c r="AA2121" s="115"/>
      <c r="AB2121" s="116"/>
    </row>
    <row r="2122" spans="1:28">
      <c r="A2122" s="102">
        <v>2120</v>
      </c>
      <c r="B2122" s="37"/>
      <c r="C2122" s="37"/>
      <c r="D2122" s="37"/>
      <c r="G2122" s="37"/>
      <c r="J2122" s="25"/>
      <c r="K2122" s="25"/>
      <c r="P2122" s="25"/>
      <c r="T2122" s="37"/>
      <c r="U2122" s="37"/>
      <c r="Y2122" s="37"/>
      <c r="Z2122" s="37"/>
    </row>
    <row r="2123" spans="1:28">
      <c r="A2123" s="102">
        <v>2121</v>
      </c>
      <c r="B2123" s="37"/>
      <c r="C2123" s="37"/>
      <c r="D2123" s="37"/>
      <c r="G2123" s="37"/>
      <c r="J2123" s="25"/>
      <c r="K2123" s="25"/>
      <c r="P2123" s="25"/>
      <c r="T2123" s="37"/>
      <c r="U2123" s="37"/>
      <c r="Y2123" s="37"/>
      <c r="Z2123" s="37"/>
    </row>
    <row r="2124" spans="1:28">
      <c r="A2124" s="102">
        <v>2122</v>
      </c>
      <c r="B2124" s="37"/>
      <c r="C2124" s="37"/>
      <c r="D2124" s="37"/>
      <c r="G2124" s="37"/>
      <c r="J2124" s="25"/>
      <c r="K2124" s="25"/>
      <c r="P2124" s="25"/>
      <c r="T2124" s="37"/>
      <c r="U2124" s="37"/>
      <c r="Y2124" s="37"/>
      <c r="Z2124" s="37"/>
    </row>
    <row r="2125" spans="1:28">
      <c r="A2125" s="102">
        <v>2123</v>
      </c>
      <c r="B2125" s="37"/>
      <c r="C2125" s="37"/>
      <c r="D2125" s="37"/>
      <c r="G2125" s="37"/>
      <c r="J2125" s="25"/>
      <c r="K2125" s="25"/>
      <c r="P2125" s="25"/>
      <c r="T2125" s="37"/>
      <c r="U2125" s="37"/>
      <c r="Y2125" s="37"/>
      <c r="Z2125" s="37"/>
    </row>
    <row r="2126" spans="1:28" ht="13.5" thickBot="1">
      <c r="A2126" s="114">
        <v>2124</v>
      </c>
      <c r="B2126" s="122"/>
      <c r="C2126" s="122"/>
      <c r="D2126" s="122"/>
      <c r="E2126" s="122"/>
      <c r="F2126" s="123"/>
      <c r="G2126" s="122"/>
      <c r="H2126" s="123"/>
      <c r="I2126" s="122"/>
      <c r="J2126" s="122"/>
      <c r="K2126" s="122"/>
      <c r="L2126" s="122"/>
      <c r="M2126" s="123"/>
      <c r="N2126" s="122"/>
      <c r="O2126" s="122"/>
      <c r="P2126" s="122"/>
      <c r="Q2126" s="122"/>
      <c r="R2126" s="123"/>
      <c r="S2126" s="122"/>
      <c r="T2126" s="122"/>
      <c r="U2126" s="122"/>
      <c r="V2126" s="122"/>
      <c r="W2126" s="123"/>
      <c r="X2126" s="122"/>
      <c r="Y2126" s="115"/>
      <c r="Z2126" s="115"/>
      <c r="AA2126" s="115"/>
      <c r="AB2126" s="116"/>
    </row>
    <row r="2127" spans="1:28">
      <c r="A2127" s="102">
        <v>2125</v>
      </c>
      <c r="B2127" s="37"/>
      <c r="C2127" s="37"/>
      <c r="D2127" s="37"/>
      <c r="G2127" s="37"/>
      <c r="J2127" s="25"/>
      <c r="K2127" s="25"/>
      <c r="P2127" s="25"/>
      <c r="T2127" s="37"/>
      <c r="U2127" s="37"/>
      <c r="Y2127" s="37"/>
      <c r="Z2127" s="37"/>
    </row>
    <row r="2128" spans="1:28">
      <c r="A2128" s="102">
        <v>2126</v>
      </c>
      <c r="B2128" s="37"/>
      <c r="C2128" s="37"/>
      <c r="D2128" s="37"/>
      <c r="G2128" s="37"/>
      <c r="J2128" s="25"/>
      <c r="K2128" s="25"/>
      <c r="P2128" s="25"/>
      <c r="T2128" s="37"/>
      <c r="U2128" s="37"/>
      <c r="Y2128" s="37"/>
      <c r="Z2128" s="37"/>
    </row>
    <row r="2129" spans="1:28">
      <c r="A2129" s="102">
        <v>2127</v>
      </c>
      <c r="B2129" s="37"/>
      <c r="C2129" s="37"/>
      <c r="D2129" s="37"/>
      <c r="G2129" s="37"/>
      <c r="J2129" s="25"/>
      <c r="K2129" s="25"/>
      <c r="P2129" s="25"/>
      <c r="T2129" s="37"/>
      <c r="U2129" s="37"/>
      <c r="Y2129" s="37"/>
      <c r="Z2129" s="37"/>
    </row>
    <row r="2130" spans="1:28">
      <c r="A2130" s="102">
        <v>2128</v>
      </c>
      <c r="B2130" s="37"/>
      <c r="C2130" s="37"/>
      <c r="D2130" s="37"/>
      <c r="G2130" s="37"/>
      <c r="J2130" s="25"/>
      <c r="K2130" s="25"/>
      <c r="P2130" s="25"/>
      <c r="T2130" s="37"/>
      <c r="U2130" s="37"/>
      <c r="Y2130" s="37"/>
      <c r="Z2130" s="37"/>
    </row>
    <row r="2131" spans="1:28" ht="13.5" thickBot="1">
      <c r="A2131" s="114">
        <v>2129</v>
      </c>
      <c r="B2131" s="122"/>
      <c r="C2131" s="122"/>
      <c r="D2131" s="122"/>
      <c r="E2131" s="122"/>
      <c r="F2131" s="123"/>
      <c r="G2131" s="122"/>
      <c r="H2131" s="123"/>
      <c r="I2131" s="122"/>
      <c r="J2131" s="122"/>
      <c r="K2131" s="122"/>
      <c r="L2131" s="122"/>
      <c r="M2131" s="123"/>
      <c r="N2131" s="122"/>
      <c r="O2131" s="122"/>
      <c r="P2131" s="122"/>
      <c r="Q2131" s="122"/>
      <c r="R2131" s="123"/>
      <c r="S2131" s="122"/>
      <c r="T2131" s="122"/>
      <c r="U2131" s="122"/>
      <c r="V2131" s="122"/>
      <c r="W2131" s="123"/>
      <c r="X2131" s="122"/>
      <c r="Y2131" s="115"/>
      <c r="Z2131" s="115"/>
      <c r="AA2131" s="115"/>
      <c r="AB2131" s="116"/>
    </row>
    <row r="2132" spans="1:28">
      <c r="A2132" s="102">
        <v>2130</v>
      </c>
      <c r="B2132" s="37"/>
      <c r="C2132" s="37"/>
      <c r="D2132" s="37"/>
      <c r="G2132" s="37"/>
      <c r="J2132" s="25"/>
      <c r="K2132" s="25"/>
      <c r="P2132" s="25"/>
      <c r="T2132" s="37"/>
      <c r="U2132" s="37"/>
      <c r="Y2132" s="37"/>
      <c r="Z2132" s="37"/>
    </row>
    <row r="2133" spans="1:28">
      <c r="A2133" s="102">
        <v>2131</v>
      </c>
      <c r="B2133" s="37"/>
      <c r="C2133" s="37"/>
      <c r="D2133" s="37"/>
      <c r="G2133" s="37"/>
      <c r="J2133" s="25"/>
      <c r="K2133" s="25"/>
      <c r="P2133" s="25"/>
      <c r="T2133" s="37"/>
      <c r="U2133" s="37"/>
      <c r="Y2133" s="37"/>
      <c r="Z2133" s="37"/>
    </row>
    <row r="2134" spans="1:28">
      <c r="A2134" s="102">
        <v>2132</v>
      </c>
      <c r="B2134" s="37"/>
      <c r="C2134" s="37"/>
      <c r="D2134" s="37"/>
      <c r="G2134" s="37"/>
      <c r="J2134" s="25"/>
      <c r="K2134" s="25"/>
      <c r="P2134" s="25"/>
      <c r="T2134" s="37"/>
      <c r="U2134" s="37"/>
      <c r="Y2134" s="37"/>
      <c r="Z2134" s="37"/>
    </row>
    <row r="2135" spans="1:28">
      <c r="A2135" s="102">
        <v>2133</v>
      </c>
      <c r="B2135" s="37"/>
      <c r="C2135" s="37"/>
      <c r="D2135" s="37"/>
      <c r="G2135" s="37"/>
      <c r="J2135" s="25"/>
      <c r="K2135" s="25"/>
      <c r="P2135" s="25"/>
      <c r="T2135" s="37"/>
      <c r="U2135" s="37"/>
      <c r="Y2135" s="37"/>
      <c r="Z2135" s="37"/>
    </row>
    <row r="2136" spans="1:28" ht="13.5" thickBot="1">
      <c r="A2136" s="114">
        <v>2134</v>
      </c>
      <c r="B2136" s="122"/>
      <c r="C2136" s="122"/>
      <c r="D2136" s="122"/>
      <c r="E2136" s="122"/>
      <c r="F2136" s="123"/>
      <c r="G2136" s="122"/>
      <c r="H2136" s="123"/>
      <c r="I2136" s="122"/>
      <c r="J2136" s="122"/>
      <c r="K2136" s="122"/>
      <c r="L2136" s="122"/>
      <c r="M2136" s="123"/>
      <c r="N2136" s="122"/>
      <c r="O2136" s="122"/>
      <c r="P2136" s="122"/>
      <c r="Q2136" s="122"/>
      <c r="R2136" s="123"/>
      <c r="S2136" s="122"/>
      <c r="T2136" s="122"/>
      <c r="U2136" s="122"/>
      <c r="V2136" s="122"/>
      <c r="W2136" s="123"/>
      <c r="X2136" s="122"/>
      <c r="Y2136" s="115"/>
      <c r="Z2136" s="115"/>
      <c r="AA2136" s="115"/>
      <c r="AB2136" s="116"/>
    </row>
    <row r="2137" spans="1:28">
      <c r="A2137" s="102">
        <v>2135</v>
      </c>
      <c r="B2137" s="37"/>
      <c r="C2137" s="37"/>
      <c r="D2137" s="37"/>
      <c r="G2137" s="37"/>
      <c r="J2137" s="25"/>
      <c r="K2137" s="25"/>
      <c r="P2137" s="25"/>
      <c r="T2137" s="37"/>
      <c r="U2137" s="37"/>
      <c r="Y2137" s="37"/>
      <c r="Z2137" s="37"/>
    </row>
    <row r="2138" spans="1:28">
      <c r="A2138" s="102">
        <v>2136</v>
      </c>
      <c r="B2138" s="37"/>
      <c r="C2138" s="37"/>
      <c r="D2138" s="37"/>
      <c r="G2138" s="37"/>
      <c r="J2138" s="25"/>
      <c r="K2138" s="25"/>
      <c r="P2138" s="25"/>
      <c r="T2138" s="37"/>
      <c r="U2138" s="37"/>
      <c r="Y2138" s="37"/>
      <c r="Z2138" s="37"/>
    </row>
    <row r="2139" spans="1:28">
      <c r="A2139" s="102">
        <v>2137</v>
      </c>
      <c r="B2139" s="37"/>
      <c r="C2139" s="37"/>
      <c r="D2139" s="37"/>
      <c r="G2139" s="37"/>
      <c r="J2139" s="25"/>
      <c r="K2139" s="25"/>
      <c r="P2139" s="25"/>
      <c r="T2139" s="37"/>
      <c r="U2139" s="37"/>
      <c r="Y2139" s="37"/>
      <c r="Z2139" s="37"/>
    </row>
    <row r="2140" spans="1:28">
      <c r="A2140" s="102">
        <v>2138</v>
      </c>
      <c r="B2140" s="37"/>
      <c r="C2140" s="37"/>
      <c r="D2140" s="37"/>
      <c r="G2140" s="37"/>
      <c r="J2140" s="25"/>
      <c r="K2140" s="25"/>
      <c r="P2140" s="25"/>
      <c r="T2140" s="37"/>
      <c r="U2140" s="37"/>
      <c r="Y2140" s="37"/>
      <c r="Z2140" s="37"/>
    </row>
    <row r="2141" spans="1:28" ht="13.5" thickBot="1">
      <c r="A2141" s="114">
        <v>2139</v>
      </c>
      <c r="B2141" s="122"/>
      <c r="C2141" s="122"/>
      <c r="D2141" s="122"/>
      <c r="E2141" s="122"/>
      <c r="F2141" s="123"/>
      <c r="G2141" s="122"/>
      <c r="H2141" s="123"/>
      <c r="I2141" s="122"/>
      <c r="J2141" s="122"/>
      <c r="K2141" s="122"/>
      <c r="L2141" s="122"/>
      <c r="M2141" s="123"/>
      <c r="N2141" s="122"/>
      <c r="O2141" s="122"/>
      <c r="P2141" s="122"/>
      <c r="Q2141" s="122"/>
      <c r="R2141" s="123"/>
      <c r="S2141" s="122"/>
      <c r="T2141" s="122"/>
      <c r="U2141" s="122"/>
      <c r="V2141" s="122"/>
      <c r="W2141" s="123"/>
      <c r="X2141" s="122"/>
      <c r="Y2141" s="115"/>
      <c r="Z2141" s="115"/>
      <c r="AA2141" s="115"/>
      <c r="AB2141" s="116"/>
    </row>
    <row r="2142" spans="1:28">
      <c r="A2142" s="102">
        <v>2140</v>
      </c>
      <c r="B2142" s="37"/>
      <c r="C2142" s="37"/>
      <c r="D2142" s="37"/>
      <c r="G2142" s="37"/>
      <c r="J2142" s="25"/>
      <c r="K2142" s="25"/>
      <c r="P2142" s="25"/>
      <c r="T2142" s="37"/>
      <c r="U2142" s="37"/>
      <c r="Y2142" s="37"/>
      <c r="Z2142" s="37"/>
    </row>
    <row r="2143" spans="1:28">
      <c r="A2143" s="102">
        <v>2141</v>
      </c>
      <c r="B2143" s="37"/>
      <c r="C2143" s="37"/>
      <c r="D2143" s="37"/>
      <c r="G2143" s="37"/>
      <c r="J2143" s="25"/>
      <c r="K2143" s="25"/>
      <c r="P2143" s="25"/>
      <c r="T2143" s="37"/>
      <c r="U2143" s="37"/>
      <c r="Y2143" s="37"/>
      <c r="Z2143" s="37"/>
    </row>
    <row r="2144" spans="1:28">
      <c r="A2144" s="102">
        <v>2142</v>
      </c>
      <c r="B2144" s="37"/>
      <c r="C2144" s="37"/>
      <c r="D2144" s="37"/>
      <c r="G2144" s="37"/>
      <c r="J2144" s="25"/>
      <c r="K2144" s="25"/>
      <c r="P2144" s="25"/>
      <c r="T2144" s="37"/>
      <c r="U2144" s="37"/>
      <c r="Y2144" s="37"/>
      <c r="Z2144" s="37"/>
    </row>
    <row r="2145" spans="1:28">
      <c r="A2145" s="102">
        <v>2143</v>
      </c>
      <c r="B2145" s="37"/>
      <c r="C2145" s="37"/>
      <c r="D2145" s="37"/>
      <c r="G2145" s="37"/>
      <c r="J2145" s="25"/>
      <c r="K2145" s="25"/>
      <c r="P2145" s="25"/>
      <c r="T2145" s="37"/>
      <c r="U2145" s="37"/>
      <c r="Y2145" s="37"/>
      <c r="Z2145" s="37"/>
    </row>
    <row r="2146" spans="1:28" ht="13.5" thickBot="1">
      <c r="A2146" s="114">
        <v>2144</v>
      </c>
      <c r="B2146" s="122"/>
      <c r="C2146" s="122"/>
      <c r="D2146" s="122"/>
      <c r="E2146" s="122"/>
      <c r="F2146" s="123"/>
      <c r="G2146" s="122"/>
      <c r="H2146" s="123"/>
      <c r="I2146" s="122"/>
      <c r="J2146" s="122"/>
      <c r="K2146" s="122"/>
      <c r="L2146" s="122"/>
      <c r="M2146" s="123"/>
      <c r="N2146" s="122"/>
      <c r="O2146" s="122"/>
      <c r="P2146" s="122"/>
      <c r="Q2146" s="122"/>
      <c r="R2146" s="123"/>
      <c r="S2146" s="122"/>
      <c r="T2146" s="122"/>
      <c r="U2146" s="122"/>
      <c r="V2146" s="122"/>
      <c r="W2146" s="123"/>
      <c r="X2146" s="122"/>
      <c r="Y2146" s="115"/>
      <c r="Z2146" s="115"/>
      <c r="AA2146" s="115"/>
      <c r="AB2146" s="116"/>
    </row>
    <row r="2147" spans="1:28">
      <c r="A2147" s="102">
        <v>2145</v>
      </c>
      <c r="B2147" s="37"/>
      <c r="C2147" s="37"/>
      <c r="D2147" s="37"/>
      <c r="G2147" s="37"/>
      <c r="J2147" s="25"/>
      <c r="K2147" s="25"/>
      <c r="P2147" s="25"/>
      <c r="T2147" s="37"/>
      <c r="U2147" s="37"/>
      <c r="Y2147" s="37"/>
      <c r="Z2147" s="37"/>
    </row>
    <row r="2148" spans="1:28">
      <c r="A2148" s="102">
        <v>2146</v>
      </c>
      <c r="B2148" s="37"/>
      <c r="C2148" s="37"/>
      <c r="D2148" s="37"/>
      <c r="G2148" s="37"/>
      <c r="J2148" s="25"/>
      <c r="K2148" s="25"/>
      <c r="P2148" s="25"/>
      <c r="T2148" s="37"/>
      <c r="U2148" s="37"/>
      <c r="Y2148" s="37"/>
      <c r="Z2148" s="37"/>
    </row>
    <row r="2149" spans="1:28">
      <c r="A2149" s="102">
        <v>2147</v>
      </c>
      <c r="B2149" s="37"/>
      <c r="C2149" s="37"/>
      <c r="D2149" s="37"/>
      <c r="G2149" s="37"/>
      <c r="J2149" s="25"/>
      <c r="K2149" s="25"/>
      <c r="P2149" s="25"/>
      <c r="T2149" s="37"/>
      <c r="U2149" s="37"/>
      <c r="Y2149" s="37"/>
      <c r="Z2149" s="37"/>
    </row>
    <row r="2150" spans="1:28">
      <c r="A2150" s="102">
        <v>2148</v>
      </c>
      <c r="B2150" s="37"/>
      <c r="C2150" s="37"/>
      <c r="D2150" s="37"/>
      <c r="G2150" s="37"/>
      <c r="J2150" s="25"/>
      <c r="K2150" s="25"/>
      <c r="P2150" s="25"/>
      <c r="T2150" s="37"/>
      <c r="U2150" s="37"/>
      <c r="Y2150" s="37"/>
      <c r="Z2150" s="37"/>
    </row>
    <row r="2151" spans="1:28" ht="13.5" thickBot="1">
      <c r="A2151" s="114">
        <v>2149</v>
      </c>
      <c r="B2151" s="122"/>
      <c r="C2151" s="122"/>
      <c r="D2151" s="122"/>
      <c r="E2151" s="122"/>
      <c r="F2151" s="123"/>
      <c r="G2151" s="122"/>
      <c r="H2151" s="123"/>
      <c r="I2151" s="122"/>
      <c r="J2151" s="122"/>
      <c r="K2151" s="122"/>
      <c r="L2151" s="122"/>
      <c r="M2151" s="123"/>
      <c r="N2151" s="122"/>
      <c r="O2151" s="122"/>
      <c r="P2151" s="122"/>
      <c r="Q2151" s="122"/>
      <c r="R2151" s="123"/>
      <c r="S2151" s="122"/>
      <c r="T2151" s="122"/>
      <c r="U2151" s="122"/>
      <c r="V2151" s="122"/>
      <c r="W2151" s="123"/>
      <c r="X2151" s="122"/>
      <c r="Y2151" s="115"/>
      <c r="Z2151" s="115"/>
      <c r="AA2151" s="115"/>
      <c r="AB2151" s="116"/>
    </row>
    <row r="2152" spans="1:28">
      <c r="A2152" s="102">
        <v>2150</v>
      </c>
      <c r="B2152" s="37"/>
      <c r="C2152" s="37"/>
      <c r="D2152" s="37"/>
      <c r="G2152" s="37"/>
      <c r="J2152" s="25"/>
      <c r="K2152" s="25"/>
      <c r="P2152" s="25"/>
      <c r="T2152" s="37"/>
      <c r="U2152" s="37"/>
      <c r="Y2152" s="37"/>
      <c r="Z2152" s="37"/>
    </row>
    <row r="2153" spans="1:28">
      <c r="A2153" s="102">
        <v>2151</v>
      </c>
      <c r="B2153" s="37"/>
      <c r="C2153" s="37"/>
      <c r="D2153" s="37"/>
      <c r="G2153" s="37"/>
      <c r="J2153" s="25"/>
      <c r="K2153" s="25"/>
      <c r="P2153" s="25"/>
      <c r="T2153" s="37"/>
      <c r="U2153" s="37"/>
      <c r="Y2153" s="37"/>
      <c r="Z2153" s="37"/>
    </row>
    <row r="2154" spans="1:28">
      <c r="A2154" s="102">
        <v>2152</v>
      </c>
      <c r="B2154" s="37"/>
      <c r="C2154" s="37"/>
      <c r="D2154" s="37"/>
      <c r="G2154" s="37"/>
      <c r="J2154" s="25"/>
      <c r="K2154" s="25"/>
      <c r="P2154" s="25"/>
      <c r="T2154" s="37"/>
      <c r="U2154" s="37"/>
      <c r="Y2154" s="37"/>
      <c r="Z2154" s="37"/>
    </row>
    <row r="2155" spans="1:28">
      <c r="A2155" s="102">
        <v>2153</v>
      </c>
      <c r="B2155" s="37"/>
      <c r="C2155" s="37"/>
      <c r="D2155" s="37"/>
      <c r="G2155" s="37"/>
      <c r="J2155" s="25"/>
      <c r="K2155" s="25"/>
      <c r="P2155" s="25"/>
      <c r="T2155" s="37"/>
      <c r="U2155" s="37"/>
      <c r="Y2155" s="37"/>
      <c r="Z2155" s="37"/>
    </row>
    <row r="2156" spans="1:28" ht="13.5" thickBot="1">
      <c r="A2156" s="114">
        <v>2154</v>
      </c>
      <c r="B2156" s="122"/>
      <c r="C2156" s="122"/>
      <c r="D2156" s="122"/>
      <c r="E2156" s="122"/>
      <c r="F2156" s="123"/>
      <c r="G2156" s="122"/>
      <c r="H2156" s="123"/>
      <c r="I2156" s="122"/>
      <c r="J2156" s="122"/>
      <c r="K2156" s="122"/>
      <c r="L2156" s="122"/>
      <c r="M2156" s="123"/>
      <c r="N2156" s="122"/>
      <c r="O2156" s="122"/>
      <c r="P2156" s="122"/>
      <c r="Q2156" s="122"/>
      <c r="R2156" s="123"/>
      <c r="S2156" s="122"/>
      <c r="T2156" s="122"/>
      <c r="U2156" s="122"/>
      <c r="V2156" s="122"/>
      <c r="W2156" s="123"/>
      <c r="X2156" s="122"/>
      <c r="Y2156" s="115"/>
      <c r="Z2156" s="115"/>
      <c r="AA2156" s="115"/>
      <c r="AB2156" s="116"/>
    </row>
    <row r="2157" spans="1:28">
      <c r="A2157" s="102">
        <v>2155</v>
      </c>
      <c r="B2157" s="37"/>
      <c r="C2157" s="37"/>
      <c r="D2157" s="37"/>
      <c r="G2157" s="37"/>
      <c r="J2157" s="25"/>
      <c r="K2157" s="25"/>
      <c r="P2157" s="25"/>
      <c r="T2157" s="37"/>
      <c r="U2157" s="37"/>
      <c r="Y2157" s="37"/>
      <c r="Z2157" s="37"/>
    </row>
    <row r="2158" spans="1:28">
      <c r="A2158" s="102">
        <v>2156</v>
      </c>
      <c r="B2158" s="37"/>
      <c r="C2158" s="37"/>
      <c r="D2158" s="37"/>
      <c r="G2158" s="37"/>
      <c r="J2158" s="25"/>
      <c r="K2158" s="25"/>
      <c r="P2158" s="25"/>
      <c r="T2158" s="37"/>
      <c r="U2158" s="37"/>
      <c r="Y2158" s="37"/>
      <c r="Z2158" s="37"/>
    </row>
    <row r="2159" spans="1:28">
      <c r="A2159" s="102">
        <v>2157</v>
      </c>
      <c r="B2159" s="37"/>
      <c r="C2159" s="37"/>
      <c r="D2159" s="37"/>
      <c r="G2159" s="37"/>
      <c r="J2159" s="25"/>
      <c r="K2159" s="25"/>
      <c r="P2159" s="25"/>
      <c r="T2159" s="37"/>
      <c r="U2159" s="37"/>
      <c r="Y2159" s="37"/>
      <c r="Z2159" s="37"/>
    </row>
    <row r="2160" spans="1:28">
      <c r="A2160" s="102">
        <v>2158</v>
      </c>
      <c r="B2160" s="37"/>
      <c r="C2160" s="37"/>
      <c r="D2160" s="37"/>
      <c r="G2160" s="37"/>
      <c r="J2160" s="25"/>
      <c r="K2160" s="25"/>
      <c r="P2160" s="25"/>
      <c r="T2160" s="37"/>
      <c r="U2160" s="37"/>
      <c r="Y2160" s="37"/>
      <c r="Z2160" s="37"/>
    </row>
    <row r="2161" spans="1:28" ht="13.5" thickBot="1">
      <c r="A2161" s="114">
        <v>2159</v>
      </c>
      <c r="B2161" s="122"/>
      <c r="C2161" s="122"/>
      <c r="D2161" s="122"/>
      <c r="E2161" s="122"/>
      <c r="F2161" s="123"/>
      <c r="G2161" s="122"/>
      <c r="H2161" s="123"/>
      <c r="I2161" s="122"/>
      <c r="J2161" s="122"/>
      <c r="K2161" s="122"/>
      <c r="L2161" s="122"/>
      <c r="M2161" s="123"/>
      <c r="N2161" s="122"/>
      <c r="O2161" s="122"/>
      <c r="P2161" s="122"/>
      <c r="Q2161" s="122"/>
      <c r="R2161" s="123"/>
      <c r="S2161" s="122"/>
      <c r="T2161" s="122"/>
      <c r="U2161" s="122"/>
      <c r="V2161" s="122"/>
      <c r="W2161" s="123"/>
      <c r="X2161" s="122"/>
      <c r="Y2161" s="115"/>
      <c r="Z2161" s="115"/>
      <c r="AA2161" s="115"/>
      <c r="AB2161" s="116"/>
    </row>
    <row r="2162" spans="1:28">
      <c r="A2162" s="102">
        <v>2160</v>
      </c>
      <c r="B2162" s="37"/>
      <c r="C2162" s="37"/>
      <c r="D2162" s="37"/>
      <c r="G2162" s="37"/>
      <c r="J2162" s="25"/>
      <c r="K2162" s="25"/>
      <c r="P2162" s="25"/>
      <c r="T2162" s="37"/>
      <c r="U2162" s="37"/>
      <c r="Y2162" s="37"/>
      <c r="Z2162" s="37"/>
    </row>
    <row r="2163" spans="1:28">
      <c r="A2163" s="102">
        <v>2161</v>
      </c>
      <c r="B2163" s="37"/>
      <c r="C2163" s="37"/>
      <c r="D2163" s="37"/>
      <c r="G2163" s="37"/>
      <c r="J2163" s="25"/>
      <c r="K2163" s="25"/>
      <c r="P2163" s="25"/>
      <c r="T2163" s="37"/>
      <c r="U2163" s="37"/>
      <c r="Y2163" s="37"/>
      <c r="Z2163" s="37"/>
    </row>
    <row r="2164" spans="1:28">
      <c r="A2164" s="102">
        <v>2162</v>
      </c>
      <c r="B2164" s="37"/>
      <c r="C2164" s="37"/>
      <c r="D2164" s="37"/>
      <c r="G2164" s="37"/>
      <c r="J2164" s="25"/>
      <c r="K2164" s="25"/>
      <c r="P2164" s="25"/>
      <c r="T2164" s="37"/>
      <c r="U2164" s="37"/>
      <c r="Y2164" s="37"/>
      <c r="Z2164" s="37"/>
    </row>
    <row r="2165" spans="1:28">
      <c r="A2165" s="102">
        <v>2163</v>
      </c>
      <c r="B2165" s="37"/>
      <c r="C2165" s="37"/>
      <c r="D2165" s="37"/>
      <c r="G2165" s="37"/>
      <c r="J2165" s="25"/>
      <c r="K2165" s="25"/>
      <c r="P2165" s="25"/>
      <c r="T2165" s="37"/>
      <c r="U2165" s="37"/>
      <c r="Y2165" s="37"/>
      <c r="Z2165" s="37"/>
    </row>
    <row r="2166" spans="1:28" ht="13.5" thickBot="1">
      <c r="A2166" s="114">
        <v>2164</v>
      </c>
      <c r="B2166" s="122"/>
      <c r="C2166" s="122"/>
      <c r="D2166" s="122"/>
      <c r="E2166" s="122"/>
      <c r="F2166" s="123"/>
      <c r="G2166" s="122"/>
      <c r="H2166" s="123"/>
      <c r="I2166" s="122"/>
      <c r="J2166" s="122"/>
      <c r="K2166" s="122"/>
      <c r="L2166" s="122"/>
      <c r="M2166" s="123"/>
      <c r="N2166" s="122"/>
      <c r="O2166" s="122"/>
      <c r="P2166" s="122"/>
      <c r="Q2166" s="122"/>
      <c r="R2166" s="123"/>
      <c r="S2166" s="122"/>
      <c r="T2166" s="122"/>
      <c r="U2166" s="122"/>
      <c r="V2166" s="122"/>
      <c r="W2166" s="123"/>
      <c r="X2166" s="122"/>
      <c r="Y2166" s="115"/>
      <c r="Z2166" s="115"/>
      <c r="AA2166" s="115"/>
      <c r="AB2166" s="116"/>
    </row>
    <row r="2167" spans="1:28">
      <c r="A2167" s="102">
        <v>2165</v>
      </c>
      <c r="B2167" s="37"/>
      <c r="C2167" s="37"/>
      <c r="D2167" s="37"/>
      <c r="G2167" s="37"/>
      <c r="J2167" s="25"/>
      <c r="K2167" s="25"/>
      <c r="P2167" s="25"/>
      <c r="T2167" s="37"/>
      <c r="U2167" s="37"/>
      <c r="Y2167" s="37"/>
      <c r="Z2167" s="37"/>
    </row>
    <row r="2168" spans="1:28">
      <c r="A2168" s="102">
        <v>2166</v>
      </c>
      <c r="B2168" s="37"/>
      <c r="C2168" s="37"/>
      <c r="D2168" s="37"/>
      <c r="G2168" s="37"/>
      <c r="J2168" s="25"/>
      <c r="K2168" s="25"/>
      <c r="P2168" s="25"/>
      <c r="T2168" s="37"/>
      <c r="U2168" s="37"/>
      <c r="Y2168" s="37"/>
      <c r="Z2168" s="37"/>
    </row>
    <row r="2169" spans="1:28">
      <c r="A2169" s="102">
        <v>2167</v>
      </c>
      <c r="B2169" s="37"/>
      <c r="C2169" s="37"/>
      <c r="D2169" s="37"/>
      <c r="G2169" s="37"/>
      <c r="J2169" s="25"/>
      <c r="K2169" s="25"/>
      <c r="P2169" s="25"/>
      <c r="T2169" s="37"/>
      <c r="U2169" s="37"/>
      <c r="Y2169" s="37"/>
      <c r="Z2169" s="37"/>
    </row>
    <row r="2170" spans="1:28">
      <c r="A2170" s="102">
        <v>2168</v>
      </c>
      <c r="B2170" s="37"/>
      <c r="C2170" s="37"/>
      <c r="D2170" s="37"/>
      <c r="G2170" s="37"/>
      <c r="J2170" s="25"/>
      <c r="K2170" s="25"/>
      <c r="P2170" s="25"/>
      <c r="T2170" s="37"/>
      <c r="U2170" s="37"/>
      <c r="Y2170" s="37"/>
      <c r="Z2170" s="37"/>
    </row>
    <row r="2171" spans="1:28" ht="13.5" thickBot="1">
      <c r="A2171" s="114">
        <v>2169</v>
      </c>
      <c r="B2171" s="122"/>
      <c r="C2171" s="122"/>
      <c r="D2171" s="122"/>
      <c r="E2171" s="122"/>
      <c r="F2171" s="123"/>
      <c r="G2171" s="122"/>
      <c r="H2171" s="123"/>
      <c r="I2171" s="122"/>
      <c r="J2171" s="122"/>
      <c r="K2171" s="122"/>
      <c r="L2171" s="122"/>
      <c r="M2171" s="123"/>
      <c r="N2171" s="122"/>
      <c r="O2171" s="122"/>
      <c r="P2171" s="122"/>
      <c r="Q2171" s="122"/>
      <c r="R2171" s="123"/>
      <c r="S2171" s="122"/>
      <c r="T2171" s="122"/>
      <c r="U2171" s="122"/>
      <c r="V2171" s="122"/>
      <c r="W2171" s="123"/>
      <c r="X2171" s="122"/>
      <c r="Y2171" s="115"/>
      <c r="Z2171" s="115"/>
      <c r="AA2171" s="115"/>
      <c r="AB2171" s="116"/>
    </row>
    <row r="2172" spans="1:28">
      <c r="A2172" s="102">
        <v>2170</v>
      </c>
      <c r="B2172" s="37"/>
      <c r="C2172" s="37"/>
      <c r="D2172" s="37"/>
      <c r="G2172" s="37"/>
      <c r="J2172" s="25"/>
      <c r="K2172" s="25"/>
      <c r="P2172" s="25"/>
      <c r="T2172" s="37"/>
      <c r="U2172" s="37"/>
      <c r="Y2172" s="37"/>
      <c r="Z2172" s="37"/>
    </row>
    <row r="2173" spans="1:28">
      <c r="A2173" s="102">
        <v>2171</v>
      </c>
      <c r="B2173" s="37"/>
      <c r="C2173" s="37"/>
      <c r="D2173" s="37"/>
      <c r="G2173" s="37"/>
      <c r="J2173" s="25"/>
      <c r="K2173" s="25"/>
      <c r="P2173" s="25"/>
      <c r="T2173" s="37"/>
      <c r="U2173" s="37"/>
      <c r="Y2173" s="37"/>
      <c r="Z2173" s="37"/>
    </row>
    <row r="2174" spans="1:28">
      <c r="A2174" s="102">
        <v>2172</v>
      </c>
      <c r="B2174" s="37"/>
      <c r="C2174" s="37"/>
      <c r="D2174" s="37"/>
      <c r="G2174" s="37"/>
      <c r="J2174" s="25"/>
      <c r="K2174" s="25"/>
      <c r="P2174" s="25"/>
      <c r="T2174" s="37"/>
      <c r="U2174" s="37"/>
      <c r="Y2174" s="37"/>
      <c r="Z2174" s="37"/>
    </row>
    <row r="2175" spans="1:28">
      <c r="A2175" s="102">
        <v>2173</v>
      </c>
      <c r="B2175" s="37"/>
      <c r="C2175" s="37"/>
      <c r="D2175" s="37"/>
      <c r="G2175" s="37"/>
      <c r="J2175" s="25"/>
      <c r="K2175" s="25"/>
      <c r="P2175" s="25"/>
      <c r="T2175" s="37"/>
      <c r="U2175" s="37"/>
      <c r="Y2175" s="37"/>
      <c r="Z2175" s="37"/>
    </row>
    <row r="2176" spans="1:28" ht="13.5" thickBot="1">
      <c r="A2176" s="114">
        <v>2174</v>
      </c>
      <c r="B2176" s="122"/>
      <c r="C2176" s="122"/>
      <c r="D2176" s="122"/>
      <c r="E2176" s="122"/>
      <c r="F2176" s="123"/>
      <c r="G2176" s="122"/>
      <c r="H2176" s="123"/>
      <c r="I2176" s="122"/>
      <c r="J2176" s="122"/>
      <c r="K2176" s="122"/>
      <c r="L2176" s="122"/>
      <c r="M2176" s="123"/>
      <c r="N2176" s="122"/>
      <c r="O2176" s="122"/>
      <c r="P2176" s="122"/>
      <c r="Q2176" s="122"/>
      <c r="R2176" s="123"/>
      <c r="S2176" s="122"/>
      <c r="T2176" s="122"/>
      <c r="U2176" s="122"/>
      <c r="V2176" s="122"/>
      <c r="W2176" s="123"/>
      <c r="X2176" s="122"/>
      <c r="Y2176" s="115"/>
      <c r="Z2176" s="115"/>
      <c r="AA2176" s="115"/>
      <c r="AB2176" s="116"/>
    </row>
    <row r="2177" spans="1:28">
      <c r="A2177" s="102">
        <v>2175</v>
      </c>
      <c r="B2177" s="37"/>
      <c r="C2177" s="37"/>
      <c r="D2177" s="37"/>
      <c r="G2177" s="37"/>
      <c r="J2177" s="25"/>
      <c r="K2177" s="25"/>
      <c r="P2177" s="25"/>
      <c r="T2177" s="37"/>
      <c r="U2177" s="37"/>
      <c r="Y2177" s="37"/>
      <c r="Z2177" s="37"/>
    </row>
    <row r="2178" spans="1:28">
      <c r="A2178" s="102">
        <v>2176</v>
      </c>
      <c r="B2178" s="37"/>
      <c r="C2178" s="37"/>
      <c r="D2178" s="37"/>
      <c r="G2178" s="37"/>
      <c r="J2178" s="25"/>
      <c r="K2178" s="25"/>
      <c r="P2178" s="25"/>
      <c r="T2178" s="37"/>
      <c r="U2178" s="37"/>
      <c r="Y2178" s="37"/>
      <c r="Z2178" s="37"/>
    </row>
    <row r="2179" spans="1:28">
      <c r="A2179" s="102">
        <v>2177</v>
      </c>
      <c r="B2179" s="37"/>
      <c r="C2179" s="37"/>
      <c r="D2179" s="37"/>
      <c r="G2179" s="37"/>
      <c r="J2179" s="25"/>
      <c r="K2179" s="25"/>
      <c r="P2179" s="25"/>
      <c r="T2179" s="37"/>
      <c r="U2179" s="37"/>
      <c r="Y2179" s="37"/>
      <c r="Z2179" s="37"/>
    </row>
    <row r="2180" spans="1:28">
      <c r="A2180" s="102">
        <v>2178</v>
      </c>
      <c r="B2180" s="37"/>
      <c r="C2180" s="37"/>
      <c r="D2180" s="37"/>
      <c r="G2180" s="37"/>
      <c r="J2180" s="25"/>
      <c r="K2180" s="25"/>
      <c r="P2180" s="25"/>
      <c r="T2180" s="37"/>
      <c r="U2180" s="37"/>
      <c r="Y2180" s="37"/>
      <c r="Z2180" s="37"/>
    </row>
    <row r="2181" spans="1:28" ht="13.5" thickBot="1">
      <c r="A2181" s="114">
        <v>2179</v>
      </c>
      <c r="B2181" s="122"/>
      <c r="C2181" s="122"/>
      <c r="D2181" s="122"/>
      <c r="E2181" s="122"/>
      <c r="F2181" s="123"/>
      <c r="G2181" s="122"/>
      <c r="H2181" s="123"/>
      <c r="I2181" s="122"/>
      <c r="J2181" s="122"/>
      <c r="K2181" s="122"/>
      <c r="L2181" s="122"/>
      <c r="M2181" s="123"/>
      <c r="N2181" s="122"/>
      <c r="O2181" s="122"/>
      <c r="P2181" s="122"/>
      <c r="Q2181" s="122"/>
      <c r="R2181" s="123"/>
      <c r="S2181" s="122"/>
      <c r="T2181" s="122"/>
      <c r="U2181" s="122"/>
      <c r="V2181" s="122"/>
      <c r="W2181" s="123"/>
      <c r="X2181" s="122"/>
      <c r="Y2181" s="115"/>
      <c r="Z2181" s="115"/>
      <c r="AA2181" s="115"/>
      <c r="AB2181" s="116"/>
    </row>
    <row r="2182" spans="1:28">
      <c r="A2182" s="102">
        <v>2180</v>
      </c>
      <c r="B2182" s="37"/>
      <c r="C2182" s="37"/>
      <c r="D2182" s="37"/>
      <c r="G2182" s="37"/>
      <c r="J2182" s="25"/>
      <c r="K2182" s="25"/>
      <c r="P2182" s="25"/>
      <c r="T2182" s="37"/>
      <c r="U2182" s="37"/>
      <c r="Y2182" s="37"/>
      <c r="Z2182" s="37"/>
    </row>
    <row r="2183" spans="1:28">
      <c r="A2183" s="102">
        <v>2181</v>
      </c>
      <c r="B2183" s="37"/>
      <c r="C2183" s="37"/>
      <c r="D2183" s="37"/>
      <c r="G2183" s="37"/>
      <c r="J2183" s="25"/>
      <c r="K2183" s="25"/>
      <c r="P2183" s="25"/>
      <c r="T2183" s="37"/>
      <c r="U2183" s="37"/>
      <c r="Y2183" s="37"/>
      <c r="Z2183" s="37"/>
    </row>
    <row r="2184" spans="1:28">
      <c r="A2184" s="102">
        <v>2182</v>
      </c>
      <c r="B2184" s="37"/>
      <c r="C2184" s="37"/>
      <c r="D2184" s="37"/>
      <c r="G2184" s="37"/>
      <c r="J2184" s="25"/>
      <c r="K2184" s="25"/>
      <c r="P2184" s="25"/>
      <c r="T2184" s="37"/>
      <c r="U2184" s="37"/>
      <c r="Y2184" s="37"/>
      <c r="Z2184" s="37"/>
    </row>
    <row r="2185" spans="1:28">
      <c r="A2185" s="102">
        <v>2183</v>
      </c>
      <c r="B2185" s="37"/>
      <c r="C2185" s="37"/>
      <c r="D2185" s="37"/>
      <c r="G2185" s="37"/>
      <c r="J2185" s="25"/>
      <c r="K2185" s="25"/>
      <c r="P2185" s="25"/>
      <c r="T2185" s="37"/>
      <c r="U2185" s="37"/>
      <c r="Y2185" s="37"/>
      <c r="Z2185" s="37"/>
    </row>
    <row r="2186" spans="1:28" ht="13.5" thickBot="1">
      <c r="A2186" s="114">
        <v>2184</v>
      </c>
      <c r="B2186" s="122"/>
      <c r="C2186" s="122"/>
      <c r="D2186" s="122"/>
      <c r="E2186" s="122"/>
      <c r="F2186" s="123"/>
      <c r="G2186" s="122"/>
      <c r="H2186" s="123"/>
      <c r="I2186" s="122"/>
      <c r="J2186" s="122"/>
      <c r="K2186" s="122"/>
      <c r="L2186" s="122"/>
      <c r="M2186" s="123"/>
      <c r="N2186" s="122"/>
      <c r="O2186" s="122"/>
      <c r="P2186" s="122"/>
      <c r="Q2186" s="122"/>
      <c r="R2186" s="123"/>
      <c r="S2186" s="122"/>
      <c r="T2186" s="122"/>
      <c r="U2186" s="122"/>
      <c r="V2186" s="122"/>
      <c r="W2186" s="123"/>
      <c r="X2186" s="122"/>
      <c r="Y2186" s="115"/>
      <c r="Z2186" s="115"/>
      <c r="AA2186" s="115"/>
      <c r="AB2186" s="116"/>
    </row>
    <row r="2187" spans="1:28">
      <c r="A2187" s="102">
        <v>2185</v>
      </c>
      <c r="B2187" s="37"/>
      <c r="C2187" s="37"/>
      <c r="D2187" s="37"/>
      <c r="G2187" s="37"/>
      <c r="J2187" s="25"/>
      <c r="K2187" s="25"/>
      <c r="P2187" s="25"/>
      <c r="T2187" s="37"/>
      <c r="U2187" s="37"/>
      <c r="Y2187" s="37"/>
      <c r="Z2187" s="37"/>
    </row>
    <row r="2188" spans="1:28">
      <c r="A2188" s="102">
        <v>2186</v>
      </c>
      <c r="B2188" s="37"/>
      <c r="C2188" s="37"/>
      <c r="D2188" s="37"/>
      <c r="G2188" s="37"/>
      <c r="J2188" s="25"/>
      <c r="K2188" s="25"/>
      <c r="P2188" s="25"/>
      <c r="T2188" s="37"/>
      <c r="U2188" s="37"/>
      <c r="Y2188" s="37"/>
      <c r="Z2188" s="37"/>
    </row>
    <row r="2189" spans="1:28">
      <c r="A2189" s="102">
        <v>2187</v>
      </c>
      <c r="B2189" s="37"/>
      <c r="C2189" s="37"/>
      <c r="D2189" s="37"/>
      <c r="G2189" s="37"/>
      <c r="J2189" s="25"/>
      <c r="K2189" s="25"/>
      <c r="P2189" s="25"/>
      <c r="T2189" s="37"/>
      <c r="U2189" s="37"/>
      <c r="Y2189" s="37"/>
      <c r="Z2189" s="37"/>
    </row>
    <row r="2190" spans="1:28">
      <c r="A2190" s="102">
        <v>2188</v>
      </c>
      <c r="B2190" s="37"/>
      <c r="C2190" s="37"/>
      <c r="D2190" s="37"/>
      <c r="G2190" s="37"/>
      <c r="J2190" s="25"/>
      <c r="K2190" s="25"/>
      <c r="P2190" s="25"/>
      <c r="T2190" s="37"/>
      <c r="U2190" s="37"/>
      <c r="Y2190" s="37"/>
      <c r="Z2190" s="37"/>
    </row>
    <row r="2191" spans="1:28" ht="13.5" thickBot="1">
      <c r="A2191" s="114">
        <v>2189</v>
      </c>
      <c r="B2191" s="122"/>
      <c r="C2191" s="122"/>
      <c r="D2191" s="122"/>
      <c r="E2191" s="122"/>
      <c r="F2191" s="123"/>
      <c r="G2191" s="122"/>
      <c r="H2191" s="123"/>
      <c r="I2191" s="122"/>
      <c r="J2191" s="122"/>
      <c r="K2191" s="122"/>
      <c r="L2191" s="122"/>
      <c r="M2191" s="123"/>
      <c r="N2191" s="122"/>
      <c r="O2191" s="122"/>
      <c r="P2191" s="122"/>
      <c r="Q2191" s="122"/>
      <c r="R2191" s="123"/>
      <c r="S2191" s="122"/>
      <c r="T2191" s="122"/>
      <c r="U2191" s="122"/>
      <c r="V2191" s="122"/>
      <c r="W2191" s="123"/>
      <c r="X2191" s="122"/>
      <c r="Y2191" s="115"/>
      <c r="Z2191" s="115"/>
      <c r="AA2191" s="115"/>
      <c r="AB2191" s="116"/>
    </row>
    <row r="2192" spans="1:28">
      <c r="A2192" s="102">
        <v>2190</v>
      </c>
      <c r="B2192" s="37"/>
      <c r="C2192" s="37"/>
      <c r="D2192" s="37"/>
      <c r="G2192" s="37"/>
      <c r="J2192" s="25"/>
      <c r="K2192" s="25"/>
      <c r="P2192" s="25"/>
      <c r="T2192" s="37"/>
      <c r="U2192" s="37"/>
      <c r="Y2192" s="37"/>
      <c r="Z2192" s="37"/>
    </row>
    <row r="2193" spans="1:28">
      <c r="A2193" s="102">
        <v>2191</v>
      </c>
      <c r="B2193" s="37"/>
      <c r="C2193" s="37"/>
      <c r="D2193" s="37"/>
      <c r="G2193" s="37"/>
      <c r="J2193" s="25"/>
      <c r="K2193" s="25"/>
      <c r="P2193" s="25"/>
      <c r="T2193" s="37"/>
      <c r="U2193" s="37"/>
      <c r="Y2193" s="37"/>
      <c r="Z2193" s="37"/>
    </row>
    <row r="2194" spans="1:28">
      <c r="A2194" s="102">
        <v>2192</v>
      </c>
      <c r="B2194" s="37"/>
      <c r="C2194" s="37"/>
      <c r="D2194" s="37"/>
      <c r="G2194" s="37"/>
      <c r="J2194" s="25"/>
      <c r="K2194" s="25"/>
      <c r="P2194" s="25"/>
      <c r="T2194" s="37"/>
      <c r="U2194" s="37"/>
      <c r="Y2194" s="37"/>
      <c r="Z2194" s="37"/>
    </row>
    <row r="2195" spans="1:28">
      <c r="A2195" s="102">
        <v>2193</v>
      </c>
      <c r="B2195" s="37"/>
      <c r="C2195" s="37"/>
      <c r="D2195" s="37"/>
      <c r="G2195" s="37"/>
      <c r="J2195" s="25"/>
      <c r="K2195" s="25"/>
      <c r="P2195" s="25"/>
      <c r="T2195" s="37"/>
      <c r="U2195" s="37"/>
      <c r="Y2195" s="37"/>
      <c r="Z2195" s="37"/>
    </row>
    <row r="2196" spans="1:28" ht="13.5" thickBot="1">
      <c r="A2196" s="114">
        <v>2194</v>
      </c>
      <c r="B2196" s="122"/>
      <c r="C2196" s="122"/>
      <c r="D2196" s="122"/>
      <c r="E2196" s="122"/>
      <c r="F2196" s="123"/>
      <c r="G2196" s="122"/>
      <c r="H2196" s="123"/>
      <c r="I2196" s="122"/>
      <c r="J2196" s="122"/>
      <c r="K2196" s="122"/>
      <c r="L2196" s="122"/>
      <c r="M2196" s="123"/>
      <c r="N2196" s="122"/>
      <c r="O2196" s="122"/>
      <c r="P2196" s="122"/>
      <c r="Q2196" s="122"/>
      <c r="R2196" s="123"/>
      <c r="S2196" s="122"/>
      <c r="T2196" s="122"/>
      <c r="U2196" s="122"/>
      <c r="V2196" s="122"/>
      <c r="W2196" s="123"/>
      <c r="X2196" s="122"/>
      <c r="Y2196" s="115"/>
      <c r="Z2196" s="115"/>
      <c r="AA2196" s="115"/>
      <c r="AB2196" s="116"/>
    </row>
    <row r="2197" spans="1:28">
      <c r="A2197" s="102">
        <v>2195</v>
      </c>
      <c r="B2197" s="37"/>
      <c r="C2197" s="37"/>
      <c r="D2197" s="37"/>
      <c r="G2197" s="37"/>
      <c r="J2197" s="25"/>
      <c r="K2197" s="25"/>
      <c r="P2197" s="25"/>
      <c r="T2197" s="37"/>
      <c r="U2197" s="37"/>
      <c r="Y2197" s="37"/>
      <c r="Z2197" s="37"/>
    </row>
    <row r="2198" spans="1:28">
      <c r="A2198" s="102">
        <v>2196</v>
      </c>
      <c r="B2198" s="37"/>
      <c r="C2198" s="37"/>
      <c r="D2198" s="37"/>
      <c r="G2198" s="37"/>
      <c r="J2198" s="25"/>
      <c r="K2198" s="25"/>
      <c r="P2198" s="25"/>
      <c r="T2198" s="37"/>
      <c r="U2198" s="37"/>
      <c r="Y2198" s="37"/>
      <c r="Z2198" s="37"/>
    </row>
    <row r="2199" spans="1:28">
      <c r="A2199" s="102">
        <v>2197</v>
      </c>
      <c r="B2199" s="37"/>
      <c r="C2199" s="37"/>
      <c r="D2199" s="37"/>
      <c r="G2199" s="37"/>
      <c r="J2199" s="25"/>
      <c r="K2199" s="25"/>
      <c r="P2199" s="25"/>
      <c r="T2199" s="37"/>
      <c r="U2199" s="37"/>
      <c r="Y2199" s="37"/>
      <c r="Z2199" s="37"/>
    </row>
    <row r="2200" spans="1:28">
      <c r="A2200" s="102">
        <v>2198</v>
      </c>
      <c r="B2200" s="37"/>
      <c r="C2200" s="37"/>
      <c r="D2200" s="37"/>
      <c r="G2200" s="37"/>
      <c r="J2200" s="25"/>
      <c r="K2200" s="25"/>
      <c r="P2200" s="25"/>
      <c r="T2200" s="37"/>
      <c r="U2200" s="37"/>
      <c r="Y2200" s="37"/>
      <c r="Z2200" s="37"/>
    </row>
    <row r="2201" spans="1:28" ht="13.5" thickBot="1">
      <c r="A2201" s="114">
        <v>2199</v>
      </c>
      <c r="B2201" s="122"/>
      <c r="C2201" s="122"/>
      <c r="D2201" s="122"/>
      <c r="E2201" s="122"/>
      <c r="F2201" s="123"/>
      <c r="G2201" s="122"/>
      <c r="H2201" s="123"/>
      <c r="I2201" s="122"/>
      <c r="J2201" s="122"/>
      <c r="K2201" s="122"/>
      <c r="L2201" s="122"/>
      <c r="M2201" s="123"/>
      <c r="N2201" s="122"/>
      <c r="O2201" s="122"/>
      <c r="P2201" s="122"/>
      <c r="Q2201" s="122"/>
      <c r="R2201" s="123"/>
      <c r="S2201" s="122"/>
      <c r="T2201" s="122"/>
      <c r="U2201" s="122"/>
      <c r="V2201" s="122"/>
      <c r="W2201" s="123"/>
      <c r="X2201" s="122"/>
      <c r="Y2201" s="115"/>
      <c r="Z2201" s="115"/>
      <c r="AA2201" s="115"/>
      <c r="AB2201" s="116"/>
    </row>
    <row r="2202" spans="1:28">
      <c r="A2202" s="102">
        <v>2200</v>
      </c>
      <c r="B2202" s="37"/>
      <c r="C2202" s="37"/>
      <c r="D2202" s="37"/>
      <c r="G2202" s="37"/>
      <c r="J2202" s="25"/>
      <c r="K2202" s="25"/>
      <c r="P2202" s="25"/>
      <c r="T2202" s="37"/>
      <c r="U2202" s="37"/>
      <c r="Y2202" s="37"/>
      <c r="Z2202" s="37"/>
    </row>
    <row r="2203" spans="1:28">
      <c r="A2203" s="102">
        <v>2201</v>
      </c>
      <c r="B2203" s="37"/>
      <c r="C2203" s="37"/>
      <c r="D2203" s="37"/>
      <c r="G2203" s="37"/>
      <c r="J2203" s="25"/>
      <c r="K2203" s="25"/>
      <c r="P2203" s="25"/>
      <c r="T2203" s="37"/>
      <c r="U2203" s="37"/>
      <c r="Y2203" s="37"/>
      <c r="Z2203" s="37"/>
    </row>
    <row r="2204" spans="1:28">
      <c r="A2204" s="102">
        <v>2202</v>
      </c>
      <c r="B2204" s="37"/>
      <c r="C2204" s="37"/>
      <c r="D2204" s="37"/>
      <c r="G2204" s="37"/>
      <c r="J2204" s="25"/>
      <c r="K2204" s="25"/>
      <c r="P2204" s="25"/>
      <c r="T2204" s="37"/>
      <c r="U2204" s="37"/>
      <c r="Y2204" s="37"/>
      <c r="Z2204" s="37"/>
    </row>
    <row r="2205" spans="1:28">
      <c r="A2205" s="102">
        <v>2203</v>
      </c>
      <c r="B2205" s="37"/>
      <c r="C2205" s="37"/>
      <c r="D2205" s="37"/>
      <c r="G2205" s="37"/>
      <c r="J2205" s="25"/>
      <c r="K2205" s="25"/>
      <c r="P2205" s="25"/>
      <c r="T2205" s="37"/>
      <c r="U2205" s="37"/>
      <c r="Y2205" s="37"/>
      <c r="Z2205" s="37"/>
    </row>
    <row r="2206" spans="1:28" ht="13.5" thickBot="1">
      <c r="A2206" s="114">
        <v>2204</v>
      </c>
      <c r="B2206" s="122"/>
      <c r="C2206" s="122"/>
      <c r="D2206" s="122"/>
      <c r="E2206" s="122"/>
      <c r="F2206" s="123"/>
      <c r="G2206" s="122"/>
      <c r="H2206" s="123"/>
      <c r="I2206" s="122"/>
      <c r="J2206" s="122"/>
      <c r="K2206" s="122"/>
      <c r="L2206" s="122"/>
      <c r="M2206" s="123"/>
      <c r="N2206" s="122"/>
      <c r="O2206" s="122"/>
      <c r="P2206" s="122"/>
      <c r="Q2206" s="122"/>
      <c r="R2206" s="123"/>
      <c r="S2206" s="122"/>
      <c r="T2206" s="122"/>
      <c r="U2206" s="122"/>
      <c r="V2206" s="122"/>
      <c r="W2206" s="123"/>
      <c r="X2206" s="122"/>
      <c r="Y2206" s="115"/>
      <c r="Z2206" s="115"/>
      <c r="AA2206" s="115"/>
      <c r="AB2206" s="116"/>
    </row>
    <row r="2207" spans="1:28">
      <c r="A2207" s="102">
        <v>2205</v>
      </c>
      <c r="B2207" s="37"/>
      <c r="C2207" s="37"/>
      <c r="D2207" s="37"/>
      <c r="G2207" s="37"/>
      <c r="J2207" s="25"/>
      <c r="K2207" s="25"/>
      <c r="P2207" s="25"/>
      <c r="T2207" s="37"/>
      <c r="U2207" s="37"/>
      <c r="Y2207" s="37"/>
      <c r="Z2207" s="37"/>
    </row>
    <row r="2208" spans="1:28">
      <c r="A2208" s="102">
        <v>2206</v>
      </c>
      <c r="B2208" s="37"/>
      <c r="C2208" s="37"/>
      <c r="D2208" s="37"/>
      <c r="G2208" s="37"/>
      <c r="J2208" s="25"/>
      <c r="K2208" s="25"/>
      <c r="P2208" s="25"/>
      <c r="T2208" s="37"/>
      <c r="U2208" s="37"/>
      <c r="Y2208" s="37"/>
      <c r="Z2208" s="37"/>
    </row>
    <row r="2209" spans="1:28">
      <c r="A2209" s="102">
        <v>2207</v>
      </c>
      <c r="B2209" s="37"/>
      <c r="C2209" s="37"/>
      <c r="D2209" s="37"/>
      <c r="G2209" s="37"/>
      <c r="J2209" s="25"/>
      <c r="K2209" s="25"/>
      <c r="P2209" s="25"/>
      <c r="T2209" s="37"/>
      <c r="U2209" s="37"/>
      <c r="Y2209" s="37"/>
      <c r="Z2209" s="37"/>
    </row>
    <row r="2210" spans="1:28">
      <c r="A2210" s="102">
        <v>2208</v>
      </c>
      <c r="B2210" s="37"/>
      <c r="C2210" s="37"/>
      <c r="D2210" s="37"/>
      <c r="G2210" s="37"/>
      <c r="J2210" s="25"/>
      <c r="K2210" s="25"/>
      <c r="P2210" s="25"/>
      <c r="T2210" s="37"/>
      <c r="U2210" s="37"/>
      <c r="Y2210" s="37"/>
      <c r="Z2210" s="37"/>
    </row>
    <row r="2211" spans="1:28" ht="13.5" thickBot="1">
      <c r="A2211" s="114">
        <v>2209</v>
      </c>
      <c r="B2211" s="122"/>
      <c r="C2211" s="122"/>
      <c r="D2211" s="122"/>
      <c r="E2211" s="122"/>
      <c r="F2211" s="123"/>
      <c r="G2211" s="122"/>
      <c r="H2211" s="123"/>
      <c r="I2211" s="122"/>
      <c r="J2211" s="122"/>
      <c r="K2211" s="122"/>
      <c r="L2211" s="122"/>
      <c r="M2211" s="123"/>
      <c r="N2211" s="122"/>
      <c r="O2211" s="122"/>
      <c r="P2211" s="122"/>
      <c r="Q2211" s="122"/>
      <c r="R2211" s="123"/>
      <c r="S2211" s="122"/>
      <c r="T2211" s="122"/>
      <c r="U2211" s="122"/>
      <c r="V2211" s="122"/>
      <c r="W2211" s="123"/>
      <c r="X2211" s="122"/>
      <c r="Y2211" s="115"/>
      <c r="Z2211" s="115"/>
      <c r="AA2211" s="115"/>
      <c r="AB2211" s="116"/>
    </row>
    <row r="2212" spans="1:28">
      <c r="A2212" s="102">
        <v>2210</v>
      </c>
      <c r="B2212" s="37"/>
      <c r="C2212" s="37"/>
      <c r="D2212" s="37"/>
      <c r="G2212" s="37"/>
      <c r="J2212" s="25"/>
      <c r="K2212" s="25"/>
      <c r="P2212" s="25"/>
      <c r="T2212" s="37"/>
      <c r="U2212" s="37"/>
      <c r="Y2212" s="37"/>
      <c r="Z2212" s="37"/>
    </row>
    <row r="2213" spans="1:28">
      <c r="A2213" s="102">
        <v>2211</v>
      </c>
      <c r="B2213" s="37"/>
      <c r="C2213" s="37"/>
      <c r="D2213" s="37"/>
      <c r="G2213" s="37"/>
      <c r="J2213" s="25"/>
      <c r="K2213" s="25"/>
      <c r="P2213" s="25"/>
      <c r="T2213" s="37"/>
      <c r="U2213" s="37"/>
      <c r="Y2213" s="37"/>
      <c r="Z2213" s="37"/>
    </row>
    <row r="2214" spans="1:28">
      <c r="A2214" s="102">
        <v>2212</v>
      </c>
      <c r="B2214" s="37"/>
      <c r="C2214" s="37"/>
      <c r="D2214" s="37"/>
      <c r="G2214" s="37"/>
      <c r="J2214" s="25"/>
      <c r="K2214" s="25"/>
      <c r="P2214" s="25"/>
      <c r="T2214" s="37"/>
      <c r="U2214" s="37"/>
      <c r="Y2214" s="37"/>
      <c r="Z2214" s="37"/>
    </row>
    <row r="2215" spans="1:28">
      <c r="A2215" s="102">
        <v>2213</v>
      </c>
      <c r="B2215" s="37"/>
      <c r="C2215" s="37"/>
      <c r="D2215" s="37"/>
      <c r="G2215" s="37"/>
      <c r="J2215" s="25"/>
      <c r="K2215" s="25"/>
      <c r="P2215" s="25"/>
      <c r="T2215" s="37"/>
      <c r="U2215" s="37"/>
      <c r="Y2215" s="37"/>
      <c r="Z2215" s="37"/>
    </row>
    <row r="2216" spans="1:28" ht="13.5" thickBot="1">
      <c r="A2216" s="114">
        <v>2214</v>
      </c>
      <c r="B2216" s="122"/>
      <c r="C2216" s="122"/>
      <c r="D2216" s="122"/>
      <c r="E2216" s="122"/>
      <c r="F2216" s="123"/>
      <c r="G2216" s="122"/>
      <c r="H2216" s="123"/>
      <c r="I2216" s="122"/>
      <c r="J2216" s="122"/>
      <c r="K2216" s="122"/>
      <c r="L2216" s="122"/>
      <c r="M2216" s="123"/>
      <c r="N2216" s="122"/>
      <c r="O2216" s="122"/>
      <c r="P2216" s="122"/>
      <c r="Q2216" s="122"/>
      <c r="R2216" s="123"/>
      <c r="S2216" s="122"/>
      <c r="T2216" s="122"/>
      <c r="U2216" s="122"/>
      <c r="V2216" s="122"/>
      <c r="W2216" s="123"/>
      <c r="X2216" s="122"/>
      <c r="Y2216" s="115"/>
      <c r="Z2216" s="115"/>
      <c r="AA2216" s="115"/>
      <c r="AB2216" s="116"/>
    </row>
    <row r="2217" spans="1:28">
      <c r="A2217" s="102">
        <v>2215</v>
      </c>
      <c r="B2217" s="37"/>
      <c r="C2217" s="37"/>
      <c r="D2217" s="37"/>
      <c r="G2217" s="37"/>
      <c r="J2217" s="25"/>
      <c r="K2217" s="25"/>
      <c r="P2217" s="25"/>
      <c r="T2217" s="37"/>
      <c r="U2217" s="37"/>
      <c r="Y2217" s="37"/>
      <c r="Z2217" s="37"/>
    </row>
    <row r="2218" spans="1:28">
      <c r="A2218" s="102">
        <v>2216</v>
      </c>
      <c r="B2218" s="37"/>
      <c r="C2218" s="37"/>
      <c r="D2218" s="37"/>
      <c r="G2218" s="37"/>
      <c r="J2218" s="25"/>
      <c r="K2218" s="25"/>
      <c r="P2218" s="25"/>
      <c r="T2218" s="37"/>
      <c r="U2218" s="37"/>
      <c r="Y2218" s="37"/>
      <c r="Z2218" s="37"/>
    </row>
    <row r="2219" spans="1:28">
      <c r="A2219" s="102">
        <v>2217</v>
      </c>
      <c r="B2219" s="37"/>
      <c r="C2219" s="37"/>
      <c r="D2219" s="37"/>
      <c r="G2219" s="37"/>
      <c r="J2219" s="25"/>
      <c r="K2219" s="25"/>
      <c r="P2219" s="25"/>
      <c r="T2219" s="37"/>
      <c r="U2219" s="37"/>
      <c r="Y2219" s="37"/>
      <c r="Z2219" s="37"/>
    </row>
    <row r="2220" spans="1:28">
      <c r="A2220" s="102">
        <v>2218</v>
      </c>
      <c r="B2220" s="37"/>
      <c r="C2220" s="37"/>
      <c r="D2220" s="37"/>
      <c r="G2220" s="37"/>
      <c r="J2220" s="25"/>
      <c r="K2220" s="25"/>
      <c r="P2220" s="25"/>
      <c r="T2220" s="37"/>
      <c r="U2220" s="37"/>
      <c r="Y2220" s="37"/>
      <c r="Z2220" s="37"/>
    </row>
    <row r="2221" spans="1:28" ht="13.5" thickBot="1">
      <c r="A2221" s="114">
        <v>2219</v>
      </c>
      <c r="B2221" s="122"/>
      <c r="C2221" s="122"/>
      <c r="D2221" s="122"/>
      <c r="E2221" s="122"/>
      <c r="F2221" s="123"/>
      <c r="G2221" s="122"/>
      <c r="H2221" s="123"/>
      <c r="I2221" s="122"/>
      <c r="J2221" s="122"/>
      <c r="K2221" s="122"/>
      <c r="L2221" s="122"/>
      <c r="M2221" s="123"/>
      <c r="N2221" s="122"/>
      <c r="O2221" s="122"/>
      <c r="P2221" s="122"/>
      <c r="Q2221" s="122"/>
      <c r="R2221" s="123"/>
      <c r="S2221" s="122"/>
      <c r="T2221" s="122"/>
      <c r="U2221" s="122"/>
      <c r="V2221" s="122"/>
      <c r="W2221" s="123"/>
      <c r="X2221" s="122"/>
      <c r="Y2221" s="115"/>
      <c r="Z2221" s="115"/>
      <c r="AA2221" s="115"/>
      <c r="AB2221" s="116"/>
    </row>
    <row r="2222" spans="1:28">
      <c r="A2222" s="102">
        <v>2220</v>
      </c>
      <c r="B2222" s="37"/>
      <c r="C2222" s="37"/>
      <c r="D2222" s="37"/>
      <c r="G2222" s="37"/>
      <c r="J2222" s="25"/>
      <c r="K2222" s="25"/>
      <c r="P2222" s="25"/>
      <c r="T2222" s="37"/>
      <c r="U2222" s="37"/>
      <c r="Y2222" s="37"/>
      <c r="Z2222" s="37"/>
    </row>
    <row r="2223" spans="1:28">
      <c r="A2223" s="102">
        <v>2221</v>
      </c>
      <c r="B2223" s="37"/>
      <c r="C2223" s="37"/>
      <c r="D2223" s="37"/>
      <c r="G2223" s="37"/>
      <c r="J2223" s="25"/>
      <c r="K2223" s="25"/>
      <c r="P2223" s="25"/>
      <c r="T2223" s="37"/>
      <c r="U2223" s="37"/>
      <c r="Y2223" s="37"/>
      <c r="Z2223" s="37"/>
    </row>
    <row r="2224" spans="1:28">
      <c r="A2224" s="102">
        <v>2222</v>
      </c>
      <c r="B2224" s="37"/>
      <c r="C2224" s="37"/>
      <c r="D2224" s="37"/>
      <c r="G2224" s="37"/>
      <c r="J2224" s="25"/>
      <c r="K2224" s="25"/>
      <c r="P2224" s="25"/>
      <c r="T2224" s="37"/>
      <c r="U2224" s="37"/>
      <c r="Y2224" s="37"/>
      <c r="Z2224" s="37"/>
    </row>
    <row r="2225" spans="1:28">
      <c r="A2225" s="102">
        <v>2223</v>
      </c>
      <c r="B2225" s="37"/>
      <c r="C2225" s="37"/>
      <c r="D2225" s="37"/>
      <c r="G2225" s="37"/>
      <c r="J2225" s="25"/>
      <c r="K2225" s="25"/>
      <c r="P2225" s="25"/>
      <c r="T2225" s="37"/>
      <c r="U2225" s="37"/>
      <c r="Y2225" s="37"/>
      <c r="Z2225" s="37"/>
    </row>
    <row r="2226" spans="1:28" ht="13.5" thickBot="1">
      <c r="A2226" s="114">
        <v>2224</v>
      </c>
      <c r="B2226" s="122"/>
      <c r="C2226" s="122"/>
      <c r="D2226" s="122"/>
      <c r="E2226" s="122"/>
      <c r="F2226" s="123"/>
      <c r="G2226" s="122"/>
      <c r="H2226" s="123"/>
      <c r="I2226" s="122"/>
      <c r="J2226" s="122"/>
      <c r="K2226" s="122"/>
      <c r="L2226" s="122"/>
      <c r="M2226" s="123"/>
      <c r="N2226" s="122"/>
      <c r="O2226" s="122"/>
      <c r="P2226" s="122"/>
      <c r="Q2226" s="122"/>
      <c r="R2226" s="123"/>
      <c r="S2226" s="122"/>
      <c r="T2226" s="122"/>
      <c r="U2226" s="122"/>
      <c r="V2226" s="122"/>
      <c r="W2226" s="123"/>
      <c r="X2226" s="122"/>
      <c r="Y2226" s="115"/>
      <c r="Z2226" s="115"/>
      <c r="AA2226" s="115"/>
      <c r="AB2226" s="116"/>
    </row>
    <row r="2227" spans="1:28">
      <c r="A2227" s="102">
        <v>2225</v>
      </c>
      <c r="B2227" s="37"/>
      <c r="C2227" s="37"/>
      <c r="D2227" s="37"/>
      <c r="G2227" s="37"/>
      <c r="J2227" s="25"/>
      <c r="K2227" s="25"/>
      <c r="P2227" s="25"/>
      <c r="T2227" s="37"/>
      <c r="U2227" s="37"/>
      <c r="Y2227" s="37"/>
      <c r="Z2227" s="37"/>
    </row>
    <row r="2228" spans="1:28">
      <c r="A2228" s="102">
        <v>2226</v>
      </c>
      <c r="B2228" s="37"/>
      <c r="C2228" s="37"/>
      <c r="D2228" s="37"/>
      <c r="G2228" s="37"/>
      <c r="J2228" s="25"/>
      <c r="K2228" s="25"/>
      <c r="P2228" s="25"/>
      <c r="T2228" s="37"/>
      <c r="U2228" s="37"/>
      <c r="Y2228" s="37"/>
      <c r="Z2228" s="37"/>
    </row>
    <row r="2229" spans="1:28">
      <c r="A2229" s="102">
        <v>2227</v>
      </c>
      <c r="B2229" s="37"/>
      <c r="C2229" s="37"/>
      <c r="D2229" s="37"/>
      <c r="G2229" s="37"/>
      <c r="J2229" s="25"/>
      <c r="K2229" s="25"/>
      <c r="P2229" s="25"/>
      <c r="T2229" s="37"/>
      <c r="U2229" s="37"/>
      <c r="Y2229" s="37"/>
      <c r="Z2229" s="37"/>
    </row>
    <row r="2230" spans="1:28">
      <c r="A2230" s="102">
        <v>2228</v>
      </c>
      <c r="B2230" s="37"/>
      <c r="C2230" s="37"/>
      <c r="D2230" s="37"/>
      <c r="G2230" s="37"/>
      <c r="J2230" s="25"/>
      <c r="K2230" s="25"/>
      <c r="P2230" s="25"/>
      <c r="T2230" s="37"/>
      <c r="U2230" s="37"/>
      <c r="Y2230" s="37"/>
      <c r="Z2230" s="37"/>
    </row>
    <row r="2231" spans="1:28" ht="13.5" thickBot="1">
      <c r="A2231" s="114">
        <v>2229</v>
      </c>
      <c r="B2231" s="122"/>
      <c r="C2231" s="122"/>
      <c r="D2231" s="122"/>
      <c r="E2231" s="122"/>
      <c r="F2231" s="123"/>
      <c r="G2231" s="122"/>
      <c r="H2231" s="123"/>
      <c r="I2231" s="122"/>
      <c r="J2231" s="122"/>
      <c r="K2231" s="122"/>
      <c r="L2231" s="122"/>
      <c r="M2231" s="123"/>
      <c r="N2231" s="122"/>
      <c r="O2231" s="122"/>
      <c r="P2231" s="122"/>
      <c r="Q2231" s="122"/>
      <c r="R2231" s="123"/>
      <c r="S2231" s="122"/>
      <c r="T2231" s="122"/>
      <c r="U2231" s="122"/>
      <c r="V2231" s="122"/>
      <c r="W2231" s="123"/>
      <c r="X2231" s="122"/>
      <c r="Y2231" s="115"/>
      <c r="Z2231" s="115"/>
      <c r="AA2231" s="115"/>
      <c r="AB2231" s="116"/>
    </row>
    <row r="2232" spans="1:28">
      <c r="A2232" s="102">
        <v>2230</v>
      </c>
      <c r="B2232" s="37"/>
      <c r="C2232" s="37"/>
      <c r="D2232" s="37"/>
      <c r="G2232" s="37"/>
      <c r="J2232" s="25"/>
      <c r="K2232" s="25"/>
      <c r="P2232" s="25"/>
      <c r="T2232" s="37"/>
      <c r="U2232" s="37"/>
      <c r="Y2232" s="37"/>
      <c r="Z2232" s="37"/>
    </row>
    <row r="2233" spans="1:28">
      <c r="A2233" s="102">
        <v>2231</v>
      </c>
      <c r="B2233" s="37"/>
      <c r="C2233" s="37"/>
      <c r="D2233" s="37"/>
      <c r="G2233" s="37"/>
      <c r="J2233" s="25"/>
      <c r="K2233" s="25"/>
      <c r="P2233" s="25"/>
      <c r="T2233" s="37"/>
      <c r="U2233" s="37"/>
      <c r="Y2233" s="37"/>
      <c r="Z2233" s="37"/>
    </row>
    <row r="2234" spans="1:28">
      <c r="A2234" s="102">
        <v>2232</v>
      </c>
      <c r="B2234" s="37"/>
      <c r="C2234" s="37"/>
      <c r="D2234" s="37"/>
      <c r="G2234" s="37"/>
      <c r="J2234" s="25"/>
      <c r="K2234" s="25"/>
      <c r="P2234" s="25"/>
      <c r="T2234" s="37"/>
      <c r="U2234" s="37"/>
      <c r="Y2234" s="37"/>
      <c r="Z2234" s="37"/>
    </row>
    <row r="2235" spans="1:28">
      <c r="A2235" s="102">
        <v>2233</v>
      </c>
      <c r="B2235" s="37"/>
      <c r="C2235" s="37"/>
      <c r="D2235" s="37"/>
      <c r="G2235" s="37"/>
      <c r="J2235" s="25"/>
      <c r="K2235" s="25"/>
      <c r="P2235" s="25"/>
      <c r="T2235" s="37"/>
      <c r="U2235" s="37"/>
      <c r="Y2235" s="37"/>
      <c r="Z2235" s="37"/>
    </row>
    <row r="2236" spans="1:28" ht="13.5" thickBot="1">
      <c r="A2236" s="114">
        <v>2234</v>
      </c>
      <c r="B2236" s="122"/>
      <c r="C2236" s="122"/>
      <c r="D2236" s="122"/>
      <c r="E2236" s="122"/>
      <c r="F2236" s="123"/>
      <c r="G2236" s="122"/>
      <c r="H2236" s="123"/>
      <c r="I2236" s="122"/>
      <c r="J2236" s="122"/>
      <c r="K2236" s="122"/>
      <c r="L2236" s="122"/>
      <c r="M2236" s="123"/>
      <c r="N2236" s="122"/>
      <c r="O2236" s="122"/>
      <c r="P2236" s="122"/>
      <c r="Q2236" s="122"/>
      <c r="R2236" s="123"/>
      <c r="S2236" s="122"/>
      <c r="T2236" s="122"/>
      <c r="U2236" s="122"/>
      <c r="V2236" s="122"/>
      <c r="W2236" s="123"/>
      <c r="X2236" s="122"/>
      <c r="Y2236" s="115"/>
      <c r="Z2236" s="115"/>
      <c r="AA2236" s="115"/>
      <c r="AB2236" s="116"/>
    </row>
    <row r="2237" spans="1:28">
      <c r="A2237" s="102">
        <v>2235</v>
      </c>
      <c r="B2237" s="37"/>
      <c r="C2237" s="37"/>
      <c r="D2237" s="37"/>
      <c r="G2237" s="37"/>
      <c r="J2237" s="25"/>
      <c r="K2237" s="25"/>
      <c r="P2237" s="25"/>
      <c r="T2237" s="37"/>
      <c r="U2237" s="37"/>
      <c r="Y2237" s="37"/>
      <c r="Z2237" s="37"/>
    </row>
    <row r="2238" spans="1:28">
      <c r="A2238" s="102">
        <v>2236</v>
      </c>
      <c r="B2238" s="37"/>
      <c r="C2238" s="37"/>
      <c r="D2238" s="37"/>
      <c r="G2238" s="37"/>
      <c r="J2238" s="25"/>
      <c r="K2238" s="25"/>
      <c r="P2238" s="25"/>
      <c r="T2238" s="37"/>
      <c r="U2238" s="37"/>
      <c r="Y2238" s="37"/>
      <c r="Z2238" s="37"/>
    </row>
    <row r="2239" spans="1:28">
      <c r="A2239" s="102">
        <v>2237</v>
      </c>
      <c r="B2239" s="37"/>
      <c r="C2239" s="37"/>
      <c r="D2239" s="37"/>
      <c r="G2239" s="37"/>
      <c r="J2239" s="25"/>
      <c r="K2239" s="25"/>
      <c r="P2239" s="25"/>
      <c r="T2239" s="37"/>
      <c r="U2239" s="37"/>
      <c r="Y2239" s="37"/>
      <c r="Z2239" s="37"/>
    </row>
    <row r="2240" spans="1:28">
      <c r="A2240" s="102">
        <v>2238</v>
      </c>
      <c r="B2240" s="37"/>
      <c r="C2240" s="37"/>
      <c r="D2240" s="37"/>
      <c r="G2240" s="37"/>
      <c r="J2240" s="25"/>
      <c r="K2240" s="25"/>
      <c r="P2240" s="25"/>
      <c r="T2240" s="37"/>
      <c r="U2240" s="37"/>
      <c r="Y2240" s="37"/>
      <c r="Z2240" s="37"/>
    </row>
    <row r="2241" spans="1:28" ht="13.5" thickBot="1">
      <c r="A2241" s="114">
        <v>2239</v>
      </c>
      <c r="B2241" s="122"/>
      <c r="C2241" s="122"/>
      <c r="D2241" s="122"/>
      <c r="E2241" s="122"/>
      <c r="F2241" s="123"/>
      <c r="G2241" s="122"/>
      <c r="H2241" s="123"/>
      <c r="I2241" s="122"/>
      <c r="J2241" s="122"/>
      <c r="K2241" s="122"/>
      <c r="L2241" s="122"/>
      <c r="M2241" s="123"/>
      <c r="N2241" s="122"/>
      <c r="O2241" s="122"/>
      <c r="P2241" s="122"/>
      <c r="Q2241" s="122"/>
      <c r="R2241" s="123"/>
      <c r="S2241" s="122"/>
      <c r="T2241" s="122"/>
      <c r="U2241" s="122"/>
      <c r="V2241" s="122"/>
      <c r="W2241" s="123"/>
      <c r="X2241" s="122"/>
      <c r="Y2241" s="115"/>
      <c r="Z2241" s="115"/>
      <c r="AA2241" s="115"/>
      <c r="AB2241" s="116"/>
    </row>
    <row r="2242" spans="1:28">
      <c r="A2242" s="102">
        <v>2240</v>
      </c>
      <c r="B2242" s="37"/>
      <c r="C2242" s="37"/>
      <c r="D2242" s="37"/>
      <c r="G2242" s="37"/>
      <c r="J2242" s="25"/>
      <c r="K2242" s="25"/>
      <c r="P2242" s="25"/>
      <c r="T2242" s="37"/>
      <c r="U2242" s="37"/>
      <c r="Y2242" s="37"/>
      <c r="Z2242" s="37"/>
    </row>
    <row r="2243" spans="1:28">
      <c r="A2243" s="102">
        <v>2241</v>
      </c>
      <c r="B2243" s="37"/>
      <c r="C2243" s="37"/>
      <c r="D2243" s="37"/>
      <c r="G2243" s="37"/>
      <c r="J2243" s="25"/>
      <c r="K2243" s="25"/>
      <c r="P2243" s="25"/>
      <c r="T2243" s="37"/>
      <c r="U2243" s="37"/>
      <c r="Y2243" s="37"/>
      <c r="Z2243" s="37"/>
    </row>
    <row r="2244" spans="1:28">
      <c r="A2244" s="102">
        <v>2242</v>
      </c>
      <c r="B2244" s="37"/>
      <c r="C2244" s="37"/>
      <c r="D2244" s="37"/>
      <c r="G2244" s="37"/>
      <c r="J2244" s="25"/>
      <c r="K2244" s="25"/>
      <c r="P2244" s="25"/>
      <c r="T2244" s="37"/>
      <c r="U2244" s="37"/>
      <c r="Y2244" s="37"/>
      <c r="Z2244" s="37"/>
    </row>
    <row r="2245" spans="1:28">
      <c r="A2245" s="102">
        <v>2243</v>
      </c>
      <c r="B2245" s="37"/>
      <c r="C2245" s="37"/>
      <c r="D2245" s="37"/>
      <c r="G2245" s="37"/>
      <c r="J2245" s="25"/>
      <c r="K2245" s="25"/>
      <c r="P2245" s="25"/>
      <c r="T2245" s="37"/>
      <c r="U2245" s="37"/>
      <c r="Y2245" s="37"/>
      <c r="Z2245" s="37"/>
    </row>
    <row r="2246" spans="1:28" ht="13.5" thickBot="1">
      <c r="A2246" s="114">
        <v>2244</v>
      </c>
      <c r="B2246" s="122"/>
      <c r="C2246" s="122"/>
      <c r="D2246" s="122"/>
      <c r="E2246" s="122"/>
      <c r="F2246" s="123"/>
      <c r="G2246" s="122"/>
      <c r="H2246" s="123"/>
      <c r="I2246" s="122"/>
      <c r="J2246" s="122"/>
      <c r="K2246" s="122"/>
      <c r="L2246" s="122"/>
      <c r="M2246" s="123"/>
      <c r="N2246" s="122"/>
      <c r="O2246" s="122"/>
      <c r="P2246" s="122"/>
      <c r="Q2246" s="122"/>
      <c r="R2246" s="123"/>
      <c r="S2246" s="122"/>
      <c r="T2246" s="122"/>
      <c r="U2246" s="122"/>
      <c r="V2246" s="122"/>
      <c r="W2246" s="123"/>
      <c r="X2246" s="122"/>
      <c r="Y2246" s="115"/>
      <c r="Z2246" s="115"/>
      <c r="AA2246" s="115"/>
      <c r="AB2246" s="116"/>
    </row>
    <row r="2247" spans="1:28">
      <c r="A2247" s="102">
        <v>2245</v>
      </c>
      <c r="B2247" s="37"/>
      <c r="C2247" s="37"/>
      <c r="D2247" s="37"/>
      <c r="G2247" s="37"/>
      <c r="J2247" s="25"/>
      <c r="K2247" s="25"/>
      <c r="P2247" s="25"/>
      <c r="T2247" s="37"/>
      <c r="U2247" s="37"/>
      <c r="Y2247" s="37"/>
      <c r="Z2247" s="37"/>
    </row>
    <row r="2248" spans="1:28">
      <c r="A2248" s="102">
        <v>2246</v>
      </c>
      <c r="B2248" s="37"/>
      <c r="C2248" s="37"/>
      <c r="D2248" s="37"/>
      <c r="G2248" s="37"/>
      <c r="J2248" s="25"/>
      <c r="K2248" s="25"/>
      <c r="P2248" s="25"/>
      <c r="T2248" s="37"/>
      <c r="U2248" s="37"/>
      <c r="Y2248" s="37"/>
      <c r="Z2248" s="37"/>
    </row>
    <row r="2249" spans="1:28">
      <c r="A2249" s="102">
        <v>2247</v>
      </c>
      <c r="B2249" s="37"/>
      <c r="C2249" s="37"/>
      <c r="D2249" s="37"/>
      <c r="G2249" s="37"/>
      <c r="J2249" s="25"/>
      <c r="K2249" s="25"/>
      <c r="P2249" s="25"/>
      <c r="T2249" s="37"/>
      <c r="U2249" s="37"/>
      <c r="Y2249" s="37"/>
      <c r="Z2249" s="37"/>
    </row>
    <row r="2250" spans="1:28">
      <c r="A2250" s="102">
        <v>2248</v>
      </c>
      <c r="B2250" s="37"/>
      <c r="C2250" s="37"/>
      <c r="D2250" s="37"/>
      <c r="G2250" s="37"/>
      <c r="J2250" s="25"/>
      <c r="K2250" s="25"/>
      <c r="P2250" s="25"/>
      <c r="T2250" s="37"/>
      <c r="U2250" s="37"/>
      <c r="Y2250" s="37"/>
      <c r="Z2250" s="37"/>
    </row>
    <row r="2251" spans="1:28" ht="13.5" thickBot="1">
      <c r="A2251" s="114">
        <v>2249</v>
      </c>
      <c r="B2251" s="122"/>
      <c r="C2251" s="122"/>
      <c r="D2251" s="122"/>
      <c r="E2251" s="122"/>
      <c r="F2251" s="123"/>
      <c r="G2251" s="122"/>
      <c r="H2251" s="123"/>
      <c r="I2251" s="122"/>
      <c r="J2251" s="122"/>
      <c r="K2251" s="122"/>
      <c r="L2251" s="122"/>
      <c r="M2251" s="123"/>
      <c r="N2251" s="122"/>
      <c r="O2251" s="122"/>
      <c r="P2251" s="122"/>
      <c r="Q2251" s="122"/>
      <c r="R2251" s="123"/>
      <c r="S2251" s="122"/>
      <c r="T2251" s="122"/>
      <c r="U2251" s="122"/>
      <c r="V2251" s="122"/>
      <c r="W2251" s="123"/>
      <c r="X2251" s="122"/>
      <c r="Y2251" s="115"/>
      <c r="Z2251" s="115"/>
      <c r="AA2251" s="115"/>
      <c r="AB2251" s="116"/>
    </row>
    <row r="2252" spans="1:28">
      <c r="A2252" s="102">
        <v>2250</v>
      </c>
      <c r="B2252" s="37"/>
      <c r="C2252" s="37"/>
      <c r="D2252" s="37"/>
      <c r="G2252" s="37"/>
      <c r="J2252" s="25"/>
      <c r="K2252" s="25"/>
      <c r="P2252" s="25"/>
      <c r="T2252" s="37"/>
      <c r="U2252" s="37"/>
      <c r="Y2252" s="37"/>
      <c r="Z2252" s="37"/>
    </row>
    <row r="2253" spans="1:28">
      <c r="A2253" s="102">
        <v>2251</v>
      </c>
      <c r="B2253" s="37"/>
      <c r="C2253" s="37"/>
      <c r="D2253" s="37"/>
      <c r="G2253" s="37"/>
      <c r="J2253" s="25"/>
      <c r="K2253" s="25"/>
      <c r="P2253" s="25"/>
      <c r="T2253" s="37"/>
      <c r="U2253" s="37"/>
      <c r="Y2253" s="37"/>
      <c r="Z2253" s="37"/>
    </row>
    <row r="2254" spans="1:28">
      <c r="A2254" s="102">
        <v>2252</v>
      </c>
      <c r="B2254" s="37"/>
      <c r="C2254" s="37"/>
      <c r="D2254" s="37"/>
      <c r="G2254" s="37"/>
      <c r="J2254" s="25"/>
      <c r="K2254" s="25"/>
      <c r="P2254" s="25"/>
      <c r="T2254" s="37"/>
      <c r="U2254" s="37"/>
      <c r="Y2254" s="37"/>
      <c r="Z2254" s="37"/>
    </row>
    <row r="2255" spans="1:28">
      <c r="A2255" s="102">
        <v>2253</v>
      </c>
      <c r="B2255" s="37"/>
      <c r="C2255" s="37"/>
      <c r="D2255" s="37"/>
      <c r="G2255" s="37"/>
      <c r="J2255" s="25"/>
      <c r="K2255" s="25"/>
      <c r="P2255" s="25"/>
      <c r="T2255" s="37"/>
      <c r="U2255" s="37"/>
      <c r="Y2255" s="37"/>
      <c r="Z2255" s="37"/>
    </row>
    <row r="2256" spans="1:28" ht="13.5" thickBot="1">
      <c r="A2256" s="114">
        <v>2254</v>
      </c>
      <c r="B2256" s="122"/>
      <c r="C2256" s="122"/>
      <c r="D2256" s="122"/>
      <c r="E2256" s="122"/>
      <c r="F2256" s="123"/>
      <c r="G2256" s="122"/>
      <c r="H2256" s="123"/>
      <c r="I2256" s="122"/>
      <c r="J2256" s="122"/>
      <c r="K2256" s="122"/>
      <c r="L2256" s="122"/>
      <c r="M2256" s="123"/>
      <c r="N2256" s="122"/>
      <c r="O2256" s="122"/>
      <c r="P2256" s="122"/>
      <c r="Q2256" s="122"/>
      <c r="R2256" s="123"/>
      <c r="S2256" s="122"/>
      <c r="T2256" s="122"/>
      <c r="U2256" s="122"/>
      <c r="V2256" s="122"/>
      <c r="W2256" s="123"/>
      <c r="X2256" s="122"/>
      <c r="Y2256" s="115"/>
      <c r="Z2256" s="115"/>
      <c r="AA2256" s="115"/>
      <c r="AB2256" s="116"/>
    </row>
    <row r="2257" spans="1:28">
      <c r="A2257" s="102">
        <v>2255</v>
      </c>
      <c r="B2257" s="37"/>
      <c r="C2257" s="37"/>
      <c r="D2257" s="37"/>
      <c r="G2257" s="37"/>
      <c r="J2257" s="25"/>
      <c r="K2257" s="25"/>
      <c r="P2257" s="25"/>
      <c r="T2257" s="37"/>
      <c r="U2257" s="37"/>
      <c r="Y2257" s="37"/>
      <c r="Z2257" s="37"/>
    </row>
    <row r="2258" spans="1:28">
      <c r="A2258" s="102">
        <v>2256</v>
      </c>
      <c r="B2258" s="37"/>
      <c r="C2258" s="37"/>
      <c r="D2258" s="37"/>
      <c r="G2258" s="37"/>
      <c r="J2258" s="25"/>
      <c r="K2258" s="25"/>
      <c r="P2258" s="25"/>
      <c r="T2258" s="37"/>
      <c r="U2258" s="37"/>
      <c r="Y2258" s="37"/>
      <c r="Z2258" s="37"/>
    </row>
    <row r="2259" spans="1:28">
      <c r="A2259" s="102">
        <v>2257</v>
      </c>
      <c r="B2259" s="37"/>
      <c r="C2259" s="37"/>
      <c r="D2259" s="37"/>
      <c r="G2259" s="37"/>
      <c r="J2259" s="25"/>
      <c r="K2259" s="25"/>
      <c r="P2259" s="25"/>
      <c r="T2259" s="37"/>
      <c r="U2259" s="37"/>
      <c r="Y2259" s="37"/>
      <c r="Z2259" s="37"/>
    </row>
    <row r="2260" spans="1:28">
      <c r="A2260" s="102">
        <v>2258</v>
      </c>
      <c r="B2260" s="37"/>
      <c r="C2260" s="37"/>
      <c r="D2260" s="37"/>
      <c r="G2260" s="37"/>
      <c r="J2260" s="25"/>
      <c r="K2260" s="25"/>
      <c r="P2260" s="25"/>
      <c r="T2260" s="37"/>
      <c r="U2260" s="37"/>
      <c r="Y2260" s="37"/>
      <c r="Z2260" s="37"/>
    </row>
    <row r="2261" spans="1:28" ht="13.5" thickBot="1">
      <c r="A2261" s="114">
        <v>2259</v>
      </c>
      <c r="B2261" s="122"/>
      <c r="C2261" s="122"/>
      <c r="D2261" s="122"/>
      <c r="E2261" s="122"/>
      <c r="F2261" s="123"/>
      <c r="G2261" s="122"/>
      <c r="H2261" s="123"/>
      <c r="I2261" s="122"/>
      <c r="J2261" s="122"/>
      <c r="K2261" s="122"/>
      <c r="L2261" s="122"/>
      <c r="M2261" s="123"/>
      <c r="N2261" s="122"/>
      <c r="O2261" s="122"/>
      <c r="P2261" s="122"/>
      <c r="Q2261" s="122"/>
      <c r="R2261" s="123"/>
      <c r="S2261" s="122"/>
      <c r="T2261" s="122"/>
      <c r="U2261" s="122"/>
      <c r="V2261" s="122"/>
      <c r="W2261" s="123"/>
      <c r="X2261" s="122"/>
      <c r="Y2261" s="115"/>
      <c r="Z2261" s="115"/>
      <c r="AA2261" s="115"/>
      <c r="AB2261" s="116"/>
    </row>
    <row r="2262" spans="1:28">
      <c r="A2262" s="102">
        <v>2260</v>
      </c>
      <c r="B2262" s="37"/>
      <c r="C2262" s="37"/>
      <c r="D2262" s="37"/>
      <c r="G2262" s="37"/>
      <c r="J2262" s="25"/>
      <c r="K2262" s="25"/>
      <c r="P2262" s="25"/>
      <c r="T2262" s="37"/>
      <c r="U2262" s="37"/>
      <c r="Y2262" s="37"/>
      <c r="Z2262" s="37"/>
    </row>
    <row r="2263" spans="1:28">
      <c r="A2263" s="102">
        <v>2261</v>
      </c>
      <c r="B2263" s="37"/>
      <c r="C2263" s="37"/>
      <c r="D2263" s="37"/>
      <c r="G2263" s="37"/>
      <c r="J2263" s="25"/>
      <c r="K2263" s="25"/>
      <c r="P2263" s="25"/>
      <c r="T2263" s="37"/>
      <c r="U2263" s="37"/>
      <c r="Y2263" s="37"/>
      <c r="Z2263" s="37"/>
    </row>
    <row r="2264" spans="1:28">
      <c r="A2264" s="102">
        <v>2262</v>
      </c>
      <c r="B2264" s="37"/>
      <c r="C2264" s="37"/>
      <c r="D2264" s="37"/>
      <c r="G2264" s="37"/>
      <c r="J2264" s="25"/>
      <c r="K2264" s="25"/>
      <c r="P2264" s="25"/>
      <c r="T2264" s="37"/>
      <c r="U2264" s="37"/>
      <c r="Y2264" s="37"/>
      <c r="Z2264" s="37"/>
    </row>
    <row r="2265" spans="1:28">
      <c r="A2265" s="102">
        <v>2263</v>
      </c>
      <c r="B2265" s="37"/>
      <c r="C2265" s="37"/>
      <c r="D2265" s="37"/>
      <c r="G2265" s="37"/>
      <c r="J2265" s="25"/>
      <c r="K2265" s="25"/>
      <c r="P2265" s="25"/>
      <c r="T2265" s="37"/>
      <c r="U2265" s="37"/>
      <c r="Y2265" s="37"/>
      <c r="Z2265" s="37"/>
    </row>
    <row r="2266" spans="1:28" ht="13.5" thickBot="1">
      <c r="A2266" s="114">
        <v>2264</v>
      </c>
      <c r="B2266" s="122"/>
      <c r="C2266" s="122"/>
      <c r="D2266" s="122"/>
      <c r="E2266" s="122"/>
      <c r="F2266" s="123"/>
      <c r="G2266" s="122"/>
      <c r="H2266" s="123"/>
      <c r="I2266" s="122"/>
      <c r="J2266" s="122"/>
      <c r="K2266" s="122"/>
      <c r="L2266" s="122"/>
      <c r="M2266" s="123"/>
      <c r="N2266" s="122"/>
      <c r="O2266" s="122"/>
      <c r="P2266" s="122"/>
      <c r="Q2266" s="122"/>
      <c r="R2266" s="123"/>
      <c r="S2266" s="122"/>
      <c r="T2266" s="122"/>
      <c r="U2266" s="122"/>
      <c r="V2266" s="122"/>
      <c r="W2266" s="123"/>
      <c r="X2266" s="122"/>
      <c r="Y2266" s="115"/>
      <c r="Z2266" s="115"/>
      <c r="AA2266" s="115"/>
      <c r="AB2266" s="116"/>
    </row>
    <row r="2267" spans="1:28">
      <c r="A2267" s="102">
        <v>2265</v>
      </c>
      <c r="B2267" s="37"/>
      <c r="C2267" s="37"/>
      <c r="D2267" s="37"/>
      <c r="G2267" s="37"/>
      <c r="J2267" s="25"/>
      <c r="K2267" s="25"/>
      <c r="P2267" s="25"/>
      <c r="T2267" s="37"/>
      <c r="U2267" s="37"/>
      <c r="Y2267" s="37"/>
      <c r="Z2267" s="37"/>
    </row>
    <row r="2268" spans="1:28">
      <c r="A2268" s="102">
        <v>2266</v>
      </c>
      <c r="B2268" s="37"/>
      <c r="C2268" s="37"/>
      <c r="D2268" s="37"/>
      <c r="G2268" s="37"/>
      <c r="J2268" s="25"/>
      <c r="K2268" s="25"/>
      <c r="P2268" s="25"/>
      <c r="T2268" s="37"/>
      <c r="U2268" s="37"/>
      <c r="Y2268" s="37"/>
      <c r="Z2268" s="37"/>
    </row>
    <row r="2269" spans="1:28">
      <c r="A2269" s="102">
        <v>2267</v>
      </c>
      <c r="B2269" s="37"/>
      <c r="C2269" s="37"/>
      <c r="D2269" s="37"/>
      <c r="G2269" s="37"/>
      <c r="J2269" s="25"/>
      <c r="K2269" s="25"/>
      <c r="P2269" s="25"/>
      <c r="T2269" s="37"/>
      <c r="U2269" s="37"/>
      <c r="Y2269" s="37"/>
      <c r="Z2269" s="37"/>
    </row>
    <row r="2270" spans="1:28">
      <c r="A2270" s="102">
        <v>2268</v>
      </c>
      <c r="B2270" s="37"/>
      <c r="C2270" s="37"/>
      <c r="D2270" s="37"/>
      <c r="G2270" s="37"/>
      <c r="J2270" s="25"/>
      <c r="K2270" s="25"/>
      <c r="P2270" s="25"/>
      <c r="T2270" s="37"/>
      <c r="U2270" s="37"/>
      <c r="Y2270" s="37"/>
      <c r="Z2270" s="37"/>
    </row>
    <row r="2271" spans="1:28" ht="13.5" thickBot="1">
      <c r="A2271" s="114">
        <v>2269</v>
      </c>
      <c r="B2271" s="122"/>
      <c r="C2271" s="122"/>
      <c r="D2271" s="122"/>
      <c r="E2271" s="122"/>
      <c r="F2271" s="123"/>
      <c r="G2271" s="122"/>
      <c r="H2271" s="123"/>
      <c r="I2271" s="122"/>
      <c r="J2271" s="122"/>
      <c r="K2271" s="122"/>
      <c r="L2271" s="122"/>
      <c r="M2271" s="123"/>
      <c r="N2271" s="122"/>
      <c r="O2271" s="122"/>
      <c r="P2271" s="122"/>
      <c r="Q2271" s="122"/>
      <c r="R2271" s="123"/>
      <c r="S2271" s="122"/>
      <c r="T2271" s="122"/>
      <c r="U2271" s="122"/>
      <c r="V2271" s="122"/>
      <c r="W2271" s="123"/>
      <c r="X2271" s="122"/>
      <c r="Y2271" s="115"/>
      <c r="Z2271" s="115"/>
      <c r="AA2271" s="115"/>
      <c r="AB2271" s="116"/>
    </row>
    <row r="2272" spans="1:28">
      <c r="A2272" s="102">
        <v>2270</v>
      </c>
      <c r="B2272" s="37"/>
      <c r="C2272" s="37"/>
      <c r="D2272" s="37"/>
      <c r="G2272" s="37"/>
      <c r="J2272" s="25"/>
      <c r="K2272" s="25"/>
      <c r="P2272" s="25"/>
      <c r="T2272" s="37"/>
      <c r="U2272" s="37"/>
      <c r="Y2272" s="37"/>
      <c r="Z2272" s="37"/>
    </row>
    <row r="2273" spans="1:28">
      <c r="A2273" s="102">
        <v>2271</v>
      </c>
      <c r="B2273" s="37"/>
      <c r="C2273" s="37"/>
      <c r="D2273" s="37"/>
      <c r="G2273" s="37"/>
      <c r="J2273" s="25"/>
      <c r="K2273" s="25"/>
      <c r="P2273" s="25"/>
      <c r="T2273" s="37"/>
      <c r="U2273" s="37"/>
      <c r="Y2273" s="37"/>
      <c r="Z2273" s="37"/>
    </row>
    <row r="2274" spans="1:28">
      <c r="A2274" s="102">
        <v>2272</v>
      </c>
      <c r="B2274" s="37"/>
      <c r="C2274" s="37"/>
      <c r="D2274" s="37"/>
      <c r="G2274" s="37"/>
      <c r="J2274" s="25"/>
      <c r="K2274" s="25"/>
      <c r="P2274" s="25"/>
      <c r="T2274" s="37"/>
      <c r="U2274" s="37"/>
      <c r="Y2274" s="37"/>
      <c r="Z2274" s="37"/>
    </row>
    <row r="2275" spans="1:28">
      <c r="A2275" s="102">
        <v>2273</v>
      </c>
      <c r="B2275" s="37"/>
      <c r="C2275" s="37"/>
      <c r="D2275" s="37"/>
      <c r="G2275" s="37"/>
      <c r="J2275" s="25"/>
      <c r="K2275" s="25"/>
      <c r="P2275" s="25"/>
      <c r="T2275" s="37"/>
      <c r="U2275" s="37"/>
      <c r="Y2275" s="37"/>
      <c r="Z2275" s="37"/>
    </row>
    <row r="2276" spans="1:28" ht="13.5" thickBot="1">
      <c r="A2276" s="114">
        <v>2274</v>
      </c>
      <c r="B2276" s="122"/>
      <c r="C2276" s="122"/>
      <c r="D2276" s="122"/>
      <c r="E2276" s="122"/>
      <c r="F2276" s="123"/>
      <c r="G2276" s="122"/>
      <c r="H2276" s="123"/>
      <c r="I2276" s="122"/>
      <c r="J2276" s="122"/>
      <c r="K2276" s="122"/>
      <c r="L2276" s="122"/>
      <c r="M2276" s="123"/>
      <c r="N2276" s="122"/>
      <c r="O2276" s="122"/>
      <c r="P2276" s="122"/>
      <c r="Q2276" s="122"/>
      <c r="R2276" s="123"/>
      <c r="S2276" s="122"/>
      <c r="T2276" s="122"/>
      <c r="U2276" s="122"/>
      <c r="V2276" s="122"/>
      <c r="W2276" s="123"/>
      <c r="X2276" s="122"/>
      <c r="Y2276" s="115"/>
      <c r="Z2276" s="115"/>
      <c r="AA2276" s="115"/>
      <c r="AB2276" s="116"/>
    </row>
    <row r="2277" spans="1:28">
      <c r="A2277" s="102">
        <v>2275</v>
      </c>
      <c r="B2277" s="37"/>
      <c r="C2277" s="37"/>
      <c r="D2277" s="37"/>
      <c r="G2277" s="37"/>
      <c r="J2277" s="25"/>
      <c r="K2277" s="25"/>
      <c r="P2277" s="25"/>
      <c r="T2277" s="37"/>
      <c r="U2277" s="37"/>
      <c r="Y2277" s="37"/>
      <c r="Z2277" s="37"/>
    </row>
    <row r="2278" spans="1:28">
      <c r="A2278" s="102">
        <v>2276</v>
      </c>
      <c r="B2278" s="37"/>
      <c r="C2278" s="37"/>
      <c r="D2278" s="37"/>
      <c r="G2278" s="37"/>
      <c r="J2278" s="25"/>
      <c r="K2278" s="25"/>
      <c r="P2278" s="25"/>
      <c r="T2278" s="37"/>
      <c r="U2278" s="37"/>
      <c r="Y2278" s="37"/>
      <c r="Z2278" s="37"/>
    </row>
    <row r="2279" spans="1:28">
      <c r="A2279" s="102">
        <v>2277</v>
      </c>
      <c r="B2279" s="37"/>
      <c r="C2279" s="37"/>
      <c r="D2279" s="37"/>
      <c r="G2279" s="37"/>
      <c r="J2279" s="25"/>
      <c r="K2279" s="25"/>
      <c r="P2279" s="25"/>
      <c r="T2279" s="37"/>
      <c r="U2279" s="37"/>
      <c r="Y2279" s="37"/>
      <c r="Z2279" s="37"/>
    </row>
    <row r="2280" spans="1:28">
      <c r="A2280" s="102">
        <v>2278</v>
      </c>
      <c r="B2280" s="37"/>
      <c r="C2280" s="37"/>
      <c r="D2280" s="37"/>
      <c r="G2280" s="37"/>
      <c r="J2280" s="25"/>
      <c r="K2280" s="25"/>
      <c r="P2280" s="25"/>
      <c r="T2280" s="37"/>
      <c r="U2280" s="37"/>
      <c r="Y2280" s="37"/>
      <c r="Z2280" s="37"/>
    </row>
    <row r="2281" spans="1:28" ht="13.5" thickBot="1">
      <c r="A2281" s="114">
        <v>2279</v>
      </c>
      <c r="B2281" s="122"/>
      <c r="C2281" s="122"/>
      <c r="D2281" s="122"/>
      <c r="E2281" s="122"/>
      <c r="F2281" s="123"/>
      <c r="G2281" s="122"/>
      <c r="H2281" s="123"/>
      <c r="I2281" s="122"/>
      <c r="J2281" s="122"/>
      <c r="K2281" s="122"/>
      <c r="L2281" s="122"/>
      <c r="M2281" s="123"/>
      <c r="N2281" s="122"/>
      <c r="O2281" s="122"/>
      <c r="P2281" s="122"/>
      <c r="Q2281" s="122"/>
      <c r="R2281" s="123"/>
      <c r="S2281" s="122"/>
      <c r="T2281" s="122"/>
      <c r="U2281" s="122"/>
      <c r="V2281" s="122"/>
      <c r="W2281" s="123"/>
      <c r="X2281" s="122"/>
      <c r="Y2281" s="115"/>
      <c r="Z2281" s="115"/>
      <c r="AA2281" s="115"/>
      <c r="AB2281" s="116"/>
    </row>
    <row r="2282" spans="1:28">
      <c r="A2282" s="102">
        <v>2280</v>
      </c>
      <c r="B2282" s="37"/>
      <c r="C2282" s="37"/>
      <c r="D2282" s="37"/>
      <c r="G2282" s="37"/>
      <c r="J2282" s="25"/>
      <c r="K2282" s="25"/>
      <c r="P2282" s="25"/>
      <c r="T2282" s="37"/>
      <c r="U2282" s="37"/>
      <c r="Y2282" s="37"/>
      <c r="Z2282" s="37"/>
    </row>
    <row r="2283" spans="1:28">
      <c r="A2283" s="102">
        <v>2281</v>
      </c>
      <c r="B2283" s="37"/>
      <c r="C2283" s="37"/>
      <c r="D2283" s="37"/>
      <c r="G2283" s="37"/>
      <c r="J2283" s="25"/>
      <c r="K2283" s="25"/>
      <c r="P2283" s="25"/>
      <c r="T2283" s="37"/>
      <c r="U2283" s="37"/>
      <c r="Y2283" s="37"/>
      <c r="Z2283" s="37"/>
    </row>
    <row r="2284" spans="1:28">
      <c r="A2284" s="102">
        <v>2282</v>
      </c>
      <c r="B2284" s="37"/>
      <c r="C2284" s="37"/>
      <c r="D2284" s="37"/>
      <c r="G2284" s="37"/>
      <c r="J2284" s="25"/>
      <c r="K2284" s="25"/>
      <c r="P2284" s="25"/>
      <c r="T2284" s="37"/>
      <c r="U2284" s="37"/>
      <c r="Y2284" s="37"/>
      <c r="Z2284" s="37"/>
    </row>
    <row r="2285" spans="1:28">
      <c r="A2285" s="102">
        <v>2283</v>
      </c>
      <c r="B2285" s="37"/>
      <c r="C2285" s="37"/>
      <c r="D2285" s="37"/>
      <c r="G2285" s="37"/>
      <c r="J2285" s="25"/>
      <c r="K2285" s="25"/>
      <c r="P2285" s="25"/>
      <c r="T2285" s="37"/>
      <c r="U2285" s="37"/>
      <c r="Y2285" s="37"/>
      <c r="Z2285" s="37"/>
    </row>
    <row r="2286" spans="1:28" ht="13.5" thickBot="1">
      <c r="A2286" s="114">
        <v>2284</v>
      </c>
      <c r="B2286" s="122"/>
      <c r="C2286" s="122"/>
      <c r="D2286" s="122"/>
      <c r="E2286" s="122"/>
      <c r="F2286" s="123"/>
      <c r="G2286" s="122"/>
      <c r="H2286" s="123"/>
      <c r="I2286" s="122"/>
      <c r="J2286" s="122"/>
      <c r="K2286" s="122"/>
      <c r="L2286" s="122"/>
      <c r="M2286" s="123"/>
      <c r="N2286" s="122"/>
      <c r="O2286" s="122"/>
      <c r="P2286" s="122"/>
      <c r="Q2286" s="122"/>
      <c r="R2286" s="123"/>
      <c r="S2286" s="122"/>
      <c r="T2286" s="122"/>
      <c r="U2286" s="122"/>
      <c r="V2286" s="122"/>
      <c r="W2286" s="123"/>
      <c r="X2286" s="122"/>
      <c r="Y2286" s="115"/>
      <c r="Z2286" s="115"/>
      <c r="AA2286" s="115"/>
      <c r="AB2286" s="116"/>
    </row>
    <row r="2287" spans="1:28">
      <c r="A2287" s="102">
        <v>2285</v>
      </c>
      <c r="B2287" s="37"/>
      <c r="C2287" s="37"/>
      <c r="D2287" s="37"/>
      <c r="G2287" s="37"/>
      <c r="J2287" s="25"/>
      <c r="K2287" s="25"/>
      <c r="P2287" s="25"/>
      <c r="T2287" s="37"/>
      <c r="U2287" s="37"/>
      <c r="Y2287" s="37"/>
      <c r="Z2287" s="37"/>
    </row>
    <row r="2288" spans="1:28">
      <c r="A2288" s="102">
        <v>2286</v>
      </c>
      <c r="B2288" s="37"/>
      <c r="C2288" s="37"/>
      <c r="D2288" s="37"/>
      <c r="G2288" s="37"/>
      <c r="J2288" s="25"/>
      <c r="K2288" s="25"/>
      <c r="P2288" s="25"/>
      <c r="T2288" s="37"/>
      <c r="U2288" s="37"/>
      <c r="Y2288" s="37"/>
      <c r="Z2288" s="37"/>
    </row>
    <row r="2289" spans="1:28">
      <c r="A2289" s="102">
        <v>2287</v>
      </c>
      <c r="B2289" s="37"/>
      <c r="C2289" s="37"/>
      <c r="D2289" s="37"/>
      <c r="G2289" s="37"/>
      <c r="J2289" s="25"/>
      <c r="K2289" s="25"/>
      <c r="P2289" s="25"/>
      <c r="T2289" s="37"/>
      <c r="U2289" s="37"/>
      <c r="Y2289" s="37"/>
      <c r="Z2289" s="37"/>
    </row>
    <row r="2290" spans="1:28">
      <c r="A2290" s="102">
        <v>2288</v>
      </c>
      <c r="B2290" s="37"/>
      <c r="C2290" s="37"/>
      <c r="D2290" s="37"/>
      <c r="G2290" s="37"/>
      <c r="J2290" s="25"/>
      <c r="K2290" s="25"/>
      <c r="P2290" s="25"/>
      <c r="T2290" s="37"/>
      <c r="U2290" s="37"/>
      <c r="Y2290" s="37"/>
      <c r="Z2290" s="37"/>
    </row>
    <row r="2291" spans="1:28" ht="13.5" thickBot="1">
      <c r="A2291" s="114">
        <v>2289</v>
      </c>
      <c r="B2291" s="122"/>
      <c r="C2291" s="122"/>
      <c r="D2291" s="122"/>
      <c r="E2291" s="122"/>
      <c r="F2291" s="123"/>
      <c r="G2291" s="122"/>
      <c r="H2291" s="123"/>
      <c r="I2291" s="122"/>
      <c r="J2291" s="122"/>
      <c r="K2291" s="122"/>
      <c r="L2291" s="122"/>
      <c r="M2291" s="123"/>
      <c r="N2291" s="122"/>
      <c r="O2291" s="122"/>
      <c r="P2291" s="122"/>
      <c r="Q2291" s="122"/>
      <c r="R2291" s="123"/>
      <c r="S2291" s="122"/>
      <c r="T2291" s="122"/>
      <c r="U2291" s="122"/>
      <c r="V2291" s="122"/>
      <c r="W2291" s="123"/>
      <c r="X2291" s="122"/>
      <c r="Y2291" s="115"/>
      <c r="Z2291" s="115"/>
      <c r="AA2291" s="115"/>
      <c r="AB2291" s="116"/>
    </row>
    <row r="2292" spans="1:28">
      <c r="A2292" s="102">
        <v>2290</v>
      </c>
      <c r="B2292" s="37"/>
      <c r="C2292" s="37"/>
      <c r="D2292" s="37"/>
      <c r="G2292" s="37"/>
      <c r="J2292" s="25"/>
      <c r="K2292" s="25"/>
      <c r="P2292" s="25"/>
      <c r="T2292" s="37"/>
      <c r="U2292" s="37"/>
      <c r="Y2292" s="37"/>
      <c r="Z2292" s="37"/>
    </row>
    <row r="2293" spans="1:28">
      <c r="A2293" s="102">
        <v>2291</v>
      </c>
      <c r="B2293" s="37"/>
      <c r="C2293" s="37"/>
      <c r="D2293" s="37"/>
      <c r="G2293" s="37"/>
      <c r="J2293" s="25"/>
      <c r="K2293" s="25"/>
      <c r="P2293" s="25"/>
      <c r="T2293" s="37"/>
      <c r="U2293" s="37"/>
      <c r="Y2293" s="37"/>
      <c r="Z2293" s="37"/>
    </row>
    <row r="2294" spans="1:28">
      <c r="A2294" s="102">
        <v>2292</v>
      </c>
      <c r="B2294" s="37"/>
      <c r="C2294" s="37"/>
      <c r="D2294" s="37"/>
      <c r="G2294" s="37"/>
      <c r="J2294" s="25"/>
      <c r="K2294" s="25"/>
      <c r="P2294" s="25"/>
      <c r="T2294" s="37"/>
      <c r="U2294" s="37"/>
      <c r="Y2294" s="37"/>
      <c r="Z2294" s="37"/>
    </row>
    <row r="2295" spans="1:28">
      <c r="A2295" s="102">
        <v>2293</v>
      </c>
      <c r="B2295" s="37"/>
      <c r="C2295" s="37"/>
      <c r="D2295" s="37"/>
      <c r="G2295" s="37"/>
      <c r="J2295" s="25"/>
      <c r="K2295" s="25"/>
      <c r="P2295" s="25"/>
      <c r="T2295" s="37"/>
      <c r="U2295" s="37"/>
      <c r="Y2295" s="37"/>
      <c r="Z2295" s="37"/>
    </row>
    <row r="2296" spans="1:28" ht="13.5" thickBot="1">
      <c r="A2296" s="114">
        <v>2294</v>
      </c>
      <c r="B2296" s="122"/>
      <c r="C2296" s="122"/>
      <c r="D2296" s="122"/>
      <c r="E2296" s="122"/>
      <c r="F2296" s="123"/>
      <c r="G2296" s="122"/>
      <c r="H2296" s="123"/>
      <c r="I2296" s="122"/>
      <c r="J2296" s="122"/>
      <c r="K2296" s="122"/>
      <c r="L2296" s="122"/>
      <c r="M2296" s="123"/>
      <c r="N2296" s="122"/>
      <c r="O2296" s="122"/>
      <c r="P2296" s="122"/>
      <c r="Q2296" s="122"/>
      <c r="R2296" s="123"/>
      <c r="S2296" s="122"/>
      <c r="T2296" s="122"/>
      <c r="U2296" s="122"/>
      <c r="V2296" s="122"/>
      <c r="W2296" s="123"/>
      <c r="X2296" s="122"/>
      <c r="Y2296" s="115"/>
      <c r="Z2296" s="115"/>
      <c r="AA2296" s="115"/>
      <c r="AB2296" s="116"/>
    </row>
    <row r="2297" spans="1:28">
      <c r="A2297" s="102">
        <v>2295</v>
      </c>
      <c r="B2297" s="37"/>
      <c r="C2297" s="37"/>
      <c r="D2297" s="37"/>
      <c r="G2297" s="37"/>
      <c r="J2297" s="25"/>
      <c r="K2297" s="25"/>
      <c r="P2297" s="25"/>
      <c r="T2297" s="37"/>
      <c r="U2297" s="37"/>
      <c r="Y2297" s="37"/>
      <c r="Z2297" s="37"/>
    </row>
    <row r="2298" spans="1:28">
      <c r="A2298" s="102">
        <v>2296</v>
      </c>
      <c r="B2298" s="37"/>
      <c r="C2298" s="37"/>
      <c r="D2298" s="37"/>
      <c r="G2298" s="37"/>
      <c r="J2298" s="25"/>
      <c r="K2298" s="25"/>
      <c r="P2298" s="25"/>
      <c r="T2298" s="37"/>
      <c r="U2298" s="37"/>
      <c r="Y2298" s="37"/>
      <c r="Z2298" s="37"/>
    </row>
    <row r="2299" spans="1:28">
      <c r="A2299" s="102">
        <v>2297</v>
      </c>
      <c r="B2299" s="37"/>
      <c r="C2299" s="37"/>
      <c r="D2299" s="37"/>
      <c r="G2299" s="37"/>
      <c r="J2299" s="25"/>
      <c r="K2299" s="25"/>
      <c r="P2299" s="25"/>
      <c r="T2299" s="37"/>
      <c r="U2299" s="37"/>
      <c r="Y2299" s="37"/>
      <c r="Z2299" s="37"/>
    </row>
    <row r="2300" spans="1:28">
      <c r="A2300" s="102">
        <v>2298</v>
      </c>
      <c r="B2300" s="37"/>
      <c r="C2300" s="37"/>
      <c r="D2300" s="37"/>
      <c r="G2300" s="37"/>
      <c r="J2300" s="25"/>
      <c r="K2300" s="25"/>
      <c r="P2300" s="25"/>
      <c r="T2300" s="37"/>
      <c r="U2300" s="37"/>
      <c r="Y2300" s="37"/>
      <c r="Z2300" s="37"/>
    </row>
    <row r="2301" spans="1:28" ht="13.5" thickBot="1">
      <c r="A2301" s="114">
        <v>2299</v>
      </c>
      <c r="B2301" s="122"/>
      <c r="C2301" s="122"/>
      <c r="D2301" s="122"/>
      <c r="E2301" s="122"/>
      <c r="F2301" s="123"/>
      <c r="G2301" s="122"/>
      <c r="H2301" s="123"/>
      <c r="I2301" s="122"/>
      <c r="J2301" s="122"/>
      <c r="K2301" s="122"/>
      <c r="L2301" s="122"/>
      <c r="M2301" s="123"/>
      <c r="N2301" s="122"/>
      <c r="O2301" s="122"/>
      <c r="P2301" s="122"/>
      <c r="Q2301" s="122"/>
      <c r="R2301" s="123"/>
      <c r="S2301" s="122"/>
      <c r="T2301" s="122"/>
      <c r="U2301" s="122"/>
      <c r="V2301" s="122"/>
      <c r="W2301" s="123"/>
      <c r="X2301" s="122"/>
      <c r="Y2301" s="115"/>
      <c r="Z2301" s="115"/>
      <c r="AA2301" s="115"/>
      <c r="AB2301" s="116"/>
    </row>
    <row r="2302" spans="1:28">
      <c r="A2302" s="102">
        <v>2300</v>
      </c>
      <c r="B2302" s="37"/>
      <c r="C2302" s="37"/>
      <c r="D2302" s="37"/>
      <c r="G2302" s="37"/>
      <c r="J2302" s="25"/>
      <c r="K2302" s="25"/>
      <c r="P2302" s="25"/>
      <c r="T2302" s="37"/>
      <c r="U2302" s="37"/>
      <c r="Y2302" s="37"/>
      <c r="Z2302" s="37"/>
    </row>
    <row r="2303" spans="1:28">
      <c r="A2303" s="102">
        <v>2301</v>
      </c>
      <c r="B2303" s="37"/>
      <c r="C2303" s="37"/>
      <c r="D2303" s="37"/>
      <c r="G2303" s="37"/>
      <c r="J2303" s="25"/>
      <c r="K2303" s="25"/>
      <c r="P2303" s="25"/>
      <c r="T2303" s="37"/>
      <c r="U2303" s="37"/>
      <c r="Y2303" s="37"/>
      <c r="Z2303" s="37"/>
    </row>
    <row r="2304" spans="1:28">
      <c r="A2304" s="102">
        <v>2302</v>
      </c>
      <c r="B2304" s="37"/>
      <c r="C2304" s="37"/>
      <c r="D2304" s="37"/>
      <c r="G2304" s="37"/>
      <c r="J2304" s="25"/>
      <c r="K2304" s="25"/>
      <c r="P2304" s="25"/>
      <c r="T2304" s="37"/>
      <c r="U2304" s="37"/>
      <c r="Y2304" s="37"/>
      <c r="Z2304" s="37"/>
    </row>
    <row r="2305" spans="1:28">
      <c r="A2305" s="102">
        <v>2303</v>
      </c>
      <c r="B2305" s="37"/>
      <c r="C2305" s="37"/>
      <c r="D2305" s="37"/>
      <c r="G2305" s="37"/>
      <c r="J2305" s="25"/>
      <c r="K2305" s="25"/>
      <c r="P2305" s="25"/>
      <c r="T2305" s="37"/>
      <c r="U2305" s="37"/>
      <c r="Y2305" s="37"/>
      <c r="Z2305" s="37"/>
    </row>
    <row r="2306" spans="1:28" ht="13.5" thickBot="1">
      <c r="A2306" s="114">
        <v>2304</v>
      </c>
      <c r="B2306" s="122"/>
      <c r="C2306" s="122"/>
      <c r="D2306" s="122"/>
      <c r="E2306" s="122"/>
      <c r="F2306" s="123"/>
      <c r="G2306" s="122"/>
      <c r="H2306" s="123"/>
      <c r="I2306" s="122"/>
      <c r="J2306" s="122"/>
      <c r="K2306" s="122"/>
      <c r="L2306" s="122"/>
      <c r="M2306" s="123"/>
      <c r="N2306" s="122"/>
      <c r="O2306" s="122"/>
      <c r="P2306" s="122"/>
      <c r="Q2306" s="122"/>
      <c r="R2306" s="123"/>
      <c r="S2306" s="122"/>
      <c r="T2306" s="122"/>
      <c r="U2306" s="122"/>
      <c r="V2306" s="122"/>
      <c r="W2306" s="123"/>
      <c r="X2306" s="122"/>
      <c r="Y2306" s="115"/>
      <c r="Z2306" s="115"/>
      <c r="AA2306" s="115"/>
      <c r="AB2306" s="116"/>
    </row>
    <row r="2307" spans="1:28">
      <c r="A2307" s="102">
        <v>2305</v>
      </c>
      <c r="B2307" s="37"/>
      <c r="C2307" s="37"/>
      <c r="D2307" s="37"/>
      <c r="G2307" s="37"/>
      <c r="J2307" s="25"/>
      <c r="K2307" s="25"/>
      <c r="P2307" s="25"/>
      <c r="T2307" s="37"/>
      <c r="U2307" s="37"/>
      <c r="Y2307" s="37"/>
      <c r="Z2307" s="37"/>
    </row>
    <row r="2308" spans="1:28">
      <c r="A2308" s="102">
        <v>2306</v>
      </c>
      <c r="B2308" s="37"/>
      <c r="C2308" s="37"/>
      <c r="D2308" s="37"/>
      <c r="G2308" s="37"/>
      <c r="J2308" s="25"/>
      <c r="K2308" s="25"/>
      <c r="P2308" s="25"/>
      <c r="T2308" s="37"/>
      <c r="U2308" s="37"/>
      <c r="Y2308" s="37"/>
      <c r="Z2308" s="37"/>
    </row>
    <row r="2309" spans="1:28">
      <c r="A2309" s="102">
        <v>2307</v>
      </c>
      <c r="B2309" s="37"/>
      <c r="C2309" s="37"/>
      <c r="D2309" s="37"/>
      <c r="G2309" s="37"/>
      <c r="J2309" s="25"/>
      <c r="K2309" s="25"/>
      <c r="P2309" s="25"/>
      <c r="T2309" s="37"/>
      <c r="U2309" s="37"/>
      <c r="Y2309" s="37"/>
      <c r="Z2309" s="37"/>
    </row>
    <row r="2310" spans="1:28">
      <c r="A2310" s="102">
        <v>2308</v>
      </c>
      <c r="B2310" s="37"/>
      <c r="C2310" s="37"/>
      <c r="D2310" s="37"/>
      <c r="G2310" s="37"/>
      <c r="J2310" s="25"/>
      <c r="K2310" s="25"/>
      <c r="P2310" s="25"/>
      <c r="T2310" s="37"/>
      <c r="U2310" s="37"/>
      <c r="Y2310" s="37"/>
      <c r="Z2310" s="37"/>
    </row>
    <row r="2311" spans="1:28" ht="13.5" thickBot="1">
      <c r="A2311" s="114">
        <v>2309</v>
      </c>
      <c r="B2311" s="122"/>
      <c r="C2311" s="122"/>
      <c r="D2311" s="122"/>
      <c r="E2311" s="122"/>
      <c r="F2311" s="123"/>
      <c r="G2311" s="122"/>
      <c r="H2311" s="123"/>
      <c r="I2311" s="122"/>
      <c r="J2311" s="122"/>
      <c r="K2311" s="122"/>
      <c r="L2311" s="122"/>
      <c r="M2311" s="123"/>
      <c r="N2311" s="122"/>
      <c r="O2311" s="122"/>
      <c r="P2311" s="122"/>
      <c r="Q2311" s="122"/>
      <c r="R2311" s="123"/>
      <c r="S2311" s="122"/>
      <c r="T2311" s="122"/>
      <c r="U2311" s="122"/>
      <c r="V2311" s="122"/>
      <c r="W2311" s="123"/>
      <c r="X2311" s="122"/>
      <c r="Y2311" s="115"/>
      <c r="Z2311" s="115"/>
      <c r="AA2311" s="115"/>
      <c r="AB2311" s="116"/>
    </row>
    <row r="2312" spans="1:28">
      <c r="A2312" s="102">
        <v>2310</v>
      </c>
      <c r="B2312" s="37"/>
      <c r="C2312" s="37"/>
      <c r="D2312" s="37"/>
      <c r="G2312" s="37"/>
      <c r="J2312" s="25"/>
      <c r="K2312" s="25"/>
      <c r="P2312" s="25"/>
      <c r="T2312" s="37"/>
      <c r="U2312" s="37"/>
      <c r="Y2312" s="37"/>
      <c r="Z2312" s="37"/>
    </row>
    <row r="2313" spans="1:28">
      <c r="A2313" s="102">
        <v>2311</v>
      </c>
      <c r="B2313" s="37"/>
      <c r="C2313" s="37"/>
      <c r="D2313" s="37"/>
      <c r="G2313" s="37"/>
      <c r="J2313" s="25"/>
      <c r="K2313" s="25"/>
      <c r="P2313" s="25"/>
      <c r="T2313" s="37"/>
      <c r="U2313" s="37"/>
      <c r="Y2313" s="37"/>
      <c r="Z2313" s="37"/>
    </row>
    <row r="2314" spans="1:28">
      <c r="A2314" s="102">
        <v>2312</v>
      </c>
      <c r="B2314" s="37"/>
      <c r="C2314" s="37"/>
      <c r="D2314" s="37"/>
      <c r="G2314" s="37"/>
      <c r="J2314" s="25"/>
      <c r="K2314" s="25"/>
      <c r="P2314" s="25"/>
      <c r="T2314" s="37"/>
      <c r="U2314" s="37"/>
      <c r="Y2314" s="37"/>
      <c r="Z2314" s="37"/>
    </row>
    <row r="2315" spans="1:28">
      <c r="A2315" s="102">
        <v>2313</v>
      </c>
      <c r="B2315" s="37"/>
      <c r="C2315" s="37"/>
      <c r="D2315" s="37"/>
      <c r="G2315" s="37"/>
      <c r="J2315" s="25"/>
      <c r="K2315" s="25"/>
      <c r="P2315" s="25"/>
      <c r="T2315" s="37"/>
      <c r="U2315" s="37"/>
      <c r="Y2315" s="37"/>
      <c r="Z2315" s="37"/>
    </row>
    <row r="2316" spans="1:28" ht="13.5" thickBot="1">
      <c r="A2316" s="114">
        <v>2314</v>
      </c>
      <c r="B2316" s="122"/>
      <c r="C2316" s="122"/>
      <c r="D2316" s="122"/>
      <c r="E2316" s="122"/>
      <c r="F2316" s="123"/>
      <c r="G2316" s="122"/>
      <c r="H2316" s="123"/>
      <c r="I2316" s="122"/>
      <c r="J2316" s="122"/>
      <c r="K2316" s="122"/>
      <c r="L2316" s="122"/>
      <c r="M2316" s="123"/>
      <c r="N2316" s="122"/>
      <c r="O2316" s="122"/>
      <c r="P2316" s="122"/>
      <c r="Q2316" s="122"/>
      <c r="R2316" s="123"/>
      <c r="S2316" s="122"/>
      <c r="T2316" s="122"/>
      <c r="U2316" s="122"/>
      <c r="V2316" s="122"/>
      <c r="W2316" s="123"/>
      <c r="X2316" s="122"/>
      <c r="Y2316" s="115"/>
      <c r="Z2316" s="115"/>
      <c r="AA2316" s="115"/>
      <c r="AB2316" s="116"/>
    </row>
    <row r="2317" spans="1:28">
      <c r="A2317" s="102">
        <v>2315</v>
      </c>
      <c r="B2317" s="37"/>
      <c r="C2317" s="37"/>
      <c r="D2317" s="37"/>
      <c r="G2317" s="37"/>
      <c r="J2317" s="25"/>
      <c r="K2317" s="25"/>
      <c r="P2317" s="25"/>
      <c r="T2317" s="37"/>
      <c r="U2317" s="37"/>
      <c r="Y2317" s="37"/>
      <c r="Z2317" s="37"/>
    </row>
    <row r="2318" spans="1:28">
      <c r="A2318" s="102">
        <v>2316</v>
      </c>
      <c r="B2318" s="37"/>
      <c r="C2318" s="37"/>
      <c r="D2318" s="37"/>
      <c r="G2318" s="37"/>
      <c r="J2318" s="25"/>
      <c r="K2318" s="25"/>
      <c r="P2318" s="25"/>
      <c r="T2318" s="37"/>
      <c r="U2318" s="37"/>
      <c r="Y2318" s="37"/>
      <c r="Z2318" s="37"/>
    </row>
    <row r="2319" spans="1:28">
      <c r="A2319" s="102">
        <v>2317</v>
      </c>
      <c r="B2319" s="37"/>
      <c r="C2319" s="37"/>
      <c r="D2319" s="37"/>
      <c r="G2319" s="37"/>
      <c r="J2319" s="25"/>
      <c r="K2319" s="25"/>
      <c r="P2319" s="25"/>
      <c r="T2319" s="37"/>
      <c r="U2319" s="37"/>
      <c r="Y2319" s="37"/>
      <c r="Z2319" s="37"/>
    </row>
    <row r="2320" spans="1:28">
      <c r="A2320" s="102">
        <v>2318</v>
      </c>
      <c r="B2320" s="37"/>
      <c r="C2320" s="37"/>
      <c r="D2320" s="37"/>
      <c r="G2320" s="37"/>
      <c r="J2320" s="25"/>
      <c r="K2320" s="25"/>
      <c r="P2320" s="25"/>
      <c r="T2320" s="37"/>
      <c r="U2320" s="37"/>
      <c r="Y2320" s="37"/>
      <c r="Z2320" s="37"/>
    </row>
    <row r="2321" spans="1:28" ht="13.5" thickBot="1">
      <c r="A2321" s="114">
        <v>2319</v>
      </c>
      <c r="B2321" s="122"/>
      <c r="C2321" s="122"/>
      <c r="D2321" s="122"/>
      <c r="E2321" s="122"/>
      <c r="F2321" s="123"/>
      <c r="G2321" s="122"/>
      <c r="H2321" s="123"/>
      <c r="I2321" s="122"/>
      <c r="J2321" s="122"/>
      <c r="K2321" s="122"/>
      <c r="L2321" s="122"/>
      <c r="M2321" s="123"/>
      <c r="N2321" s="122"/>
      <c r="O2321" s="122"/>
      <c r="P2321" s="122"/>
      <c r="Q2321" s="122"/>
      <c r="R2321" s="123"/>
      <c r="S2321" s="122"/>
      <c r="T2321" s="122"/>
      <c r="U2321" s="122"/>
      <c r="V2321" s="122"/>
      <c r="W2321" s="123"/>
      <c r="X2321" s="122"/>
      <c r="Y2321" s="115"/>
      <c r="Z2321" s="115"/>
      <c r="AA2321" s="115"/>
      <c r="AB2321" s="116"/>
    </row>
    <row r="2322" spans="1:28">
      <c r="A2322" s="102">
        <v>2320</v>
      </c>
      <c r="B2322" s="37"/>
      <c r="C2322" s="37"/>
      <c r="D2322" s="37"/>
      <c r="G2322" s="37"/>
      <c r="J2322" s="25"/>
      <c r="K2322" s="25"/>
      <c r="P2322" s="25"/>
      <c r="T2322" s="37"/>
      <c r="U2322" s="37"/>
      <c r="Y2322" s="37"/>
      <c r="Z2322" s="37"/>
    </row>
    <row r="2323" spans="1:28">
      <c r="A2323" s="102">
        <v>2321</v>
      </c>
      <c r="B2323" s="37"/>
      <c r="C2323" s="37"/>
      <c r="D2323" s="37"/>
      <c r="G2323" s="37"/>
      <c r="J2323" s="25"/>
      <c r="K2323" s="25"/>
      <c r="P2323" s="25"/>
      <c r="T2323" s="37"/>
      <c r="U2323" s="37"/>
      <c r="Y2323" s="37"/>
      <c r="Z2323" s="37"/>
    </row>
    <row r="2324" spans="1:28">
      <c r="A2324" s="102">
        <v>2322</v>
      </c>
      <c r="B2324" s="37"/>
      <c r="C2324" s="37"/>
      <c r="D2324" s="37"/>
      <c r="G2324" s="37"/>
      <c r="J2324" s="25"/>
      <c r="K2324" s="25"/>
      <c r="P2324" s="25"/>
      <c r="T2324" s="37"/>
      <c r="U2324" s="37"/>
      <c r="Y2324" s="37"/>
      <c r="Z2324" s="37"/>
    </row>
    <row r="2325" spans="1:28">
      <c r="A2325" s="102">
        <v>2323</v>
      </c>
      <c r="B2325" s="37"/>
      <c r="C2325" s="37"/>
      <c r="D2325" s="37"/>
      <c r="G2325" s="37"/>
      <c r="J2325" s="25"/>
      <c r="K2325" s="25"/>
      <c r="P2325" s="25"/>
      <c r="T2325" s="37"/>
      <c r="U2325" s="37"/>
      <c r="Y2325" s="37"/>
      <c r="Z2325" s="37"/>
    </row>
    <row r="2326" spans="1:28" ht="13.5" thickBot="1">
      <c r="A2326" s="114">
        <v>2324</v>
      </c>
      <c r="B2326" s="122"/>
      <c r="C2326" s="122"/>
      <c r="D2326" s="122"/>
      <c r="E2326" s="122"/>
      <c r="F2326" s="123"/>
      <c r="G2326" s="122"/>
      <c r="H2326" s="123"/>
      <c r="I2326" s="122"/>
      <c r="J2326" s="122"/>
      <c r="K2326" s="122"/>
      <c r="L2326" s="122"/>
      <c r="M2326" s="123"/>
      <c r="N2326" s="122"/>
      <c r="O2326" s="122"/>
      <c r="P2326" s="122"/>
      <c r="Q2326" s="122"/>
      <c r="R2326" s="123"/>
      <c r="S2326" s="122"/>
      <c r="T2326" s="122"/>
      <c r="U2326" s="122"/>
      <c r="V2326" s="122"/>
      <c r="W2326" s="123"/>
      <c r="X2326" s="122"/>
      <c r="Y2326" s="115"/>
      <c r="Z2326" s="115"/>
      <c r="AA2326" s="115"/>
      <c r="AB2326" s="116"/>
    </row>
    <row r="2327" spans="1:28">
      <c r="A2327" s="102">
        <v>2325</v>
      </c>
      <c r="B2327" s="37"/>
      <c r="C2327" s="37"/>
      <c r="D2327" s="37"/>
      <c r="G2327" s="37"/>
      <c r="J2327" s="25"/>
      <c r="K2327" s="25"/>
      <c r="P2327" s="25"/>
      <c r="T2327" s="37"/>
      <c r="U2327" s="37"/>
      <c r="Y2327" s="37"/>
      <c r="Z2327" s="37"/>
    </row>
    <row r="2328" spans="1:28">
      <c r="A2328" s="102">
        <v>2326</v>
      </c>
      <c r="B2328" s="37"/>
      <c r="C2328" s="37"/>
      <c r="D2328" s="37"/>
      <c r="G2328" s="37"/>
      <c r="J2328" s="25"/>
      <c r="K2328" s="25"/>
      <c r="P2328" s="25"/>
      <c r="T2328" s="37"/>
      <c r="U2328" s="37"/>
      <c r="Y2328" s="37"/>
      <c r="Z2328" s="37"/>
    </row>
    <row r="2329" spans="1:28">
      <c r="A2329" s="102">
        <v>2327</v>
      </c>
      <c r="B2329" s="37"/>
      <c r="C2329" s="37"/>
      <c r="D2329" s="37"/>
      <c r="G2329" s="37"/>
      <c r="J2329" s="25"/>
      <c r="K2329" s="25"/>
      <c r="P2329" s="25"/>
      <c r="T2329" s="37"/>
      <c r="U2329" s="37"/>
      <c r="Y2329" s="37"/>
      <c r="Z2329" s="37"/>
    </row>
    <row r="2330" spans="1:28">
      <c r="A2330" s="102">
        <v>2328</v>
      </c>
      <c r="B2330" s="37"/>
      <c r="C2330" s="37"/>
      <c r="D2330" s="37"/>
      <c r="G2330" s="37"/>
      <c r="J2330" s="25"/>
      <c r="K2330" s="25"/>
      <c r="P2330" s="25"/>
      <c r="T2330" s="37"/>
      <c r="U2330" s="37"/>
      <c r="Y2330" s="37"/>
      <c r="Z2330" s="37"/>
    </row>
    <row r="2331" spans="1:28" ht="13.5" thickBot="1">
      <c r="A2331" s="114">
        <v>2329</v>
      </c>
      <c r="B2331" s="122"/>
      <c r="C2331" s="122"/>
      <c r="D2331" s="122"/>
      <c r="E2331" s="122"/>
      <c r="F2331" s="123"/>
      <c r="G2331" s="122"/>
      <c r="H2331" s="123"/>
      <c r="I2331" s="122"/>
      <c r="J2331" s="122"/>
      <c r="K2331" s="122"/>
      <c r="L2331" s="122"/>
      <c r="M2331" s="123"/>
      <c r="N2331" s="122"/>
      <c r="O2331" s="122"/>
      <c r="P2331" s="122"/>
      <c r="Q2331" s="122"/>
      <c r="R2331" s="123"/>
      <c r="S2331" s="122"/>
      <c r="T2331" s="122"/>
      <c r="U2331" s="122"/>
      <c r="V2331" s="122"/>
      <c r="W2331" s="123"/>
      <c r="X2331" s="122"/>
      <c r="Y2331" s="115"/>
      <c r="Z2331" s="115"/>
      <c r="AA2331" s="115"/>
      <c r="AB2331" s="116"/>
    </row>
    <row r="2332" spans="1:28">
      <c r="A2332" s="102">
        <v>2330</v>
      </c>
      <c r="B2332" s="37"/>
      <c r="C2332" s="37"/>
      <c r="D2332" s="37"/>
      <c r="G2332" s="37"/>
      <c r="J2332" s="25"/>
      <c r="K2332" s="25"/>
      <c r="P2332" s="25"/>
      <c r="T2332" s="37"/>
      <c r="U2332" s="37"/>
      <c r="Y2332" s="37"/>
      <c r="Z2332" s="37"/>
    </row>
    <row r="2333" spans="1:28">
      <c r="A2333" s="102">
        <v>2331</v>
      </c>
      <c r="B2333" s="37"/>
      <c r="C2333" s="37"/>
      <c r="D2333" s="37"/>
      <c r="G2333" s="37"/>
      <c r="J2333" s="25"/>
      <c r="K2333" s="25"/>
      <c r="P2333" s="25"/>
      <c r="T2333" s="37"/>
      <c r="U2333" s="37"/>
      <c r="Y2333" s="37"/>
      <c r="Z2333" s="37"/>
    </row>
    <row r="2334" spans="1:28">
      <c r="A2334" s="102">
        <v>2332</v>
      </c>
      <c r="B2334" s="37"/>
      <c r="C2334" s="37"/>
      <c r="D2334" s="37"/>
      <c r="G2334" s="37"/>
      <c r="J2334" s="25"/>
      <c r="K2334" s="25"/>
      <c r="P2334" s="25"/>
      <c r="T2334" s="37"/>
      <c r="U2334" s="37"/>
      <c r="Y2334" s="37"/>
      <c r="Z2334" s="37"/>
    </row>
    <row r="2335" spans="1:28">
      <c r="A2335" s="102">
        <v>2333</v>
      </c>
      <c r="B2335" s="37"/>
      <c r="C2335" s="37"/>
      <c r="D2335" s="37"/>
      <c r="G2335" s="37"/>
      <c r="J2335" s="25"/>
      <c r="K2335" s="25"/>
      <c r="P2335" s="25"/>
      <c r="T2335" s="37"/>
      <c r="U2335" s="37"/>
      <c r="Y2335" s="37"/>
      <c r="Z2335" s="37"/>
    </row>
    <row r="2336" spans="1:28" ht="13.5" thickBot="1">
      <c r="A2336" s="114">
        <v>2334</v>
      </c>
      <c r="B2336" s="122"/>
      <c r="C2336" s="122"/>
      <c r="D2336" s="122"/>
      <c r="E2336" s="122"/>
      <c r="F2336" s="123"/>
      <c r="G2336" s="122"/>
      <c r="H2336" s="123"/>
      <c r="I2336" s="122"/>
      <c r="J2336" s="122"/>
      <c r="K2336" s="122"/>
      <c r="L2336" s="122"/>
      <c r="M2336" s="123"/>
      <c r="N2336" s="122"/>
      <c r="O2336" s="122"/>
      <c r="P2336" s="122"/>
      <c r="Q2336" s="122"/>
      <c r="R2336" s="123"/>
      <c r="S2336" s="122"/>
      <c r="T2336" s="122"/>
      <c r="U2336" s="122"/>
      <c r="V2336" s="122"/>
      <c r="W2336" s="123"/>
      <c r="X2336" s="122"/>
      <c r="Y2336" s="115"/>
      <c r="Z2336" s="115"/>
      <c r="AA2336" s="115"/>
      <c r="AB2336" s="116"/>
    </row>
    <row r="2337" spans="1:28">
      <c r="A2337" s="102">
        <v>2335</v>
      </c>
      <c r="B2337" s="37"/>
      <c r="C2337" s="37"/>
      <c r="D2337" s="37"/>
      <c r="G2337" s="37"/>
      <c r="J2337" s="25"/>
      <c r="K2337" s="25"/>
      <c r="P2337" s="25"/>
      <c r="T2337" s="37"/>
      <c r="U2337" s="37"/>
      <c r="Y2337" s="37"/>
      <c r="Z2337" s="37"/>
    </row>
    <row r="2338" spans="1:28">
      <c r="A2338" s="102">
        <v>2336</v>
      </c>
      <c r="B2338" s="37"/>
      <c r="C2338" s="37"/>
      <c r="D2338" s="37"/>
      <c r="G2338" s="37"/>
      <c r="J2338" s="25"/>
      <c r="K2338" s="25"/>
      <c r="P2338" s="25"/>
      <c r="T2338" s="37"/>
      <c r="U2338" s="37"/>
      <c r="Y2338" s="37"/>
      <c r="Z2338" s="37"/>
    </row>
    <row r="2339" spans="1:28">
      <c r="A2339" s="102">
        <v>2337</v>
      </c>
      <c r="B2339" s="37"/>
      <c r="C2339" s="37"/>
      <c r="D2339" s="37"/>
      <c r="G2339" s="37"/>
      <c r="J2339" s="25"/>
      <c r="K2339" s="25"/>
      <c r="P2339" s="25"/>
      <c r="T2339" s="37"/>
      <c r="U2339" s="37"/>
      <c r="Y2339" s="37"/>
      <c r="Z2339" s="37"/>
    </row>
    <row r="2340" spans="1:28">
      <c r="A2340" s="102">
        <v>2338</v>
      </c>
      <c r="B2340" s="37"/>
      <c r="C2340" s="37"/>
      <c r="D2340" s="37"/>
      <c r="G2340" s="37"/>
      <c r="J2340" s="25"/>
      <c r="K2340" s="25"/>
      <c r="P2340" s="25"/>
      <c r="T2340" s="37"/>
      <c r="U2340" s="37"/>
      <c r="Y2340" s="37"/>
      <c r="Z2340" s="37"/>
    </row>
    <row r="2341" spans="1:28" ht="13.5" thickBot="1">
      <c r="A2341" s="114">
        <v>2339</v>
      </c>
      <c r="B2341" s="122"/>
      <c r="C2341" s="122"/>
      <c r="D2341" s="122"/>
      <c r="E2341" s="122"/>
      <c r="F2341" s="123"/>
      <c r="G2341" s="122"/>
      <c r="H2341" s="123"/>
      <c r="I2341" s="122"/>
      <c r="J2341" s="122"/>
      <c r="K2341" s="122"/>
      <c r="L2341" s="122"/>
      <c r="M2341" s="123"/>
      <c r="N2341" s="122"/>
      <c r="O2341" s="122"/>
      <c r="P2341" s="122"/>
      <c r="Q2341" s="122"/>
      <c r="R2341" s="123"/>
      <c r="S2341" s="122"/>
      <c r="T2341" s="122"/>
      <c r="U2341" s="122"/>
      <c r="V2341" s="122"/>
      <c r="W2341" s="123"/>
      <c r="X2341" s="122"/>
      <c r="Y2341" s="115"/>
      <c r="Z2341" s="115"/>
      <c r="AA2341" s="115"/>
      <c r="AB2341" s="116"/>
    </row>
    <row r="2342" spans="1:28">
      <c r="A2342" s="102">
        <v>2340</v>
      </c>
      <c r="B2342" s="37"/>
      <c r="C2342" s="37"/>
      <c r="D2342" s="37"/>
      <c r="G2342" s="37"/>
      <c r="J2342" s="25"/>
      <c r="K2342" s="25"/>
      <c r="P2342" s="25"/>
      <c r="T2342" s="37"/>
      <c r="U2342" s="37"/>
      <c r="Y2342" s="37"/>
      <c r="Z2342" s="37"/>
    </row>
    <row r="2343" spans="1:28">
      <c r="A2343" s="102">
        <v>2341</v>
      </c>
      <c r="B2343" s="37"/>
      <c r="C2343" s="37"/>
      <c r="D2343" s="37"/>
      <c r="G2343" s="37"/>
      <c r="J2343" s="25"/>
      <c r="K2343" s="25"/>
      <c r="P2343" s="25"/>
      <c r="T2343" s="37"/>
      <c r="U2343" s="37"/>
      <c r="Y2343" s="37"/>
      <c r="Z2343" s="37"/>
    </row>
    <row r="2344" spans="1:28">
      <c r="A2344" s="102">
        <v>2342</v>
      </c>
      <c r="B2344" s="37"/>
      <c r="C2344" s="37"/>
      <c r="D2344" s="37"/>
      <c r="G2344" s="37"/>
      <c r="J2344" s="25"/>
      <c r="K2344" s="25"/>
      <c r="P2344" s="25"/>
      <c r="T2344" s="37"/>
      <c r="U2344" s="37"/>
      <c r="Y2344" s="37"/>
      <c r="Z2344" s="37"/>
    </row>
    <row r="2345" spans="1:28">
      <c r="A2345" s="102">
        <v>2343</v>
      </c>
      <c r="B2345" s="37"/>
      <c r="C2345" s="37"/>
      <c r="D2345" s="37"/>
      <c r="G2345" s="37"/>
      <c r="J2345" s="25"/>
      <c r="K2345" s="25"/>
      <c r="P2345" s="25"/>
      <c r="T2345" s="37"/>
      <c r="U2345" s="37"/>
      <c r="Y2345" s="37"/>
      <c r="Z2345" s="37"/>
    </row>
    <row r="2346" spans="1:28" ht="13.5" thickBot="1">
      <c r="A2346" s="114">
        <v>2344</v>
      </c>
      <c r="B2346" s="122"/>
      <c r="C2346" s="122"/>
      <c r="D2346" s="122"/>
      <c r="E2346" s="122"/>
      <c r="F2346" s="123"/>
      <c r="G2346" s="122"/>
      <c r="H2346" s="123"/>
      <c r="I2346" s="122"/>
      <c r="J2346" s="122"/>
      <c r="K2346" s="122"/>
      <c r="L2346" s="122"/>
      <c r="M2346" s="123"/>
      <c r="N2346" s="122"/>
      <c r="O2346" s="122"/>
      <c r="P2346" s="122"/>
      <c r="Q2346" s="122"/>
      <c r="R2346" s="123"/>
      <c r="S2346" s="122"/>
      <c r="T2346" s="122"/>
      <c r="U2346" s="122"/>
      <c r="V2346" s="122"/>
      <c r="W2346" s="123"/>
      <c r="X2346" s="122"/>
      <c r="Y2346" s="115"/>
      <c r="Z2346" s="115"/>
      <c r="AA2346" s="115"/>
      <c r="AB2346" s="116"/>
    </row>
    <row r="2347" spans="1:28">
      <c r="A2347" s="102">
        <v>2345</v>
      </c>
      <c r="B2347" s="37"/>
      <c r="C2347" s="37"/>
      <c r="D2347" s="37"/>
      <c r="G2347" s="37"/>
      <c r="J2347" s="25"/>
      <c r="K2347" s="25"/>
      <c r="P2347" s="25"/>
      <c r="T2347" s="37"/>
      <c r="U2347" s="37"/>
      <c r="Y2347" s="37"/>
      <c r="Z2347" s="37"/>
    </row>
    <row r="2348" spans="1:28">
      <c r="A2348" s="102">
        <v>2346</v>
      </c>
      <c r="B2348" s="37"/>
      <c r="C2348" s="37"/>
      <c r="D2348" s="37"/>
      <c r="G2348" s="37"/>
      <c r="J2348" s="25"/>
      <c r="K2348" s="25"/>
      <c r="P2348" s="25"/>
      <c r="T2348" s="37"/>
      <c r="U2348" s="37"/>
      <c r="Y2348" s="37"/>
      <c r="Z2348" s="37"/>
    </row>
    <row r="2349" spans="1:28">
      <c r="A2349" s="102">
        <v>2347</v>
      </c>
      <c r="B2349" s="37"/>
      <c r="C2349" s="37"/>
      <c r="D2349" s="37"/>
      <c r="G2349" s="37"/>
      <c r="J2349" s="25"/>
      <c r="K2349" s="25"/>
      <c r="P2349" s="25"/>
      <c r="T2349" s="37"/>
      <c r="U2349" s="37"/>
      <c r="Y2349" s="37"/>
      <c r="Z2349" s="37"/>
    </row>
    <row r="2350" spans="1:28">
      <c r="A2350" s="102">
        <v>2348</v>
      </c>
      <c r="B2350" s="37"/>
      <c r="C2350" s="37"/>
      <c r="D2350" s="37"/>
      <c r="G2350" s="37"/>
      <c r="J2350" s="25"/>
      <c r="K2350" s="25"/>
      <c r="P2350" s="25"/>
      <c r="T2350" s="37"/>
      <c r="U2350" s="37"/>
      <c r="Y2350" s="37"/>
      <c r="Z2350" s="37"/>
    </row>
    <row r="2351" spans="1:28" ht="13.5" thickBot="1">
      <c r="A2351" s="114">
        <v>2349</v>
      </c>
      <c r="B2351" s="122"/>
      <c r="C2351" s="122"/>
      <c r="D2351" s="122"/>
      <c r="E2351" s="122"/>
      <c r="F2351" s="123"/>
      <c r="G2351" s="122"/>
      <c r="H2351" s="123"/>
      <c r="I2351" s="122"/>
      <c r="J2351" s="122"/>
      <c r="K2351" s="122"/>
      <c r="L2351" s="122"/>
      <c r="M2351" s="123"/>
      <c r="N2351" s="122"/>
      <c r="O2351" s="122"/>
      <c r="P2351" s="122"/>
      <c r="Q2351" s="122"/>
      <c r="R2351" s="123"/>
      <c r="S2351" s="122"/>
      <c r="T2351" s="122"/>
      <c r="U2351" s="122"/>
      <c r="V2351" s="122"/>
      <c r="W2351" s="123"/>
      <c r="X2351" s="122"/>
      <c r="Y2351" s="115"/>
      <c r="Z2351" s="115"/>
      <c r="AA2351" s="115"/>
      <c r="AB2351" s="116"/>
    </row>
    <row r="2352" spans="1:28">
      <c r="A2352" s="102">
        <v>2350</v>
      </c>
      <c r="B2352" s="37"/>
      <c r="C2352" s="37"/>
      <c r="D2352" s="37"/>
      <c r="G2352" s="37"/>
      <c r="J2352" s="25"/>
      <c r="K2352" s="25"/>
      <c r="P2352" s="25"/>
      <c r="T2352" s="37"/>
      <c r="U2352" s="37"/>
      <c r="Y2352" s="37"/>
      <c r="Z2352" s="37"/>
    </row>
    <row r="2353" spans="1:28">
      <c r="A2353" s="102">
        <v>2351</v>
      </c>
      <c r="B2353" s="37"/>
      <c r="C2353" s="37"/>
      <c r="D2353" s="37"/>
      <c r="G2353" s="37"/>
      <c r="J2353" s="25"/>
      <c r="K2353" s="25"/>
      <c r="P2353" s="25"/>
      <c r="T2353" s="37"/>
      <c r="U2353" s="37"/>
      <c r="Y2353" s="37"/>
      <c r="Z2353" s="37"/>
    </row>
    <row r="2354" spans="1:28">
      <c r="A2354" s="102">
        <v>2352</v>
      </c>
      <c r="B2354" s="37"/>
      <c r="C2354" s="37"/>
      <c r="D2354" s="37"/>
      <c r="G2354" s="37"/>
      <c r="J2354" s="25"/>
      <c r="K2354" s="25"/>
      <c r="P2354" s="25"/>
      <c r="T2354" s="37"/>
      <c r="U2354" s="37"/>
      <c r="Y2354" s="37"/>
      <c r="Z2354" s="37"/>
    </row>
    <row r="2355" spans="1:28">
      <c r="A2355" s="102">
        <v>2353</v>
      </c>
      <c r="B2355" s="37"/>
      <c r="C2355" s="37"/>
      <c r="D2355" s="37"/>
      <c r="G2355" s="37"/>
      <c r="J2355" s="25"/>
      <c r="K2355" s="25"/>
      <c r="P2355" s="25"/>
      <c r="T2355" s="37"/>
      <c r="U2355" s="37"/>
      <c r="Y2355" s="37"/>
      <c r="Z2355" s="37"/>
    </row>
    <row r="2356" spans="1:28" ht="13.5" thickBot="1">
      <c r="A2356" s="114">
        <v>2354</v>
      </c>
      <c r="B2356" s="122"/>
      <c r="C2356" s="122"/>
      <c r="D2356" s="122"/>
      <c r="E2356" s="122"/>
      <c r="F2356" s="123"/>
      <c r="G2356" s="122"/>
      <c r="H2356" s="123"/>
      <c r="I2356" s="122"/>
      <c r="J2356" s="122"/>
      <c r="K2356" s="122"/>
      <c r="L2356" s="122"/>
      <c r="M2356" s="123"/>
      <c r="N2356" s="122"/>
      <c r="O2356" s="122"/>
      <c r="P2356" s="122"/>
      <c r="Q2356" s="122"/>
      <c r="R2356" s="123"/>
      <c r="S2356" s="122"/>
      <c r="T2356" s="122"/>
      <c r="U2356" s="122"/>
      <c r="V2356" s="122"/>
      <c r="W2356" s="123"/>
      <c r="X2356" s="122"/>
      <c r="Y2356" s="115"/>
      <c r="Z2356" s="115"/>
      <c r="AA2356" s="115"/>
      <c r="AB2356" s="116"/>
    </row>
    <row r="2357" spans="1:28">
      <c r="A2357" s="102">
        <v>2355</v>
      </c>
      <c r="B2357" s="37"/>
      <c r="C2357" s="37"/>
      <c r="D2357" s="37"/>
      <c r="G2357" s="37"/>
      <c r="J2357" s="25"/>
      <c r="K2357" s="25"/>
      <c r="P2357" s="25"/>
      <c r="T2357" s="37"/>
      <c r="U2357" s="37"/>
      <c r="Y2357" s="37"/>
      <c r="Z2357" s="37"/>
    </row>
    <row r="2358" spans="1:28">
      <c r="A2358" s="102">
        <v>2356</v>
      </c>
      <c r="B2358" s="37"/>
      <c r="C2358" s="37"/>
      <c r="D2358" s="37"/>
      <c r="G2358" s="37"/>
      <c r="J2358" s="25"/>
      <c r="K2358" s="25"/>
      <c r="P2358" s="25"/>
      <c r="T2358" s="37"/>
      <c r="U2358" s="37"/>
      <c r="Y2358" s="37"/>
      <c r="Z2358" s="37"/>
    </row>
    <row r="2359" spans="1:28">
      <c r="A2359" s="102">
        <v>2357</v>
      </c>
      <c r="B2359" s="37"/>
      <c r="C2359" s="37"/>
      <c r="D2359" s="37"/>
      <c r="G2359" s="37"/>
      <c r="J2359" s="25"/>
      <c r="K2359" s="25"/>
      <c r="P2359" s="25"/>
      <c r="T2359" s="37"/>
      <c r="U2359" s="37"/>
      <c r="Y2359" s="37"/>
      <c r="Z2359" s="37"/>
    </row>
    <row r="2360" spans="1:28">
      <c r="A2360" s="102">
        <v>2358</v>
      </c>
      <c r="B2360" s="37"/>
      <c r="C2360" s="37"/>
      <c r="D2360" s="37"/>
      <c r="G2360" s="37"/>
      <c r="J2360" s="25"/>
      <c r="K2360" s="25"/>
      <c r="P2360" s="25"/>
      <c r="T2360" s="37"/>
      <c r="U2360" s="37"/>
      <c r="Y2360" s="37"/>
      <c r="Z2360" s="37"/>
    </row>
    <row r="2361" spans="1:28" ht="13.5" thickBot="1">
      <c r="A2361" s="114">
        <v>2359</v>
      </c>
      <c r="B2361" s="122"/>
      <c r="C2361" s="122"/>
      <c r="D2361" s="122"/>
      <c r="E2361" s="122"/>
      <c r="F2361" s="123"/>
      <c r="G2361" s="122"/>
      <c r="H2361" s="123"/>
      <c r="I2361" s="122"/>
      <c r="J2361" s="122"/>
      <c r="K2361" s="122"/>
      <c r="L2361" s="122"/>
      <c r="M2361" s="123"/>
      <c r="N2361" s="122"/>
      <c r="O2361" s="122"/>
      <c r="P2361" s="122"/>
      <c r="Q2361" s="122"/>
      <c r="R2361" s="123"/>
      <c r="S2361" s="122"/>
      <c r="T2361" s="122"/>
      <c r="U2361" s="122"/>
      <c r="V2361" s="122"/>
      <c r="W2361" s="123"/>
      <c r="X2361" s="122"/>
      <c r="Y2361" s="115"/>
      <c r="Z2361" s="115"/>
      <c r="AA2361" s="115"/>
      <c r="AB2361" s="116"/>
    </row>
    <row r="2362" spans="1:28">
      <c r="A2362" s="102">
        <v>2360</v>
      </c>
      <c r="B2362" s="37"/>
      <c r="C2362" s="37"/>
      <c r="D2362" s="37"/>
      <c r="G2362" s="37"/>
      <c r="J2362" s="25"/>
      <c r="K2362" s="25"/>
      <c r="P2362" s="25"/>
      <c r="T2362" s="37"/>
      <c r="U2362" s="37"/>
      <c r="Y2362" s="37"/>
      <c r="Z2362" s="37"/>
    </row>
    <row r="2363" spans="1:28">
      <c r="A2363" s="102">
        <v>2361</v>
      </c>
      <c r="B2363" s="37"/>
      <c r="C2363" s="37"/>
      <c r="D2363" s="37"/>
      <c r="G2363" s="37"/>
      <c r="J2363" s="25"/>
      <c r="K2363" s="25"/>
      <c r="P2363" s="25"/>
      <c r="T2363" s="37"/>
      <c r="U2363" s="37"/>
      <c r="Y2363" s="37"/>
      <c r="Z2363" s="37"/>
    </row>
    <row r="2364" spans="1:28">
      <c r="A2364" s="102">
        <v>2362</v>
      </c>
      <c r="B2364" s="37"/>
      <c r="C2364" s="37"/>
      <c r="D2364" s="37"/>
      <c r="G2364" s="37"/>
      <c r="J2364" s="25"/>
      <c r="K2364" s="25"/>
      <c r="P2364" s="25"/>
      <c r="T2364" s="37"/>
      <c r="U2364" s="37"/>
      <c r="Y2364" s="37"/>
      <c r="Z2364" s="37"/>
    </row>
    <row r="2365" spans="1:28">
      <c r="A2365" s="102">
        <v>2363</v>
      </c>
      <c r="B2365" s="37"/>
      <c r="C2365" s="37"/>
      <c r="D2365" s="37"/>
      <c r="G2365" s="37"/>
      <c r="J2365" s="25"/>
      <c r="K2365" s="25"/>
      <c r="P2365" s="25"/>
      <c r="T2365" s="37"/>
      <c r="U2365" s="37"/>
      <c r="Y2365" s="37"/>
      <c r="Z2365" s="37"/>
    </row>
    <row r="2366" spans="1:28" ht="13.5" thickBot="1">
      <c r="A2366" s="114">
        <v>2364</v>
      </c>
      <c r="B2366" s="122"/>
      <c r="C2366" s="122"/>
      <c r="D2366" s="122"/>
      <c r="E2366" s="122"/>
      <c r="F2366" s="123"/>
      <c r="G2366" s="122"/>
      <c r="H2366" s="123"/>
      <c r="I2366" s="122"/>
      <c r="J2366" s="122"/>
      <c r="K2366" s="122"/>
      <c r="L2366" s="122"/>
      <c r="M2366" s="123"/>
      <c r="N2366" s="122"/>
      <c r="O2366" s="122"/>
      <c r="P2366" s="122"/>
      <c r="Q2366" s="122"/>
      <c r="R2366" s="123"/>
      <c r="S2366" s="122"/>
      <c r="T2366" s="122"/>
      <c r="U2366" s="122"/>
      <c r="V2366" s="122"/>
      <c r="W2366" s="123"/>
      <c r="X2366" s="122"/>
      <c r="Y2366" s="115"/>
      <c r="Z2366" s="115"/>
      <c r="AA2366" s="115"/>
      <c r="AB2366" s="116"/>
    </row>
    <row r="2367" spans="1:28">
      <c r="A2367" s="102">
        <v>2365</v>
      </c>
      <c r="B2367" s="37"/>
      <c r="C2367" s="37"/>
      <c r="D2367" s="37"/>
      <c r="G2367" s="37"/>
      <c r="J2367" s="25"/>
      <c r="K2367" s="25"/>
      <c r="P2367" s="25"/>
      <c r="T2367" s="37"/>
      <c r="U2367" s="37"/>
      <c r="Y2367" s="37"/>
      <c r="Z2367" s="37"/>
    </row>
    <row r="2368" spans="1:28">
      <c r="A2368" s="102">
        <v>2366</v>
      </c>
      <c r="B2368" s="37"/>
      <c r="C2368" s="37"/>
      <c r="D2368" s="37"/>
      <c r="G2368" s="37"/>
      <c r="J2368" s="25"/>
      <c r="K2368" s="25"/>
      <c r="P2368" s="25"/>
      <c r="T2368" s="37"/>
      <c r="U2368" s="37"/>
      <c r="Y2368" s="37"/>
      <c r="Z2368" s="37"/>
    </row>
    <row r="2369" spans="1:28">
      <c r="A2369" s="102">
        <v>2367</v>
      </c>
      <c r="B2369" s="37"/>
      <c r="C2369" s="37"/>
      <c r="D2369" s="37"/>
      <c r="G2369" s="37"/>
      <c r="J2369" s="25"/>
      <c r="K2369" s="25"/>
      <c r="P2369" s="25"/>
      <c r="T2369" s="37"/>
      <c r="U2369" s="37"/>
      <c r="Y2369" s="37"/>
      <c r="Z2369" s="37"/>
    </row>
    <row r="2370" spans="1:28">
      <c r="A2370" s="102">
        <v>2368</v>
      </c>
      <c r="B2370" s="37"/>
      <c r="C2370" s="37"/>
      <c r="D2370" s="37"/>
      <c r="G2370" s="37"/>
      <c r="J2370" s="25"/>
      <c r="K2370" s="25"/>
      <c r="P2370" s="25"/>
      <c r="T2370" s="37"/>
      <c r="U2370" s="37"/>
      <c r="Y2370" s="37"/>
      <c r="Z2370" s="37"/>
    </row>
    <row r="2371" spans="1:28" ht="13.5" thickBot="1">
      <c r="A2371" s="114">
        <v>2369</v>
      </c>
      <c r="B2371" s="122"/>
      <c r="C2371" s="122"/>
      <c r="D2371" s="122"/>
      <c r="E2371" s="122"/>
      <c r="F2371" s="123"/>
      <c r="G2371" s="122"/>
      <c r="H2371" s="123"/>
      <c r="I2371" s="122"/>
      <c r="J2371" s="122"/>
      <c r="K2371" s="122"/>
      <c r="L2371" s="122"/>
      <c r="M2371" s="123"/>
      <c r="N2371" s="122"/>
      <c r="O2371" s="122"/>
      <c r="P2371" s="122"/>
      <c r="Q2371" s="122"/>
      <c r="R2371" s="123"/>
      <c r="S2371" s="122"/>
      <c r="T2371" s="122"/>
      <c r="U2371" s="122"/>
      <c r="V2371" s="122"/>
      <c r="W2371" s="123"/>
      <c r="X2371" s="122"/>
      <c r="Y2371" s="115"/>
      <c r="Z2371" s="115"/>
      <c r="AA2371" s="115"/>
      <c r="AB2371" s="116"/>
    </row>
    <row r="2372" spans="1:28">
      <c r="A2372" s="102">
        <v>2370</v>
      </c>
      <c r="B2372" s="37"/>
      <c r="C2372" s="37"/>
      <c r="D2372" s="37"/>
      <c r="G2372" s="37"/>
      <c r="J2372" s="25"/>
      <c r="K2372" s="25"/>
      <c r="P2372" s="25"/>
      <c r="T2372" s="37"/>
      <c r="U2372" s="37"/>
      <c r="Y2372" s="37"/>
      <c r="Z2372" s="37"/>
    </row>
    <row r="2373" spans="1:28">
      <c r="A2373" s="102">
        <v>2371</v>
      </c>
      <c r="B2373" s="37"/>
      <c r="C2373" s="37"/>
      <c r="D2373" s="37"/>
      <c r="G2373" s="37"/>
      <c r="J2373" s="25"/>
      <c r="K2373" s="25"/>
      <c r="P2373" s="25"/>
      <c r="T2373" s="37"/>
      <c r="U2373" s="37"/>
      <c r="Y2373" s="37"/>
      <c r="Z2373" s="37"/>
    </row>
    <row r="2374" spans="1:28">
      <c r="A2374" s="102">
        <v>2372</v>
      </c>
      <c r="B2374" s="37"/>
      <c r="C2374" s="37"/>
      <c r="D2374" s="37"/>
      <c r="G2374" s="37"/>
      <c r="J2374" s="25"/>
      <c r="K2374" s="25"/>
      <c r="P2374" s="25"/>
      <c r="T2374" s="37"/>
      <c r="U2374" s="37"/>
      <c r="Y2374" s="37"/>
      <c r="Z2374" s="37"/>
    </row>
    <row r="2375" spans="1:28">
      <c r="A2375" s="102">
        <v>2373</v>
      </c>
      <c r="B2375" s="37"/>
      <c r="C2375" s="37"/>
      <c r="D2375" s="37"/>
      <c r="G2375" s="37"/>
      <c r="J2375" s="25"/>
      <c r="K2375" s="25"/>
      <c r="P2375" s="25"/>
      <c r="T2375" s="37"/>
      <c r="U2375" s="37"/>
      <c r="Y2375" s="37"/>
      <c r="Z2375" s="37"/>
    </row>
    <row r="2376" spans="1:28" ht="13.5" thickBot="1">
      <c r="A2376" s="114">
        <v>2374</v>
      </c>
      <c r="B2376" s="122"/>
      <c r="C2376" s="122"/>
      <c r="D2376" s="122"/>
      <c r="E2376" s="122"/>
      <c r="F2376" s="123"/>
      <c r="G2376" s="122"/>
      <c r="H2376" s="123"/>
      <c r="I2376" s="122"/>
      <c r="J2376" s="122"/>
      <c r="K2376" s="122"/>
      <c r="L2376" s="122"/>
      <c r="M2376" s="123"/>
      <c r="N2376" s="122"/>
      <c r="O2376" s="122"/>
      <c r="P2376" s="122"/>
      <c r="Q2376" s="122"/>
      <c r="R2376" s="123"/>
      <c r="S2376" s="122"/>
      <c r="T2376" s="122"/>
      <c r="U2376" s="122"/>
      <c r="V2376" s="122"/>
      <c r="W2376" s="123"/>
      <c r="X2376" s="122"/>
      <c r="Y2376" s="115"/>
      <c r="Z2376" s="115"/>
      <c r="AA2376" s="115"/>
      <c r="AB2376" s="116"/>
    </row>
    <row r="2377" spans="1:28">
      <c r="A2377" s="102">
        <v>2375</v>
      </c>
      <c r="B2377" s="37"/>
      <c r="C2377" s="37"/>
      <c r="D2377" s="37"/>
      <c r="G2377" s="37"/>
      <c r="J2377" s="25"/>
      <c r="K2377" s="25"/>
      <c r="P2377" s="25"/>
      <c r="T2377" s="37"/>
      <c r="U2377" s="37"/>
      <c r="Y2377" s="37"/>
      <c r="Z2377" s="37"/>
    </row>
    <row r="2378" spans="1:28">
      <c r="A2378" s="102">
        <v>2376</v>
      </c>
      <c r="B2378" s="37"/>
      <c r="C2378" s="37"/>
      <c r="D2378" s="37"/>
      <c r="G2378" s="37"/>
      <c r="J2378" s="25"/>
      <c r="K2378" s="25"/>
      <c r="P2378" s="25"/>
      <c r="T2378" s="37"/>
      <c r="U2378" s="37"/>
      <c r="Y2378" s="37"/>
      <c r="Z2378" s="37"/>
    </row>
    <row r="2379" spans="1:28">
      <c r="A2379" s="102">
        <v>2377</v>
      </c>
      <c r="B2379" s="37"/>
      <c r="C2379" s="37"/>
      <c r="D2379" s="37"/>
      <c r="G2379" s="37"/>
      <c r="J2379" s="25"/>
      <c r="K2379" s="25"/>
      <c r="P2379" s="25"/>
      <c r="T2379" s="37"/>
      <c r="U2379" s="37"/>
      <c r="Y2379" s="37"/>
      <c r="Z2379" s="37"/>
    </row>
    <row r="2380" spans="1:28">
      <c r="A2380" s="102">
        <v>2378</v>
      </c>
      <c r="B2380" s="37"/>
      <c r="C2380" s="37"/>
      <c r="D2380" s="37"/>
      <c r="G2380" s="37"/>
      <c r="J2380" s="25"/>
      <c r="K2380" s="25"/>
      <c r="P2380" s="25"/>
      <c r="T2380" s="37"/>
      <c r="U2380" s="37"/>
      <c r="Y2380" s="37"/>
      <c r="Z2380" s="37"/>
    </row>
    <row r="2381" spans="1:28" ht="13.5" thickBot="1">
      <c r="A2381" s="114">
        <v>2379</v>
      </c>
      <c r="B2381" s="122"/>
      <c r="C2381" s="122"/>
      <c r="D2381" s="122"/>
      <c r="E2381" s="122"/>
      <c r="F2381" s="123"/>
      <c r="G2381" s="122"/>
      <c r="H2381" s="123"/>
      <c r="I2381" s="122"/>
      <c r="J2381" s="122"/>
      <c r="K2381" s="122"/>
      <c r="L2381" s="122"/>
      <c r="M2381" s="123"/>
      <c r="N2381" s="122"/>
      <c r="O2381" s="122"/>
      <c r="P2381" s="122"/>
      <c r="Q2381" s="122"/>
      <c r="R2381" s="123"/>
      <c r="S2381" s="122"/>
      <c r="T2381" s="122"/>
      <c r="U2381" s="122"/>
      <c r="V2381" s="122"/>
      <c r="W2381" s="123"/>
      <c r="X2381" s="122"/>
      <c r="Y2381" s="115"/>
      <c r="Z2381" s="115"/>
      <c r="AA2381" s="115"/>
      <c r="AB2381" s="116"/>
    </row>
    <row r="2382" spans="1:28">
      <c r="A2382" s="102">
        <v>2380</v>
      </c>
      <c r="B2382" s="37"/>
      <c r="C2382" s="37"/>
      <c r="D2382" s="37"/>
      <c r="G2382" s="37"/>
      <c r="J2382" s="25"/>
      <c r="K2382" s="25"/>
      <c r="P2382" s="25"/>
      <c r="T2382" s="37"/>
      <c r="U2382" s="37"/>
      <c r="Y2382" s="37"/>
      <c r="Z2382" s="37"/>
    </row>
    <row r="2383" spans="1:28">
      <c r="A2383" s="102">
        <v>2381</v>
      </c>
      <c r="B2383" s="37"/>
      <c r="C2383" s="37"/>
      <c r="D2383" s="37"/>
      <c r="G2383" s="37"/>
      <c r="J2383" s="25"/>
      <c r="K2383" s="25"/>
      <c r="P2383" s="25"/>
      <c r="T2383" s="37"/>
      <c r="U2383" s="37"/>
      <c r="Y2383" s="37"/>
      <c r="Z2383" s="37"/>
    </row>
    <row r="2384" spans="1:28">
      <c r="A2384" s="102">
        <v>2382</v>
      </c>
      <c r="B2384" s="37"/>
      <c r="C2384" s="37"/>
      <c r="D2384" s="37"/>
      <c r="G2384" s="37"/>
      <c r="J2384" s="25"/>
      <c r="K2384" s="25"/>
      <c r="P2384" s="25"/>
      <c r="T2384" s="37"/>
      <c r="U2384" s="37"/>
      <c r="Y2384" s="37"/>
      <c r="Z2384" s="37"/>
    </row>
    <row r="2385" spans="1:28">
      <c r="A2385" s="102">
        <v>2383</v>
      </c>
      <c r="B2385" s="37"/>
      <c r="C2385" s="37"/>
      <c r="D2385" s="37"/>
      <c r="G2385" s="37"/>
      <c r="J2385" s="25"/>
      <c r="K2385" s="25"/>
      <c r="P2385" s="25"/>
      <c r="T2385" s="37"/>
      <c r="U2385" s="37"/>
      <c r="Y2385" s="37"/>
      <c r="Z2385" s="37"/>
    </row>
    <row r="2386" spans="1:28" ht="13.5" thickBot="1">
      <c r="A2386" s="114">
        <v>2384</v>
      </c>
      <c r="B2386" s="122"/>
      <c r="C2386" s="122"/>
      <c r="D2386" s="122"/>
      <c r="E2386" s="122"/>
      <c r="F2386" s="123"/>
      <c r="G2386" s="122"/>
      <c r="H2386" s="123"/>
      <c r="I2386" s="122"/>
      <c r="J2386" s="122"/>
      <c r="K2386" s="122"/>
      <c r="L2386" s="122"/>
      <c r="M2386" s="123"/>
      <c r="N2386" s="122"/>
      <c r="O2386" s="122"/>
      <c r="P2386" s="122"/>
      <c r="Q2386" s="122"/>
      <c r="R2386" s="123"/>
      <c r="S2386" s="122"/>
      <c r="T2386" s="122"/>
      <c r="U2386" s="122"/>
      <c r="V2386" s="122"/>
      <c r="W2386" s="123"/>
      <c r="X2386" s="122"/>
      <c r="Y2386" s="115"/>
      <c r="Z2386" s="115"/>
      <c r="AA2386" s="115"/>
      <c r="AB2386" s="116"/>
    </row>
    <row r="2387" spans="1:28">
      <c r="A2387" s="102">
        <v>2385</v>
      </c>
      <c r="B2387" s="37"/>
      <c r="C2387" s="37"/>
      <c r="D2387" s="37"/>
      <c r="G2387" s="37"/>
      <c r="J2387" s="25"/>
      <c r="K2387" s="25"/>
      <c r="P2387" s="25"/>
      <c r="T2387" s="37"/>
      <c r="U2387" s="37"/>
      <c r="Y2387" s="37"/>
      <c r="Z2387" s="37"/>
    </row>
    <row r="2388" spans="1:28">
      <c r="A2388" s="102">
        <v>2386</v>
      </c>
      <c r="B2388" s="37"/>
      <c r="C2388" s="37"/>
      <c r="D2388" s="37"/>
      <c r="G2388" s="37"/>
      <c r="J2388" s="25"/>
      <c r="K2388" s="25"/>
      <c r="P2388" s="25"/>
      <c r="T2388" s="37"/>
      <c r="U2388" s="37"/>
      <c r="Y2388" s="37"/>
      <c r="Z2388" s="37"/>
    </row>
    <row r="2389" spans="1:28">
      <c r="A2389" s="102">
        <v>2387</v>
      </c>
      <c r="B2389" s="37"/>
      <c r="C2389" s="37"/>
      <c r="D2389" s="37"/>
      <c r="G2389" s="37"/>
      <c r="J2389" s="25"/>
      <c r="K2389" s="25"/>
      <c r="P2389" s="25"/>
      <c r="T2389" s="37"/>
      <c r="U2389" s="37"/>
      <c r="Y2389" s="37"/>
      <c r="Z2389" s="37"/>
    </row>
    <row r="2390" spans="1:28">
      <c r="A2390" s="102">
        <v>2388</v>
      </c>
      <c r="B2390" s="37"/>
      <c r="C2390" s="37"/>
      <c r="D2390" s="37"/>
      <c r="G2390" s="37"/>
      <c r="J2390" s="25"/>
      <c r="K2390" s="25"/>
      <c r="P2390" s="25"/>
      <c r="T2390" s="37"/>
      <c r="U2390" s="37"/>
      <c r="Y2390" s="37"/>
      <c r="Z2390" s="37"/>
    </row>
    <row r="2391" spans="1:28" ht="13.5" thickBot="1">
      <c r="A2391" s="114">
        <v>2389</v>
      </c>
      <c r="B2391" s="122"/>
      <c r="C2391" s="122"/>
      <c r="D2391" s="122"/>
      <c r="E2391" s="122"/>
      <c r="F2391" s="123"/>
      <c r="G2391" s="122"/>
      <c r="H2391" s="123"/>
      <c r="I2391" s="122"/>
      <c r="J2391" s="122"/>
      <c r="K2391" s="122"/>
      <c r="L2391" s="122"/>
      <c r="M2391" s="123"/>
      <c r="N2391" s="122"/>
      <c r="O2391" s="122"/>
      <c r="P2391" s="122"/>
      <c r="Q2391" s="122"/>
      <c r="R2391" s="123"/>
      <c r="S2391" s="122"/>
      <c r="T2391" s="122"/>
      <c r="U2391" s="122"/>
      <c r="V2391" s="122"/>
      <c r="W2391" s="123"/>
      <c r="X2391" s="122"/>
      <c r="Y2391" s="115"/>
      <c r="Z2391" s="115"/>
      <c r="AA2391" s="115"/>
      <c r="AB2391" s="116"/>
    </row>
    <row r="2392" spans="1:28">
      <c r="A2392" s="102">
        <v>2390</v>
      </c>
      <c r="B2392" s="37"/>
      <c r="C2392" s="37"/>
      <c r="D2392" s="37"/>
      <c r="G2392" s="37"/>
      <c r="J2392" s="25"/>
      <c r="K2392" s="25"/>
      <c r="P2392" s="25"/>
      <c r="T2392" s="37"/>
      <c r="U2392" s="37"/>
      <c r="Y2392" s="37"/>
      <c r="Z2392" s="37"/>
    </row>
    <row r="2393" spans="1:28">
      <c r="A2393" s="102">
        <v>2391</v>
      </c>
      <c r="B2393" s="37"/>
      <c r="C2393" s="37"/>
      <c r="D2393" s="37"/>
      <c r="G2393" s="37"/>
      <c r="J2393" s="25"/>
      <c r="K2393" s="25"/>
      <c r="P2393" s="25"/>
      <c r="T2393" s="37"/>
      <c r="U2393" s="37"/>
      <c r="Y2393" s="37"/>
      <c r="Z2393" s="37"/>
    </row>
    <row r="2394" spans="1:28">
      <c r="A2394" s="102">
        <v>2392</v>
      </c>
      <c r="B2394" s="37"/>
      <c r="C2394" s="37"/>
      <c r="D2394" s="37"/>
      <c r="G2394" s="37"/>
      <c r="J2394" s="25"/>
      <c r="K2394" s="25"/>
      <c r="P2394" s="25"/>
      <c r="T2394" s="37"/>
      <c r="U2394" s="37"/>
      <c r="Y2394" s="37"/>
      <c r="Z2394" s="37"/>
    </row>
    <row r="2395" spans="1:28">
      <c r="A2395" s="102">
        <v>2393</v>
      </c>
      <c r="B2395" s="37"/>
      <c r="C2395" s="37"/>
      <c r="D2395" s="37"/>
      <c r="G2395" s="37"/>
      <c r="J2395" s="25"/>
      <c r="K2395" s="25"/>
      <c r="P2395" s="25"/>
      <c r="T2395" s="37"/>
      <c r="U2395" s="37"/>
      <c r="Y2395" s="37"/>
      <c r="Z2395" s="37"/>
    </row>
    <row r="2396" spans="1:28" ht="13.5" thickBot="1">
      <c r="A2396" s="114">
        <v>2394</v>
      </c>
      <c r="B2396" s="122"/>
      <c r="C2396" s="122"/>
      <c r="D2396" s="122"/>
      <c r="E2396" s="122"/>
      <c r="F2396" s="123"/>
      <c r="G2396" s="122"/>
      <c r="H2396" s="123"/>
      <c r="I2396" s="122"/>
      <c r="J2396" s="122"/>
      <c r="K2396" s="122"/>
      <c r="L2396" s="122"/>
      <c r="M2396" s="123"/>
      <c r="N2396" s="122"/>
      <c r="O2396" s="122"/>
      <c r="P2396" s="122"/>
      <c r="Q2396" s="122"/>
      <c r="R2396" s="123"/>
      <c r="S2396" s="122"/>
      <c r="T2396" s="122"/>
      <c r="U2396" s="122"/>
      <c r="V2396" s="122"/>
      <c r="W2396" s="123"/>
      <c r="X2396" s="122"/>
      <c r="Y2396" s="115"/>
      <c r="Z2396" s="115"/>
      <c r="AA2396" s="115"/>
      <c r="AB2396" s="116"/>
    </row>
    <row r="2397" spans="1:28">
      <c r="A2397" s="102">
        <v>2395</v>
      </c>
      <c r="B2397" s="37"/>
      <c r="C2397" s="37"/>
      <c r="D2397" s="37"/>
      <c r="G2397" s="37"/>
      <c r="J2397" s="25"/>
      <c r="K2397" s="25"/>
      <c r="P2397" s="25"/>
      <c r="T2397" s="37"/>
      <c r="U2397" s="37"/>
      <c r="Y2397" s="37"/>
      <c r="Z2397" s="37"/>
    </row>
    <row r="2398" spans="1:28">
      <c r="A2398" s="102">
        <v>2396</v>
      </c>
      <c r="B2398" s="37"/>
      <c r="C2398" s="37"/>
      <c r="D2398" s="37"/>
      <c r="G2398" s="37"/>
      <c r="J2398" s="25"/>
      <c r="K2398" s="25"/>
      <c r="P2398" s="25"/>
      <c r="T2398" s="37"/>
      <c r="U2398" s="37"/>
      <c r="Y2398" s="37"/>
      <c r="Z2398" s="37"/>
    </row>
    <row r="2399" spans="1:28">
      <c r="A2399" s="102">
        <v>2397</v>
      </c>
      <c r="B2399" s="37"/>
      <c r="C2399" s="37"/>
      <c r="D2399" s="37"/>
      <c r="G2399" s="37"/>
      <c r="J2399" s="25"/>
      <c r="K2399" s="25"/>
      <c r="P2399" s="25"/>
      <c r="T2399" s="37"/>
      <c r="U2399" s="37"/>
      <c r="Y2399" s="37"/>
      <c r="Z2399" s="37"/>
    </row>
    <row r="2400" spans="1:28">
      <c r="A2400" s="102">
        <v>2398</v>
      </c>
      <c r="B2400" s="37"/>
      <c r="C2400" s="37"/>
      <c r="D2400" s="37"/>
      <c r="G2400" s="37"/>
      <c r="J2400" s="25"/>
      <c r="K2400" s="25"/>
      <c r="P2400" s="25"/>
      <c r="T2400" s="37"/>
      <c r="U2400" s="37"/>
      <c r="Y2400" s="37"/>
      <c r="Z2400" s="37"/>
    </row>
    <row r="2401" spans="1:28" ht="13.5" thickBot="1">
      <c r="A2401" s="114">
        <v>2399</v>
      </c>
      <c r="B2401" s="122"/>
      <c r="C2401" s="122"/>
      <c r="D2401" s="122"/>
      <c r="E2401" s="122"/>
      <c r="F2401" s="123"/>
      <c r="G2401" s="122"/>
      <c r="H2401" s="123"/>
      <c r="I2401" s="122"/>
      <c r="J2401" s="122"/>
      <c r="K2401" s="122"/>
      <c r="L2401" s="122"/>
      <c r="M2401" s="123"/>
      <c r="N2401" s="122"/>
      <c r="O2401" s="122"/>
      <c r="P2401" s="122"/>
      <c r="Q2401" s="122"/>
      <c r="R2401" s="123"/>
      <c r="S2401" s="122"/>
      <c r="T2401" s="122"/>
      <c r="U2401" s="122"/>
      <c r="V2401" s="122"/>
      <c r="W2401" s="123"/>
      <c r="X2401" s="122"/>
      <c r="Y2401" s="115"/>
      <c r="Z2401" s="115"/>
      <c r="AA2401" s="115"/>
      <c r="AB2401" s="116"/>
    </row>
    <row r="2402" spans="1:28">
      <c r="A2402" s="102">
        <v>2400</v>
      </c>
      <c r="B2402" s="37"/>
      <c r="C2402" s="37"/>
      <c r="D2402" s="37"/>
      <c r="G2402" s="37"/>
      <c r="J2402" s="25"/>
      <c r="K2402" s="25"/>
      <c r="P2402" s="25"/>
      <c r="T2402" s="37"/>
      <c r="U2402" s="37"/>
      <c r="Y2402" s="37"/>
      <c r="Z2402" s="37"/>
    </row>
    <row r="2403" spans="1:28">
      <c r="A2403" s="102">
        <v>2401</v>
      </c>
      <c r="B2403" s="37"/>
      <c r="C2403" s="37"/>
      <c r="D2403" s="37"/>
      <c r="G2403" s="37"/>
      <c r="J2403" s="25"/>
      <c r="K2403" s="25"/>
      <c r="P2403" s="25"/>
      <c r="T2403" s="37"/>
      <c r="U2403" s="37"/>
      <c r="Y2403" s="37"/>
      <c r="Z2403" s="37"/>
    </row>
    <row r="2404" spans="1:28">
      <c r="A2404" s="102">
        <v>2402</v>
      </c>
      <c r="B2404" s="37"/>
      <c r="C2404" s="37"/>
      <c r="D2404" s="37"/>
      <c r="G2404" s="37"/>
      <c r="J2404" s="25"/>
      <c r="K2404" s="25"/>
      <c r="P2404" s="25"/>
      <c r="T2404" s="37"/>
      <c r="U2404" s="37"/>
      <c r="Y2404" s="37"/>
      <c r="Z2404" s="37"/>
    </row>
    <row r="2405" spans="1:28">
      <c r="A2405" s="102">
        <v>2403</v>
      </c>
      <c r="B2405" s="37"/>
      <c r="C2405" s="37"/>
      <c r="D2405" s="37"/>
      <c r="G2405" s="37"/>
      <c r="J2405" s="25"/>
      <c r="K2405" s="25"/>
      <c r="P2405" s="25"/>
      <c r="T2405" s="37"/>
      <c r="U2405" s="37"/>
      <c r="Y2405" s="37"/>
      <c r="Z2405" s="37"/>
    </row>
    <row r="2406" spans="1:28" ht="13.5" thickBot="1">
      <c r="A2406" s="114">
        <v>2404</v>
      </c>
      <c r="B2406" s="122"/>
      <c r="C2406" s="122"/>
      <c r="D2406" s="122"/>
      <c r="E2406" s="122"/>
      <c r="F2406" s="123"/>
      <c r="G2406" s="122"/>
      <c r="H2406" s="123"/>
      <c r="I2406" s="122"/>
      <c r="J2406" s="122"/>
      <c r="K2406" s="122"/>
      <c r="L2406" s="122"/>
      <c r="M2406" s="123"/>
      <c r="N2406" s="122"/>
      <c r="O2406" s="122"/>
      <c r="P2406" s="122"/>
      <c r="Q2406" s="122"/>
      <c r="R2406" s="123"/>
      <c r="S2406" s="122"/>
      <c r="T2406" s="122"/>
      <c r="U2406" s="122"/>
      <c r="V2406" s="122"/>
      <c r="W2406" s="123"/>
      <c r="X2406" s="122"/>
      <c r="Y2406" s="115"/>
      <c r="Z2406" s="115"/>
      <c r="AA2406" s="115"/>
      <c r="AB2406" s="116"/>
    </row>
    <row r="2407" spans="1:28">
      <c r="A2407" s="102">
        <v>2405</v>
      </c>
      <c r="B2407" s="37"/>
      <c r="C2407" s="37"/>
      <c r="D2407" s="37"/>
      <c r="G2407" s="37"/>
      <c r="J2407" s="25"/>
      <c r="K2407" s="25"/>
      <c r="P2407" s="25"/>
      <c r="T2407" s="37"/>
      <c r="U2407" s="37"/>
      <c r="Y2407" s="37"/>
      <c r="Z2407" s="37"/>
    </row>
    <row r="2408" spans="1:28">
      <c r="A2408" s="102">
        <v>2406</v>
      </c>
      <c r="B2408" s="37"/>
      <c r="C2408" s="37"/>
      <c r="D2408" s="37"/>
      <c r="G2408" s="37"/>
      <c r="J2408" s="25"/>
      <c r="K2408" s="25"/>
      <c r="P2408" s="25"/>
      <c r="T2408" s="37"/>
      <c r="U2408" s="37"/>
      <c r="Y2408" s="37"/>
      <c r="Z2408" s="37"/>
    </row>
    <row r="2409" spans="1:28">
      <c r="A2409" s="102">
        <v>2407</v>
      </c>
      <c r="B2409" s="37"/>
      <c r="C2409" s="37"/>
      <c r="D2409" s="37"/>
      <c r="G2409" s="37"/>
      <c r="J2409" s="25"/>
      <c r="K2409" s="25"/>
      <c r="P2409" s="25"/>
      <c r="T2409" s="37"/>
      <c r="U2409" s="37"/>
      <c r="Y2409" s="37"/>
      <c r="Z2409" s="37"/>
    </row>
    <row r="2410" spans="1:28">
      <c r="A2410" s="102">
        <v>2408</v>
      </c>
      <c r="B2410" s="37"/>
      <c r="C2410" s="37"/>
      <c r="D2410" s="37"/>
      <c r="G2410" s="37"/>
      <c r="J2410" s="25"/>
      <c r="K2410" s="25"/>
      <c r="P2410" s="25"/>
      <c r="T2410" s="37"/>
      <c r="U2410" s="37"/>
      <c r="Y2410" s="37"/>
      <c r="Z2410" s="37"/>
    </row>
    <row r="2411" spans="1:28" ht="13.5" thickBot="1">
      <c r="A2411" s="114">
        <v>2409</v>
      </c>
      <c r="B2411" s="122"/>
      <c r="C2411" s="122"/>
      <c r="D2411" s="122"/>
      <c r="E2411" s="122"/>
      <c r="F2411" s="123"/>
      <c r="G2411" s="122"/>
      <c r="H2411" s="123"/>
      <c r="I2411" s="122"/>
      <c r="J2411" s="122"/>
      <c r="K2411" s="122"/>
      <c r="L2411" s="122"/>
      <c r="M2411" s="123"/>
      <c r="N2411" s="122"/>
      <c r="O2411" s="122"/>
      <c r="P2411" s="122"/>
      <c r="Q2411" s="122"/>
      <c r="R2411" s="123"/>
      <c r="S2411" s="122"/>
      <c r="T2411" s="122"/>
      <c r="U2411" s="122"/>
      <c r="V2411" s="122"/>
      <c r="W2411" s="123"/>
      <c r="X2411" s="122"/>
      <c r="Y2411" s="115"/>
      <c r="Z2411" s="115"/>
      <c r="AA2411" s="115"/>
      <c r="AB2411" s="116"/>
    </row>
    <row r="2412" spans="1:28">
      <c r="A2412" s="102">
        <v>2410</v>
      </c>
      <c r="B2412" s="37"/>
      <c r="C2412" s="37"/>
      <c r="D2412" s="37"/>
      <c r="G2412" s="37"/>
      <c r="J2412" s="25"/>
      <c r="K2412" s="25"/>
      <c r="P2412" s="25"/>
      <c r="T2412" s="37"/>
      <c r="U2412" s="37"/>
      <c r="Y2412" s="37"/>
      <c r="Z2412" s="37"/>
    </row>
    <row r="2413" spans="1:28">
      <c r="A2413" s="102">
        <v>2411</v>
      </c>
      <c r="B2413" s="37"/>
      <c r="C2413" s="37"/>
      <c r="D2413" s="37"/>
      <c r="G2413" s="37"/>
      <c r="J2413" s="25"/>
      <c r="K2413" s="25"/>
      <c r="P2413" s="25"/>
      <c r="T2413" s="37"/>
      <c r="U2413" s="37"/>
      <c r="Y2413" s="37"/>
      <c r="Z2413" s="37"/>
    </row>
    <row r="2414" spans="1:28">
      <c r="A2414" s="102">
        <v>2412</v>
      </c>
      <c r="B2414" s="37"/>
      <c r="C2414" s="37"/>
      <c r="D2414" s="37"/>
      <c r="G2414" s="37"/>
      <c r="J2414" s="25"/>
      <c r="K2414" s="25"/>
      <c r="P2414" s="25"/>
      <c r="T2414" s="37"/>
      <c r="U2414" s="37"/>
      <c r="Y2414" s="37"/>
      <c r="Z2414" s="37"/>
    </row>
    <row r="2415" spans="1:28">
      <c r="A2415" s="102">
        <v>2413</v>
      </c>
      <c r="B2415" s="37"/>
      <c r="C2415" s="37"/>
      <c r="D2415" s="37"/>
      <c r="G2415" s="37"/>
      <c r="J2415" s="25"/>
      <c r="K2415" s="25"/>
      <c r="P2415" s="25"/>
      <c r="T2415" s="37"/>
      <c r="U2415" s="37"/>
      <c r="Y2415" s="37"/>
      <c r="Z2415" s="37"/>
    </row>
    <row r="2416" spans="1:28" ht="13.5" thickBot="1">
      <c r="A2416" s="114">
        <v>2414</v>
      </c>
      <c r="B2416" s="122"/>
      <c r="C2416" s="122"/>
      <c r="D2416" s="122"/>
      <c r="E2416" s="122"/>
      <c r="F2416" s="123"/>
      <c r="G2416" s="122"/>
      <c r="H2416" s="123"/>
      <c r="I2416" s="122"/>
      <c r="J2416" s="122"/>
      <c r="K2416" s="122"/>
      <c r="L2416" s="122"/>
      <c r="M2416" s="123"/>
      <c r="N2416" s="122"/>
      <c r="O2416" s="122"/>
      <c r="P2416" s="122"/>
      <c r="Q2416" s="122"/>
      <c r="R2416" s="123"/>
      <c r="S2416" s="122"/>
      <c r="T2416" s="122"/>
      <c r="U2416" s="122"/>
      <c r="V2416" s="122"/>
      <c r="W2416" s="123"/>
      <c r="X2416" s="122"/>
      <c r="Y2416" s="115"/>
      <c r="Z2416" s="115"/>
      <c r="AA2416" s="115"/>
      <c r="AB2416" s="116"/>
    </row>
    <row r="2417" spans="1:28">
      <c r="A2417" s="102">
        <v>2415</v>
      </c>
      <c r="B2417" s="37"/>
      <c r="C2417" s="37"/>
      <c r="D2417" s="37"/>
      <c r="G2417" s="37"/>
      <c r="J2417" s="25"/>
      <c r="K2417" s="25"/>
      <c r="P2417" s="25"/>
      <c r="T2417" s="37"/>
      <c r="U2417" s="37"/>
      <c r="Y2417" s="37"/>
      <c r="Z2417" s="37"/>
    </row>
    <row r="2418" spans="1:28">
      <c r="A2418" s="102">
        <v>2416</v>
      </c>
      <c r="B2418" s="37"/>
      <c r="C2418" s="37"/>
      <c r="D2418" s="37"/>
      <c r="G2418" s="37"/>
      <c r="J2418" s="25"/>
      <c r="K2418" s="25"/>
      <c r="P2418" s="25"/>
      <c r="T2418" s="37"/>
      <c r="U2418" s="37"/>
      <c r="Y2418" s="37"/>
      <c r="Z2418" s="37"/>
    </row>
    <row r="2419" spans="1:28">
      <c r="A2419" s="102">
        <v>2417</v>
      </c>
      <c r="B2419" s="37"/>
      <c r="C2419" s="37"/>
      <c r="D2419" s="37"/>
      <c r="G2419" s="37"/>
      <c r="J2419" s="25"/>
      <c r="K2419" s="25"/>
      <c r="P2419" s="25"/>
      <c r="T2419" s="37"/>
      <c r="U2419" s="37"/>
      <c r="Y2419" s="37"/>
      <c r="Z2419" s="37"/>
    </row>
    <row r="2420" spans="1:28">
      <c r="A2420" s="102">
        <v>2418</v>
      </c>
      <c r="B2420" s="37"/>
      <c r="C2420" s="37"/>
      <c r="D2420" s="37"/>
      <c r="G2420" s="37"/>
      <c r="J2420" s="25"/>
      <c r="K2420" s="25"/>
      <c r="P2420" s="25"/>
      <c r="T2420" s="37"/>
      <c r="U2420" s="37"/>
      <c r="Y2420" s="37"/>
      <c r="Z2420" s="37"/>
    </row>
    <row r="2421" spans="1:28" ht="13.5" thickBot="1">
      <c r="A2421" s="114">
        <v>2419</v>
      </c>
      <c r="B2421" s="122"/>
      <c r="C2421" s="122"/>
      <c r="D2421" s="122"/>
      <c r="E2421" s="122"/>
      <c r="F2421" s="123"/>
      <c r="G2421" s="122"/>
      <c r="H2421" s="123"/>
      <c r="I2421" s="122"/>
      <c r="J2421" s="122"/>
      <c r="K2421" s="122"/>
      <c r="L2421" s="122"/>
      <c r="M2421" s="123"/>
      <c r="N2421" s="122"/>
      <c r="O2421" s="122"/>
      <c r="P2421" s="122"/>
      <c r="Q2421" s="122"/>
      <c r="R2421" s="123"/>
      <c r="S2421" s="122"/>
      <c r="T2421" s="122"/>
      <c r="U2421" s="122"/>
      <c r="V2421" s="122"/>
      <c r="W2421" s="123"/>
      <c r="X2421" s="122"/>
      <c r="Y2421" s="115"/>
      <c r="Z2421" s="115"/>
      <c r="AA2421" s="115"/>
      <c r="AB2421" s="116"/>
    </row>
    <row r="2422" spans="1:28">
      <c r="A2422" s="102">
        <v>2420</v>
      </c>
      <c r="B2422" s="37"/>
      <c r="C2422" s="37"/>
      <c r="D2422" s="37"/>
      <c r="G2422" s="37"/>
      <c r="J2422" s="25"/>
      <c r="K2422" s="25"/>
      <c r="P2422" s="25"/>
      <c r="T2422" s="37"/>
      <c r="U2422" s="37"/>
      <c r="Y2422" s="37"/>
      <c r="Z2422" s="37"/>
    </row>
    <row r="2423" spans="1:28">
      <c r="A2423" s="102">
        <v>2421</v>
      </c>
      <c r="B2423" s="37"/>
      <c r="C2423" s="37"/>
      <c r="D2423" s="37"/>
      <c r="G2423" s="37"/>
      <c r="J2423" s="25"/>
      <c r="K2423" s="25"/>
      <c r="P2423" s="25"/>
      <c r="T2423" s="37"/>
      <c r="U2423" s="37"/>
      <c r="Y2423" s="37"/>
      <c r="Z2423" s="37"/>
    </row>
    <row r="2424" spans="1:28">
      <c r="A2424" s="102">
        <v>2422</v>
      </c>
      <c r="B2424" s="37"/>
      <c r="C2424" s="37"/>
      <c r="D2424" s="37"/>
      <c r="G2424" s="37"/>
      <c r="J2424" s="25"/>
      <c r="K2424" s="25"/>
      <c r="P2424" s="25"/>
      <c r="T2424" s="37"/>
      <c r="U2424" s="37"/>
      <c r="Y2424" s="37"/>
      <c r="Z2424" s="37"/>
    </row>
    <row r="2425" spans="1:28">
      <c r="A2425" s="102">
        <v>2423</v>
      </c>
      <c r="B2425" s="37"/>
      <c r="C2425" s="37"/>
      <c r="D2425" s="37"/>
      <c r="G2425" s="37"/>
      <c r="J2425" s="25"/>
      <c r="K2425" s="25"/>
      <c r="P2425" s="25"/>
      <c r="T2425" s="37"/>
      <c r="U2425" s="37"/>
      <c r="Y2425" s="37"/>
      <c r="Z2425" s="37"/>
    </row>
    <row r="2426" spans="1:28" ht="13.5" thickBot="1">
      <c r="A2426" s="114">
        <v>2424</v>
      </c>
      <c r="B2426" s="122"/>
      <c r="C2426" s="122"/>
      <c r="D2426" s="122"/>
      <c r="E2426" s="122"/>
      <c r="F2426" s="123"/>
      <c r="G2426" s="122"/>
      <c r="H2426" s="123"/>
      <c r="I2426" s="122"/>
      <c r="J2426" s="122"/>
      <c r="K2426" s="122"/>
      <c r="L2426" s="122"/>
      <c r="M2426" s="123"/>
      <c r="N2426" s="122"/>
      <c r="O2426" s="122"/>
      <c r="P2426" s="122"/>
      <c r="Q2426" s="122"/>
      <c r="R2426" s="123"/>
      <c r="S2426" s="122"/>
      <c r="T2426" s="122"/>
      <c r="U2426" s="122"/>
      <c r="V2426" s="122"/>
      <c r="W2426" s="123"/>
      <c r="X2426" s="122"/>
      <c r="Y2426" s="115"/>
      <c r="Z2426" s="115"/>
      <c r="AA2426" s="115"/>
      <c r="AB2426" s="116"/>
    </row>
    <row r="2427" spans="1:28">
      <c r="A2427" s="102">
        <v>2425</v>
      </c>
      <c r="B2427" s="37"/>
      <c r="C2427" s="37"/>
      <c r="D2427" s="37"/>
      <c r="G2427" s="37"/>
      <c r="J2427" s="25"/>
      <c r="K2427" s="25"/>
      <c r="P2427" s="25"/>
      <c r="T2427" s="37"/>
      <c r="U2427" s="37"/>
      <c r="Y2427" s="37"/>
      <c r="Z2427" s="37"/>
    </row>
    <row r="2428" spans="1:28">
      <c r="A2428" s="102">
        <v>2426</v>
      </c>
      <c r="B2428" s="37"/>
      <c r="C2428" s="37"/>
      <c r="D2428" s="37"/>
      <c r="G2428" s="37"/>
      <c r="J2428" s="25"/>
      <c r="K2428" s="25"/>
      <c r="P2428" s="25"/>
      <c r="T2428" s="37"/>
      <c r="U2428" s="37"/>
      <c r="Y2428" s="37"/>
      <c r="Z2428" s="37"/>
    </row>
    <row r="2429" spans="1:28">
      <c r="A2429" s="102">
        <v>2427</v>
      </c>
      <c r="B2429" s="37"/>
      <c r="C2429" s="37"/>
      <c r="D2429" s="37"/>
      <c r="G2429" s="37"/>
      <c r="J2429" s="25"/>
      <c r="K2429" s="25"/>
      <c r="P2429" s="25"/>
      <c r="T2429" s="37"/>
      <c r="U2429" s="37"/>
      <c r="Y2429" s="37"/>
      <c r="Z2429" s="37"/>
    </row>
    <row r="2430" spans="1:28">
      <c r="A2430" s="102">
        <v>2428</v>
      </c>
      <c r="B2430" s="37"/>
      <c r="C2430" s="37"/>
      <c r="D2430" s="37"/>
      <c r="G2430" s="37"/>
      <c r="J2430" s="25"/>
      <c r="K2430" s="25"/>
      <c r="P2430" s="25"/>
      <c r="T2430" s="37"/>
      <c r="U2430" s="37"/>
      <c r="Y2430" s="37"/>
      <c r="Z2430" s="37"/>
    </row>
    <row r="2431" spans="1:28" ht="13.5" thickBot="1">
      <c r="A2431" s="114">
        <v>2429</v>
      </c>
      <c r="B2431" s="122"/>
      <c r="C2431" s="122"/>
      <c r="D2431" s="122"/>
      <c r="E2431" s="122"/>
      <c r="F2431" s="123"/>
      <c r="G2431" s="122"/>
      <c r="H2431" s="123"/>
      <c r="I2431" s="122"/>
      <c r="J2431" s="122"/>
      <c r="K2431" s="122"/>
      <c r="L2431" s="122"/>
      <c r="M2431" s="123"/>
      <c r="N2431" s="122"/>
      <c r="O2431" s="122"/>
      <c r="P2431" s="122"/>
      <c r="Q2431" s="122"/>
      <c r="R2431" s="123"/>
      <c r="S2431" s="122"/>
      <c r="T2431" s="122"/>
      <c r="U2431" s="122"/>
      <c r="V2431" s="122"/>
      <c r="W2431" s="123"/>
      <c r="X2431" s="122"/>
      <c r="Y2431" s="115"/>
      <c r="Z2431" s="115"/>
      <c r="AA2431" s="115"/>
      <c r="AB2431" s="116"/>
    </row>
    <row r="2432" spans="1:28">
      <c r="A2432" s="102">
        <v>2430</v>
      </c>
      <c r="B2432" s="37"/>
      <c r="C2432" s="37"/>
      <c r="D2432" s="37"/>
      <c r="G2432" s="37"/>
      <c r="J2432" s="25"/>
      <c r="K2432" s="25"/>
      <c r="P2432" s="25"/>
      <c r="T2432" s="37"/>
      <c r="U2432" s="37"/>
      <c r="Y2432" s="37"/>
      <c r="Z2432" s="37"/>
    </row>
    <row r="2433" spans="1:28">
      <c r="A2433" s="102">
        <v>2431</v>
      </c>
      <c r="B2433" s="37"/>
      <c r="C2433" s="37"/>
      <c r="D2433" s="37"/>
      <c r="G2433" s="37"/>
      <c r="J2433" s="25"/>
      <c r="K2433" s="25"/>
      <c r="P2433" s="25"/>
      <c r="T2433" s="37"/>
      <c r="U2433" s="37"/>
      <c r="Y2433" s="37"/>
      <c r="Z2433" s="37"/>
    </row>
    <row r="2434" spans="1:28">
      <c r="A2434" s="102">
        <v>2432</v>
      </c>
      <c r="B2434" s="37"/>
      <c r="C2434" s="37"/>
      <c r="D2434" s="37"/>
      <c r="G2434" s="37"/>
      <c r="J2434" s="25"/>
      <c r="K2434" s="25"/>
      <c r="P2434" s="25"/>
      <c r="T2434" s="37"/>
      <c r="U2434" s="37"/>
      <c r="Y2434" s="37"/>
      <c r="Z2434" s="37"/>
    </row>
    <row r="2435" spans="1:28">
      <c r="A2435" s="102">
        <v>2433</v>
      </c>
      <c r="B2435" s="37"/>
      <c r="C2435" s="37"/>
      <c r="D2435" s="37"/>
      <c r="G2435" s="37"/>
      <c r="J2435" s="25"/>
      <c r="K2435" s="25"/>
      <c r="P2435" s="25"/>
      <c r="T2435" s="37"/>
      <c r="U2435" s="37"/>
      <c r="Y2435" s="37"/>
      <c r="Z2435" s="37"/>
    </row>
    <row r="2436" spans="1:28" ht="13.5" thickBot="1">
      <c r="A2436" s="114">
        <v>2434</v>
      </c>
      <c r="B2436" s="122"/>
      <c r="C2436" s="122"/>
      <c r="D2436" s="122"/>
      <c r="E2436" s="122"/>
      <c r="F2436" s="123"/>
      <c r="G2436" s="122"/>
      <c r="H2436" s="123"/>
      <c r="I2436" s="122"/>
      <c r="J2436" s="122"/>
      <c r="K2436" s="122"/>
      <c r="L2436" s="122"/>
      <c r="M2436" s="123"/>
      <c r="N2436" s="122"/>
      <c r="O2436" s="122"/>
      <c r="P2436" s="122"/>
      <c r="Q2436" s="122"/>
      <c r="R2436" s="123"/>
      <c r="S2436" s="122"/>
      <c r="T2436" s="122"/>
      <c r="U2436" s="122"/>
      <c r="V2436" s="122"/>
      <c r="W2436" s="123"/>
      <c r="X2436" s="122"/>
      <c r="Y2436" s="115"/>
      <c r="Z2436" s="115"/>
      <c r="AA2436" s="115"/>
      <c r="AB2436" s="116"/>
    </row>
    <row r="2437" spans="1:28">
      <c r="A2437" s="102">
        <v>2435</v>
      </c>
      <c r="B2437" s="37"/>
      <c r="C2437" s="37"/>
      <c r="D2437" s="37"/>
      <c r="G2437" s="37"/>
      <c r="J2437" s="25"/>
      <c r="K2437" s="25"/>
      <c r="P2437" s="25"/>
      <c r="T2437" s="37"/>
      <c r="U2437" s="37"/>
      <c r="Y2437" s="37"/>
      <c r="Z2437" s="37"/>
    </row>
    <row r="2438" spans="1:28">
      <c r="A2438" s="102">
        <v>2436</v>
      </c>
      <c r="B2438" s="37"/>
      <c r="C2438" s="37"/>
      <c r="D2438" s="37"/>
      <c r="G2438" s="37"/>
      <c r="J2438" s="25"/>
      <c r="K2438" s="25"/>
      <c r="P2438" s="25"/>
      <c r="T2438" s="37"/>
      <c r="U2438" s="37"/>
      <c r="Y2438" s="37"/>
      <c r="Z2438" s="37"/>
    </row>
    <row r="2439" spans="1:28">
      <c r="A2439" s="102">
        <v>2437</v>
      </c>
      <c r="B2439" s="37"/>
      <c r="C2439" s="37"/>
      <c r="D2439" s="37"/>
      <c r="G2439" s="37"/>
      <c r="J2439" s="25"/>
      <c r="K2439" s="25"/>
      <c r="P2439" s="25"/>
      <c r="T2439" s="37"/>
      <c r="U2439" s="37"/>
      <c r="Y2439" s="37"/>
      <c r="Z2439" s="37"/>
    </row>
    <row r="2440" spans="1:28">
      <c r="A2440" s="102">
        <v>2438</v>
      </c>
      <c r="B2440" s="37"/>
      <c r="C2440" s="37"/>
      <c r="D2440" s="37"/>
      <c r="G2440" s="37"/>
      <c r="J2440" s="25"/>
      <c r="K2440" s="25"/>
      <c r="P2440" s="25"/>
      <c r="T2440" s="37"/>
      <c r="U2440" s="37"/>
      <c r="Y2440" s="37"/>
      <c r="Z2440" s="37"/>
    </row>
    <row r="2441" spans="1:28" ht="13.5" thickBot="1">
      <c r="A2441" s="114">
        <v>2439</v>
      </c>
      <c r="B2441" s="122"/>
      <c r="C2441" s="122"/>
      <c r="D2441" s="122"/>
      <c r="E2441" s="122"/>
      <c r="F2441" s="123"/>
      <c r="G2441" s="122"/>
      <c r="H2441" s="123"/>
      <c r="I2441" s="122"/>
      <c r="J2441" s="122"/>
      <c r="K2441" s="122"/>
      <c r="L2441" s="122"/>
      <c r="M2441" s="123"/>
      <c r="N2441" s="122"/>
      <c r="O2441" s="122"/>
      <c r="P2441" s="122"/>
      <c r="Q2441" s="122"/>
      <c r="R2441" s="123"/>
      <c r="S2441" s="122"/>
      <c r="T2441" s="122"/>
      <c r="U2441" s="122"/>
      <c r="V2441" s="122"/>
      <c r="W2441" s="123"/>
      <c r="X2441" s="122"/>
      <c r="Y2441" s="115"/>
      <c r="Z2441" s="115"/>
      <c r="AA2441" s="115"/>
      <c r="AB2441" s="116"/>
    </row>
    <row r="2442" spans="1:28">
      <c r="A2442" s="102">
        <v>2440</v>
      </c>
      <c r="B2442" s="37"/>
      <c r="C2442" s="37"/>
      <c r="D2442" s="37"/>
      <c r="G2442" s="37"/>
      <c r="J2442" s="25"/>
      <c r="K2442" s="25"/>
      <c r="P2442" s="25"/>
      <c r="T2442" s="37"/>
      <c r="U2442" s="37"/>
      <c r="Y2442" s="37"/>
      <c r="Z2442" s="37"/>
    </row>
    <row r="2443" spans="1:28">
      <c r="A2443" s="102">
        <v>2441</v>
      </c>
      <c r="B2443" s="37"/>
      <c r="C2443" s="37"/>
      <c r="D2443" s="37"/>
      <c r="G2443" s="37"/>
      <c r="J2443" s="25"/>
      <c r="K2443" s="25"/>
      <c r="P2443" s="25"/>
      <c r="T2443" s="37"/>
      <c r="U2443" s="37"/>
      <c r="Y2443" s="37"/>
      <c r="Z2443" s="37"/>
    </row>
    <row r="2444" spans="1:28">
      <c r="A2444" s="102">
        <v>2442</v>
      </c>
      <c r="B2444" s="37"/>
      <c r="C2444" s="37"/>
      <c r="D2444" s="37"/>
      <c r="G2444" s="37"/>
      <c r="J2444" s="25"/>
      <c r="K2444" s="25"/>
      <c r="P2444" s="25"/>
      <c r="T2444" s="37"/>
      <c r="U2444" s="37"/>
      <c r="Y2444" s="37"/>
      <c r="Z2444" s="37"/>
    </row>
    <row r="2445" spans="1:28">
      <c r="A2445" s="102">
        <v>2443</v>
      </c>
      <c r="B2445" s="37"/>
      <c r="C2445" s="37"/>
      <c r="D2445" s="37"/>
      <c r="G2445" s="37"/>
      <c r="J2445" s="25"/>
      <c r="K2445" s="25"/>
      <c r="P2445" s="25"/>
      <c r="T2445" s="37"/>
      <c r="U2445" s="37"/>
      <c r="Y2445" s="37"/>
      <c r="Z2445" s="37"/>
    </row>
    <row r="2446" spans="1:28" ht="13.5" thickBot="1">
      <c r="A2446" s="114">
        <v>2444</v>
      </c>
      <c r="B2446" s="122"/>
      <c r="C2446" s="122"/>
      <c r="D2446" s="122"/>
      <c r="E2446" s="122"/>
      <c r="F2446" s="123"/>
      <c r="G2446" s="122"/>
      <c r="H2446" s="123"/>
      <c r="I2446" s="122"/>
      <c r="J2446" s="122"/>
      <c r="K2446" s="122"/>
      <c r="L2446" s="122"/>
      <c r="M2446" s="123"/>
      <c r="N2446" s="122"/>
      <c r="O2446" s="122"/>
      <c r="P2446" s="122"/>
      <c r="Q2446" s="122"/>
      <c r="R2446" s="123"/>
      <c r="S2446" s="122"/>
      <c r="T2446" s="122"/>
      <c r="U2446" s="122"/>
      <c r="V2446" s="122"/>
      <c r="W2446" s="123"/>
      <c r="X2446" s="122"/>
      <c r="Y2446" s="115"/>
      <c r="Z2446" s="115"/>
      <c r="AA2446" s="115"/>
      <c r="AB2446" s="116"/>
    </row>
    <row r="2447" spans="1:28">
      <c r="A2447" s="102">
        <v>2445</v>
      </c>
      <c r="B2447" s="37"/>
      <c r="C2447" s="37"/>
      <c r="D2447" s="37"/>
      <c r="G2447" s="37"/>
      <c r="J2447" s="25"/>
      <c r="K2447" s="25"/>
      <c r="P2447" s="25"/>
      <c r="T2447" s="37"/>
      <c r="U2447" s="37"/>
      <c r="Y2447" s="37"/>
      <c r="Z2447" s="37"/>
    </row>
    <row r="2448" spans="1:28">
      <c r="A2448" s="102">
        <v>2446</v>
      </c>
      <c r="B2448" s="37"/>
      <c r="C2448" s="37"/>
      <c r="D2448" s="37"/>
      <c r="G2448" s="37"/>
      <c r="J2448" s="25"/>
      <c r="K2448" s="25"/>
      <c r="P2448" s="25"/>
      <c r="T2448" s="37"/>
      <c r="U2448" s="37"/>
      <c r="Y2448" s="37"/>
      <c r="Z2448" s="37"/>
    </row>
    <row r="2449" spans="1:28">
      <c r="A2449" s="102">
        <v>2447</v>
      </c>
      <c r="B2449" s="37"/>
      <c r="C2449" s="37"/>
      <c r="D2449" s="37"/>
      <c r="G2449" s="37"/>
      <c r="J2449" s="25"/>
      <c r="K2449" s="25"/>
      <c r="P2449" s="25"/>
      <c r="T2449" s="37"/>
      <c r="U2449" s="37"/>
      <c r="Y2449" s="37"/>
      <c r="Z2449" s="37"/>
    </row>
    <row r="2450" spans="1:28">
      <c r="A2450" s="102">
        <v>2448</v>
      </c>
      <c r="B2450" s="37"/>
      <c r="C2450" s="37"/>
      <c r="D2450" s="37"/>
      <c r="G2450" s="37"/>
      <c r="J2450" s="25"/>
      <c r="K2450" s="25"/>
      <c r="P2450" s="25"/>
      <c r="T2450" s="37"/>
      <c r="U2450" s="37"/>
      <c r="Y2450" s="37"/>
      <c r="Z2450" s="37"/>
    </row>
    <row r="2451" spans="1:28" ht="13.5" thickBot="1">
      <c r="A2451" s="114">
        <v>2449</v>
      </c>
      <c r="B2451" s="122"/>
      <c r="C2451" s="122"/>
      <c r="D2451" s="122"/>
      <c r="E2451" s="122"/>
      <c r="F2451" s="123"/>
      <c r="G2451" s="122"/>
      <c r="H2451" s="123"/>
      <c r="I2451" s="122"/>
      <c r="J2451" s="122"/>
      <c r="K2451" s="122"/>
      <c r="L2451" s="122"/>
      <c r="M2451" s="123"/>
      <c r="N2451" s="122"/>
      <c r="O2451" s="122"/>
      <c r="P2451" s="122"/>
      <c r="Q2451" s="122"/>
      <c r="R2451" s="123"/>
      <c r="S2451" s="122"/>
      <c r="T2451" s="122"/>
      <c r="U2451" s="122"/>
      <c r="V2451" s="122"/>
      <c r="W2451" s="123"/>
      <c r="X2451" s="122"/>
      <c r="Y2451" s="115"/>
      <c r="Z2451" s="115"/>
      <c r="AA2451" s="115"/>
      <c r="AB2451" s="116"/>
    </row>
    <row r="2452" spans="1:28">
      <c r="A2452" s="102">
        <v>2450</v>
      </c>
      <c r="B2452" s="37"/>
      <c r="C2452" s="37"/>
      <c r="D2452" s="37"/>
      <c r="G2452" s="37"/>
      <c r="J2452" s="25"/>
      <c r="K2452" s="25"/>
      <c r="P2452" s="25"/>
      <c r="T2452" s="37"/>
      <c r="U2452" s="37"/>
      <c r="Y2452" s="37"/>
      <c r="Z2452" s="37"/>
    </row>
    <row r="2453" spans="1:28">
      <c r="A2453" s="102">
        <v>2451</v>
      </c>
      <c r="B2453" s="37"/>
      <c r="C2453" s="37"/>
      <c r="D2453" s="37"/>
      <c r="G2453" s="37"/>
      <c r="J2453" s="25"/>
      <c r="K2453" s="25"/>
      <c r="P2453" s="25"/>
      <c r="T2453" s="37"/>
      <c r="U2453" s="37"/>
      <c r="Y2453" s="37"/>
      <c r="Z2453" s="37"/>
    </row>
    <row r="2454" spans="1:28">
      <c r="A2454" s="102">
        <v>2452</v>
      </c>
      <c r="B2454" s="37"/>
      <c r="C2454" s="37"/>
      <c r="D2454" s="37"/>
      <c r="G2454" s="37"/>
      <c r="J2454" s="25"/>
      <c r="K2454" s="25"/>
      <c r="P2454" s="25"/>
      <c r="T2454" s="37"/>
      <c r="U2454" s="37"/>
      <c r="Y2454" s="37"/>
      <c r="Z2454" s="37"/>
    </row>
    <row r="2455" spans="1:28">
      <c r="A2455" s="102">
        <v>2453</v>
      </c>
      <c r="B2455" s="37"/>
      <c r="C2455" s="37"/>
      <c r="D2455" s="37"/>
      <c r="G2455" s="37"/>
      <c r="J2455" s="25"/>
      <c r="K2455" s="25"/>
      <c r="P2455" s="25"/>
      <c r="T2455" s="37"/>
      <c r="U2455" s="37"/>
      <c r="Y2455" s="37"/>
      <c r="Z2455" s="37"/>
    </row>
    <row r="2456" spans="1:28" ht="13.5" thickBot="1">
      <c r="A2456" s="114">
        <v>2454</v>
      </c>
      <c r="B2456" s="122"/>
      <c r="C2456" s="122"/>
      <c r="D2456" s="122"/>
      <c r="E2456" s="122"/>
      <c r="F2456" s="123"/>
      <c r="G2456" s="122"/>
      <c r="H2456" s="123"/>
      <c r="I2456" s="122"/>
      <c r="J2456" s="122"/>
      <c r="K2456" s="122"/>
      <c r="L2456" s="122"/>
      <c r="M2456" s="123"/>
      <c r="N2456" s="122"/>
      <c r="O2456" s="122"/>
      <c r="P2456" s="122"/>
      <c r="Q2456" s="122"/>
      <c r="R2456" s="123"/>
      <c r="S2456" s="122"/>
      <c r="T2456" s="122"/>
      <c r="U2456" s="122"/>
      <c r="V2456" s="122"/>
      <c r="W2456" s="123"/>
      <c r="X2456" s="122"/>
      <c r="Y2456" s="115"/>
      <c r="Z2456" s="115"/>
      <c r="AA2456" s="115"/>
      <c r="AB2456" s="116"/>
    </row>
    <row r="2457" spans="1:28">
      <c r="A2457" s="102">
        <v>2455</v>
      </c>
      <c r="B2457" s="37"/>
      <c r="C2457" s="37"/>
      <c r="D2457" s="37"/>
      <c r="G2457" s="37"/>
      <c r="J2457" s="25"/>
      <c r="K2457" s="25"/>
      <c r="P2457" s="25"/>
      <c r="T2457" s="37"/>
      <c r="U2457" s="37"/>
      <c r="Y2457" s="37"/>
      <c r="Z2457" s="37"/>
    </row>
    <row r="2458" spans="1:28">
      <c r="A2458" s="102">
        <v>2456</v>
      </c>
      <c r="B2458" s="37"/>
      <c r="C2458" s="37"/>
      <c r="D2458" s="37"/>
      <c r="G2458" s="37"/>
      <c r="J2458" s="25"/>
      <c r="K2458" s="25"/>
      <c r="P2458" s="25"/>
      <c r="T2458" s="37"/>
      <c r="U2458" s="37"/>
      <c r="Y2458" s="37"/>
      <c r="Z2458" s="37"/>
    </row>
    <row r="2459" spans="1:28">
      <c r="A2459" s="102">
        <v>2457</v>
      </c>
      <c r="B2459" s="37"/>
      <c r="C2459" s="37"/>
      <c r="D2459" s="37"/>
      <c r="G2459" s="37"/>
      <c r="J2459" s="25"/>
      <c r="K2459" s="25"/>
      <c r="P2459" s="25"/>
      <c r="T2459" s="37"/>
      <c r="U2459" s="37"/>
      <c r="Y2459" s="37"/>
      <c r="Z2459" s="37"/>
    </row>
    <row r="2460" spans="1:28">
      <c r="A2460" s="102">
        <v>2458</v>
      </c>
      <c r="B2460" s="37"/>
      <c r="C2460" s="37"/>
      <c r="D2460" s="37"/>
      <c r="G2460" s="37"/>
      <c r="J2460" s="25"/>
      <c r="K2460" s="25"/>
      <c r="P2460" s="25"/>
      <c r="T2460" s="37"/>
      <c r="U2460" s="37"/>
      <c r="Y2460" s="37"/>
      <c r="Z2460" s="37"/>
    </row>
    <row r="2461" spans="1:28" ht="13.5" thickBot="1">
      <c r="A2461" s="114">
        <v>2459</v>
      </c>
      <c r="B2461" s="122"/>
      <c r="C2461" s="122"/>
      <c r="D2461" s="122"/>
      <c r="E2461" s="122"/>
      <c r="F2461" s="123"/>
      <c r="G2461" s="122"/>
      <c r="H2461" s="123"/>
      <c r="I2461" s="122"/>
      <c r="J2461" s="122"/>
      <c r="K2461" s="122"/>
      <c r="L2461" s="122"/>
      <c r="M2461" s="123"/>
      <c r="N2461" s="122"/>
      <c r="O2461" s="122"/>
      <c r="P2461" s="122"/>
      <c r="Q2461" s="122"/>
      <c r="R2461" s="123"/>
      <c r="S2461" s="122"/>
      <c r="T2461" s="122"/>
      <c r="U2461" s="122"/>
      <c r="V2461" s="122"/>
      <c r="W2461" s="123"/>
      <c r="X2461" s="122"/>
      <c r="Y2461" s="115"/>
      <c r="Z2461" s="115"/>
      <c r="AA2461" s="115"/>
      <c r="AB2461" s="116"/>
    </row>
    <row r="2462" spans="1:28">
      <c r="A2462" s="102">
        <v>2460</v>
      </c>
      <c r="B2462" s="37"/>
      <c r="C2462" s="37"/>
      <c r="D2462" s="37"/>
      <c r="G2462" s="37"/>
      <c r="J2462" s="25"/>
      <c r="K2462" s="25"/>
      <c r="P2462" s="25"/>
      <c r="T2462" s="37"/>
      <c r="U2462" s="37"/>
      <c r="Y2462" s="37"/>
      <c r="Z2462" s="37"/>
    </row>
    <row r="2463" spans="1:28">
      <c r="A2463" s="102">
        <v>2461</v>
      </c>
      <c r="B2463" s="37"/>
      <c r="C2463" s="37"/>
      <c r="D2463" s="37"/>
      <c r="G2463" s="37"/>
      <c r="J2463" s="25"/>
      <c r="K2463" s="25"/>
      <c r="P2463" s="25"/>
      <c r="T2463" s="37"/>
      <c r="U2463" s="37"/>
      <c r="Y2463" s="37"/>
      <c r="Z2463" s="37"/>
    </row>
    <row r="2464" spans="1:28">
      <c r="A2464" s="102">
        <v>2462</v>
      </c>
      <c r="B2464" s="37"/>
      <c r="C2464" s="37"/>
      <c r="D2464" s="37"/>
      <c r="G2464" s="37"/>
      <c r="J2464" s="25"/>
      <c r="K2464" s="25"/>
      <c r="P2464" s="25"/>
      <c r="T2464" s="37"/>
      <c r="U2464" s="37"/>
      <c r="Y2464" s="37"/>
      <c r="Z2464" s="37"/>
    </row>
    <row r="2465" spans="1:28">
      <c r="A2465" s="102">
        <v>2463</v>
      </c>
      <c r="B2465" s="37"/>
      <c r="C2465" s="37"/>
      <c r="D2465" s="37"/>
      <c r="G2465" s="37"/>
      <c r="J2465" s="25"/>
      <c r="K2465" s="25"/>
      <c r="P2465" s="25"/>
      <c r="T2465" s="37"/>
      <c r="U2465" s="37"/>
      <c r="Y2465" s="37"/>
      <c r="Z2465" s="37"/>
    </row>
    <row r="2466" spans="1:28" ht="13.5" thickBot="1">
      <c r="A2466" s="114">
        <v>2464</v>
      </c>
      <c r="B2466" s="122"/>
      <c r="C2466" s="122"/>
      <c r="D2466" s="122"/>
      <c r="E2466" s="122"/>
      <c r="F2466" s="123"/>
      <c r="G2466" s="122"/>
      <c r="H2466" s="123"/>
      <c r="I2466" s="122"/>
      <c r="J2466" s="122"/>
      <c r="K2466" s="122"/>
      <c r="L2466" s="122"/>
      <c r="M2466" s="123"/>
      <c r="N2466" s="122"/>
      <c r="O2466" s="122"/>
      <c r="P2466" s="122"/>
      <c r="Q2466" s="122"/>
      <c r="R2466" s="123"/>
      <c r="S2466" s="122"/>
      <c r="T2466" s="122"/>
      <c r="U2466" s="122"/>
      <c r="V2466" s="122"/>
      <c r="W2466" s="123"/>
      <c r="X2466" s="122"/>
      <c r="Y2466" s="115"/>
      <c r="Z2466" s="115"/>
      <c r="AA2466" s="115"/>
      <c r="AB2466" s="116"/>
    </row>
    <row r="2467" spans="1:28">
      <c r="A2467" s="102">
        <v>2465</v>
      </c>
      <c r="B2467" s="37"/>
      <c r="C2467" s="37"/>
      <c r="D2467" s="37"/>
      <c r="G2467" s="37"/>
      <c r="J2467" s="25"/>
      <c r="K2467" s="25"/>
      <c r="P2467" s="25"/>
      <c r="T2467" s="37"/>
      <c r="U2467" s="37"/>
      <c r="Y2467" s="37"/>
      <c r="Z2467" s="37"/>
    </row>
    <row r="2468" spans="1:28">
      <c r="A2468" s="102">
        <v>2466</v>
      </c>
      <c r="B2468" s="37"/>
      <c r="C2468" s="37"/>
      <c r="D2468" s="37"/>
      <c r="G2468" s="37"/>
      <c r="J2468" s="25"/>
      <c r="K2468" s="25"/>
      <c r="P2468" s="25"/>
      <c r="T2468" s="37"/>
      <c r="U2468" s="37"/>
      <c r="Y2468" s="37"/>
      <c r="Z2468" s="37"/>
    </row>
    <row r="2469" spans="1:28">
      <c r="A2469" s="102">
        <v>2467</v>
      </c>
      <c r="B2469" s="37"/>
      <c r="C2469" s="37"/>
      <c r="D2469" s="37"/>
      <c r="G2469" s="37"/>
      <c r="J2469" s="25"/>
      <c r="K2469" s="25"/>
      <c r="P2469" s="25"/>
      <c r="T2469" s="37"/>
      <c r="U2469" s="37"/>
      <c r="Y2469" s="37"/>
      <c r="Z2469" s="37"/>
    </row>
    <row r="2470" spans="1:28">
      <c r="A2470" s="102">
        <v>2468</v>
      </c>
      <c r="B2470" s="37"/>
      <c r="C2470" s="37"/>
      <c r="D2470" s="37"/>
      <c r="G2470" s="37"/>
      <c r="J2470" s="25"/>
      <c r="K2470" s="25"/>
      <c r="P2470" s="25"/>
      <c r="T2470" s="37"/>
      <c r="U2470" s="37"/>
      <c r="Y2470" s="37"/>
      <c r="Z2470" s="37"/>
    </row>
    <row r="2471" spans="1:28" ht="13.5" thickBot="1">
      <c r="A2471" s="114">
        <v>2469</v>
      </c>
      <c r="B2471" s="122"/>
      <c r="C2471" s="122"/>
      <c r="D2471" s="122"/>
      <c r="E2471" s="122"/>
      <c r="F2471" s="123"/>
      <c r="G2471" s="122"/>
      <c r="H2471" s="123"/>
      <c r="I2471" s="122"/>
      <c r="J2471" s="122"/>
      <c r="K2471" s="122"/>
      <c r="L2471" s="122"/>
      <c r="M2471" s="123"/>
      <c r="N2471" s="122"/>
      <c r="O2471" s="122"/>
      <c r="P2471" s="122"/>
      <c r="Q2471" s="122"/>
      <c r="R2471" s="123"/>
      <c r="S2471" s="122"/>
      <c r="T2471" s="122"/>
      <c r="U2471" s="122"/>
      <c r="V2471" s="122"/>
      <c r="W2471" s="123"/>
      <c r="X2471" s="122"/>
      <c r="Y2471" s="115"/>
      <c r="Z2471" s="115"/>
      <c r="AA2471" s="115"/>
      <c r="AB2471" s="116"/>
    </row>
    <row r="2472" spans="1:28">
      <c r="A2472" s="102">
        <v>2470</v>
      </c>
      <c r="B2472" s="37"/>
      <c r="C2472" s="37"/>
      <c r="D2472" s="37"/>
      <c r="G2472" s="37"/>
      <c r="J2472" s="25"/>
      <c r="K2472" s="25"/>
      <c r="P2472" s="25"/>
      <c r="T2472" s="37"/>
      <c r="U2472" s="37"/>
      <c r="Y2472" s="37"/>
      <c r="Z2472" s="37"/>
    </row>
    <row r="2473" spans="1:28">
      <c r="A2473" s="102">
        <v>2471</v>
      </c>
      <c r="B2473" s="37"/>
      <c r="C2473" s="37"/>
      <c r="D2473" s="37"/>
      <c r="G2473" s="37"/>
      <c r="J2473" s="25"/>
      <c r="K2473" s="25"/>
      <c r="P2473" s="25"/>
      <c r="T2473" s="37"/>
      <c r="U2473" s="37"/>
      <c r="Y2473" s="37"/>
      <c r="Z2473" s="37"/>
    </row>
    <row r="2474" spans="1:28">
      <c r="A2474" s="102">
        <v>2472</v>
      </c>
      <c r="B2474" s="37"/>
      <c r="C2474" s="37"/>
      <c r="D2474" s="37"/>
      <c r="G2474" s="37"/>
      <c r="J2474" s="25"/>
      <c r="K2474" s="25"/>
      <c r="P2474" s="25"/>
      <c r="T2474" s="37"/>
      <c r="U2474" s="37"/>
      <c r="Y2474" s="37"/>
      <c r="Z2474" s="37"/>
    </row>
    <row r="2475" spans="1:28">
      <c r="A2475" s="102">
        <v>2473</v>
      </c>
      <c r="B2475" s="37"/>
      <c r="C2475" s="37"/>
      <c r="D2475" s="37"/>
      <c r="G2475" s="37"/>
      <c r="J2475" s="25"/>
      <c r="K2475" s="25"/>
      <c r="P2475" s="25"/>
      <c r="T2475" s="37"/>
      <c r="U2475" s="37"/>
      <c r="Y2475" s="37"/>
      <c r="Z2475" s="37"/>
    </row>
    <row r="2476" spans="1:28" ht="13.5" thickBot="1">
      <c r="A2476" s="114">
        <v>2474</v>
      </c>
      <c r="B2476" s="122"/>
      <c r="C2476" s="122"/>
      <c r="D2476" s="122"/>
      <c r="E2476" s="122"/>
      <c r="F2476" s="123"/>
      <c r="G2476" s="122"/>
      <c r="H2476" s="123"/>
      <c r="I2476" s="122"/>
      <c r="J2476" s="122"/>
      <c r="K2476" s="122"/>
      <c r="L2476" s="122"/>
      <c r="M2476" s="123"/>
      <c r="N2476" s="122"/>
      <c r="O2476" s="122"/>
      <c r="P2476" s="122"/>
      <c r="Q2476" s="122"/>
      <c r="R2476" s="123"/>
      <c r="S2476" s="122"/>
      <c r="T2476" s="122"/>
      <c r="U2476" s="122"/>
      <c r="V2476" s="122"/>
      <c r="W2476" s="123"/>
      <c r="X2476" s="122"/>
      <c r="Y2476" s="115"/>
      <c r="Z2476" s="115"/>
      <c r="AA2476" s="115"/>
      <c r="AB2476" s="116"/>
    </row>
    <row r="2477" spans="1:28">
      <c r="A2477" s="102">
        <v>2475</v>
      </c>
      <c r="B2477" s="37"/>
      <c r="C2477" s="37"/>
      <c r="D2477" s="37"/>
      <c r="G2477" s="37"/>
      <c r="J2477" s="25"/>
      <c r="K2477" s="25"/>
      <c r="P2477" s="25"/>
      <c r="T2477" s="37"/>
      <c r="U2477" s="37"/>
      <c r="Y2477" s="37"/>
      <c r="Z2477" s="37"/>
    </row>
    <row r="2478" spans="1:28">
      <c r="A2478" s="102">
        <v>2476</v>
      </c>
      <c r="B2478" s="37"/>
      <c r="C2478" s="37"/>
      <c r="D2478" s="37"/>
      <c r="G2478" s="37"/>
      <c r="J2478" s="25"/>
      <c r="K2478" s="25"/>
      <c r="P2478" s="25"/>
      <c r="T2478" s="37"/>
      <c r="U2478" s="37"/>
      <c r="Y2478" s="37"/>
      <c r="Z2478" s="37"/>
    </row>
    <row r="2479" spans="1:28">
      <c r="A2479" s="102">
        <v>2477</v>
      </c>
      <c r="B2479" s="37"/>
      <c r="C2479" s="37"/>
      <c r="D2479" s="37"/>
      <c r="G2479" s="37"/>
      <c r="J2479" s="25"/>
      <c r="K2479" s="25"/>
      <c r="P2479" s="25"/>
      <c r="T2479" s="37"/>
      <c r="U2479" s="37"/>
      <c r="Y2479" s="37"/>
      <c r="Z2479" s="37"/>
    </row>
    <row r="2480" spans="1:28">
      <c r="A2480" s="102">
        <v>2478</v>
      </c>
      <c r="B2480" s="37"/>
      <c r="C2480" s="37"/>
      <c r="D2480" s="37"/>
      <c r="G2480" s="37"/>
      <c r="J2480" s="25"/>
      <c r="K2480" s="25"/>
      <c r="P2480" s="25"/>
      <c r="T2480" s="37"/>
      <c r="U2480" s="37"/>
      <c r="Y2480" s="37"/>
      <c r="Z2480" s="37"/>
    </row>
    <row r="2481" spans="1:28" ht="13.5" thickBot="1">
      <c r="A2481" s="114">
        <v>2479</v>
      </c>
      <c r="B2481" s="122"/>
      <c r="C2481" s="122"/>
      <c r="D2481" s="122"/>
      <c r="E2481" s="122"/>
      <c r="F2481" s="123"/>
      <c r="G2481" s="122"/>
      <c r="H2481" s="123"/>
      <c r="I2481" s="122"/>
      <c r="J2481" s="122"/>
      <c r="K2481" s="122"/>
      <c r="L2481" s="122"/>
      <c r="M2481" s="123"/>
      <c r="N2481" s="122"/>
      <c r="O2481" s="122"/>
      <c r="P2481" s="122"/>
      <c r="Q2481" s="122"/>
      <c r="R2481" s="123"/>
      <c r="S2481" s="122"/>
      <c r="T2481" s="122"/>
      <c r="U2481" s="122"/>
      <c r="V2481" s="122"/>
      <c r="W2481" s="123"/>
      <c r="X2481" s="122"/>
      <c r="Y2481" s="115"/>
      <c r="Z2481" s="115"/>
      <c r="AA2481" s="115"/>
      <c r="AB2481" s="116"/>
    </row>
    <row r="2482" spans="1:28">
      <c r="A2482" s="102">
        <v>2480</v>
      </c>
      <c r="B2482" s="37"/>
      <c r="C2482" s="37"/>
      <c r="D2482" s="37"/>
      <c r="G2482" s="37"/>
      <c r="J2482" s="25"/>
      <c r="K2482" s="25"/>
      <c r="P2482" s="25"/>
      <c r="T2482" s="37"/>
      <c r="U2482" s="37"/>
      <c r="Y2482" s="37"/>
      <c r="Z2482" s="37"/>
    </row>
    <row r="2483" spans="1:28">
      <c r="A2483" s="102">
        <v>2481</v>
      </c>
      <c r="B2483" s="37"/>
      <c r="C2483" s="37"/>
      <c r="D2483" s="37"/>
      <c r="G2483" s="37"/>
      <c r="J2483" s="25"/>
      <c r="K2483" s="25"/>
      <c r="P2483" s="25"/>
      <c r="T2483" s="37"/>
      <c r="U2483" s="37"/>
      <c r="Y2483" s="37"/>
      <c r="Z2483" s="37"/>
    </row>
    <row r="2484" spans="1:28">
      <c r="A2484" s="102">
        <v>2482</v>
      </c>
      <c r="B2484" s="37"/>
      <c r="C2484" s="37"/>
      <c r="D2484" s="37"/>
      <c r="G2484" s="37"/>
      <c r="J2484" s="25"/>
      <c r="K2484" s="25"/>
      <c r="P2484" s="25"/>
      <c r="T2484" s="37"/>
      <c r="U2484" s="37"/>
      <c r="Y2484" s="37"/>
      <c r="Z2484" s="37"/>
    </row>
    <row r="2485" spans="1:28">
      <c r="A2485" s="102">
        <v>2483</v>
      </c>
      <c r="B2485" s="37"/>
      <c r="C2485" s="37"/>
      <c r="D2485" s="37"/>
      <c r="G2485" s="37"/>
      <c r="J2485" s="25"/>
      <c r="K2485" s="25"/>
      <c r="P2485" s="25"/>
      <c r="T2485" s="37"/>
      <c r="U2485" s="37"/>
      <c r="Y2485" s="37"/>
      <c r="Z2485" s="37"/>
    </row>
    <row r="2486" spans="1:28" ht="13.5" thickBot="1">
      <c r="A2486" s="114">
        <v>2484</v>
      </c>
      <c r="B2486" s="122"/>
      <c r="C2486" s="122"/>
      <c r="D2486" s="122"/>
      <c r="E2486" s="122"/>
      <c r="F2486" s="123"/>
      <c r="G2486" s="122"/>
      <c r="H2486" s="123"/>
      <c r="I2486" s="122"/>
      <c r="J2486" s="122"/>
      <c r="K2486" s="122"/>
      <c r="L2486" s="122"/>
      <c r="M2486" s="123"/>
      <c r="N2486" s="122"/>
      <c r="O2486" s="122"/>
      <c r="P2486" s="122"/>
      <c r="Q2486" s="122"/>
      <c r="R2486" s="123"/>
      <c r="S2486" s="122"/>
      <c r="T2486" s="122"/>
      <c r="U2486" s="122"/>
      <c r="V2486" s="122"/>
      <c r="W2486" s="123"/>
      <c r="X2486" s="122"/>
      <c r="Y2486" s="115"/>
      <c r="Z2486" s="115"/>
      <c r="AA2486" s="115"/>
      <c r="AB2486" s="116"/>
    </row>
    <row r="2487" spans="1:28">
      <c r="A2487" s="102">
        <v>2485</v>
      </c>
      <c r="B2487" s="37"/>
      <c r="C2487" s="37"/>
      <c r="D2487" s="37"/>
      <c r="G2487" s="37"/>
      <c r="J2487" s="25"/>
      <c r="K2487" s="25"/>
      <c r="P2487" s="25"/>
      <c r="T2487" s="37"/>
      <c r="U2487" s="37"/>
      <c r="Y2487" s="37"/>
      <c r="Z2487" s="37"/>
    </row>
    <row r="2488" spans="1:28">
      <c r="A2488" s="102">
        <v>2486</v>
      </c>
      <c r="B2488" s="37"/>
      <c r="C2488" s="37"/>
      <c r="D2488" s="37"/>
      <c r="G2488" s="37"/>
      <c r="J2488" s="25"/>
      <c r="K2488" s="25"/>
      <c r="P2488" s="25"/>
      <c r="T2488" s="37"/>
      <c r="U2488" s="37"/>
      <c r="Y2488" s="37"/>
      <c r="Z2488" s="37"/>
    </row>
    <row r="2489" spans="1:28">
      <c r="A2489" s="102">
        <v>2487</v>
      </c>
      <c r="B2489" s="37"/>
      <c r="C2489" s="37"/>
      <c r="D2489" s="37"/>
      <c r="G2489" s="37"/>
      <c r="J2489" s="25"/>
      <c r="K2489" s="25"/>
      <c r="P2489" s="25"/>
      <c r="T2489" s="37"/>
      <c r="U2489" s="37"/>
      <c r="Y2489" s="37"/>
      <c r="Z2489" s="37"/>
    </row>
    <row r="2490" spans="1:28">
      <c r="A2490" s="102">
        <v>2488</v>
      </c>
      <c r="B2490" s="37"/>
      <c r="C2490" s="37"/>
      <c r="D2490" s="37"/>
      <c r="G2490" s="37"/>
      <c r="J2490" s="25"/>
      <c r="K2490" s="25"/>
      <c r="P2490" s="25"/>
      <c r="T2490" s="37"/>
      <c r="U2490" s="37"/>
      <c r="Y2490" s="37"/>
      <c r="Z2490" s="37"/>
    </row>
    <row r="2491" spans="1:28" ht="13.5" thickBot="1">
      <c r="A2491" s="114">
        <v>2489</v>
      </c>
      <c r="B2491" s="122"/>
      <c r="C2491" s="122"/>
      <c r="D2491" s="122"/>
      <c r="E2491" s="122"/>
      <c r="F2491" s="123"/>
      <c r="G2491" s="122"/>
      <c r="H2491" s="123"/>
      <c r="I2491" s="122"/>
      <c r="J2491" s="122"/>
      <c r="K2491" s="122"/>
      <c r="L2491" s="122"/>
      <c r="M2491" s="123"/>
      <c r="N2491" s="122"/>
      <c r="O2491" s="122"/>
      <c r="P2491" s="122"/>
      <c r="Q2491" s="122"/>
      <c r="R2491" s="123"/>
      <c r="S2491" s="122"/>
      <c r="T2491" s="122"/>
      <c r="U2491" s="122"/>
      <c r="V2491" s="122"/>
      <c r="W2491" s="123"/>
      <c r="X2491" s="122"/>
      <c r="Y2491" s="115"/>
      <c r="Z2491" s="115"/>
      <c r="AA2491" s="115"/>
      <c r="AB2491" s="116"/>
    </row>
    <row r="2492" spans="1:28">
      <c r="A2492" s="102">
        <v>2490</v>
      </c>
      <c r="B2492" s="37"/>
      <c r="C2492" s="37"/>
      <c r="D2492" s="37"/>
      <c r="G2492" s="37"/>
      <c r="J2492" s="25"/>
      <c r="K2492" s="25"/>
      <c r="P2492" s="25"/>
      <c r="T2492" s="37"/>
      <c r="U2492" s="37"/>
      <c r="Y2492" s="37"/>
      <c r="Z2492" s="37"/>
    </row>
    <row r="2493" spans="1:28">
      <c r="A2493" s="102">
        <v>2491</v>
      </c>
      <c r="B2493" s="37"/>
      <c r="C2493" s="37"/>
      <c r="D2493" s="37"/>
      <c r="G2493" s="37"/>
      <c r="J2493" s="25"/>
      <c r="K2493" s="25"/>
      <c r="P2493" s="25"/>
      <c r="T2493" s="37"/>
      <c r="U2493" s="37"/>
      <c r="Y2493" s="37"/>
      <c r="Z2493" s="37"/>
    </row>
    <row r="2494" spans="1:28">
      <c r="A2494" s="102">
        <v>2492</v>
      </c>
      <c r="B2494" s="37"/>
      <c r="C2494" s="37"/>
      <c r="D2494" s="37"/>
      <c r="G2494" s="37"/>
      <c r="J2494" s="25"/>
      <c r="K2494" s="25"/>
      <c r="P2494" s="25"/>
      <c r="T2494" s="37"/>
      <c r="U2494" s="37"/>
      <c r="Y2494" s="37"/>
      <c r="Z2494" s="37"/>
    </row>
    <row r="2495" spans="1:28">
      <c r="A2495" s="102">
        <v>2493</v>
      </c>
      <c r="B2495" s="37"/>
      <c r="C2495" s="37"/>
      <c r="D2495" s="37"/>
      <c r="G2495" s="37"/>
      <c r="J2495" s="25"/>
      <c r="K2495" s="25"/>
      <c r="P2495" s="25"/>
      <c r="T2495" s="37"/>
      <c r="U2495" s="37"/>
      <c r="Y2495" s="37"/>
      <c r="Z2495" s="37"/>
    </row>
    <row r="2496" spans="1:28" ht="13.5" thickBot="1">
      <c r="A2496" s="114">
        <v>2494</v>
      </c>
      <c r="B2496" s="122"/>
      <c r="C2496" s="122"/>
      <c r="D2496" s="122"/>
      <c r="E2496" s="122"/>
      <c r="F2496" s="123"/>
      <c r="G2496" s="122"/>
      <c r="H2496" s="123"/>
      <c r="I2496" s="122"/>
      <c r="J2496" s="122"/>
      <c r="K2496" s="122"/>
      <c r="L2496" s="122"/>
      <c r="M2496" s="123"/>
      <c r="N2496" s="122"/>
      <c r="O2496" s="122"/>
      <c r="P2496" s="122"/>
      <c r="Q2496" s="122"/>
      <c r="R2496" s="123"/>
      <c r="S2496" s="122"/>
      <c r="T2496" s="122"/>
      <c r="U2496" s="122"/>
      <c r="V2496" s="122"/>
      <c r="W2496" s="123"/>
      <c r="X2496" s="122"/>
      <c r="Y2496" s="115"/>
      <c r="Z2496" s="115"/>
      <c r="AA2496" s="115"/>
      <c r="AB2496" s="116"/>
    </row>
    <row r="2497" spans="1:28">
      <c r="A2497" s="102">
        <v>2495</v>
      </c>
      <c r="B2497" s="37"/>
      <c r="C2497" s="37"/>
      <c r="D2497" s="37"/>
      <c r="G2497" s="37"/>
      <c r="J2497" s="25"/>
      <c r="K2497" s="25"/>
      <c r="P2497" s="25"/>
      <c r="T2497" s="37"/>
      <c r="U2497" s="37"/>
      <c r="Y2497" s="37"/>
      <c r="Z2497" s="37"/>
    </row>
    <row r="2498" spans="1:28">
      <c r="A2498" s="102">
        <v>2496</v>
      </c>
      <c r="B2498" s="37"/>
      <c r="C2498" s="37"/>
      <c r="D2498" s="37"/>
      <c r="G2498" s="37"/>
      <c r="J2498" s="25"/>
      <c r="K2498" s="25"/>
      <c r="P2498" s="25"/>
      <c r="T2498" s="37"/>
      <c r="U2498" s="37"/>
      <c r="Y2498" s="37"/>
      <c r="Z2498" s="37"/>
    </row>
    <row r="2499" spans="1:28">
      <c r="A2499" s="102">
        <v>2497</v>
      </c>
      <c r="B2499" s="37"/>
      <c r="C2499" s="37"/>
      <c r="D2499" s="37"/>
      <c r="G2499" s="37"/>
      <c r="J2499" s="25"/>
      <c r="K2499" s="25"/>
      <c r="P2499" s="25"/>
      <c r="T2499" s="37"/>
      <c r="U2499" s="37"/>
      <c r="Y2499" s="37"/>
      <c r="Z2499" s="37"/>
    </row>
    <row r="2500" spans="1:28">
      <c r="A2500" s="102">
        <v>2498</v>
      </c>
      <c r="B2500" s="37"/>
      <c r="C2500" s="37"/>
      <c r="D2500" s="37"/>
      <c r="G2500" s="37"/>
      <c r="J2500" s="25"/>
      <c r="K2500" s="25"/>
      <c r="P2500" s="25"/>
      <c r="T2500" s="37"/>
      <c r="U2500" s="37"/>
      <c r="Y2500" s="37"/>
      <c r="Z2500" s="37"/>
    </row>
    <row r="2501" spans="1:28" ht="13.5" thickBot="1">
      <c r="A2501" s="114">
        <v>2499</v>
      </c>
      <c r="B2501" s="122"/>
      <c r="C2501" s="122"/>
      <c r="D2501" s="122"/>
      <c r="E2501" s="122"/>
      <c r="F2501" s="123"/>
      <c r="G2501" s="122"/>
      <c r="H2501" s="123"/>
      <c r="I2501" s="122"/>
      <c r="J2501" s="122"/>
      <c r="K2501" s="122"/>
      <c r="L2501" s="122"/>
      <c r="M2501" s="123"/>
      <c r="N2501" s="122"/>
      <c r="O2501" s="122"/>
      <c r="P2501" s="122"/>
      <c r="Q2501" s="122"/>
      <c r="R2501" s="123"/>
      <c r="S2501" s="122"/>
      <c r="T2501" s="122"/>
      <c r="U2501" s="122"/>
      <c r="V2501" s="122"/>
      <c r="W2501" s="123"/>
      <c r="X2501" s="122"/>
      <c r="Y2501" s="115"/>
      <c r="Z2501" s="115"/>
      <c r="AA2501" s="115"/>
      <c r="AB2501" s="116"/>
    </row>
    <row r="2502" spans="1:28">
      <c r="A2502" s="102">
        <v>2500</v>
      </c>
      <c r="B2502" s="37"/>
      <c r="C2502" s="37"/>
      <c r="D2502" s="37"/>
      <c r="G2502" s="37"/>
      <c r="J2502" s="25"/>
      <c r="K2502" s="25"/>
      <c r="P2502" s="25"/>
      <c r="T2502" s="37"/>
      <c r="U2502" s="37"/>
      <c r="Y2502" s="37"/>
      <c r="Z2502" s="37"/>
    </row>
    <row r="2503" spans="1:28">
      <c r="A2503" s="102">
        <v>2501</v>
      </c>
      <c r="B2503" s="37"/>
      <c r="C2503" s="37"/>
      <c r="D2503" s="37"/>
      <c r="G2503" s="37"/>
      <c r="J2503" s="25"/>
      <c r="K2503" s="25"/>
      <c r="P2503" s="25"/>
      <c r="T2503" s="37"/>
      <c r="U2503" s="37"/>
      <c r="Y2503" s="37"/>
      <c r="Z2503" s="37"/>
    </row>
    <row r="2504" spans="1:28">
      <c r="A2504" s="102">
        <v>2502</v>
      </c>
      <c r="B2504" s="37"/>
      <c r="C2504" s="37"/>
      <c r="D2504" s="37"/>
      <c r="G2504" s="37"/>
      <c r="J2504" s="25"/>
      <c r="K2504" s="25"/>
      <c r="P2504" s="25"/>
      <c r="T2504" s="37"/>
      <c r="U2504" s="37"/>
      <c r="Y2504" s="37"/>
      <c r="Z2504" s="37"/>
    </row>
    <row r="2505" spans="1:28">
      <c r="A2505" s="102">
        <v>2503</v>
      </c>
      <c r="B2505" s="37"/>
      <c r="C2505" s="37"/>
      <c r="D2505" s="37"/>
      <c r="G2505" s="37"/>
      <c r="J2505" s="25"/>
      <c r="K2505" s="25"/>
      <c r="P2505" s="25"/>
      <c r="T2505" s="37"/>
      <c r="U2505" s="37"/>
      <c r="Y2505" s="37"/>
      <c r="Z2505" s="37"/>
    </row>
    <row r="2506" spans="1:28" ht="13.5" thickBot="1">
      <c r="A2506" s="114">
        <v>2504</v>
      </c>
      <c r="B2506" s="122"/>
      <c r="C2506" s="122"/>
      <c r="D2506" s="122"/>
      <c r="E2506" s="122"/>
      <c r="F2506" s="123"/>
      <c r="G2506" s="122"/>
      <c r="H2506" s="123"/>
      <c r="I2506" s="122"/>
      <c r="J2506" s="122"/>
      <c r="K2506" s="122"/>
      <c r="L2506" s="122"/>
      <c r="M2506" s="123"/>
      <c r="N2506" s="122"/>
      <c r="O2506" s="122"/>
      <c r="P2506" s="122"/>
      <c r="Q2506" s="122"/>
      <c r="R2506" s="123"/>
      <c r="S2506" s="122"/>
      <c r="T2506" s="122"/>
      <c r="U2506" s="122"/>
      <c r="V2506" s="122"/>
      <c r="W2506" s="123"/>
      <c r="X2506" s="122"/>
      <c r="Y2506" s="115"/>
      <c r="Z2506" s="115"/>
      <c r="AA2506" s="115"/>
      <c r="AB2506" s="116"/>
    </row>
    <row r="2507" spans="1:28">
      <c r="A2507" s="102">
        <v>2505</v>
      </c>
      <c r="B2507" s="37"/>
      <c r="C2507" s="37"/>
      <c r="D2507" s="37"/>
      <c r="G2507" s="37"/>
      <c r="J2507" s="25"/>
      <c r="K2507" s="25"/>
      <c r="P2507" s="25"/>
      <c r="T2507" s="37"/>
      <c r="U2507" s="37"/>
      <c r="Y2507" s="37"/>
      <c r="Z2507" s="37"/>
    </row>
    <row r="2508" spans="1:28">
      <c r="A2508" s="102">
        <v>2506</v>
      </c>
      <c r="B2508" s="37"/>
      <c r="C2508" s="37"/>
      <c r="D2508" s="37"/>
      <c r="G2508" s="37"/>
      <c r="J2508" s="25"/>
      <c r="K2508" s="25"/>
      <c r="P2508" s="25"/>
      <c r="T2508" s="37"/>
      <c r="U2508" s="37"/>
      <c r="Y2508" s="37"/>
      <c r="Z2508" s="37"/>
    </row>
    <row r="2509" spans="1:28">
      <c r="A2509" s="102">
        <v>2507</v>
      </c>
      <c r="B2509" s="37"/>
      <c r="C2509" s="37"/>
      <c r="D2509" s="37"/>
      <c r="G2509" s="37"/>
      <c r="J2509" s="25"/>
      <c r="K2509" s="25"/>
      <c r="P2509" s="25"/>
      <c r="T2509" s="37"/>
      <c r="U2509" s="37"/>
      <c r="Y2509" s="37"/>
      <c r="Z2509" s="37"/>
    </row>
    <row r="2510" spans="1:28">
      <c r="A2510" s="102">
        <v>2508</v>
      </c>
      <c r="B2510" s="37"/>
      <c r="C2510" s="37"/>
      <c r="D2510" s="37"/>
      <c r="G2510" s="37"/>
      <c r="J2510" s="25"/>
      <c r="K2510" s="25"/>
      <c r="P2510" s="25"/>
      <c r="T2510" s="37"/>
      <c r="U2510" s="37"/>
      <c r="Y2510" s="37"/>
      <c r="Z2510" s="37"/>
    </row>
    <row r="2511" spans="1:28" ht="13.5" thickBot="1">
      <c r="A2511" s="114">
        <v>2509</v>
      </c>
      <c r="B2511" s="122"/>
      <c r="C2511" s="122"/>
      <c r="D2511" s="122"/>
      <c r="E2511" s="122"/>
      <c r="F2511" s="123"/>
      <c r="G2511" s="122"/>
      <c r="H2511" s="123"/>
      <c r="I2511" s="122"/>
      <c r="J2511" s="122"/>
      <c r="K2511" s="122"/>
      <c r="L2511" s="122"/>
      <c r="M2511" s="123"/>
      <c r="N2511" s="122"/>
      <c r="O2511" s="122"/>
      <c r="P2511" s="122"/>
      <c r="Q2511" s="122"/>
      <c r="R2511" s="123"/>
      <c r="S2511" s="122"/>
      <c r="T2511" s="122"/>
      <c r="U2511" s="122"/>
      <c r="V2511" s="122"/>
      <c r="W2511" s="123"/>
      <c r="X2511" s="122"/>
      <c r="Y2511" s="115"/>
      <c r="Z2511" s="115"/>
      <c r="AA2511" s="115"/>
      <c r="AB2511" s="116"/>
    </row>
    <row r="2512" spans="1:28">
      <c r="A2512" s="102">
        <v>2510</v>
      </c>
      <c r="B2512" s="37"/>
      <c r="C2512" s="37"/>
      <c r="D2512" s="37"/>
      <c r="G2512" s="37"/>
      <c r="J2512" s="25"/>
      <c r="K2512" s="25"/>
      <c r="P2512" s="25"/>
      <c r="T2512" s="37"/>
      <c r="U2512" s="37"/>
      <c r="Y2512" s="37"/>
      <c r="Z2512" s="37"/>
    </row>
    <row r="2513" spans="1:28">
      <c r="A2513" s="102">
        <v>2511</v>
      </c>
      <c r="B2513" s="37"/>
      <c r="C2513" s="37"/>
      <c r="D2513" s="37"/>
      <c r="G2513" s="37"/>
      <c r="J2513" s="25"/>
      <c r="K2513" s="25"/>
      <c r="P2513" s="25"/>
      <c r="T2513" s="37"/>
      <c r="U2513" s="37"/>
      <c r="Y2513" s="37"/>
      <c r="Z2513" s="37"/>
    </row>
    <row r="2514" spans="1:28">
      <c r="A2514" s="102">
        <v>2512</v>
      </c>
      <c r="B2514" s="37"/>
      <c r="C2514" s="37"/>
      <c r="D2514" s="37"/>
      <c r="G2514" s="37"/>
      <c r="J2514" s="25"/>
      <c r="K2514" s="25"/>
      <c r="P2514" s="25"/>
      <c r="T2514" s="37"/>
      <c r="U2514" s="37"/>
      <c r="Y2514" s="37"/>
      <c r="Z2514" s="37"/>
    </row>
    <row r="2515" spans="1:28">
      <c r="A2515" s="102">
        <v>2513</v>
      </c>
      <c r="B2515" s="37"/>
      <c r="C2515" s="37"/>
      <c r="D2515" s="37"/>
      <c r="G2515" s="37"/>
      <c r="J2515" s="25"/>
      <c r="K2515" s="25"/>
      <c r="P2515" s="25"/>
      <c r="T2515" s="37"/>
      <c r="U2515" s="37"/>
      <c r="Y2515" s="37"/>
      <c r="Z2515" s="37"/>
    </row>
    <row r="2516" spans="1:28" ht="13.5" thickBot="1">
      <c r="A2516" s="114">
        <v>2514</v>
      </c>
      <c r="B2516" s="122"/>
      <c r="C2516" s="122"/>
      <c r="D2516" s="122"/>
      <c r="E2516" s="122"/>
      <c r="F2516" s="123"/>
      <c r="G2516" s="122"/>
      <c r="H2516" s="123"/>
      <c r="I2516" s="122"/>
      <c r="J2516" s="122"/>
      <c r="K2516" s="122"/>
      <c r="L2516" s="122"/>
      <c r="M2516" s="123"/>
      <c r="N2516" s="122"/>
      <c r="O2516" s="122"/>
      <c r="P2516" s="122"/>
      <c r="Q2516" s="122"/>
      <c r="R2516" s="123"/>
      <c r="S2516" s="122"/>
      <c r="T2516" s="122"/>
      <c r="U2516" s="122"/>
      <c r="V2516" s="122"/>
      <c r="W2516" s="123"/>
      <c r="X2516" s="122"/>
      <c r="Y2516" s="115"/>
      <c r="Z2516" s="115"/>
      <c r="AA2516" s="115"/>
      <c r="AB2516" s="116"/>
    </row>
    <row r="2517" spans="1:28">
      <c r="A2517" s="102">
        <v>2515</v>
      </c>
      <c r="B2517" s="37"/>
      <c r="C2517" s="37"/>
      <c r="D2517" s="37"/>
      <c r="G2517" s="37"/>
      <c r="J2517" s="25"/>
      <c r="K2517" s="25"/>
      <c r="P2517" s="25"/>
      <c r="T2517" s="37"/>
      <c r="U2517" s="37"/>
      <c r="Y2517" s="37"/>
      <c r="Z2517" s="37"/>
    </row>
    <row r="2518" spans="1:28">
      <c r="A2518" s="102">
        <v>2516</v>
      </c>
      <c r="B2518" s="37"/>
      <c r="C2518" s="37"/>
      <c r="D2518" s="37"/>
      <c r="G2518" s="37"/>
      <c r="J2518" s="25"/>
      <c r="K2518" s="25"/>
      <c r="P2518" s="25"/>
      <c r="T2518" s="37"/>
      <c r="U2518" s="37"/>
      <c r="Y2518" s="37"/>
      <c r="Z2518" s="37"/>
    </row>
    <row r="2519" spans="1:28">
      <c r="A2519" s="102">
        <v>2517</v>
      </c>
      <c r="B2519" s="37"/>
      <c r="C2519" s="37"/>
      <c r="D2519" s="37"/>
      <c r="G2519" s="37"/>
      <c r="J2519" s="25"/>
      <c r="K2519" s="25"/>
      <c r="P2519" s="25"/>
      <c r="T2519" s="37"/>
      <c r="U2519" s="37"/>
      <c r="Y2519" s="37"/>
      <c r="Z2519" s="37"/>
    </row>
    <row r="2520" spans="1:28">
      <c r="A2520" s="102">
        <v>2518</v>
      </c>
      <c r="B2520" s="37"/>
      <c r="C2520" s="37"/>
      <c r="D2520" s="37"/>
      <c r="G2520" s="37"/>
      <c r="J2520" s="25"/>
      <c r="K2520" s="25"/>
      <c r="P2520" s="25"/>
      <c r="T2520" s="37"/>
      <c r="U2520" s="37"/>
      <c r="Y2520" s="37"/>
      <c r="Z2520" s="37"/>
    </row>
    <row r="2521" spans="1:28" ht="13.5" thickBot="1">
      <c r="A2521" s="114">
        <v>2519</v>
      </c>
      <c r="B2521" s="122"/>
      <c r="C2521" s="122"/>
      <c r="D2521" s="122"/>
      <c r="E2521" s="122"/>
      <c r="F2521" s="123"/>
      <c r="G2521" s="122"/>
      <c r="H2521" s="123"/>
      <c r="I2521" s="122"/>
      <c r="J2521" s="122"/>
      <c r="K2521" s="122"/>
      <c r="L2521" s="122"/>
      <c r="M2521" s="123"/>
      <c r="N2521" s="122"/>
      <c r="O2521" s="122"/>
      <c r="P2521" s="122"/>
      <c r="Q2521" s="122"/>
      <c r="R2521" s="123"/>
      <c r="S2521" s="122"/>
      <c r="T2521" s="122"/>
      <c r="U2521" s="122"/>
      <c r="V2521" s="122"/>
      <c r="W2521" s="123"/>
      <c r="X2521" s="122"/>
      <c r="Y2521" s="115"/>
      <c r="Z2521" s="115"/>
      <c r="AA2521" s="115"/>
      <c r="AB2521" s="116"/>
    </row>
    <row r="2522" spans="1:28">
      <c r="A2522" s="102">
        <v>2520</v>
      </c>
      <c r="B2522" s="37"/>
      <c r="C2522" s="37"/>
      <c r="D2522" s="37"/>
      <c r="G2522" s="37"/>
      <c r="J2522" s="25"/>
      <c r="K2522" s="25"/>
      <c r="P2522" s="25"/>
      <c r="T2522" s="37"/>
      <c r="U2522" s="37"/>
      <c r="Y2522" s="37"/>
      <c r="Z2522" s="37"/>
    </row>
    <row r="2523" spans="1:28">
      <c r="A2523" s="102">
        <v>2521</v>
      </c>
      <c r="B2523" s="37"/>
      <c r="C2523" s="37"/>
      <c r="D2523" s="37"/>
      <c r="G2523" s="37"/>
      <c r="J2523" s="25"/>
      <c r="K2523" s="25"/>
      <c r="P2523" s="25"/>
      <c r="T2523" s="37"/>
      <c r="U2523" s="37"/>
      <c r="Y2523" s="37"/>
      <c r="Z2523" s="37"/>
    </row>
    <row r="2524" spans="1:28">
      <c r="A2524" s="102">
        <v>2522</v>
      </c>
      <c r="B2524" s="37"/>
      <c r="C2524" s="37"/>
      <c r="D2524" s="37"/>
      <c r="G2524" s="37"/>
      <c r="J2524" s="25"/>
      <c r="K2524" s="25"/>
      <c r="P2524" s="25"/>
      <c r="T2524" s="37"/>
      <c r="U2524" s="37"/>
      <c r="Y2524" s="37"/>
      <c r="Z2524" s="37"/>
    </row>
    <row r="2525" spans="1:28">
      <c r="A2525" s="102">
        <v>2523</v>
      </c>
      <c r="B2525" s="37"/>
      <c r="C2525" s="37"/>
      <c r="D2525" s="37"/>
      <c r="G2525" s="37"/>
      <c r="J2525" s="25"/>
      <c r="K2525" s="25"/>
      <c r="P2525" s="25"/>
      <c r="T2525" s="37"/>
      <c r="U2525" s="37"/>
      <c r="Y2525" s="37"/>
      <c r="Z2525" s="37"/>
    </row>
    <row r="2526" spans="1:28" ht="13.5" thickBot="1">
      <c r="A2526" s="114">
        <v>2524</v>
      </c>
      <c r="B2526" s="122"/>
      <c r="C2526" s="122"/>
      <c r="D2526" s="122"/>
      <c r="E2526" s="122"/>
      <c r="F2526" s="123"/>
      <c r="G2526" s="122"/>
      <c r="H2526" s="123"/>
      <c r="I2526" s="122"/>
      <c r="J2526" s="122"/>
      <c r="K2526" s="122"/>
      <c r="L2526" s="122"/>
      <c r="M2526" s="123"/>
      <c r="N2526" s="122"/>
      <c r="O2526" s="122"/>
      <c r="P2526" s="122"/>
      <c r="Q2526" s="122"/>
      <c r="R2526" s="123"/>
      <c r="S2526" s="122"/>
      <c r="T2526" s="122"/>
      <c r="U2526" s="122"/>
      <c r="V2526" s="122"/>
      <c r="W2526" s="123"/>
      <c r="X2526" s="122"/>
      <c r="Y2526" s="115"/>
      <c r="Z2526" s="115"/>
      <c r="AA2526" s="115"/>
      <c r="AB2526" s="116"/>
    </row>
    <row r="2527" spans="1:28">
      <c r="A2527" s="102">
        <v>2525</v>
      </c>
      <c r="B2527" s="37"/>
      <c r="C2527" s="37"/>
      <c r="D2527" s="37"/>
      <c r="G2527" s="37"/>
      <c r="J2527" s="25"/>
      <c r="K2527" s="25"/>
      <c r="P2527" s="25"/>
      <c r="T2527" s="37"/>
      <c r="U2527" s="37"/>
      <c r="Y2527" s="37"/>
      <c r="Z2527" s="37"/>
    </row>
    <row r="2528" spans="1:28">
      <c r="A2528" s="102">
        <v>2526</v>
      </c>
      <c r="B2528" s="37"/>
      <c r="C2528" s="37"/>
      <c r="D2528" s="37"/>
      <c r="G2528" s="37"/>
      <c r="J2528" s="25"/>
      <c r="K2528" s="25"/>
      <c r="P2528" s="25"/>
      <c r="T2528" s="37"/>
      <c r="U2528" s="37"/>
      <c r="Y2528" s="37"/>
      <c r="Z2528" s="37"/>
    </row>
    <row r="2529" spans="1:28">
      <c r="A2529" s="102">
        <v>2527</v>
      </c>
      <c r="B2529" s="37"/>
      <c r="C2529" s="37"/>
      <c r="D2529" s="37"/>
      <c r="G2529" s="37"/>
      <c r="J2529" s="25"/>
      <c r="K2529" s="25"/>
      <c r="P2529" s="25"/>
      <c r="T2529" s="37"/>
      <c r="U2529" s="37"/>
      <c r="Y2529" s="37"/>
      <c r="Z2529" s="37"/>
    </row>
    <row r="2530" spans="1:28">
      <c r="A2530" s="102">
        <v>2528</v>
      </c>
      <c r="B2530" s="37"/>
      <c r="C2530" s="37"/>
      <c r="D2530" s="37"/>
      <c r="G2530" s="37"/>
      <c r="J2530" s="25"/>
      <c r="K2530" s="25"/>
      <c r="P2530" s="25"/>
      <c r="T2530" s="37"/>
      <c r="U2530" s="37"/>
      <c r="Y2530" s="37"/>
      <c r="Z2530" s="37"/>
    </row>
    <row r="2531" spans="1:28" ht="13.5" thickBot="1">
      <c r="A2531" s="114">
        <v>2529</v>
      </c>
      <c r="B2531" s="122"/>
      <c r="C2531" s="122"/>
      <c r="D2531" s="122"/>
      <c r="E2531" s="122"/>
      <c r="F2531" s="123"/>
      <c r="G2531" s="122"/>
      <c r="H2531" s="123"/>
      <c r="I2531" s="122"/>
      <c r="J2531" s="122"/>
      <c r="K2531" s="122"/>
      <c r="L2531" s="122"/>
      <c r="M2531" s="123"/>
      <c r="N2531" s="122"/>
      <c r="O2531" s="122"/>
      <c r="P2531" s="122"/>
      <c r="Q2531" s="122"/>
      <c r="R2531" s="123"/>
      <c r="S2531" s="122"/>
      <c r="T2531" s="122"/>
      <c r="U2531" s="122"/>
      <c r="V2531" s="122"/>
      <c r="W2531" s="123"/>
      <c r="X2531" s="122"/>
      <c r="Y2531" s="115"/>
      <c r="Z2531" s="115"/>
      <c r="AA2531" s="115"/>
      <c r="AB2531" s="116"/>
    </row>
    <row r="2532" spans="1:28">
      <c r="A2532" s="102">
        <v>2530</v>
      </c>
      <c r="B2532" s="37"/>
      <c r="C2532" s="37"/>
      <c r="D2532" s="37"/>
      <c r="G2532" s="37"/>
      <c r="J2532" s="25"/>
      <c r="K2532" s="25"/>
      <c r="P2532" s="25"/>
      <c r="T2532" s="37"/>
      <c r="U2532" s="37"/>
      <c r="Y2532" s="37"/>
      <c r="Z2532" s="37"/>
    </row>
    <row r="2533" spans="1:28">
      <c r="A2533" s="102">
        <v>2531</v>
      </c>
      <c r="B2533" s="37"/>
      <c r="C2533" s="37"/>
      <c r="D2533" s="37"/>
      <c r="G2533" s="37"/>
      <c r="J2533" s="25"/>
      <c r="K2533" s="25"/>
      <c r="P2533" s="25"/>
      <c r="T2533" s="37"/>
      <c r="U2533" s="37"/>
      <c r="Y2533" s="37"/>
      <c r="Z2533" s="37"/>
    </row>
    <row r="2534" spans="1:28">
      <c r="A2534" s="102">
        <v>2532</v>
      </c>
      <c r="B2534" s="37"/>
      <c r="C2534" s="37"/>
      <c r="D2534" s="37"/>
      <c r="G2534" s="37"/>
      <c r="J2534" s="25"/>
      <c r="K2534" s="25"/>
      <c r="P2534" s="25"/>
      <c r="T2534" s="37"/>
      <c r="U2534" s="37"/>
      <c r="Y2534" s="37"/>
      <c r="Z2534" s="37"/>
    </row>
    <row r="2535" spans="1:28">
      <c r="A2535" s="102">
        <v>2533</v>
      </c>
      <c r="B2535" s="37"/>
      <c r="C2535" s="37"/>
      <c r="D2535" s="37"/>
      <c r="G2535" s="37"/>
      <c r="J2535" s="25"/>
      <c r="K2535" s="25"/>
      <c r="P2535" s="25"/>
      <c r="T2535" s="37"/>
      <c r="U2535" s="37"/>
      <c r="Y2535" s="37"/>
      <c r="Z2535" s="37"/>
    </row>
    <row r="2536" spans="1:28" ht="13.5" thickBot="1">
      <c r="A2536" s="114">
        <v>2534</v>
      </c>
      <c r="B2536" s="122"/>
      <c r="C2536" s="122"/>
      <c r="D2536" s="122"/>
      <c r="E2536" s="122"/>
      <c r="F2536" s="123"/>
      <c r="G2536" s="122"/>
      <c r="H2536" s="123"/>
      <c r="I2536" s="122"/>
      <c r="J2536" s="122"/>
      <c r="K2536" s="122"/>
      <c r="L2536" s="122"/>
      <c r="M2536" s="123"/>
      <c r="N2536" s="122"/>
      <c r="O2536" s="122"/>
      <c r="P2536" s="122"/>
      <c r="Q2536" s="122"/>
      <c r="R2536" s="123"/>
      <c r="S2536" s="122"/>
      <c r="T2536" s="122"/>
      <c r="U2536" s="122"/>
      <c r="V2536" s="122"/>
      <c r="W2536" s="123"/>
      <c r="X2536" s="122"/>
      <c r="Y2536" s="115"/>
      <c r="Z2536" s="115"/>
      <c r="AA2536" s="115"/>
      <c r="AB2536" s="116"/>
    </row>
    <row r="2537" spans="1:28">
      <c r="A2537" s="102">
        <v>2535</v>
      </c>
      <c r="B2537" s="37"/>
      <c r="C2537" s="37"/>
      <c r="D2537" s="37"/>
      <c r="G2537" s="37"/>
      <c r="J2537" s="25"/>
      <c r="K2537" s="25"/>
      <c r="P2537" s="25"/>
      <c r="T2537" s="37"/>
      <c r="U2537" s="37"/>
      <c r="Y2537" s="37"/>
      <c r="Z2537" s="37"/>
    </row>
    <row r="2538" spans="1:28">
      <c r="A2538" s="102">
        <v>2536</v>
      </c>
      <c r="B2538" s="37"/>
      <c r="C2538" s="37"/>
      <c r="D2538" s="37"/>
      <c r="G2538" s="37"/>
      <c r="J2538" s="25"/>
      <c r="K2538" s="25"/>
      <c r="P2538" s="25"/>
      <c r="T2538" s="37"/>
      <c r="U2538" s="37"/>
      <c r="Y2538" s="37"/>
      <c r="Z2538" s="37"/>
    </row>
    <row r="2539" spans="1:28">
      <c r="A2539" s="102">
        <v>2537</v>
      </c>
      <c r="B2539" s="37"/>
      <c r="C2539" s="37"/>
      <c r="D2539" s="37"/>
      <c r="G2539" s="37"/>
      <c r="J2539" s="25"/>
      <c r="K2539" s="25"/>
      <c r="P2539" s="25"/>
      <c r="T2539" s="37"/>
      <c r="U2539" s="37"/>
      <c r="Y2539" s="37"/>
      <c r="Z2539" s="37"/>
    </row>
    <row r="2540" spans="1:28">
      <c r="A2540" s="102">
        <v>2538</v>
      </c>
      <c r="B2540" s="37"/>
      <c r="C2540" s="37"/>
      <c r="D2540" s="37"/>
      <c r="G2540" s="37"/>
      <c r="J2540" s="25"/>
      <c r="K2540" s="25"/>
      <c r="P2540" s="25"/>
      <c r="T2540" s="37"/>
      <c r="U2540" s="37"/>
      <c r="Y2540" s="37"/>
      <c r="Z2540" s="37"/>
    </row>
    <row r="2541" spans="1:28" ht="13.5" thickBot="1">
      <c r="A2541" s="114">
        <v>2539</v>
      </c>
      <c r="B2541" s="122"/>
      <c r="C2541" s="122"/>
      <c r="D2541" s="122"/>
      <c r="E2541" s="122"/>
      <c r="F2541" s="123"/>
      <c r="G2541" s="122"/>
      <c r="H2541" s="123"/>
      <c r="I2541" s="122"/>
      <c r="J2541" s="122"/>
      <c r="K2541" s="122"/>
      <c r="L2541" s="122"/>
      <c r="M2541" s="123"/>
      <c r="N2541" s="122"/>
      <c r="O2541" s="122"/>
      <c r="P2541" s="122"/>
      <c r="Q2541" s="122"/>
      <c r="R2541" s="123"/>
      <c r="S2541" s="122"/>
      <c r="T2541" s="122"/>
      <c r="U2541" s="122"/>
      <c r="V2541" s="122"/>
      <c r="W2541" s="123"/>
      <c r="X2541" s="122"/>
      <c r="Y2541" s="115"/>
      <c r="Z2541" s="115"/>
      <c r="AA2541" s="115"/>
      <c r="AB2541" s="116"/>
    </row>
    <row r="2542" spans="1:28">
      <c r="A2542" s="102">
        <v>2540</v>
      </c>
      <c r="B2542" s="37"/>
      <c r="C2542" s="37"/>
      <c r="D2542" s="37"/>
      <c r="G2542" s="37"/>
      <c r="J2542" s="25"/>
      <c r="K2542" s="25"/>
      <c r="P2542" s="25"/>
      <c r="T2542" s="37"/>
      <c r="U2542" s="37"/>
      <c r="Y2542" s="37"/>
      <c r="Z2542" s="37"/>
    </row>
    <row r="2543" spans="1:28">
      <c r="A2543" s="102">
        <v>2541</v>
      </c>
      <c r="B2543" s="37"/>
      <c r="C2543" s="37"/>
      <c r="D2543" s="37"/>
      <c r="G2543" s="37"/>
      <c r="J2543" s="25"/>
      <c r="K2543" s="25"/>
      <c r="P2543" s="25"/>
      <c r="T2543" s="37"/>
      <c r="U2543" s="37"/>
      <c r="Y2543" s="37"/>
      <c r="Z2543" s="37"/>
    </row>
    <row r="2544" spans="1:28">
      <c r="A2544" s="102">
        <v>2542</v>
      </c>
      <c r="B2544" s="37"/>
      <c r="C2544" s="37"/>
      <c r="D2544" s="37"/>
      <c r="G2544" s="37"/>
      <c r="J2544" s="25"/>
      <c r="K2544" s="25"/>
      <c r="P2544" s="25"/>
      <c r="T2544" s="37"/>
      <c r="U2544" s="37"/>
      <c r="Y2544" s="37"/>
      <c r="Z2544" s="37"/>
    </row>
    <row r="2545" spans="1:28">
      <c r="A2545" s="102">
        <v>2543</v>
      </c>
      <c r="B2545" s="37"/>
      <c r="C2545" s="37"/>
      <c r="D2545" s="37"/>
      <c r="G2545" s="37"/>
      <c r="J2545" s="25"/>
      <c r="K2545" s="25"/>
      <c r="P2545" s="25"/>
      <c r="T2545" s="37"/>
      <c r="U2545" s="37"/>
      <c r="Y2545" s="37"/>
      <c r="Z2545" s="37"/>
    </row>
    <row r="2546" spans="1:28" ht="13.5" thickBot="1">
      <c r="A2546" s="114">
        <v>2544</v>
      </c>
      <c r="B2546" s="122"/>
      <c r="C2546" s="122"/>
      <c r="D2546" s="122"/>
      <c r="E2546" s="122"/>
      <c r="F2546" s="123"/>
      <c r="G2546" s="122"/>
      <c r="H2546" s="123"/>
      <c r="I2546" s="122"/>
      <c r="J2546" s="122"/>
      <c r="K2546" s="122"/>
      <c r="L2546" s="122"/>
      <c r="M2546" s="123"/>
      <c r="N2546" s="122"/>
      <c r="O2546" s="122"/>
      <c r="P2546" s="122"/>
      <c r="Q2546" s="122"/>
      <c r="R2546" s="123"/>
      <c r="S2546" s="122"/>
      <c r="T2546" s="122"/>
      <c r="U2546" s="122"/>
      <c r="V2546" s="122"/>
      <c r="W2546" s="123"/>
      <c r="X2546" s="122"/>
      <c r="Y2546" s="115"/>
      <c r="Z2546" s="115"/>
      <c r="AA2546" s="115"/>
      <c r="AB2546" s="116"/>
    </row>
    <row r="2547" spans="1:28">
      <c r="A2547" s="102">
        <v>2545</v>
      </c>
      <c r="B2547" s="37"/>
      <c r="C2547" s="37"/>
      <c r="D2547" s="37"/>
      <c r="G2547" s="37"/>
      <c r="J2547" s="25"/>
      <c r="K2547" s="25"/>
      <c r="P2547" s="25"/>
      <c r="T2547" s="37"/>
      <c r="U2547" s="37"/>
      <c r="Y2547" s="37"/>
      <c r="Z2547" s="37"/>
    </row>
    <row r="2548" spans="1:28">
      <c r="A2548" s="102">
        <v>2546</v>
      </c>
      <c r="B2548" s="37"/>
      <c r="C2548" s="37"/>
      <c r="D2548" s="37"/>
      <c r="G2548" s="37"/>
      <c r="J2548" s="25"/>
      <c r="K2548" s="25"/>
      <c r="P2548" s="25"/>
      <c r="T2548" s="37"/>
      <c r="U2548" s="37"/>
      <c r="Y2548" s="37"/>
      <c r="Z2548" s="37"/>
    </row>
    <row r="2549" spans="1:28">
      <c r="A2549" s="102">
        <v>2547</v>
      </c>
      <c r="B2549" s="37"/>
      <c r="C2549" s="37"/>
      <c r="D2549" s="37"/>
      <c r="G2549" s="37"/>
      <c r="J2549" s="25"/>
      <c r="K2549" s="25"/>
      <c r="P2549" s="25"/>
      <c r="T2549" s="37"/>
      <c r="U2549" s="37"/>
      <c r="Y2549" s="37"/>
      <c r="Z2549" s="37"/>
    </row>
    <row r="2550" spans="1:28">
      <c r="A2550" s="102">
        <v>2548</v>
      </c>
      <c r="B2550" s="37"/>
      <c r="C2550" s="37"/>
      <c r="D2550" s="37"/>
      <c r="G2550" s="37"/>
      <c r="J2550" s="25"/>
      <c r="K2550" s="25"/>
      <c r="P2550" s="25"/>
      <c r="T2550" s="37"/>
      <c r="U2550" s="37"/>
      <c r="Y2550" s="37"/>
      <c r="Z2550" s="37"/>
    </row>
    <row r="2551" spans="1:28" ht="13.5" thickBot="1">
      <c r="A2551" s="114">
        <v>2549</v>
      </c>
      <c r="B2551" s="122"/>
      <c r="C2551" s="122"/>
      <c r="D2551" s="122"/>
      <c r="E2551" s="122"/>
      <c r="F2551" s="123"/>
      <c r="G2551" s="122"/>
      <c r="H2551" s="123"/>
      <c r="I2551" s="122"/>
      <c r="J2551" s="122"/>
      <c r="K2551" s="122"/>
      <c r="L2551" s="122"/>
      <c r="M2551" s="123"/>
      <c r="N2551" s="122"/>
      <c r="O2551" s="122"/>
      <c r="P2551" s="122"/>
      <c r="Q2551" s="122"/>
      <c r="R2551" s="123"/>
      <c r="S2551" s="122"/>
      <c r="T2551" s="122"/>
      <c r="U2551" s="122"/>
      <c r="V2551" s="122"/>
      <c r="W2551" s="123"/>
      <c r="X2551" s="122"/>
      <c r="Y2551" s="115"/>
      <c r="Z2551" s="115"/>
      <c r="AA2551" s="115"/>
      <c r="AB2551" s="116"/>
    </row>
    <row r="2552" spans="1:28">
      <c r="A2552" s="102">
        <v>2550</v>
      </c>
      <c r="B2552" s="37"/>
      <c r="C2552" s="37"/>
      <c r="D2552" s="37"/>
      <c r="G2552" s="37"/>
      <c r="J2552" s="25"/>
      <c r="K2552" s="25"/>
      <c r="P2552" s="25"/>
      <c r="T2552" s="37"/>
      <c r="U2552" s="37"/>
      <c r="Y2552" s="37"/>
      <c r="Z2552" s="37"/>
    </row>
    <row r="2553" spans="1:28">
      <c r="A2553" s="102">
        <v>2551</v>
      </c>
      <c r="B2553" s="37"/>
      <c r="C2553" s="37"/>
      <c r="D2553" s="37"/>
      <c r="G2553" s="37"/>
      <c r="J2553" s="25"/>
      <c r="K2553" s="25"/>
      <c r="P2553" s="25"/>
      <c r="T2553" s="37"/>
      <c r="U2553" s="37"/>
      <c r="Y2553" s="37"/>
      <c r="Z2553" s="37"/>
    </row>
    <row r="2554" spans="1:28">
      <c r="A2554" s="102">
        <v>2552</v>
      </c>
      <c r="B2554" s="37"/>
      <c r="C2554" s="37"/>
      <c r="D2554" s="37"/>
      <c r="G2554" s="37"/>
      <c r="J2554" s="25"/>
      <c r="K2554" s="25"/>
      <c r="P2554" s="25"/>
      <c r="T2554" s="37"/>
      <c r="U2554" s="37"/>
      <c r="Y2554" s="37"/>
      <c r="Z2554" s="37"/>
    </row>
    <row r="2555" spans="1:28">
      <c r="A2555" s="102">
        <v>2553</v>
      </c>
      <c r="B2555" s="37"/>
      <c r="C2555" s="37"/>
      <c r="D2555" s="37"/>
      <c r="G2555" s="37"/>
      <c r="J2555" s="25"/>
      <c r="K2555" s="25"/>
      <c r="P2555" s="25"/>
      <c r="T2555" s="37"/>
      <c r="U2555" s="37"/>
      <c r="Y2555" s="37"/>
      <c r="Z2555" s="37"/>
    </row>
    <row r="2556" spans="1:28" ht="13.5" thickBot="1">
      <c r="A2556" s="114">
        <v>2554</v>
      </c>
      <c r="B2556" s="122"/>
      <c r="C2556" s="122"/>
      <c r="D2556" s="122"/>
      <c r="E2556" s="122"/>
      <c r="F2556" s="123"/>
      <c r="G2556" s="122"/>
      <c r="H2556" s="123"/>
      <c r="I2556" s="122"/>
      <c r="J2556" s="122"/>
      <c r="K2556" s="122"/>
      <c r="L2556" s="122"/>
      <c r="M2556" s="123"/>
      <c r="N2556" s="122"/>
      <c r="O2556" s="122"/>
      <c r="P2556" s="122"/>
      <c r="Q2556" s="122"/>
      <c r="R2556" s="123"/>
      <c r="S2556" s="122"/>
      <c r="T2556" s="122"/>
      <c r="U2556" s="122"/>
      <c r="V2556" s="122"/>
      <c r="W2556" s="123"/>
      <c r="X2556" s="122"/>
      <c r="Y2556" s="115"/>
      <c r="Z2556" s="115"/>
      <c r="AA2556" s="115"/>
      <c r="AB2556" s="116"/>
    </row>
    <row r="2557" spans="1:28">
      <c r="A2557" s="102">
        <v>2555</v>
      </c>
      <c r="B2557" s="37"/>
      <c r="C2557" s="37"/>
      <c r="D2557" s="37"/>
      <c r="G2557" s="37"/>
      <c r="J2557" s="25"/>
      <c r="K2557" s="25"/>
      <c r="P2557" s="25"/>
      <c r="T2557" s="37"/>
      <c r="U2557" s="37"/>
      <c r="Y2557" s="37"/>
      <c r="Z2557" s="37"/>
    </row>
    <row r="2558" spans="1:28">
      <c r="A2558" s="102">
        <v>2556</v>
      </c>
      <c r="B2558" s="37"/>
      <c r="C2558" s="37"/>
      <c r="D2558" s="37"/>
      <c r="G2558" s="37"/>
      <c r="J2558" s="25"/>
      <c r="K2558" s="25"/>
      <c r="P2558" s="25"/>
      <c r="T2558" s="37"/>
      <c r="U2558" s="37"/>
      <c r="Y2558" s="37"/>
      <c r="Z2558" s="37"/>
    </row>
    <row r="2559" spans="1:28">
      <c r="A2559" s="102">
        <v>2557</v>
      </c>
      <c r="B2559" s="37"/>
      <c r="C2559" s="37"/>
      <c r="D2559" s="37"/>
      <c r="G2559" s="37"/>
      <c r="J2559" s="25"/>
      <c r="K2559" s="25"/>
      <c r="P2559" s="25"/>
      <c r="T2559" s="37"/>
      <c r="U2559" s="37"/>
      <c r="Y2559" s="37"/>
      <c r="Z2559" s="37"/>
    </row>
    <row r="2560" spans="1:28">
      <c r="A2560" s="102">
        <v>2558</v>
      </c>
      <c r="B2560" s="37"/>
      <c r="C2560" s="37"/>
      <c r="D2560" s="37"/>
      <c r="G2560" s="37"/>
      <c r="J2560" s="25"/>
      <c r="K2560" s="25"/>
      <c r="P2560" s="25"/>
      <c r="T2560" s="37"/>
      <c r="U2560" s="37"/>
      <c r="Y2560" s="37"/>
      <c r="Z2560" s="37"/>
    </row>
    <row r="2561" spans="1:28" ht="13.5" thickBot="1">
      <c r="A2561" s="114">
        <v>2559</v>
      </c>
      <c r="B2561" s="122"/>
      <c r="C2561" s="122"/>
      <c r="D2561" s="122"/>
      <c r="E2561" s="122"/>
      <c r="F2561" s="123"/>
      <c r="G2561" s="122"/>
      <c r="H2561" s="123"/>
      <c r="I2561" s="122"/>
      <c r="J2561" s="122"/>
      <c r="K2561" s="122"/>
      <c r="L2561" s="122"/>
      <c r="M2561" s="123"/>
      <c r="N2561" s="122"/>
      <c r="O2561" s="122"/>
      <c r="P2561" s="122"/>
      <c r="Q2561" s="122"/>
      <c r="R2561" s="123"/>
      <c r="S2561" s="122"/>
      <c r="T2561" s="122"/>
      <c r="U2561" s="122"/>
      <c r="V2561" s="122"/>
      <c r="W2561" s="123"/>
      <c r="X2561" s="122"/>
      <c r="Y2561" s="115"/>
      <c r="Z2561" s="115"/>
      <c r="AA2561" s="115"/>
      <c r="AB2561" s="116"/>
    </row>
    <row r="2562" spans="1:28">
      <c r="A2562" s="102">
        <v>2560</v>
      </c>
      <c r="B2562" s="37"/>
      <c r="C2562" s="37"/>
      <c r="D2562" s="37"/>
      <c r="G2562" s="37"/>
      <c r="J2562" s="25"/>
      <c r="K2562" s="25"/>
      <c r="P2562" s="25"/>
      <c r="T2562" s="37"/>
      <c r="U2562" s="37"/>
      <c r="Y2562" s="37"/>
      <c r="Z2562" s="37"/>
    </row>
    <row r="2563" spans="1:28">
      <c r="A2563" s="102">
        <v>2561</v>
      </c>
      <c r="B2563" s="37"/>
      <c r="C2563" s="37"/>
      <c r="D2563" s="37"/>
      <c r="G2563" s="37"/>
      <c r="J2563" s="25"/>
      <c r="K2563" s="25"/>
      <c r="P2563" s="25"/>
      <c r="T2563" s="37"/>
      <c r="U2563" s="37"/>
      <c r="Y2563" s="37"/>
      <c r="Z2563" s="37"/>
    </row>
    <row r="2564" spans="1:28">
      <c r="A2564" s="102">
        <v>2562</v>
      </c>
      <c r="B2564" s="37"/>
      <c r="C2564" s="37"/>
      <c r="D2564" s="37"/>
      <c r="G2564" s="37"/>
      <c r="J2564" s="25"/>
      <c r="K2564" s="25"/>
      <c r="P2564" s="25"/>
      <c r="T2564" s="37"/>
      <c r="U2564" s="37"/>
      <c r="Y2564" s="37"/>
      <c r="Z2564" s="37"/>
    </row>
    <row r="2565" spans="1:28">
      <c r="A2565" s="102">
        <v>2563</v>
      </c>
      <c r="B2565" s="37"/>
      <c r="C2565" s="37"/>
      <c r="D2565" s="37"/>
      <c r="G2565" s="37"/>
      <c r="J2565" s="25"/>
      <c r="K2565" s="25"/>
      <c r="P2565" s="25"/>
      <c r="T2565" s="37"/>
      <c r="U2565" s="37"/>
      <c r="Y2565" s="37"/>
      <c r="Z2565" s="37"/>
    </row>
    <row r="2566" spans="1:28" ht="13.5" thickBot="1">
      <c r="A2566" s="114">
        <v>2564</v>
      </c>
      <c r="B2566" s="122"/>
      <c r="C2566" s="122"/>
      <c r="D2566" s="122"/>
      <c r="E2566" s="122"/>
      <c r="F2566" s="123"/>
      <c r="G2566" s="122"/>
      <c r="H2566" s="123"/>
      <c r="I2566" s="122"/>
      <c r="J2566" s="122"/>
      <c r="K2566" s="122"/>
      <c r="L2566" s="122"/>
      <c r="M2566" s="123"/>
      <c r="N2566" s="122"/>
      <c r="O2566" s="122"/>
      <c r="P2566" s="122"/>
      <c r="Q2566" s="122"/>
      <c r="R2566" s="123"/>
      <c r="S2566" s="122"/>
      <c r="T2566" s="122"/>
      <c r="U2566" s="122"/>
      <c r="V2566" s="122"/>
      <c r="W2566" s="123"/>
      <c r="X2566" s="122"/>
      <c r="Y2566" s="115"/>
      <c r="Z2566" s="115"/>
      <c r="AA2566" s="115"/>
      <c r="AB2566" s="116"/>
    </row>
    <row r="2567" spans="1:28">
      <c r="A2567" s="102">
        <v>2565</v>
      </c>
      <c r="B2567" s="37"/>
      <c r="C2567" s="37"/>
      <c r="D2567" s="37"/>
      <c r="G2567" s="37"/>
      <c r="J2567" s="25"/>
      <c r="K2567" s="25"/>
      <c r="P2567" s="25"/>
      <c r="T2567" s="37"/>
      <c r="U2567" s="37"/>
      <c r="Y2567" s="37"/>
      <c r="Z2567" s="37"/>
    </row>
    <row r="2568" spans="1:28">
      <c r="A2568" s="102">
        <v>2566</v>
      </c>
      <c r="B2568" s="37"/>
      <c r="C2568" s="37"/>
      <c r="D2568" s="37"/>
      <c r="G2568" s="37"/>
      <c r="J2568" s="25"/>
      <c r="K2568" s="25"/>
      <c r="P2568" s="25"/>
      <c r="T2568" s="37"/>
      <c r="U2568" s="37"/>
      <c r="Y2568" s="37"/>
      <c r="Z2568" s="37"/>
    </row>
    <row r="2569" spans="1:28">
      <c r="A2569" s="102">
        <v>2567</v>
      </c>
      <c r="B2569" s="37"/>
      <c r="C2569" s="37"/>
      <c r="D2569" s="37"/>
      <c r="G2569" s="37"/>
      <c r="J2569" s="25"/>
      <c r="K2569" s="25"/>
      <c r="P2569" s="25"/>
      <c r="T2569" s="37"/>
      <c r="U2569" s="37"/>
      <c r="Y2569" s="37"/>
      <c r="Z2569" s="37"/>
    </row>
    <row r="2570" spans="1:28">
      <c r="A2570" s="102">
        <v>2568</v>
      </c>
      <c r="B2570" s="37"/>
      <c r="C2570" s="37"/>
      <c r="D2570" s="37"/>
      <c r="G2570" s="37"/>
      <c r="J2570" s="25"/>
      <c r="K2570" s="25"/>
      <c r="P2570" s="25"/>
      <c r="T2570" s="37"/>
      <c r="U2570" s="37"/>
      <c r="Y2570" s="37"/>
      <c r="Z2570" s="37"/>
    </row>
    <row r="2571" spans="1:28" ht="13.5" thickBot="1">
      <c r="A2571" s="114">
        <v>2569</v>
      </c>
      <c r="B2571" s="122"/>
      <c r="C2571" s="122"/>
      <c r="D2571" s="122"/>
      <c r="E2571" s="122"/>
      <c r="F2571" s="123"/>
      <c r="G2571" s="122"/>
      <c r="H2571" s="123"/>
      <c r="I2571" s="122"/>
      <c r="J2571" s="122"/>
      <c r="K2571" s="122"/>
      <c r="L2571" s="122"/>
      <c r="M2571" s="123"/>
      <c r="N2571" s="122"/>
      <c r="O2571" s="122"/>
      <c r="P2571" s="122"/>
      <c r="Q2571" s="122"/>
      <c r="R2571" s="123"/>
      <c r="S2571" s="122"/>
      <c r="T2571" s="122"/>
      <c r="U2571" s="122"/>
      <c r="V2571" s="122"/>
      <c r="W2571" s="123"/>
      <c r="X2571" s="122"/>
      <c r="Y2571" s="115"/>
      <c r="Z2571" s="115"/>
      <c r="AA2571" s="115"/>
      <c r="AB2571" s="116"/>
    </row>
    <row r="2572" spans="1:28">
      <c r="A2572" s="102">
        <v>2570</v>
      </c>
      <c r="B2572" s="37"/>
      <c r="C2572" s="37"/>
      <c r="D2572" s="37"/>
      <c r="G2572" s="37"/>
      <c r="J2572" s="25"/>
      <c r="K2572" s="25"/>
      <c r="P2572" s="25"/>
      <c r="T2572" s="37"/>
      <c r="U2572" s="37"/>
      <c r="Y2572" s="37"/>
      <c r="Z2572" s="37"/>
    </row>
    <row r="2573" spans="1:28">
      <c r="A2573" s="102">
        <v>2571</v>
      </c>
      <c r="B2573" s="37"/>
      <c r="C2573" s="37"/>
      <c r="D2573" s="37"/>
      <c r="G2573" s="37"/>
      <c r="J2573" s="25"/>
      <c r="K2573" s="25"/>
      <c r="P2573" s="25"/>
      <c r="T2573" s="37"/>
      <c r="U2573" s="37"/>
      <c r="Y2573" s="37"/>
      <c r="Z2573" s="37"/>
    </row>
    <row r="2574" spans="1:28">
      <c r="A2574" s="102">
        <v>2572</v>
      </c>
      <c r="B2574" s="37"/>
      <c r="C2574" s="37"/>
      <c r="D2574" s="37"/>
      <c r="G2574" s="37"/>
      <c r="J2574" s="25"/>
      <c r="K2574" s="25"/>
      <c r="P2574" s="25"/>
      <c r="T2574" s="37"/>
      <c r="U2574" s="37"/>
      <c r="Y2574" s="37"/>
      <c r="Z2574" s="37"/>
    </row>
    <row r="2575" spans="1:28">
      <c r="A2575" s="102">
        <v>2573</v>
      </c>
      <c r="B2575" s="37"/>
      <c r="C2575" s="37"/>
      <c r="D2575" s="37"/>
      <c r="G2575" s="37"/>
      <c r="J2575" s="25"/>
      <c r="K2575" s="25"/>
      <c r="P2575" s="25"/>
      <c r="T2575" s="37"/>
      <c r="U2575" s="37"/>
      <c r="Y2575" s="37"/>
      <c r="Z2575" s="37"/>
    </row>
    <row r="2576" spans="1:28" ht="13.5" thickBot="1">
      <c r="A2576" s="114">
        <v>2574</v>
      </c>
      <c r="B2576" s="122"/>
      <c r="C2576" s="122"/>
      <c r="D2576" s="122"/>
      <c r="E2576" s="122"/>
      <c r="F2576" s="123"/>
      <c r="G2576" s="122"/>
      <c r="H2576" s="123"/>
      <c r="I2576" s="122"/>
      <c r="J2576" s="122"/>
      <c r="K2576" s="122"/>
      <c r="L2576" s="122"/>
      <c r="M2576" s="123"/>
      <c r="N2576" s="122"/>
      <c r="O2576" s="122"/>
      <c r="P2576" s="122"/>
      <c r="Q2576" s="122"/>
      <c r="R2576" s="123"/>
      <c r="S2576" s="122"/>
      <c r="T2576" s="122"/>
      <c r="U2576" s="122"/>
      <c r="V2576" s="122"/>
      <c r="W2576" s="123"/>
      <c r="X2576" s="122"/>
      <c r="Y2576" s="115"/>
      <c r="Z2576" s="115"/>
      <c r="AA2576" s="115"/>
      <c r="AB2576" s="116"/>
    </row>
    <row r="2577" spans="1:28">
      <c r="A2577" s="102">
        <v>2575</v>
      </c>
      <c r="B2577" s="37"/>
      <c r="C2577" s="37"/>
      <c r="D2577" s="37"/>
      <c r="G2577" s="37"/>
      <c r="J2577" s="25"/>
      <c r="K2577" s="25"/>
      <c r="P2577" s="25"/>
      <c r="T2577" s="37"/>
      <c r="U2577" s="37"/>
      <c r="Y2577" s="37"/>
      <c r="Z2577" s="37"/>
    </row>
    <row r="2578" spans="1:28">
      <c r="A2578" s="102">
        <v>2576</v>
      </c>
      <c r="B2578" s="37"/>
      <c r="C2578" s="37"/>
      <c r="D2578" s="37"/>
      <c r="G2578" s="37"/>
      <c r="J2578" s="25"/>
      <c r="K2578" s="25"/>
      <c r="P2578" s="25"/>
      <c r="T2578" s="37"/>
      <c r="U2578" s="37"/>
      <c r="Y2578" s="37"/>
      <c r="Z2578" s="37"/>
    </row>
    <row r="2579" spans="1:28">
      <c r="A2579" s="102">
        <v>2577</v>
      </c>
      <c r="B2579" s="37"/>
      <c r="C2579" s="37"/>
      <c r="D2579" s="37"/>
      <c r="G2579" s="37"/>
      <c r="J2579" s="25"/>
      <c r="K2579" s="25"/>
      <c r="P2579" s="25"/>
      <c r="T2579" s="37"/>
      <c r="U2579" s="37"/>
      <c r="Y2579" s="37"/>
      <c r="Z2579" s="37"/>
    </row>
    <row r="2580" spans="1:28">
      <c r="A2580" s="102">
        <v>2578</v>
      </c>
      <c r="B2580" s="37"/>
      <c r="C2580" s="37"/>
      <c r="D2580" s="37"/>
      <c r="G2580" s="37"/>
      <c r="J2580" s="25"/>
      <c r="K2580" s="25"/>
      <c r="P2580" s="25"/>
      <c r="T2580" s="37"/>
      <c r="U2580" s="37"/>
      <c r="Y2580" s="37"/>
      <c r="Z2580" s="37"/>
    </row>
    <row r="2581" spans="1:28" ht="13.5" thickBot="1">
      <c r="A2581" s="114">
        <v>2579</v>
      </c>
      <c r="B2581" s="122"/>
      <c r="C2581" s="122"/>
      <c r="D2581" s="122"/>
      <c r="E2581" s="122"/>
      <c r="F2581" s="123"/>
      <c r="G2581" s="122"/>
      <c r="H2581" s="123"/>
      <c r="I2581" s="122"/>
      <c r="J2581" s="122"/>
      <c r="K2581" s="122"/>
      <c r="L2581" s="122"/>
      <c r="M2581" s="123"/>
      <c r="N2581" s="122"/>
      <c r="O2581" s="122"/>
      <c r="P2581" s="122"/>
      <c r="Q2581" s="122"/>
      <c r="R2581" s="123"/>
      <c r="S2581" s="122"/>
      <c r="T2581" s="122"/>
      <c r="U2581" s="122"/>
      <c r="V2581" s="122"/>
      <c r="W2581" s="123"/>
      <c r="X2581" s="122"/>
      <c r="Y2581" s="115"/>
      <c r="Z2581" s="115"/>
      <c r="AA2581" s="115"/>
      <c r="AB2581" s="116"/>
    </row>
    <row r="2582" spans="1:28">
      <c r="A2582" s="102">
        <v>2580</v>
      </c>
      <c r="B2582" s="37"/>
      <c r="C2582" s="37"/>
      <c r="D2582" s="37"/>
      <c r="G2582" s="37"/>
      <c r="J2582" s="25"/>
      <c r="K2582" s="25"/>
      <c r="P2582" s="25"/>
      <c r="T2582" s="37"/>
      <c r="U2582" s="37"/>
      <c r="Y2582" s="37"/>
      <c r="Z2582" s="37"/>
    </row>
    <row r="2583" spans="1:28">
      <c r="A2583" s="102">
        <v>2581</v>
      </c>
      <c r="B2583" s="37"/>
      <c r="C2583" s="37"/>
      <c r="D2583" s="37"/>
      <c r="G2583" s="37"/>
      <c r="J2583" s="25"/>
      <c r="K2583" s="25"/>
      <c r="P2583" s="25"/>
      <c r="T2583" s="37"/>
      <c r="U2583" s="37"/>
      <c r="Y2583" s="37"/>
      <c r="Z2583" s="37"/>
    </row>
    <row r="2584" spans="1:28">
      <c r="A2584" s="102">
        <v>2582</v>
      </c>
      <c r="B2584" s="37"/>
      <c r="C2584" s="37"/>
      <c r="D2584" s="37"/>
      <c r="G2584" s="37"/>
      <c r="J2584" s="25"/>
      <c r="K2584" s="25"/>
      <c r="P2584" s="25"/>
      <c r="T2584" s="37"/>
      <c r="U2584" s="37"/>
      <c r="Y2584" s="37"/>
      <c r="Z2584" s="37"/>
    </row>
    <row r="2585" spans="1:28">
      <c r="A2585" s="102">
        <v>2583</v>
      </c>
      <c r="B2585" s="37"/>
      <c r="C2585" s="37"/>
      <c r="D2585" s="37"/>
      <c r="G2585" s="37"/>
      <c r="J2585" s="25"/>
      <c r="K2585" s="25"/>
      <c r="P2585" s="25"/>
      <c r="T2585" s="37"/>
      <c r="U2585" s="37"/>
      <c r="Y2585" s="37"/>
      <c r="Z2585" s="37"/>
    </row>
    <row r="2586" spans="1:28" ht="13.5" thickBot="1">
      <c r="A2586" s="114">
        <v>2584</v>
      </c>
      <c r="B2586" s="122"/>
      <c r="C2586" s="122"/>
      <c r="D2586" s="122"/>
      <c r="E2586" s="122"/>
      <c r="F2586" s="123"/>
      <c r="G2586" s="122"/>
      <c r="H2586" s="123"/>
      <c r="I2586" s="122"/>
      <c r="J2586" s="122"/>
      <c r="K2586" s="122"/>
      <c r="L2586" s="122"/>
      <c r="M2586" s="123"/>
      <c r="N2586" s="122"/>
      <c r="O2586" s="122"/>
      <c r="P2586" s="122"/>
      <c r="Q2586" s="122"/>
      <c r="R2586" s="123"/>
      <c r="S2586" s="122"/>
      <c r="T2586" s="122"/>
      <c r="U2586" s="122"/>
      <c r="V2586" s="122"/>
      <c r="W2586" s="123"/>
      <c r="X2586" s="122"/>
      <c r="Y2586" s="115"/>
      <c r="Z2586" s="115"/>
      <c r="AA2586" s="115"/>
      <c r="AB2586" s="116"/>
    </row>
    <row r="2587" spans="1:28">
      <c r="A2587" s="102">
        <v>2585</v>
      </c>
      <c r="B2587" s="37"/>
      <c r="C2587" s="37"/>
      <c r="D2587" s="37"/>
      <c r="G2587" s="37"/>
      <c r="J2587" s="25"/>
      <c r="K2587" s="25"/>
      <c r="P2587" s="25"/>
      <c r="T2587" s="37"/>
      <c r="U2587" s="37"/>
      <c r="Y2587" s="37"/>
      <c r="Z2587" s="37"/>
    </row>
    <row r="2588" spans="1:28">
      <c r="A2588" s="102">
        <v>2586</v>
      </c>
      <c r="B2588" s="37"/>
      <c r="C2588" s="37"/>
      <c r="D2588" s="37"/>
      <c r="G2588" s="37"/>
      <c r="J2588" s="25"/>
      <c r="K2588" s="25"/>
      <c r="P2588" s="25"/>
      <c r="T2588" s="37"/>
      <c r="U2588" s="37"/>
      <c r="Y2588" s="37"/>
      <c r="Z2588" s="37"/>
    </row>
    <row r="2589" spans="1:28">
      <c r="A2589" s="102">
        <v>2587</v>
      </c>
      <c r="B2589" s="37"/>
      <c r="C2589" s="37"/>
      <c r="D2589" s="37"/>
      <c r="G2589" s="37"/>
      <c r="J2589" s="25"/>
      <c r="K2589" s="25"/>
      <c r="P2589" s="25"/>
      <c r="T2589" s="37"/>
      <c r="U2589" s="37"/>
      <c r="Y2589" s="37"/>
      <c r="Z2589" s="37"/>
    </row>
    <row r="2590" spans="1:28">
      <c r="A2590" s="102">
        <v>2588</v>
      </c>
      <c r="B2590" s="37"/>
      <c r="C2590" s="37"/>
      <c r="D2590" s="37"/>
      <c r="G2590" s="37"/>
      <c r="J2590" s="25"/>
      <c r="K2590" s="25"/>
      <c r="P2590" s="25"/>
      <c r="T2590" s="37"/>
      <c r="U2590" s="37"/>
      <c r="Y2590" s="37"/>
      <c r="Z2590" s="37"/>
    </row>
    <row r="2591" spans="1:28" ht="13.5" thickBot="1">
      <c r="A2591" s="114">
        <v>2589</v>
      </c>
      <c r="B2591" s="122"/>
      <c r="C2591" s="122"/>
      <c r="D2591" s="122"/>
      <c r="E2591" s="122"/>
      <c r="F2591" s="123"/>
      <c r="G2591" s="122"/>
      <c r="H2591" s="123"/>
      <c r="I2591" s="122"/>
      <c r="J2591" s="122"/>
      <c r="K2591" s="122"/>
      <c r="L2591" s="122"/>
      <c r="M2591" s="123"/>
      <c r="N2591" s="122"/>
      <c r="O2591" s="122"/>
      <c r="P2591" s="122"/>
      <c r="Q2591" s="122"/>
      <c r="R2591" s="123"/>
      <c r="S2591" s="122"/>
      <c r="T2591" s="122"/>
      <c r="U2591" s="122"/>
      <c r="V2591" s="122"/>
      <c r="W2591" s="123"/>
      <c r="X2591" s="122"/>
      <c r="Y2591" s="115"/>
      <c r="Z2591" s="115"/>
      <c r="AA2591" s="115"/>
      <c r="AB2591" s="116"/>
    </row>
    <row r="2592" spans="1:28">
      <c r="A2592" s="102">
        <v>2590</v>
      </c>
      <c r="B2592" s="37"/>
      <c r="C2592" s="37"/>
      <c r="D2592" s="37"/>
      <c r="G2592" s="37"/>
      <c r="J2592" s="25"/>
      <c r="K2592" s="25"/>
      <c r="P2592" s="25"/>
      <c r="T2592" s="37"/>
      <c r="U2592" s="37"/>
      <c r="Y2592" s="37"/>
      <c r="Z2592" s="37"/>
    </row>
    <row r="2593" spans="1:28">
      <c r="A2593" s="102">
        <v>2591</v>
      </c>
      <c r="B2593" s="37"/>
      <c r="C2593" s="37"/>
      <c r="D2593" s="37"/>
      <c r="G2593" s="37"/>
      <c r="J2593" s="25"/>
      <c r="K2593" s="25"/>
      <c r="P2593" s="25"/>
      <c r="T2593" s="37"/>
      <c r="U2593" s="37"/>
      <c r="Y2593" s="37"/>
      <c r="Z2593" s="37"/>
    </row>
    <row r="2594" spans="1:28">
      <c r="A2594" s="102">
        <v>2592</v>
      </c>
      <c r="B2594" s="37"/>
      <c r="C2594" s="37"/>
      <c r="D2594" s="37"/>
      <c r="G2594" s="37"/>
      <c r="J2594" s="25"/>
      <c r="K2594" s="25"/>
      <c r="P2594" s="25"/>
      <c r="T2594" s="37"/>
      <c r="U2594" s="37"/>
      <c r="Y2594" s="37"/>
      <c r="Z2594" s="37"/>
    </row>
    <row r="2595" spans="1:28">
      <c r="A2595" s="102">
        <v>2593</v>
      </c>
      <c r="B2595" s="37"/>
      <c r="C2595" s="37"/>
      <c r="D2595" s="37"/>
      <c r="G2595" s="37"/>
      <c r="J2595" s="25"/>
      <c r="K2595" s="25"/>
      <c r="P2595" s="25"/>
      <c r="T2595" s="37"/>
      <c r="U2595" s="37"/>
      <c r="Y2595" s="37"/>
      <c r="Z2595" s="37"/>
    </row>
    <row r="2596" spans="1:28" ht="13.5" thickBot="1">
      <c r="A2596" s="114">
        <v>2594</v>
      </c>
      <c r="B2596" s="122"/>
      <c r="C2596" s="122"/>
      <c r="D2596" s="122"/>
      <c r="E2596" s="122"/>
      <c r="F2596" s="123"/>
      <c r="G2596" s="122"/>
      <c r="H2596" s="123"/>
      <c r="I2596" s="122"/>
      <c r="J2596" s="122"/>
      <c r="K2596" s="122"/>
      <c r="L2596" s="122"/>
      <c r="M2596" s="123"/>
      <c r="N2596" s="122"/>
      <c r="O2596" s="122"/>
      <c r="P2596" s="122"/>
      <c r="Q2596" s="122"/>
      <c r="R2596" s="123"/>
      <c r="S2596" s="122"/>
      <c r="T2596" s="122"/>
      <c r="U2596" s="122"/>
      <c r="V2596" s="122"/>
      <c r="W2596" s="123"/>
      <c r="X2596" s="122"/>
      <c r="Y2596" s="115"/>
      <c r="Z2596" s="115"/>
      <c r="AA2596" s="115"/>
      <c r="AB2596" s="116"/>
    </row>
    <row r="2597" spans="1:28">
      <c r="A2597" s="102">
        <v>2595</v>
      </c>
      <c r="B2597" s="37"/>
      <c r="C2597" s="37"/>
      <c r="D2597" s="37"/>
      <c r="G2597" s="37"/>
      <c r="J2597" s="25"/>
      <c r="K2597" s="25"/>
      <c r="P2597" s="25"/>
      <c r="T2597" s="37"/>
      <c r="U2597" s="37"/>
      <c r="Y2597" s="37"/>
      <c r="Z2597" s="37"/>
    </row>
    <row r="2598" spans="1:28">
      <c r="A2598" s="102">
        <v>2596</v>
      </c>
      <c r="B2598" s="37"/>
      <c r="C2598" s="37"/>
      <c r="D2598" s="37"/>
      <c r="G2598" s="37"/>
      <c r="J2598" s="25"/>
      <c r="K2598" s="25"/>
      <c r="P2598" s="25"/>
      <c r="T2598" s="37"/>
      <c r="U2598" s="37"/>
      <c r="Y2598" s="37"/>
      <c r="Z2598" s="37"/>
    </row>
    <row r="2599" spans="1:28">
      <c r="A2599" s="102">
        <v>2597</v>
      </c>
      <c r="B2599" s="37"/>
      <c r="C2599" s="37"/>
      <c r="D2599" s="37"/>
      <c r="G2599" s="37"/>
      <c r="J2599" s="25"/>
      <c r="K2599" s="25"/>
      <c r="P2599" s="25"/>
      <c r="T2599" s="37"/>
      <c r="U2599" s="37"/>
      <c r="Y2599" s="37"/>
      <c r="Z2599" s="37"/>
    </row>
    <row r="2600" spans="1:28">
      <c r="A2600" s="102">
        <v>2598</v>
      </c>
      <c r="B2600" s="37"/>
      <c r="C2600" s="37"/>
      <c r="D2600" s="37"/>
      <c r="G2600" s="37"/>
      <c r="J2600" s="25"/>
      <c r="K2600" s="25"/>
      <c r="P2600" s="25"/>
      <c r="T2600" s="37"/>
      <c r="U2600" s="37"/>
      <c r="Y2600" s="37"/>
      <c r="Z2600" s="37"/>
    </row>
    <row r="2601" spans="1:28" ht="13.5" thickBot="1">
      <c r="A2601" s="114">
        <v>2599</v>
      </c>
      <c r="B2601" s="122"/>
      <c r="C2601" s="122"/>
      <c r="D2601" s="122"/>
      <c r="E2601" s="122"/>
      <c r="F2601" s="123"/>
      <c r="G2601" s="122"/>
      <c r="H2601" s="123"/>
      <c r="I2601" s="122"/>
      <c r="J2601" s="122"/>
      <c r="K2601" s="122"/>
      <c r="L2601" s="122"/>
      <c r="M2601" s="123"/>
      <c r="N2601" s="122"/>
      <c r="O2601" s="122"/>
      <c r="P2601" s="122"/>
      <c r="Q2601" s="122"/>
      <c r="R2601" s="123"/>
      <c r="S2601" s="122"/>
      <c r="T2601" s="122"/>
      <c r="U2601" s="122"/>
      <c r="V2601" s="122"/>
      <c r="W2601" s="123"/>
      <c r="X2601" s="122"/>
      <c r="Y2601" s="115"/>
      <c r="Z2601" s="115"/>
      <c r="AA2601" s="115"/>
      <c r="AB2601" s="116"/>
    </row>
    <row r="2602" spans="1:28">
      <c r="A2602" s="102">
        <v>2600</v>
      </c>
      <c r="B2602" s="37"/>
      <c r="C2602" s="37"/>
      <c r="D2602" s="37"/>
      <c r="G2602" s="37"/>
      <c r="J2602" s="25"/>
      <c r="K2602" s="25"/>
      <c r="P2602" s="25"/>
      <c r="T2602" s="37"/>
      <c r="U2602" s="37"/>
      <c r="Y2602" s="37"/>
      <c r="Z2602" s="37"/>
    </row>
    <row r="2603" spans="1:28">
      <c r="A2603" s="102">
        <v>2601</v>
      </c>
      <c r="B2603" s="37"/>
      <c r="C2603" s="37"/>
      <c r="D2603" s="37"/>
      <c r="G2603" s="37"/>
      <c r="J2603" s="25"/>
      <c r="K2603" s="25"/>
      <c r="P2603" s="25"/>
      <c r="T2603" s="37"/>
      <c r="U2603" s="37"/>
      <c r="Y2603" s="37"/>
      <c r="Z2603" s="37"/>
    </row>
    <row r="2604" spans="1:28">
      <c r="A2604" s="102">
        <v>2602</v>
      </c>
      <c r="B2604" s="37"/>
      <c r="C2604" s="37"/>
      <c r="D2604" s="37"/>
      <c r="G2604" s="37"/>
      <c r="J2604" s="25"/>
      <c r="K2604" s="25"/>
      <c r="P2604" s="25"/>
      <c r="T2604" s="37"/>
      <c r="U2604" s="37"/>
      <c r="Y2604" s="37"/>
      <c r="Z2604" s="37"/>
    </row>
    <row r="2605" spans="1:28">
      <c r="A2605" s="102">
        <v>2603</v>
      </c>
      <c r="B2605" s="37"/>
      <c r="C2605" s="37"/>
      <c r="D2605" s="37"/>
      <c r="G2605" s="37"/>
      <c r="J2605" s="25"/>
      <c r="K2605" s="25"/>
      <c r="P2605" s="25"/>
      <c r="T2605" s="37"/>
      <c r="U2605" s="37"/>
      <c r="Y2605" s="37"/>
      <c r="Z2605" s="37"/>
    </row>
    <row r="2606" spans="1:28" ht="13.5" thickBot="1">
      <c r="A2606" s="114">
        <v>2604</v>
      </c>
      <c r="B2606" s="122"/>
      <c r="C2606" s="122"/>
      <c r="D2606" s="122"/>
      <c r="E2606" s="122"/>
      <c r="F2606" s="123"/>
      <c r="G2606" s="122"/>
      <c r="H2606" s="123"/>
      <c r="I2606" s="122"/>
      <c r="J2606" s="122"/>
      <c r="K2606" s="122"/>
      <c r="L2606" s="122"/>
      <c r="M2606" s="123"/>
      <c r="N2606" s="122"/>
      <c r="O2606" s="122"/>
      <c r="P2606" s="122"/>
      <c r="Q2606" s="122"/>
      <c r="R2606" s="123"/>
      <c r="S2606" s="122"/>
      <c r="T2606" s="122"/>
      <c r="U2606" s="122"/>
      <c r="V2606" s="122"/>
      <c r="W2606" s="123"/>
      <c r="X2606" s="122"/>
      <c r="Y2606" s="115"/>
      <c r="Z2606" s="115"/>
      <c r="AA2606" s="115"/>
      <c r="AB2606" s="116"/>
    </row>
    <row r="2607" spans="1:28">
      <c r="A2607" s="102">
        <v>2605</v>
      </c>
      <c r="B2607" s="37"/>
      <c r="C2607" s="37"/>
      <c r="D2607" s="37"/>
      <c r="G2607" s="37"/>
      <c r="J2607" s="25"/>
      <c r="K2607" s="25"/>
      <c r="P2607" s="25"/>
      <c r="T2607" s="37"/>
      <c r="U2607" s="37"/>
      <c r="Y2607" s="37"/>
      <c r="Z2607" s="37"/>
    </row>
    <row r="2608" spans="1:28">
      <c r="A2608" s="102">
        <v>2606</v>
      </c>
      <c r="B2608" s="37"/>
      <c r="C2608" s="37"/>
      <c r="D2608" s="37"/>
      <c r="G2608" s="37"/>
      <c r="J2608" s="25"/>
      <c r="K2608" s="25"/>
      <c r="P2608" s="25"/>
      <c r="T2608" s="37"/>
      <c r="U2608" s="37"/>
      <c r="Y2608" s="37"/>
      <c r="Z2608" s="37"/>
    </row>
    <row r="2609" spans="1:28">
      <c r="A2609" s="102">
        <v>2607</v>
      </c>
      <c r="B2609" s="37"/>
      <c r="C2609" s="37"/>
      <c r="D2609" s="37"/>
      <c r="G2609" s="37"/>
      <c r="J2609" s="25"/>
      <c r="K2609" s="25"/>
      <c r="P2609" s="25"/>
      <c r="T2609" s="37"/>
      <c r="U2609" s="37"/>
      <c r="Y2609" s="37"/>
      <c r="Z2609" s="37"/>
    </row>
    <row r="2610" spans="1:28">
      <c r="A2610" s="102">
        <v>2608</v>
      </c>
      <c r="B2610" s="37"/>
      <c r="C2610" s="37"/>
      <c r="D2610" s="37"/>
      <c r="G2610" s="37"/>
      <c r="J2610" s="25"/>
      <c r="K2610" s="25"/>
      <c r="P2610" s="25"/>
      <c r="T2610" s="37"/>
      <c r="U2610" s="37"/>
      <c r="Y2610" s="37"/>
      <c r="Z2610" s="37"/>
    </row>
    <row r="2611" spans="1:28" ht="13.5" thickBot="1">
      <c r="A2611" s="114">
        <v>2609</v>
      </c>
      <c r="B2611" s="122"/>
      <c r="C2611" s="122"/>
      <c r="D2611" s="122"/>
      <c r="E2611" s="122"/>
      <c r="F2611" s="123"/>
      <c r="G2611" s="122"/>
      <c r="H2611" s="123"/>
      <c r="I2611" s="122"/>
      <c r="J2611" s="122"/>
      <c r="K2611" s="122"/>
      <c r="L2611" s="122"/>
      <c r="M2611" s="123"/>
      <c r="N2611" s="122"/>
      <c r="O2611" s="122"/>
      <c r="P2611" s="122"/>
      <c r="Q2611" s="122"/>
      <c r="R2611" s="123"/>
      <c r="S2611" s="122"/>
      <c r="T2611" s="122"/>
      <c r="U2611" s="122"/>
      <c r="V2611" s="122"/>
      <c r="W2611" s="123"/>
      <c r="X2611" s="122"/>
      <c r="Y2611" s="115"/>
      <c r="Z2611" s="115"/>
      <c r="AA2611" s="115"/>
      <c r="AB2611" s="116"/>
    </row>
    <row r="2612" spans="1:28">
      <c r="A2612" s="102">
        <v>2610</v>
      </c>
      <c r="B2612" s="37"/>
      <c r="C2612" s="37"/>
      <c r="D2612" s="37"/>
      <c r="G2612" s="37"/>
      <c r="J2612" s="25"/>
      <c r="K2612" s="25"/>
      <c r="P2612" s="25"/>
      <c r="T2612" s="37"/>
      <c r="U2612" s="37"/>
      <c r="Y2612" s="37"/>
      <c r="Z2612" s="37"/>
    </row>
    <row r="2613" spans="1:28">
      <c r="A2613" s="102">
        <v>2611</v>
      </c>
      <c r="B2613" s="37"/>
      <c r="C2613" s="37"/>
      <c r="D2613" s="37"/>
      <c r="G2613" s="37"/>
      <c r="J2613" s="25"/>
      <c r="K2613" s="25"/>
      <c r="P2613" s="25"/>
      <c r="T2613" s="37"/>
      <c r="U2613" s="37"/>
      <c r="Y2613" s="37"/>
      <c r="Z2613" s="37"/>
    </row>
    <row r="2614" spans="1:28">
      <c r="A2614" s="102">
        <v>2612</v>
      </c>
      <c r="B2614" s="37"/>
      <c r="C2614" s="37"/>
      <c r="D2614" s="37"/>
      <c r="G2614" s="37"/>
      <c r="J2614" s="25"/>
      <c r="K2614" s="25"/>
      <c r="P2614" s="25"/>
      <c r="T2614" s="37"/>
      <c r="U2614" s="37"/>
      <c r="Y2614" s="37"/>
      <c r="Z2614" s="37"/>
    </row>
    <row r="2615" spans="1:28">
      <c r="A2615" s="102">
        <v>2613</v>
      </c>
      <c r="B2615" s="37"/>
      <c r="C2615" s="37"/>
      <c r="D2615" s="37"/>
      <c r="G2615" s="37"/>
      <c r="J2615" s="25"/>
      <c r="K2615" s="25"/>
      <c r="P2615" s="25"/>
      <c r="T2615" s="37"/>
      <c r="U2615" s="37"/>
      <c r="Y2615" s="37"/>
      <c r="Z2615" s="37"/>
    </row>
    <row r="2616" spans="1:28" ht="13.5" thickBot="1">
      <c r="A2616" s="114">
        <v>2614</v>
      </c>
      <c r="B2616" s="122"/>
      <c r="C2616" s="122"/>
      <c r="D2616" s="122"/>
      <c r="E2616" s="122"/>
      <c r="F2616" s="123"/>
      <c r="G2616" s="122"/>
      <c r="H2616" s="123"/>
      <c r="I2616" s="122"/>
      <c r="J2616" s="122"/>
      <c r="K2616" s="122"/>
      <c r="L2616" s="122"/>
      <c r="M2616" s="123"/>
      <c r="N2616" s="122"/>
      <c r="O2616" s="122"/>
      <c r="P2616" s="122"/>
      <c r="Q2616" s="122"/>
      <c r="R2616" s="123"/>
      <c r="S2616" s="122"/>
      <c r="T2616" s="122"/>
      <c r="U2616" s="122"/>
      <c r="V2616" s="122"/>
      <c r="W2616" s="123"/>
      <c r="X2616" s="122"/>
      <c r="Y2616" s="115"/>
      <c r="Z2616" s="115"/>
      <c r="AA2616" s="115"/>
      <c r="AB2616" s="116"/>
    </row>
    <row r="2617" spans="1:28">
      <c r="A2617" s="102">
        <v>2615</v>
      </c>
      <c r="B2617" s="37"/>
      <c r="C2617" s="37"/>
      <c r="D2617" s="37"/>
      <c r="G2617" s="37"/>
      <c r="J2617" s="25"/>
      <c r="K2617" s="25"/>
      <c r="P2617" s="25"/>
      <c r="T2617" s="37"/>
      <c r="U2617" s="37"/>
      <c r="Y2617" s="37"/>
      <c r="Z2617" s="37"/>
    </row>
    <row r="2618" spans="1:28">
      <c r="A2618" s="102">
        <v>2616</v>
      </c>
      <c r="B2618" s="37"/>
      <c r="C2618" s="37"/>
      <c r="D2618" s="37"/>
      <c r="G2618" s="37"/>
      <c r="J2618" s="25"/>
      <c r="K2618" s="25"/>
      <c r="P2618" s="25"/>
      <c r="T2618" s="37"/>
      <c r="U2618" s="37"/>
      <c r="Y2618" s="37"/>
      <c r="Z2618" s="37"/>
    </row>
    <row r="2619" spans="1:28">
      <c r="A2619" s="102">
        <v>2617</v>
      </c>
      <c r="B2619" s="37"/>
      <c r="C2619" s="37"/>
      <c r="D2619" s="37"/>
      <c r="G2619" s="37"/>
      <c r="J2619" s="25"/>
      <c r="K2619" s="25"/>
      <c r="P2619" s="25"/>
      <c r="T2619" s="37"/>
      <c r="U2619" s="37"/>
      <c r="Y2619" s="37"/>
      <c r="Z2619" s="37"/>
    </row>
    <row r="2620" spans="1:28">
      <c r="A2620" s="102">
        <v>2618</v>
      </c>
      <c r="B2620" s="37"/>
      <c r="C2620" s="37"/>
      <c r="D2620" s="37"/>
      <c r="G2620" s="37"/>
      <c r="J2620" s="25"/>
      <c r="K2620" s="25"/>
      <c r="P2620" s="25"/>
      <c r="T2620" s="37"/>
      <c r="U2620" s="37"/>
      <c r="Y2620" s="37"/>
      <c r="Z2620" s="37"/>
    </row>
    <row r="2621" spans="1:28" ht="13.5" thickBot="1">
      <c r="A2621" s="114">
        <v>2619</v>
      </c>
      <c r="B2621" s="122"/>
      <c r="C2621" s="122"/>
      <c r="D2621" s="122"/>
      <c r="E2621" s="122"/>
      <c r="F2621" s="123"/>
      <c r="G2621" s="122"/>
      <c r="H2621" s="123"/>
      <c r="I2621" s="122"/>
      <c r="J2621" s="122"/>
      <c r="K2621" s="122"/>
      <c r="L2621" s="122"/>
      <c r="M2621" s="123"/>
      <c r="N2621" s="122"/>
      <c r="O2621" s="122"/>
      <c r="P2621" s="122"/>
      <c r="Q2621" s="122"/>
      <c r="R2621" s="123"/>
      <c r="S2621" s="122"/>
      <c r="T2621" s="122"/>
      <c r="U2621" s="122"/>
      <c r="V2621" s="122"/>
      <c r="W2621" s="123"/>
      <c r="X2621" s="122"/>
      <c r="Y2621" s="115"/>
      <c r="Z2621" s="115"/>
      <c r="AA2621" s="115"/>
      <c r="AB2621" s="116"/>
    </row>
    <row r="2622" spans="1:28">
      <c r="A2622" s="102">
        <v>2620</v>
      </c>
      <c r="B2622" s="37"/>
      <c r="C2622" s="37"/>
      <c r="D2622" s="37"/>
      <c r="G2622" s="37"/>
      <c r="J2622" s="25"/>
      <c r="K2622" s="25"/>
      <c r="P2622" s="25"/>
      <c r="T2622" s="37"/>
      <c r="U2622" s="37"/>
      <c r="Y2622" s="37"/>
      <c r="Z2622" s="37"/>
    </row>
    <row r="2623" spans="1:28">
      <c r="A2623" s="102">
        <v>2621</v>
      </c>
      <c r="B2623" s="37"/>
      <c r="C2623" s="37"/>
      <c r="D2623" s="37"/>
      <c r="G2623" s="37"/>
      <c r="J2623" s="25"/>
      <c r="K2623" s="25"/>
      <c r="P2623" s="25"/>
      <c r="T2623" s="37"/>
      <c r="U2623" s="37"/>
      <c r="Y2623" s="37"/>
      <c r="Z2623" s="37"/>
    </row>
    <row r="2624" spans="1:28">
      <c r="A2624" s="102">
        <v>2622</v>
      </c>
      <c r="B2624" s="37"/>
      <c r="C2624" s="37"/>
      <c r="D2624" s="37"/>
      <c r="G2624" s="37"/>
      <c r="J2624" s="25"/>
      <c r="K2624" s="25"/>
      <c r="P2624" s="25"/>
      <c r="T2624" s="37"/>
      <c r="U2624" s="37"/>
      <c r="Y2624" s="37"/>
      <c r="Z2624" s="37"/>
    </row>
    <row r="2625" spans="1:28">
      <c r="A2625" s="102">
        <v>2623</v>
      </c>
      <c r="B2625" s="37"/>
      <c r="C2625" s="37"/>
      <c r="D2625" s="37"/>
      <c r="G2625" s="37"/>
      <c r="J2625" s="25"/>
      <c r="K2625" s="25"/>
      <c r="P2625" s="25"/>
      <c r="T2625" s="37"/>
      <c r="U2625" s="37"/>
      <c r="Y2625" s="37"/>
      <c r="Z2625" s="37"/>
    </row>
    <row r="2626" spans="1:28" ht="13.5" thickBot="1">
      <c r="A2626" s="114">
        <v>2624</v>
      </c>
      <c r="B2626" s="122"/>
      <c r="C2626" s="122"/>
      <c r="D2626" s="122"/>
      <c r="E2626" s="122"/>
      <c r="F2626" s="123"/>
      <c r="G2626" s="122"/>
      <c r="H2626" s="123"/>
      <c r="I2626" s="122"/>
      <c r="J2626" s="122"/>
      <c r="K2626" s="122"/>
      <c r="L2626" s="122"/>
      <c r="M2626" s="123"/>
      <c r="N2626" s="122"/>
      <c r="O2626" s="122"/>
      <c r="P2626" s="122"/>
      <c r="Q2626" s="122"/>
      <c r="R2626" s="123"/>
      <c r="S2626" s="122"/>
      <c r="T2626" s="122"/>
      <c r="U2626" s="122"/>
      <c r="V2626" s="122"/>
      <c r="W2626" s="123"/>
      <c r="X2626" s="122"/>
      <c r="Y2626" s="115"/>
      <c r="Z2626" s="115"/>
      <c r="AA2626" s="115"/>
      <c r="AB2626" s="116"/>
    </row>
    <row r="2627" spans="1:28">
      <c r="A2627" s="102">
        <v>2625</v>
      </c>
      <c r="B2627" s="37"/>
      <c r="C2627" s="37"/>
      <c r="D2627" s="37"/>
      <c r="G2627" s="37"/>
      <c r="J2627" s="25"/>
      <c r="K2627" s="25"/>
      <c r="P2627" s="25"/>
      <c r="T2627" s="37"/>
      <c r="U2627" s="37"/>
      <c r="Y2627" s="37"/>
      <c r="Z2627" s="37"/>
    </row>
    <row r="2628" spans="1:28">
      <c r="A2628" s="102">
        <v>2626</v>
      </c>
      <c r="B2628" s="37"/>
      <c r="C2628" s="37"/>
      <c r="D2628" s="37"/>
      <c r="G2628" s="37"/>
      <c r="J2628" s="25"/>
      <c r="K2628" s="25"/>
      <c r="P2628" s="25"/>
      <c r="T2628" s="37"/>
      <c r="U2628" s="37"/>
      <c r="Y2628" s="37"/>
      <c r="Z2628" s="37"/>
    </row>
    <row r="2629" spans="1:28">
      <c r="A2629" s="102">
        <v>2627</v>
      </c>
      <c r="B2629" s="37"/>
      <c r="C2629" s="37"/>
      <c r="D2629" s="37"/>
      <c r="G2629" s="37"/>
      <c r="J2629" s="25"/>
      <c r="K2629" s="25"/>
      <c r="P2629" s="25"/>
      <c r="T2629" s="37"/>
      <c r="U2629" s="37"/>
      <c r="Y2629" s="37"/>
      <c r="Z2629" s="37"/>
    </row>
    <row r="2630" spans="1:28">
      <c r="A2630" s="102">
        <v>2628</v>
      </c>
      <c r="B2630" s="37"/>
      <c r="C2630" s="37"/>
      <c r="D2630" s="37"/>
      <c r="G2630" s="37"/>
      <c r="J2630" s="25"/>
      <c r="K2630" s="25"/>
      <c r="P2630" s="25"/>
      <c r="T2630" s="37"/>
      <c r="U2630" s="37"/>
      <c r="Y2630" s="37"/>
      <c r="Z2630" s="37"/>
    </row>
    <row r="2631" spans="1:28" ht="13.5" thickBot="1">
      <c r="A2631" s="114">
        <v>2629</v>
      </c>
      <c r="B2631" s="122"/>
      <c r="C2631" s="122"/>
      <c r="D2631" s="122"/>
      <c r="E2631" s="122"/>
      <c r="F2631" s="123"/>
      <c r="G2631" s="122"/>
      <c r="H2631" s="123"/>
      <c r="I2631" s="122"/>
      <c r="J2631" s="122"/>
      <c r="K2631" s="122"/>
      <c r="L2631" s="122"/>
      <c r="M2631" s="123"/>
      <c r="N2631" s="122"/>
      <c r="O2631" s="122"/>
      <c r="P2631" s="122"/>
      <c r="Q2631" s="122"/>
      <c r="R2631" s="123"/>
      <c r="S2631" s="122"/>
      <c r="T2631" s="122"/>
      <c r="U2631" s="122"/>
      <c r="V2631" s="122"/>
      <c r="W2631" s="123"/>
      <c r="X2631" s="122"/>
      <c r="Y2631" s="115"/>
      <c r="Z2631" s="115"/>
      <c r="AA2631" s="115"/>
      <c r="AB2631" s="116"/>
    </row>
    <row r="2632" spans="1:28">
      <c r="A2632" s="102">
        <v>2630</v>
      </c>
      <c r="B2632" s="37"/>
      <c r="C2632" s="37"/>
      <c r="D2632" s="37"/>
      <c r="G2632" s="37"/>
      <c r="J2632" s="25"/>
      <c r="K2632" s="25"/>
      <c r="P2632" s="25"/>
      <c r="T2632" s="37"/>
      <c r="U2632" s="37"/>
      <c r="Y2632" s="37"/>
      <c r="Z2632" s="37"/>
    </row>
    <row r="2633" spans="1:28">
      <c r="A2633" s="102">
        <v>2631</v>
      </c>
      <c r="B2633" s="37"/>
      <c r="C2633" s="37"/>
      <c r="D2633" s="37"/>
      <c r="G2633" s="37"/>
      <c r="J2633" s="25"/>
      <c r="K2633" s="25"/>
      <c r="P2633" s="25"/>
      <c r="T2633" s="37"/>
      <c r="U2633" s="37"/>
      <c r="Y2633" s="37"/>
      <c r="Z2633" s="37"/>
    </row>
    <row r="2634" spans="1:28">
      <c r="A2634" s="102">
        <v>2632</v>
      </c>
      <c r="B2634" s="37"/>
      <c r="C2634" s="37"/>
      <c r="D2634" s="37"/>
      <c r="G2634" s="37"/>
      <c r="J2634" s="25"/>
      <c r="K2634" s="25"/>
      <c r="P2634" s="25"/>
      <c r="T2634" s="37"/>
      <c r="U2634" s="37"/>
      <c r="Y2634" s="37"/>
      <c r="Z2634" s="37"/>
    </row>
    <row r="2635" spans="1:28">
      <c r="A2635" s="102">
        <v>2633</v>
      </c>
      <c r="B2635" s="37"/>
      <c r="C2635" s="37"/>
      <c r="D2635" s="37"/>
      <c r="G2635" s="37"/>
      <c r="J2635" s="25"/>
      <c r="K2635" s="25"/>
      <c r="P2635" s="25"/>
      <c r="T2635" s="37"/>
      <c r="U2635" s="37"/>
      <c r="Y2635" s="37"/>
      <c r="Z2635" s="37"/>
    </row>
    <row r="2636" spans="1:28" ht="13.5" thickBot="1">
      <c r="A2636" s="114">
        <v>2634</v>
      </c>
      <c r="B2636" s="122"/>
      <c r="C2636" s="122"/>
      <c r="D2636" s="122"/>
      <c r="E2636" s="122"/>
      <c r="F2636" s="123"/>
      <c r="G2636" s="122"/>
      <c r="H2636" s="123"/>
      <c r="I2636" s="122"/>
      <c r="J2636" s="122"/>
      <c r="K2636" s="122"/>
      <c r="L2636" s="122"/>
      <c r="M2636" s="123"/>
      <c r="N2636" s="122"/>
      <c r="O2636" s="122"/>
      <c r="P2636" s="122"/>
      <c r="Q2636" s="122"/>
      <c r="R2636" s="123"/>
      <c r="S2636" s="122"/>
      <c r="T2636" s="122"/>
      <c r="U2636" s="122"/>
      <c r="V2636" s="122"/>
      <c r="W2636" s="123"/>
      <c r="X2636" s="122"/>
      <c r="Y2636" s="115"/>
      <c r="Z2636" s="115"/>
      <c r="AA2636" s="115"/>
      <c r="AB2636" s="116"/>
    </row>
    <row r="2637" spans="1:28">
      <c r="A2637" s="102">
        <v>2635</v>
      </c>
      <c r="B2637" s="37"/>
      <c r="C2637" s="37"/>
      <c r="D2637" s="37"/>
      <c r="G2637" s="37"/>
      <c r="J2637" s="25"/>
      <c r="K2637" s="25"/>
      <c r="P2637" s="25"/>
      <c r="T2637" s="37"/>
      <c r="U2637" s="37"/>
      <c r="Y2637" s="37"/>
      <c r="Z2637" s="37"/>
    </row>
    <row r="2638" spans="1:28">
      <c r="A2638" s="102">
        <v>2636</v>
      </c>
      <c r="B2638" s="37"/>
      <c r="C2638" s="37"/>
      <c r="D2638" s="37"/>
      <c r="G2638" s="37"/>
      <c r="J2638" s="25"/>
      <c r="K2638" s="25"/>
      <c r="P2638" s="25"/>
      <c r="T2638" s="37"/>
      <c r="U2638" s="37"/>
      <c r="Y2638" s="37"/>
      <c r="Z2638" s="37"/>
    </row>
    <row r="2639" spans="1:28">
      <c r="A2639" s="102">
        <v>2637</v>
      </c>
      <c r="B2639" s="37"/>
      <c r="C2639" s="37"/>
      <c r="D2639" s="37"/>
      <c r="G2639" s="37"/>
      <c r="J2639" s="25"/>
      <c r="K2639" s="25"/>
      <c r="P2639" s="25"/>
      <c r="T2639" s="37"/>
      <c r="U2639" s="37"/>
      <c r="Y2639" s="37"/>
      <c r="Z2639" s="37"/>
    </row>
    <row r="2640" spans="1:28">
      <c r="A2640" s="102">
        <v>2638</v>
      </c>
      <c r="B2640" s="37"/>
      <c r="C2640" s="37"/>
      <c r="D2640" s="37"/>
      <c r="G2640" s="37"/>
      <c r="J2640" s="25"/>
      <c r="K2640" s="25"/>
      <c r="P2640" s="25"/>
      <c r="T2640" s="37"/>
      <c r="U2640" s="37"/>
      <c r="Y2640" s="37"/>
      <c r="Z2640" s="37"/>
    </row>
    <row r="2641" spans="1:28" ht="13.5" thickBot="1">
      <c r="A2641" s="114">
        <v>2639</v>
      </c>
      <c r="B2641" s="122"/>
      <c r="C2641" s="122"/>
      <c r="D2641" s="122"/>
      <c r="E2641" s="122"/>
      <c r="F2641" s="123"/>
      <c r="G2641" s="122"/>
      <c r="H2641" s="123"/>
      <c r="I2641" s="122"/>
      <c r="J2641" s="122"/>
      <c r="K2641" s="122"/>
      <c r="L2641" s="122"/>
      <c r="M2641" s="123"/>
      <c r="N2641" s="122"/>
      <c r="O2641" s="122"/>
      <c r="P2641" s="122"/>
      <c r="Q2641" s="122"/>
      <c r="R2641" s="123"/>
      <c r="S2641" s="122"/>
      <c r="T2641" s="122"/>
      <c r="U2641" s="122"/>
      <c r="V2641" s="122"/>
      <c r="W2641" s="123"/>
      <c r="X2641" s="122"/>
      <c r="Y2641" s="115"/>
      <c r="Z2641" s="115"/>
      <c r="AA2641" s="115"/>
      <c r="AB2641" s="116"/>
    </row>
    <row r="2642" spans="1:28">
      <c r="A2642" s="102">
        <v>2640</v>
      </c>
      <c r="B2642" s="37"/>
      <c r="C2642" s="37"/>
      <c r="D2642" s="37"/>
      <c r="G2642" s="37"/>
      <c r="J2642" s="25"/>
      <c r="K2642" s="25"/>
      <c r="P2642" s="25"/>
      <c r="T2642" s="37"/>
      <c r="U2642" s="37"/>
      <c r="Y2642" s="37"/>
      <c r="Z2642" s="37"/>
    </row>
    <row r="2643" spans="1:28">
      <c r="A2643" s="102">
        <v>2641</v>
      </c>
      <c r="B2643" s="37"/>
      <c r="C2643" s="37"/>
      <c r="D2643" s="37"/>
      <c r="G2643" s="37"/>
      <c r="J2643" s="25"/>
      <c r="K2643" s="25"/>
      <c r="P2643" s="25"/>
      <c r="T2643" s="37"/>
      <c r="U2643" s="37"/>
      <c r="Y2643" s="37"/>
      <c r="Z2643" s="37"/>
    </row>
    <row r="2644" spans="1:28">
      <c r="A2644" s="102">
        <v>2642</v>
      </c>
      <c r="B2644" s="37"/>
      <c r="C2644" s="37"/>
      <c r="D2644" s="37"/>
      <c r="G2644" s="37"/>
      <c r="J2644" s="25"/>
      <c r="K2644" s="25"/>
      <c r="P2644" s="25"/>
      <c r="T2644" s="37"/>
      <c r="U2644" s="37"/>
      <c r="Y2644" s="37"/>
      <c r="Z2644" s="37"/>
    </row>
    <row r="2645" spans="1:28">
      <c r="A2645" s="102">
        <v>2643</v>
      </c>
      <c r="B2645" s="37"/>
      <c r="C2645" s="37"/>
      <c r="D2645" s="37"/>
      <c r="G2645" s="37"/>
      <c r="J2645" s="25"/>
      <c r="K2645" s="25"/>
      <c r="P2645" s="25"/>
      <c r="T2645" s="37"/>
      <c r="U2645" s="37"/>
      <c r="Y2645" s="37"/>
      <c r="Z2645" s="37"/>
    </row>
    <row r="2646" spans="1:28" ht="13.5" thickBot="1">
      <c r="A2646" s="114">
        <v>2644</v>
      </c>
      <c r="B2646" s="122"/>
      <c r="C2646" s="122"/>
      <c r="D2646" s="122"/>
      <c r="E2646" s="122"/>
      <c r="F2646" s="123"/>
      <c r="G2646" s="122"/>
      <c r="H2646" s="123"/>
      <c r="I2646" s="122"/>
      <c r="J2646" s="122"/>
      <c r="K2646" s="122"/>
      <c r="L2646" s="122"/>
      <c r="M2646" s="123"/>
      <c r="N2646" s="122"/>
      <c r="O2646" s="122"/>
      <c r="P2646" s="122"/>
      <c r="Q2646" s="122"/>
      <c r="R2646" s="123"/>
      <c r="S2646" s="122"/>
      <c r="T2646" s="122"/>
      <c r="U2646" s="122"/>
      <c r="V2646" s="122"/>
      <c r="W2646" s="123"/>
      <c r="X2646" s="122"/>
      <c r="Y2646" s="115"/>
      <c r="Z2646" s="115"/>
      <c r="AA2646" s="115"/>
      <c r="AB2646" s="116"/>
    </row>
    <row r="2647" spans="1:28">
      <c r="A2647" s="102">
        <v>2645</v>
      </c>
      <c r="B2647" s="37"/>
      <c r="C2647" s="37"/>
      <c r="D2647" s="37"/>
      <c r="G2647" s="37"/>
      <c r="J2647" s="25"/>
      <c r="K2647" s="25"/>
      <c r="P2647" s="25"/>
      <c r="T2647" s="37"/>
      <c r="U2647" s="37"/>
      <c r="Y2647" s="37"/>
      <c r="Z2647" s="37"/>
    </row>
    <row r="2648" spans="1:28">
      <c r="A2648" s="102">
        <v>2646</v>
      </c>
      <c r="B2648" s="37"/>
      <c r="C2648" s="37"/>
      <c r="D2648" s="37"/>
      <c r="G2648" s="37"/>
      <c r="J2648" s="25"/>
      <c r="K2648" s="25"/>
      <c r="P2648" s="25"/>
      <c r="T2648" s="37"/>
      <c r="U2648" s="37"/>
      <c r="Y2648" s="37"/>
      <c r="Z2648" s="37"/>
    </row>
    <row r="2649" spans="1:28">
      <c r="A2649" s="102">
        <v>2647</v>
      </c>
      <c r="B2649" s="37"/>
      <c r="C2649" s="37"/>
      <c r="D2649" s="37"/>
      <c r="G2649" s="37"/>
      <c r="J2649" s="25"/>
      <c r="K2649" s="25"/>
      <c r="P2649" s="25"/>
      <c r="T2649" s="37"/>
      <c r="U2649" s="37"/>
      <c r="Y2649" s="37"/>
      <c r="Z2649" s="37"/>
    </row>
    <row r="2650" spans="1:28">
      <c r="A2650" s="102">
        <v>2648</v>
      </c>
      <c r="B2650" s="37"/>
      <c r="C2650" s="37"/>
      <c r="D2650" s="37"/>
      <c r="G2650" s="37"/>
      <c r="J2650" s="25"/>
      <c r="K2650" s="25"/>
      <c r="P2650" s="25"/>
      <c r="T2650" s="37"/>
      <c r="U2650" s="37"/>
      <c r="Y2650" s="37"/>
      <c r="Z2650" s="37"/>
    </row>
    <row r="2651" spans="1:28" ht="13.5" thickBot="1">
      <c r="A2651" s="114">
        <v>2649</v>
      </c>
      <c r="B2651" s="122"/>
      <c r="C2651" s="122"/>
      <c r="D2651" s="122"/>
      <c r="E2651" s="122"/>
      <c r="F2651" s="123"/>
      <c r="G2651" s="122"/>
      <c r="H2651" s="123"/>
      <c r="I2651" s="122"/>
      <c r="J2651" s="122"/>
      <c r="K2651" s="122"/>
      <c r="L2651" s="122"/>
      <c r="M2651" s="123"/>
      <c r="N2651" s="122"/>
      <c r="O2651" s="122"/>
      <c r="P2651" s="122"/>
      <c r="Q2651" s="122"/>
      <c r="R2651" s="123"/>
      <c r="S2651" s="122"/>
      <c r="T2651" s="122"/>
      <c r="U2651" s="122"/>
      <c r="V2651" s="122"/>
      <c r="W2651" s="123"/>
      <c r="X2651" s="122"/>
      <c r="Y2651" s="115"/>
      <c r="Z2651" s="115"/>
      <c r="AA2651" s="115"/>
      <c r="AB2651" s="116"/>
    </row>
    <row r="2652" spans="1:28">
      <c r="A2652" s="102">
        <v>2650</v>
      </c>
      <c r="B2652" s="37"/>
      <c r="C2652" s="37"/>
      <c r="D2652" s="37"/>
      <c r="G2652" s="37"/>
      <c r="J2652" s="25"/>
      <c r="K2652" s="25"/>
      <c r="P2652" s="25"/>
      <c r="T2652" s="37"/>
      <c r="U2652" s="37"/>
      <c r="Y2652" s="37"/>
      <c r="Z2652" s="37"/>
    </row>
    <row r="2653" spans="1:28">
      <c r="A2653" s="102">
        <v>2651</v>
      </c>
      <c r="B2653" s="37"/>
      <c r="C2653" s="37"/>
      <c r="D2653" s="37"/>
      <c r="G2653" s="37"/>
      <c r="J2653" s="25"/>
      <c r="K2653" s="25"/>
      <c r="P2653" s="25"/>
      <c r="T2653" s="37"/>
      <c r="U2653" s="37"/>
      <c r="Y2653" s="37"/>
      <c r="Z2653" s="37"/>
    </row>
    <row r="2654" spans="1:28">
      <c r="A2654" s="102">
        <v>2652</v>
      </c>
      <c r="B2654" s="37"/>
      <c r="C2654" s="37"/>
      <c r="D2654" s="37"/>
      <c r="G2654" s="37"/>
      <c r="J2654" s="25"/>
      <c r="K2654" s="25"/>
      <c r="P2654" s="25"/>
      <c r="T2654" s="37"/>
      <c r="U2654" s="37"/>
      <c r="Y2654" s="37"/>
      <c r="Z2654" s="37"/>
    </row>
    <row r="2655" spans="1:28">
      <c r="A2655" s="102">
        <v>2653</v>
      </c>
      <c r="B2655" s="37"/>
      <c r="C2655" s="37"/>
      <c r="D2655" s="37"/>
      <c r="G2655" s="37"/>
      <c r="J2655" s="25"/>
      <c r="K2655" s="25"/>
      <c r="P2655" s="25"/>
      <c r="T2655" s="37"/>
      <c r="U2655" s="37"/>
      <c r="Y2655" s="37"/>
      <c r="Z2655" s="37"/>
    </row>
    <row r="2656" spans="1:28" ht="13.5" thickBot="1">
      <c r="A2656" s="114">
        <v>2654</v>
      </c>
      <c r="B2656" s="122"/>
      <c r="C2656" s="122"/>
      <c r="D2656" s="122"/>
      <c r="E2656" s="122"/>
      <c r="F2656" s="123"/>
      <c r="G2656" s="122"/>
      <c r="H2656" s="123"/>
      <c r="I2656" s="122"/>
      <c r="J2656" s="122"/>
      <c r="K2656" s="122"/>
      <c r="L2656" s="122"/>
      <c r="M2656" s="123"/>
      <c r="N2656" s="122"/>
      <c r="O2656" s="122"/>
      <c r="P2656" s="122"/>
      <c r="Q2656" s="122"/>
      <c r="R2656" s="123"/>
      <c r="S2656" s="122"/>
      <c r="T2656" s="122"/>
      <c r="U2656" s="122"/>
      <c r="V2656" s="122"/>
      <c r="W2656" s="123"/>
      <c r="X2656" s="122"/>
      <c r="Y2656" s="115"/>
      <c r="Z2656" s="115"/>
      <c r="AA2656" s="115"/>
      <c r="AB2656" s="116"/>
    </row>
    <row r="2657" spans="1:28">
      <c r="A2657" s="102">
        <v>2655</v>
      </c>
      <c r="B2657" s="37"/>
      <c r="C2657" s="37"/>
      <c r="D2657" s="37"/>
      <c r="G2657" s="37"/>
      <c r="J2657" s="25"/>
      <c r="K2657" s="25"/>
      <c r="P2657" s="25"/>
      <c r="T2657" s="37"/>
      <c r="U2657" s="37"/>
      <c r="Y2657" s="37"/>
      <c r="Z2657" s="37"/>
    </row>
    <row r="2658" spans="1:28">
      <c r="A2658" s="102">
        <v>2656</v>
      </c>
      <c r="B2658" s="37"/>
      <c r="C2658" s="37"/>
      <c r="D2658" s="37"/>
      <c r="G2658" s="37"/>
      <c r="J2658" s="25"/>
      <c r="K2658" s="25"/>
      <c r="P2658" s="25"/>
      <c r="T2658" s="37"/>
      <c r="U2658" s="37"/>
      <c r="Y2658" s="37"/>
      <c r="Z2658" s="37"/>
    </row>
    <row r="2659" spans="1:28">
      <c r="A2659" s="102">
        <v>2657</v>
      </c>
      <c r="B2659" s="37"/>
      <c r="C2659" s="37"/>
      <c r="D2659" s="37"/>
      <c r="G2659" s="37"/>
      <c r="J2659" s="25"/>
      <c r="K2659" s="25"/>
      <c r="P2659" s="25"/>
      <c r="T2659" s="37"/>
      <c r="U2659" s="37"/>
      <c r="Y2659" s="37"/>
      <c r="Z2659" s="37"/>
    </row>
    <row r="2660" spans="1:28">
      <c r="A2660" s="102">
        <v>2658</v>
      </c>
      <c r="B2660" s="37"/>
      <c r="C2660" s="37"/>
      <c r="D2660" s="37"/>
      <c r="G2660" s="37"/>
      <c r="J2660" s="25"/>
      <c r="K2660" s="25"/>
      <c r="P2660" s="25"/>
      <c r="T2660" s="37"/>
      <c r="U2660" s="37"/>
      <c r="Y2660" s="37"/>
      <c r="Z2660" s="37"/>
    </row>
    <row r="2661" spans="1:28" ht="13.5" thickBot="1">
      <c r="A2661" s="114">
        <v>2659</v>
      </c>
      <c r="B2661" s="122"/>
      <c r="C2661" s="122"/>
      <c r="D2661" s="122"/>
      <c r="E2661" s="122"/>
      <c r="F2661" s="123"/>
      <c r="G2661" s="122"/>
      <c r="H2661" s="123"/>
      <c r="I2661" s="122"/>
      <c r="J2661" s="122"/>
      <c r="K2661" s="122"/>
      <c r="L2661" s="122"/>
      <c r="M2661" s="123"/>
      <c r="N2661" s="122"/>
      <c r="O2661" s="122"/>
      <c r="P2661" s="122"/>
      <c r="Q2661" s="122"/>
      <c r="R2661" s="123"/>
      <c r="S2661" s="122"/>
      <c r="T2661" s="122"/>
      <c r="U2661" s="122"/>
      <c r="V2661" s="122"/>
      <c r="W2661" s="123"/>
      <c r="X2661" s="122"/>
      <c r="Y2661" s="115"/>
      <c r="Z2661" s="115"/>
      <c r="AA2661" s="115"/>
      <c r="AB2661" s="116"/>
    </row>
    <row r="2662" spans="1:28">
      <c r="A2662" s="102">
        <v>2660</v>
      </c>
      <c r="B2662" s="37"/>
      <c r="C2662" s="37"/>
      <c r="D2662" s="37"/>
      <c r="G2662" s="37"/>
      <c r="J2662" s="25"/>
      <c r="K2662" s="25"/>
      <c r="P2662" s="25"/>
      <c r="T2662" s="37"/>
      <c r="U2662" s="37"/>
      <c r="Y2662" s="37"/>
      <c r="Z2662" s="37"/>
    </row>
    <row r="2663" spans="1:28">
      <c r="A2663" s="102">
        <v>2661</v>
      </c>
      <c r="B2663" s="37"/>
      <c r="C2663" s="37"/>
      <c r="D2663" s="37"/>
      <c r="G2663" s="37"/>
      <c r="J2663" s="25"/>
      <c r="K2663" s="25"/>
      <c r="P2663" s="25"/>
      <c r="T2663" s="37"/>
      <c r="U2663" s="37"/>
      <c r="Y2663" s="37"/>
      <c r="Z2663" s="37"/>
    </row>
    <row r="2664" spans="1:28">
      <c r="A2664" s="102">
        <v>2662</v>
      </c>
      <c r="B2664" s="37"/>
      <c r="C2664" s="37"/>
      <c r="D2664" s="37"/>
      <c r="G2664" s="37"/>
      <c r="J2664" s="25"/>
      <c r="K2664" s="25"/>
      <c r="P2664" s="25"/>
      <c r="T2664" s="37"/>
      <c r="U2664" s="37"/>
      <c r="Y2664" s="37"/>
      <c r="Z2664" s="37"/>
    </row>
    <row r="2665" spans="1:28">
      <c r="A2665" s="102">
        <v>2663</v>
      </c>
      <c r="B2665" s="37"/>
      <c r="C2665" s="37"/>
      <c r="D2665" s="37"/>
      <c r="G2665" s="37"/>
      <c r="J2665" s="25"/>
      <c r="K2665" s="25"/>
      <c r="P2665" s="25"/>
      <c r="T2665" s="37"/>
      <c r="U2665" s="37"/>
      <c r="Y2665" s="37"/>
      <c r="Z2665" s="37"/>
    </row>
    <row r="2666" spans="1:28" ht="13.5" thickBot="1">
      <c r="A2666" s="114">
        <v>2664</v>
      </c>
      <c r="B2666" s="122"/>
      <c r="C2666" s="122"/>
      <c r="D2666" s="122"/>
      <c r="E2666" s="122"/>
      <c r="F2666" s="123"/>
      <c r="G2666" s="122"/>
      <c r="H2666" s="123"/>
      <c r="I2666" s="122"/>
      <c r="J2666" s="122"/>
      <c r="K2666" s="122"/>
      <c r="L2666" s="122"/>
      <c r="M2666" s="123"/>
      <c r="N2666" s="122"/>
      <c r="O2666" s="122"/>
      <c r="P2666" s="122"/>
      <c r="Q2666" s="122"/>
      <c r="R2666" s="123"/>
      <c r="S2666" s="122"/>
      <c r="T2666" s="122"/>
      <c r="U2666" s="122"/>
      <c r="V2666" s="122"/>
      <c r="W2666" s="123"/>
      <c r="X2666" s="122"/>
      <c r="Y2666" s="115"/>
      <c r="Z2666" s="115"/>
      <c r="AA2666" s="115"/>
      <c r="AB2666" s="116"/>
    </row>
    <row r="2667" spans="1:28">
      <c r="A2667" s="102">
        <v>2665</v>
      </c>
      <c r="B2667" s="37"/>
      <c r="C2667" s="37"/>
      <c r="D2667" s="37"/>
      <c r="G2667" s="37"/>
      <c r="J2667" s="25"/>
      <c r="K2667" s="25"/>
      <c r="P2667" s="25"/>
      <c r="T2667" s="37"/>
      <c r="U2667" s="37"/>
      <c r="Y2667" s="37"/>
      <c r="Z2667" s="37"/>
    </row>
    <row r="2668" spans="1:28">
      <c r="A2668" s="102">
        <v>2666</v>
      </c>
      <c r="B2668" s="37"/>
      <c r="C2668" s="37"/>
      <c r="D2668" s="37"/>
      <c r="G2668" s="37"/>
      <c r="J2668" s="25"/>
      <c r="K2668" s="25"/>
      <c r="P2668" s="25"/>
      <c r="T2668" s="37"/>
      <c r="U2668" s="37"/>
      <c r="Y2668" s="37"/>
      <c r="Z2668" s="37"/>
    </row>
    <row r="2669" spans="1:28">
      <c r="A2669" s="102">
        <v>2667</v>
      </c>
      <c r="B2669" s="37"/>
      <c r="C2669" s="37"/>
      <c r="D2669" s="37"/>
      <c r="G2669" s="37"/>
      <c r="J2669" s="25"/>
      <c r="K2669" s="25"/>
      <c r="P2669" s="25"/>
      <c r="T2669" s="37"/>
      <c r="U2669" s="37"/>
      <c r="Y2669" s="37"/>
      <c r="Z2669" s="37"/>
    </row>
    <row r="2670" spans="1:28">
      <c r="A2670" s="102">
        <v>2668</v>
      </c>
      <c r="B2670" s="37"/>
      <c r="C2670" s="37"/>
      <c r="D2670" s="37"/>
      <c r="G2670" s="37"/>
      <c r="J2670" s="25"/>
      <c r="K2670" s="25"/>
      <c r="P2670" s="25"/>
      <c r="T2670" s="37"/>
      <c r="U2670" s="37"/>
      <c r="Y2670" s="37"/>
      <c r="Z2670" s="37"/>
    </row>
    <row r="2671" spans="1:28" ht="13.5" thickBot="1">
      <c r="A2671" s="114">
        <v>2669</v>
      </c>
      <c r="B2671" s="122"/>
      <c r="C2671" s="122"/>
      <c r="D2671" s="122"/>
      <c r="E2671" s="122"/>
      <c r="F2671" s="123"/>
      <c r="G2671" s="122"/>
      <c r="H2671" s="123"/>
      <c r="I2671" s="122"/>
      <c r="J2671" s="122"/>
      <c r="K2671" s="122"/>
      <c r="L2671" s="122"/>
      <c r="M2671" s="123"/>
      <c r="N2671" s="122"/>
      <c r="O2671" s="122"/>
      <c r="P2671" s="122"/>
      <c r="Q2671" s="122"/>
      <c r="R2671" s="123"/>
      <c r="S2671" s="122"/>
      <c r="T2671" s="122"/>
      <c r="U2671" s="122"/>
      <c r="V2671" s="122"/>
      <c r="W2671" s="123"/>
      <c r="X2671" s="122"/>
      <c r="Y2671" s="115"/>
      <c r="Z2671" s="115"/>
      <c r="AA2671" s="115"/>
      <c r="AB2671" s="116"/>
    </row>
    <row r="2672" spans="1:28">
      <c r="A2672" s="102">
        <v>2670</v>
      </c>
      <c r="B2672" s="37"/>
      <c r="C2672" s="37"/>
      <c r="D2672" s="37"/>
      <c r="G2672" s="37"/>
      <c r="J2672" s="25"/>
      <c r="K2672" s="25"/>
      <c r="P2672" s="25"/>
      <c r="T2672" s="37"/>
      <c r="U2672" s="37"/>
      <c r="Y2672" s="37"/>
      <c r="Z2672" s="37"/>
    </row>
    <row r="2673" spans="1:28">
      <c r="A2673" s="102">
        <v>2671</v>
      </c>
      <c r="B2673" s="37"/>
      <c r="C2673" s="37"/>
      <c r="D2673" s="37"/>
      <c r="G2673" s="37"/>
      <c r="J2673" s="25"/>
      <c r="K2673" s="25"/>
      <c r="P2673" s="25"/>
      <c r="T2673" s="37"/>
      <c r="U2673" s="37"/>
      <c r="Y2673" s="37"/>
      <c r="Z2673" s="37"/>
    </row>
    <row r="2674" spans="1:28">
      <c r="A2674" s="102">
        <v>2672</v>
      </c>
      <c r="B2674" s="37"/>
      <c r="C2674" s="37"/>
      <c r="D2674" s="37"/>
      <c r="G2674" s="37"/>
      <c r="J2674" s="25"/>
      <c r="K2674" s="25"/>
      <c r="P2674" s="25"/>
      <c r="T2674" s="37"/>
      <c r="U2674" s="37"/>
      <c r="Y2674" s="37"/>
      <c r="Z2674" s="37"/>
    </row>
    <row r="2675" spans="1:28">
      <c r="A2675" s="102">
        <v>2673</v>
      </c>
      <c r="B2675" s="37"/>
      <c r="C2675" s="37"/>
      <c r="D2675" s="37"/>
      <c r="G2675" s="37"/>
      <c r="J2675" s="25"/>
      <c r="K2675" s="25"/>
      <c r="P2675" s="25"/>
      <c r="T2675" s="37"/>
      <c r="U2675" s="37"/>
      <c r="Y2675" s="37"/>
      <c r="Z2675" s="37"/>
    </row>
    <row r="2676" spans="1:28" ht="13.5" thickBot="1">
      <c r="A2676" s="114">
        <v>2674</v>
      </c>
      <c r="B2676" s="122"/>
      <c r="C2676" s="122"/>
      <c r="D2676" s="122"/>
      <c r="E2676" s="122"/>
      <c r="F2676" s="123"/>
      <c r="G2676" s="122"/>
      <c r="H2676" s="123"/>
      <c r="I2676" s="122"/>
      <c r="J2676" s="122"/>
      <c r="K2676" s="122"/>
      <c r="L2676" s="122"/>
      <c r="M2676" s="123"/>
      <c r="N2676" s="122"/>
      <c r="O2676" s="122"/>
      <c r="P2676" s="122"/>
      <c r="Q2676" s="122"/>
      <c r="R2676" s="123"/>
      <c r="S2676" s="122"/>
      <c r="T2676" s="122"/>
      <c r="U2676" s="122"/>
      <c r="V2676" s="122"/>
      <c r="W2676" s="123"/>
      <c r="X2676" s="122"/>
      <c r="Y2676" s="115"/>
      <c r="Z2676" s="115"/>
      <c r="AA2676" s="115"/>
      <c r="AB2676" s="116"/>
    </row>
    <row r="2677" spans="1:28">
      <c r="A2677" s="102">
        <v>2675</v>
      </c>
      <c r="B2677" s="37"/>
      <c r="C2677" s="37"/>
      <c r="D2677" s="37"/>
      <c r="G2677" s="37"/>
      <c r="J2677" s="25"/>
      <c r="K2677" s="25"/>
      <c r="P2677" s="25"/>
      <c r="T2677" s="37"/>
      <c r="U2677" s="37"/>
      <c r="Y2677" s="37"/>
      <c r="Z2677" s="37"/>
    </row>
    <row r="2678" spans="1:28">
      <c r="A2678" s="102">
        <v>2676</v>
      </c>
      <c r="B2678" s="37"/>
      <c r="C2678" s="37"/>
      <c r="D2678" s="37"/>
      <c r="G2678" s="37"/>
      <c r="J2678" s="25"/>
      <c r="K2678" s="25"/>
      <c r="P2678" s="25"/>
      <c r="T2678" s="37"/>
      <c r="U2678" s="37"/>
      <c r="Y2678" s="37"/>
      <c r="Z2678" s="37"/>
    </row>
    <row r="2679" spans="1:28">
      <c r="A2679" s="102">
        <v>2677</v>
      </c>
      <c r="B2679" s="37"/>
      <c r="C2679" s="37"/>
      <c r="D2679" s="37"/>
      <c r="G2679" s="37"/>
      <c r="J2679" s="25"/>
      <c r="K2679" s="25"/>
      <c r="P2679" s="25"/>
      <c r="T2679" s="37"/>
      <c r="U2679" s="37"/>
      <c r="Y2679" s="37"/>
      <c r="Z2679" s="37"/>
    </row>
    <row r="2680" spans="1:28">
      <c r="A2680" s="102">
        <v>2678</v>
      </c>
      <c r="B2680" s="37"/>
      <c r="C2680" s="37"/>
      <c r="D2680" s="37"/>
      <c r="G2680" s="37"/>
      <c r="J2680" s="25"/>
      <c r="K2680" s="25"/>
      <c r="P2680" s="25"/>
      <c r="T2680" s="37"/>
      <c r="U2680" s="37"/>
      <c r="Y2680" s="37"/>
      <c r="Z2680" s="37"/>
    </row>
    <row r="2681" spans="1:28" ht="13.5" thickBot="1">
      <c r="A2681" s="114">
        <v>2679</v>
      </c>
      <c r="B2681" s="122"/>
      <c r="C2681" s="122"/>
      <c r="D2681" s="122"/>
      <c r="E2681" s="122"/>
      <c r="F2681" s="123"/>
      <c r="G2681" s="122"/>
      <c r="H2681" s="123"/>
      <c r="I2681" s="122"/>
      <c r="J2681" s="122"/>
      <c r="K2681" s="122"/>
      <c r="L2681" s="122"/>
      <c r="M2681" s="123"/>
      <c r="N2681" s="122"/>
      <c r="O2681" s="122"/>
      <c r="P2681" s="122"/>
      <c r="Q2681" s="122"/>
      <c r="R2681" s="123"/>
      <c r="S2681" s="122"/>
      <c r="T2681" s="122"/>
      <c r="U2681" s="122"/>
      <c r="V2681" s="122"/>
      <c r="W2681" s="123"/>
      <c r="X2681" s="122"/>
      <c r="Y2681" s="115"/>
      <c r="Z2681" s="115"/>
      <c r="AA2681" s="115"/>
      <c r="AB2681" s="116"/>
    </row>
    <row r="2682" spans="1:28">
      <c r="A2682" s="102">
        <v>2680</v>
      </c>
      <c r="B2682" s="37"/>
      <c r="C2682" s="37"/>
      <c r="D2682" s="37"/>
      <c r="G2682" s="37"/>
      <c r="J2682" s="25"/>
      <c r="K2682" s="25"/>
      <c r="P2682" s="25"/>
      <c r="T2682" s="37"/>
      <c r="U2682" s="37"/>
      <c r="Y2682" s="37"/>
      <c r="Z2682" s="37"/>
    </row>
    <row r="2683" spans="1:28">
      <c r="A2683" s="102">
        <v>2681</v>
      </c>
      <c r="B2683" s="37"/>
      <c r="C2683" s="37"/>
      <c r="D2683" s="37"/>
      <c r="G2683" s="37"/>
      <c r="J2683" s="25"/>
      <c r="K2683" s="25"/>
      <c r="P2683" s="25"/>
      <c r="T2683" s="37"/>
      <c r="U2683" s="37"/>
      <c r="Y2683" s="37"/>
      <c r="Z2683" s="37"/>
    </row>
    <row r="2684" spans="1:28">
      <c r="A2684" s="102">
        <v>2682</v>
      </c>
      <c r="B2684" s="37"/>
      <c r="C2684" s="37"/>
      <c r="D2684" s="37"/>
      <c r="G2684" s="37"/>
      <c r="J2684" s="25"/>
      <c r="K2684" s="25"/>
      <c r="P2684" s="25"/>
      <c r="T2684" s="37"/>
      <c r="U2684" s="37"/>
      <c r="Y2684" s="37"/>
      <c r="Z2684" s="37"/>
    </row>
    <row r="2685" spans="1:28">
      <c r="A2685" s="102">
        <v>2683</v>
      </c>
      <c r="B2685" s="37"/>
      <c r="C2685" s="37"/>
      <c r="D2685" s="37"/>
      <c r="G2685" s="37"/>
      <c r="J2685" s="25"/>
      <c r="K2685" s="25"/>
      <c r="P2685" s="25"/>
      <c r="T2685" s="37"/>
      <c r="U2685" s="37"/>
      <c r="Y2685" s="37"/>
      <c r="Z2685" s="37"/>
    </row>
    <row r="2686" spans="1:28" ht="13.5" thickBot="1">
      <c r="A2686" s="114">
        <v>2684</v>
      </c>
      <c r="B2686" s="122"/>
      <c r="C2686" s="122"/>
      <c r="D2686" s="122"/>
      <c r="E2686" s="122"/>
      <c r="F2686" s="123"/>
      <c r="G2686" s="122"/>
      <c r="H2686" s="123"/>
      <c r="I2686" s="122"/>
      <c r="J2686" s="122"/>
      <c r="K2686" s="122"/>
      <c r="L2686" s="122"/>
      <c r="M2686" s="123"/>
      <c r="N2686" s="122"/>
      <c r="O2686" s="122"/>
      <c r="P2686" s="122"/>
      <c r="Q2686" s="122"/>
      <c r="R2686" s="123"/>
      <c r="S2686" s="122"/>
      <c r="T2686" s="122"/>
      <c r="U2686" s="122"/>
      <c r="V2686" s="122"/>
      <c r="W2686" s="123"/>
      <c r="X2686" s="122"/>
      <c r="Y2686" s="115"/>
      <c r="Z2686" s="115"/>
      <c r="AA2686" s="115"/>
      <c r="AB2686" s="116"/>
    </row>
    <row r="2687" spans="1:28">
      <c r="A2687" s="102">
        <v>2685</v>
      </c>
      <c r="B2687" s="37"/>
      <c r="C2687" s="37"/>
      <c r="D2687" s="37"/>
      <c r="G2687" s="37"/>
      <c r="J2687" s="25"/>
      <c r="K2687" s="25"/>
      <c r="P2687" s="25"/>
      <c r="T2687" s="37"/>
      <c r="U2687" s="37"/>
      <c r="Y2687" s="37"/>
      <c r="Z2687" s="37"/>
    </row>
    <row r="2688" spans="1:28">
      <c r="A2688" s="102">
        <v>2686</v>
      </c>
      <c r="B2688" s="37"/>
      <c r="C2688" s="37"/>
      <c r="D2688" s="37"/>
      <c r="G2688" s="37"/>
      <c r="J2688" s="25"/>
      <c r="K2688" s="25"/>
      <c r="P2688" s="25"/>
      <c r="T2688" s="37"/>
      <c r="U2688" s="37"/>
      <c r="Y2688" s="37"/>
      <c r="Z2688" s="37"/>
    </row>
    <row r="2689" spans="1:28">
      <c r="A2689" s="102">
        <v>2687</v>
      </c>
      <c r="B2689" s="37"/>
      <c r="C2689" s="37"/>
      <c r="D2689" s="37"/>
      <c r="G2689" s="37"/>
      <c r="J2689" s="25"/>
      <c r="K2689" s="25"/>
      <c r="P2689" s="25"/>
      <c r="T2689" s="37"/>
      <c r="U2689" s="37"/>
      <c r="Y2689" s="37"/>
      <c r="Z2689" s="37"/>
    </row>
    <row r="2690" spans="1:28">
      <c r="A2690" s="102">
        <v>2688</v>
      </c>
      <c r="B2690" s="37"/>
      <c r="C2690" s="37"/>
      <c r="D2690" s="37"/>
      <c r="G2690" s="37"/>
      <c r="J2690" s="25"/>
      <c r="K2690" s="25"/>
      <c r="P2690" s="25"/>
      <c r="T2690" s="37"/>
      <c r="U2690" s="37"/>
      <c r="Y2690" s="37"/>
      <c r="Z2690" s="37"/>
    </row>
    <row r="2691" spans="1:28" ht="13.5" thickBot="1">
      <c r="A2691" s="114">
        <v>2689</v>
      </c>
      <c r="B2691" s="122"/>
      <c r="C2691" s="122"/>
      <c r="D2691" s="122"/>
      <c r="E2691" s="122"/>
      <c r="F2691" s="123"/>
      <c r="G2691" s="122"/>
      <c r="H2691" s="123"/>
      <c r="I2691" s="122"/>
      <c r="J2691" s="122"/>
      <c r="K2691" s="122"/>
      <c r="L2691" s="122"/>
      <c r="M2691" s="123"/>
      <c r="N2691" s="122"/>
      <c r="O2691" s="122"/>
      <c r="P2691" s="122"/>
      <c r="Q2691" s="122"/>
      <c r="R2691" s="123"/>
      <c r="S2691" s="122"/>
      <c r="T2691" s="122"/>
      <c r="U2691" s="122"/>
      <c r="V2691" s="122"/>
      <c r="W2691" s="123"/>
      <c r="X2691" s="122"/>
      <c r="Y2691" s="115"/>
      <c r="Z2691" s="115"/>
      <c r="AA2691" s="115"/>
      <c r="AB2691" s="116"/>
    </row>
    <row r="2692" spans="1:28">
      <c r="A2692" s="102">
        <v>2690</v>
      </c>
      <c r="B2692" s="37"/>
      <c r="C2692" s="37"/>
      <c r="D2692" s="37"/>
      <c r="G2692" s="37"/>
      <c r="J2692" s="25"/>
      <c r="K2692" s="25"/>
      <c r="P2692" s="25"/>
      <c r="T2692" s="37"/>
      <c r="U2692" s="37"/>
      <c r="Y2692" s="37"/>
      <c r="Z2692" s="37"/>
    </row>
    <row r="2693" spans="1:28">
      <c r="A2693" s="102">
        <v>2691</v>
      </c>
      <c r="B2693" s="37"/>
      <c r="C2693" s="37"/>
      <c r="D2693" s="37"/>
      <c r="G2693" s="37"/>
      <c r="J2693" s="25"/>
      <c r="K2693" s="25"/>
      <c r="P2693" s="25"/>
      <c r="T2693" s="37"/>
      <c r="U2693" s="37"/>
      <c r="Y2693" s="37"/>
      <c r="Z2693" s="37"/>
    </row>
    <row r="2694" spans="1:28">
      <c r="A2694" s="102">
        <v>2692</v>
      </c>
      <c r="B2694" s="37"/>
      <c r="C2694" s="37"/>
      <c r="D2694" s="37"/>
      <c r="G2694" s="37"/>
      <c r="J2694" s="25"/>
      <c r="K2694" s="25"/>
      <c r="P2694" s="25"/>
      <c r="T2694" s="37"/>
      <c r="U2694" s="37"/>
      <c r="Y2694" s="37"/>
      <c r="Z2694" s="37"/>
    </row>
    <row r="2695" spans="1:28">
      <c r="A2695" s="102">
        <v>2693</v>
      </c>
      <c r="B2695" s="37"/>
      <c r="C2695" s="37"/>
      <c r="D2695" s="37"/>
      <c r="G2695" s="37"/>
      <c r="J2695" s="25"/>
      <c r="K2695" s="25"/>
      <c r="P2695" s="25"/>
      <c r="T2695" s="37"/>
      <c r="U2695" s="37"/>
      <c r="Y2695" s="37"/>
      <c r="Z2695" s="37"/>
    </row>
    <row r="2696" spans="1:28" ht="13.5" thickBot="1">
      <c r="A2696" s="114">
        <v>2694</v>
      </c>
      <c r="B2696" s="122"/>
      <c r="C2696" s="122"/>
      <c r="D2696" s="122"/>
      <c r="E2696" s="122"/>
      <c r="F2696" s="123"/>
      <c r="G2696" s="122"/>
      <c r="H2696" s="123"/>
      <c r="I2696" s="122"/>
      <c r="J2696" s="122"/>
      <c r="K2696" s="122"/>
      <c r="L2696" s="122"/>
      <c r="M2696" s="123"/>
      <c r="N2696" s="122"/>
      <c r="O2696" s="122"/>
      <c r="P2696" s="122"/>
      <c r="Q2696" s="122"/>
      <c r="R2696" s="123"/>
      <c r="S2696" s="122"/>
      <c r="T2696" s="122"/>
      <c r="U2696" s="122"/>
      <c r="V2696" s="122"/>
      <c r="W2696" s="123"/>
      <c r="X2696" s="122"/>
      <c r="Y2696" s="115"/>
      <c r="Z2696" s="115"/>
      <c r="AA2696" s="115"/>
      <c r="AB2696" s="116"/>
    </row>
    <row r="2697" spans="1:28">
      <c r="A2697" s="102">
        <v>2695</v>
      </c>
      <c r="B2697" s="37"/>
      <c r="C2697" s="37"/>
      <c r="D2697" s="37"/>
      <c r="G2697" s="37"/>
      <c r="J2697" s="25"/>
      <c r="K2697" s="25"/>
      <c r="P2697" s="25"/>
      <c r="T2697" s="37"/>
      <c r="U2697" s="37"/>
      <c r="Y2697" s="37"/>
      <c r="Z2697" s="37"/>
    </row>
    <row r="2698" spans="1:28">
      <c r="A2698" s="102">
        <v>2696</v>
      </c>
      <c r="B2698" s="37"/>
      <c r="C2698" s="37"/>
      <c r="D2698" s="37"/>
      <c r="G2698" s="37"/>
      <c r="J2698" s="25"/>
      <c r="K2698" s="25"/>
      <c r="P2698" s="25"/>
      <c r="T2698" s="37"/>
      <c r="U2698" s="37"/>
      <c r="Y2698" s="37"/>
      <c r="Z2698" s="37"/>
    </row>
    <row r="2699" spans="1:28">
      <c r="A2699" s="102">
        <v>2697</v>
      </c>
      <c r="B2699" s="37"/>
      <c r="C2699" s="37"/>
      <c r="D2699" s="37"/>
      <c r="G2699" s="37"/>
      <c r="J2699" s="25"/>
      <c r="K2699" s="25"/>
      <c r="P2699" s="25"/>
      <c r="T2699" s="37"/>
      <c r="U2699" s="37"/>
      <c r="Y2699" s="37"/>
      <c r="Z2699" s="37"/>
    </row>
    <row r="2700" spans="1:28">
      <c r="A2700" s="102">
        <v>2698</v>
      </c>
      <c r="B2700" s="37"/>
      <c r="C2700" s="37"/>
      <c r="D2700" s="37"/>
      <c r="G2700" s="37"/>
      <c r="J2700" s="25"/>
      <c r="K2700" s="25"/>
      <c r="P2700" s="25"/>
      <c r="T2700" s="37"/>
      <c r="U2700" s="37"/>
      <c r="Y2700" s="37"/>
      <c r="Z2700" s="37"/>
    </row>
    <row r="2701" spans="1:28" ht="13.5" thickBot="1">
      <c r="A2701" s="114">
        <v>2699</v>
      </c>
      <c r="B2701" s="122"/>
      <c r="C2701" s="122"/>
      <c r="D2701" s="122"/>
      <c r="E2701" s="122"/>
      <c r="F2701" s="123"/>
      <c r="G2701" s="122"/>
      <c r="H2701" s="123"/>
      <c r="I2701" s="122"/>
      <c r="J2701" s="122"/>
      <c r="K2701" s="122"/>
      <c r="L2701" s="122"/>
      <c r="M2701" s="123"/>
      <c r="N2701" s="122"/>
      <c r="O2701" s="122"/>
      <c r="P2701" s="122"/>
      <c r="Q2701" s="122"/>
      <c r="R2701" s="123"/>
      <c r="S2701" s="122"/>
      <c r="T2701" s="122"/>
      <c r="U2701" s="122"/>
      <c r="V2701" s="122"/>
      <c r="W2701" s="123"/>
      <c r="X2701" s="122"/>
      <c r="Y2701" s="115"/>
      <c r="Z2701" s="115"/>
      <c r="AA2701" s="115"/>
      <c r="AB2701" s="116"/>
    </row>
    <row r="2702" spans="1:28">
      <c r="A2702" s="102">
        <v>2700</v>
      </c>
      <c r="B2702" s="37"/>
      <c r="C2702" s="37"/>
      <c r="D2702" s="37"/>
      <c r="G2702" s="37"/>
      <c r="J2702" s="25"/>
      <c r="K2702" s="25"/>
      <c r="P2702" s="25"/>
      <c r="T2702" s="37"/>
      <c r="U2702" s="37"/>
      <c r="Y2702" s="37"/>
      <c r="Z2702" s="37"/>
    </row>
    <row r="2703" spans="1:28">
      <c r="A2703" s="102">
        <v>2701</v>
      </c>
      <c r="B2703" s="37"/>
      <c r="C2703" s="37"/>
      <c r="D2703" s="37"/>
      <c r="G2703" s="37"/>
      <c r="J2703" s="25"/>
      <c r="K2703" s="25"/>
      <c r="P2703" s="25"/>
      <c r="T2703" s="37"/>
      <c r="U2703" s="37"/>
      <c r="Y2703" s="37"/>
      <c r="Z2703" s="37"/>
    </row>
    <row r="2704" spans="1:28">
      <c r="A2704" s="102">
        <v>2702</v>
      </c>
      <c r="B2704" s="37"/>
      <c r="C2704" s="37"/>
      <c r="D2704" s="37"/>
      <c r="G2704" s="37"/>
      <c r="J2704" s="25"/>
      <c r="K2704" s="25"/>
      <c r="P2704" s="25"/>
      <c r="T2704" s="37"/>
      <c r="U2704" s="37"/>
      <c r="Y2704" s="37"/>
      <c r="Z2704" s="37"/>
    </row>
    <row r="2705" spans="1:28">
      <c r="A2705" s="102">
        <v>2703</v>
      </c>
      <c r="B2705" s="37"/>
      <c r="C2705" s="37"/>
      <c r="D2705" s="37"/>
      <c r="G2705" s="37"/>
      <c r="J2705" s="25"/>
      <c r="K2705" s="25"/>
      <c r="P2705" s="25"/>
      <c r="T2705" s="37"/>
      <c r="U2705" s="37"/>
      <c r="Y2705" s="37"/>
      <c r="Z2705" s="37"/>
    </row>
    <row r="2706" spans="1:28" ht="13.5" thickBot="1">
      <c r="A2706" s="114">
        <v>2704</v>
      </c>
      <c r="B2706" s="122"/>
      <c r="C2706" s="122"/>
      <c r="D2706" s="122"/>
      <c r="E2706" s="122"/>
      <c r="F2706" s="123"/>
      <c r="G2706" s="122"/>
      <c r="H2706" s="123"/>
      <c r="I2706" s="122"/>
      <c r="J2706" s="122"/>
      <c r="K2706" s="122"/>
      <c r="L2706" s="122"/>
      <c r="M2706" s="123"/>
      <c r="N2706" s="122"/>
      <c r="O2706" s="122"/>
      <c r="P2706" s="122"/>
      <c r="Q2706" s="122"/>
      <c r="R2706" s="123"/>
      <c r="S2706" s="122"/>
      <c r="T2706" s="122"/>
      <c r="U2706" s="122"/>
      <c r="V2706" s="122"/>
      <c r="W2706" s="123"/>
      <c r="X2706" s="122"/>
      <c r="Y2706" s="115"/>
      <c r="Z2706" s="115"/>
      <c r="AA2706" s="115"/>
      <c r="AB2706" s="116"/>
    </row>
    <row r="2707" spans="1:28">
      <c r="A2707" s="102">
        <v>2705</v>
      </c>
      <c r="B2707" s="37"/>
      <c r="C2707" s="37"/>
      <c r="D2707" s="37"/>
      <c r="G2707" s="37"/>
      <c r="J2707" s="25"/>
      <c r="K2707" s="25"/>
      <c r="P2707" s="25"/>
      <c r="T2707" s="37"/>
      <c r="U2707" s="37"/>
      <c r="Y2707" s="37"/>
      <c r="Z2707" s="37"/>
    </row>
    <row r="2708" spans="1:28">
      <c r="A2708" s="102">
        <v>2706</v>
      </c>
      <c r="B2708" s="37"/>
      <c r="C2708" s="37"/>
      <c r="D2708" s="37"/>
      <c r="G2708" s="37"/>
      <c r="J2708" s="25"/>
      <c r="K2708" s="25"/>
      <c r="P2708" s="25"/>
      <c r="T2708" s="37"/>
      <c r="U2708" s="37"/>
      <c r="Y2708" s="37"/>
      <c r="Z2708" s="37"/>
    </row>
    <row r="2709" spans="1:28">
      <c r="A2709" s="102">
        <v>2707</v>
      </c>
      <c r="B2709" s="37"/>
      <c r="C2709" s="37"/>
      <c r="D2709" s="37"/>
      <c r="G2709" s="37"/>
      <c r="J2709" s="25"/>
      <c r="K2709" s="25"/>
      <c r="P2709" s="25"/>
      <c r="T2709" s="37"/>
      <c r="U2709" s="37"/>
      <c r="Y2709" s="37"/>
      <c r="Z2709" s="37"/>
    </row>
    <row r="2710" spans="1:28">
      <c r="A2710" s="102">
        <v>2708</v>
      </c>
      <c r="B2710" s="37"/>
      <c r="C2710" s="37"/>
      <c r="D2710" s="37"/>
      <c r="G2710" s="37"/>
      <c r="J2710" s="25"/>
      <c r="K2710" s="25"/>
      <c r="P2710" s="25"/>
      <c r="T2710" s="37"/>
      <c r="U2710" s="37"/>
      <c r="Y2710" s="37"/>
      <c r="Z2710" s="37"/>
    </row>
    <row r="2711" spans="1:28" ht="13.5" thickBot="1">
      <c r="A2711" s="114">
        <v>2709</v>
      </c>
      <c r="B2711" s="122"/>
      <c r="C2711" s="122"/>
      <c r="D2711" s="122"/>
      <c r="E2711" s="122"/>
      <c r="F2711" s="123"/>
      <c r="G2711" s="122"/>
      <c r="H2711" s="123"/>
      <c r="I2711" s="122"/>
      <c r="J2711" s="122"/>
      <c r="K2711" s="122"/>
      <c r="L2711" s="122"/>
      <c r="M2711" s="123"/>
      <c r="N2711" s="122"/>
      <c r="O2711" s="122"/>
      <c r="P2711" s="122"/>
      <c r="Q2711" s="122"/>
      <c r="R2711" s="123"/>
      <c r="S2711" s="122"/>
      <c r="T2711" s="122"/>
      <c r="U2711" s="122"/>
      <c r="V2711" s="122"/>
      <c r="W2711" s="123"/>
      <c r="X2711" s="122"/>
      <c r="Y2711" s="115"/>
      <c r="Z2711" s="115"/>
      <c r="AA2711" s="115"/>
      <c r="AB2711" s="116"/>
    </row>
    <row r="2712" spans="1:28">
      <c r="A2712" s="102">
        <v>2710</v>
      </c>
      <c r="B2712" s="37"/>
      <c r="C2712" s="37"/>
      <c r="D2712" s="37"/>
      <c r="G2712" s="37"/>
      <c r="J2712" s="25"/>
      <c r="K2712" s="25"/>
      <c r="P2712" s="25"/>
      <c r="T2712" s="37"/>
      <c r="U2712" s="37"/>
      <c r="Y2712" s="37"/>
      <c r="Z2712" s="37"/>
    </row>
    <row r="2713" spans="1:28">
      <c r="A2713" s="102">
        <v>2711</v>
      </c>
      <c r="B2713" s="37"/>
      <c r="C2713" s="37"/>
      <c r="D2713" s="37"/>
      <c r="G2713" s="37"/>
      <c r="J2713" s="25"/>
      <c r="K2713" s="25"/>
      <c r="P2713" s="25"/>
      <c r="T2713" s="37"/>
      <c r="U2713" s="37"/>
      <c r="Y2713" s="37"/>
      <c r="Z2713" s="37"/>
    </row>
    <row r="2714" spans="1:28">
      <c r="A2714" s="102">
        <v>2712</v>
      </c>
      <c r="B2714" s="37"/>
      <c r="C2714" s="37"/>
      <c r="D2714" s="37"/>
      <c r="G2714" s="37"/>
      <c r="J2714" s="25"/>
      <c r="K2714" s="25"/>
      <c r="P2714" s="25"/>
      <c r="T2714" s="37"/>
      <c r="U2714" s="37"/>
      <c r="Y2714" s="37"/>
      <c r="Z2714" s="37"/>
    </row>
    <row r="2715" spans="1:28">
      <c r="A2715" s="102">
        <v>2713</v>
      </c>
      <c r="B2715" s="37"/>
      <c r="C2715" s="37"/>
      <c r="D2715" s="37"/>
      <c r="G2715" s="37"/>
      <c r="J2715" s="25"/>
      <c r="K2715" s="25"/>
      <c r="P2715" s="25"/>
      <c r="T2715" s="37"/>
      <c r="U2715" s="37"/>
      <c r="Y2715" s="37"/>
      <c r="Z2715" s="37"/>
    </row>
    <row r="2716" spans="1:28" ht="13.5" thickBot="1">
      <c r="A2716" s="114">
        <v>2714</v>
      </c>
      <c r="B2716" s="122"/>
      <c r="C2716" s="122"/>
      <c r="D2716" s="122"/>
      <c r="E2716" s="122"/>
      <c r="F2716" s="123"/>
      <c r="G2716" s="122"/>
      <c r="H2716" s="123"/>
      <c r="I2716" s="122"/>
      <c r="J2716" s="122"/>
      <c r="K2716" s="122"/>
      <c r="L2716" s="122"/>
      <c r="M2716" s="123"/>
      <c r="N2716" s="122"/>
      <c r="O2716" s="122"/>
      <c r="P2716" s="122"/>
      <c r="Q2716" s="122"/>
      <c r="R2716" s="123"/>
      <c r="S2716" s="122"/>
      <c r="T2716" s="122"/>
      <c r="U2716" s="122"/>
      <c r="V2716" s="122"/>
      <c r="W2716" s="123"/>
      <c r="X2716" s="122"/>
      <c r="Y2716" s="115"/>
      <c r="Z2716" s="115"/>
      <c r="AA2716" s="115"/>
      <c r="AB2716" s="116"/>
    </row>
    <row r="2717" spans="1:28">
      <c r="A2717" s="102">
        <v>2715</v>
      </c>
      <c r="B2717" s="37"/>
      <c r="C2717" s="37"/>
      <c r="D2717" s="37"/>
      <c r="G2717" s="37"/>
      <c r="J2717" s="25"/>
      <c r="K2717" s="25"/>
      <c r="P2717" s="25"/>
      <c r="T2717" s="37"/>
      <c r="U2717" s="37"/>
      <c r="Y2717" s="37"/>
      <c r="Z2717" s="37"/>
    </row>
    <row r="2718" spans="1:28">
      <c r="A2718" s="102">
        <v>2716</v>
      </c>
      <c r="B2718" s="37"/>
      <c r="C2718" s="37"/>
      <c r="D2718" s="37"/>
      <c r="G2718" s="37"/>
      <c r="J2718" s="25"/>
      <c r="K2718" s="25"/>
      <c r="P2718" s="25"/>
      <c r="T2718" s="37"/>
      <c r="U2718" s="37"/>
      <c r="Y2718" s="37"/>
      <c r="Z2718" s="37"/>
    </row>
    <row r="2719" spans="1:28">
      <c r="A2719" s="102">
        <v>2717</v>
      </c>
      <c r="B2719" s="37"/>
      <c r="C2719" s="37"/>
      <c r="D2719" s="37"/>
      <c r="G2719" s="37"/>
      <c r="J2719" s="25"/>
      <c r="K2719" s="25"/>
      <c r="P2719" s="25"/>
      <c r="T2719" s="37"/>
      <c r="U2719" s="37"/>
      <c r="Y2719" s="37"/>
      <c r="Z2719" s="37"/>
    </row>
    <row r="2720" spans="1:28">
      <c r="A2720" s="102">
        <v>2718</v>
      </c>
      <c r="B2720" s="37"/>
      <c r="C2720" s="37"/>
      <c r="D2720" s="37"/>
      <c r="G2720" s="37"/>
      <c r="J2720" s="25"/>
      <c r="K2720" s="25"/>
      <c r="P2720" s="25"/>
      <c r="T2720" s="37"/>
      <c r="U2720" s="37"/>
      <c r="Y2720" s="37"/>
      <c r="Z2720" s="37"/>
    </row>
    <row r="2721" spans="1:28" ht="13.5" thickBot="1">
      <c r="A2721" s="114">
        <v>2719</v>
      </c>
      <c r="B2721" s="122"/>
      <c r="C2721" s="122"/>
      <c r="D2721" s="122"/>
      <c r="E2721" s="122"/>
      <c r="F2721" s="123"/>
      <c r="G2721" s="122"/>
      <c r="H2721" s="123"/>
      <c r="I2721" s="122"/>
      <c r="J2721" s="122"/>
      <c r="K2721" s="122"/>
      <c r="L2721" s="122"/>
      <c r="M2721" s="123"/>
      <c r="N2721" s="122"/>
      <c r="O2721" s="122"/>
      <c r="P2721" s="122"/>
      <c r="Q2721" s="122"/>
      <c r="R2721" s="123"/>
      <c r="S2721" s="122"/>
      <c r="T2721" s="122"/>
      <c r="U2721" s="122"/>
      <c r="V2721" s="122"/>
      <c r="W2721" s="123"/>
      <c r="X2721" s="122"/>
      <c r="Y2721" s="115"/>
      <c r="Z2721" s="115"/>
      <c r="AA2721" s="115"/>
      <c r="AB2721" s="116"/>
    </row>
    <row r="2722" spans="1:28">
      <c r="A2722" s="102">
        <v>2720</v>
      </c>
      <c r="B2722" s="37"/>
      <c r="C2722" s="37"/>
      <c r="D2722" s="37"/>
      <c r="G2722" s="37"/>
      <c r="J2722" s="25"/>
      <c r="K2722" s="25"/>
      <c r="P2722" s="25"/>
      <c r="T2722" s="37"/>
      <c r="U2722" s="37"/>
      <c r="Y2722" s="37"/>
      <c r="Z2722" s="37"/>
    </row>
    <row r="2723" spans="1:28">
      <c r="A2723" s="102">
        <v>2721</v>
      </c>
      <c r="B2723" s="37"/>
      <c r="C2723" s="37"/>
      <c r="D2723" s="37"/>
      <c r="G2723" s="37"/>
      <c r="J2723" s="25"/>
      <c r="K2723" s="25"/>
      <c r="P2723" s="25"/>
      <c r="T2723" s="37"/>
      <c r="U2723" s="37"/>
      <c r="Y2723" s="37"/>
      <c r="Z2723" s="37"/>
    </row>
    <row r="2724" spans="1:28">
      <c r="A2724" s="102">
        <v>2722</v>
      </c>
      <c r="B2724" s="37"/>
      <c r="C2724" s="37"/>
      <c r="D2724" s="37"/>
      <c r="G2724" s="37"/>
      <c r="J2724" s="25"/>
      <c r="K2724" s="25"/>
      <c r="P2724" s="25"/>
      <c r="T2724" s="37"/>
      <c r="U2724" s="37"/>
      <c r="Y2724" s="37"/>
      <c r="Z2724" s="37"/>
    </row>
    <row r="2725" spans="1:28">
      <c r="A2725" s="102">
        <v>2723</v>
      </c>
      <c r="B2725" s="37"/>
      <c r="C2725" s="37"/>
      <c r="D2725" s="37"/>
      <c r="G2725" s="37"/>
      <c r="J2725" s="25"/>
      <c r="K2725" s="25"/>
      <c r="P2725" s="25"/>
      <c r="T2725" s="37"/>
      <c r="U2725" s="37"/>
      <c r="Y2725" s="37"/>
      <c r="Z2725" s="37"/>
    </row>
    <row r="2726" spans="1:28" ht="13.5" thickBot="1">
      <c r="A2726" s="114">
        <v>2724</v>
      </c>
      <c r="B2726" s="122"/>
      <c r="C2726" s="122"/>
      <c r="D2726" s="122"/>
      <c r="E2726" s="122"/>
      <c r="F2726" s="123"/>
      <c r="G2726" s="122"/>
      <c r="H2726" s="123"/>
      <c r="I2726" s="122"/>
      <c r="J2726" s="122"/>
      <c r="K2726" s="122"/>
      <c r="L2726" s="122"/>
      <c r="M2726" s="123"/>
      <c r="N2726" s="122"/>
      <c r="O2726" s="122"/>
      <c r="P2726" s="122"/>
      <c r="Q2726" s="122"/>
      <c r="R2726" s="123"/>
      <c r="S2726" s="122"/>
      <c r="T2726" s="122"/>
      <c r="U2726" s="122"/>
      <c r="V2726" s="122"/>
      <c r="W2726" s="123"/>
      <c r="X2726" s="122"/>
      <c r="Y2726" s="115"/>
      <c r="Z2726" s="115"/>
      <c r="AA2726" s="115"/>
      <c r="AB2726" s="116"/>
    </row>
    <row r="2727" spans="1:28">
      <c r="A2727" s="102">
        <v>2725</v>
      </c>
      <c r="B2727" s="37"/>
      <c r="C2727" s="37"/>
      <c r="D2727" s="37"/>
      <c r="G2727" s="37"/>
      <c r="J2727" s="25"/>
      <c r="K2727" s="25"/>
      <c r="P2727" s="25"/>
      <c r="T2727" s="37"/>
      <c r="U2727" s="37"/>
      <c r="Y2727" s="37"/>
      <c r="Z2727" s="37"/>
    </row>
    <row r="2728" spans="1:28">
      <c r="A2728" s="102">
        <v>2726</v>
      </c>
      <c r="B2728" s="37"/>
      <c r="C2728" s="37"/>
      <c r="D2728" s="37"/>
      <c r="G2728" s="37"/>
      <c r="J2728" s="25"/>
      <c r="K2728" s="25"/>
      <c r="P2728" s="25"/>
      <c r="T2728" s="37"/>
      <c r="U2728" s="37"/>
      <c r="Y2728" s="37"/>
      <c r="Z2728" s="37"/>
    </row>
    <row r="2729" spans="1:28">
      <c r="A2729" s="102">
        <v>2727</v>
      </c>
      <c r="B2729" s="37"/>
      <c r="C2729" s="37"/>
      <c r="D2729" s="37"/>
      <c r="G2729" s="37"/>
      <c r="J2729" s="25"/>
      <c r="K2729" s="25"/>
      <c r="P2729" s="25"/>
      <c r="T2729" s="37"/>
      <c r="U2729" s="37"/>
      <c r="Y2729" s="37"/>
      <c r="Z2729" s="37"/>
    </row>
    <row r="2730" spans="1:28">
      <c r="A2730" s="102">
        <v>2728</v>
      </c>
      <c r="B2730" s="37"/>
      <c r="C2730" s="37"/>
      <c r="D2730" s="37"/>
      <c r="G2730" s="37"/>
      <c r="J2730" s="25"/>
      <c r="K2730" s="25"/>
      <c r="P2730" s="25"/>
      <c r="T2730" s="37"/>
      <c r="U2730" s="37"/>
      <c r="Y2730" s="37"/>
      <c r="Z2730" s="37"/>
    </row>
    <row r="2731" spans="1:28" ht="13.5" thickBot="1">
      <c r="A2731" s="114">
        <v>2729</v>
      </c>
      <c r="B2731" s="122"/>
      <c r="C2731" s="122"/>
      <c r="D2731" s="122"/>
      <c r="E2731" s="122"/>
      <c r="F2731" s="123"/>
      <c r="G2731" s="122"/>
      <c r="H2731" s="123"/>
      <c r="I2731" s="122"/>
      <c r="J2731" s="122"/>
      <c r="K2731" s="122"/>
      <c r="L2731" s="122"/>
      <c r="M2731" s="123"/>
      <c r="N2731" s="122"/>
      <c r="O2731" s="122"/>
      <c r="P2731" s="122"/>
      <c r="Q2731" s="122"/>
      <c r="R2731" s="123"/>
      <c r="S2731" s="122"/>
      <c r="T2731" s="122"/>
      <c r="U2731" s="122"/>
      <c r="V2731" s="122"/>
      <c r="W2731" s="123"/>
      <c r="X2731" s="122"/>
      <c r="Y2731" s="115"/>
      <c r="Z2731" s="115"/>
      <c r="AA2731" s="115"/>
      <c r="AB2731" s="116"/>
    </row>
    <row r="2732" spans="1:28">
      <c r="A2732" s="102">
        <v>2730</v>
      </c>
      <c r="B2732" s="37"/>
      <c r="C2732" s="37"/>
      <c r="D2732" s="37"/>
      <c r="G2732" s="37"/>
      <c r="J2732" s="25"/>
      <c r="K2732" s="25"/>
      <c r="P2732" s="25"/>
      <c r="T2732" s="37"/>
      <c r="U2732" s="37"/>
      <c r="Y2732" s="37"/>
      <c r="Z2732" s="37"/>
    </row>
    <row r="2733" spans="1:28">
      <c r="A2733" s="102">
        <v>2731</v>
      </c>
      <c r="B2733" s="37"/>
      <c r="C2733" s="37"/>
      <c r="D2733" s="37"/>
      <c r="G2733" s="37"/>
      <c r="J2733" s="25"/>
      <c r="K2733" s="25"/>
      <c r="P2733" s="25"/>
      <c r="T2733" s="37"/>
      <c r="U2733" s="37"/>
      <c r="Y2733" s="37"/>
      <c r="Z2733" s="37"/>
    </row>
    <row r="2734" spans="1:28">
      <c r="A2734" s="102">
        <v>2732</v>
      </c>
      <c r="B2734" s="37"/>
      <c r="C2734" s="37"/>
      <c r="D2734" s="37"/>
      <c r="G2734" s="37"/>
      <c r="J2734" s="25"/>
      <c r="K2734" s="25"/>
      <c r="P2734" s="25"/>
      <c r="T2734" s="37"/>
      <c r="U2734" s="37"/>
      <c r="Y2734" s="37"/>
      <c r="Z2734" s="37"/>
    </row>
    <row r="2735" spans="1:28">
      <c r="A2735" s="102">
        <v>2733</v>
      </c>
      <c r="B2735" s="37"/>
      <c r="C2735" s="37"/>
      <c r="D2735" s="37"/>
      <c r="G2735" s="37"/>
      <c r="J2735" s="25"/>
      <c r="K2735" s="25"/>
      <c r="P2735" s="25"/>
      <c r="T2735" s="37"/>
      <c r="U2735" s="37"/>
      <c r="Y2735" s="37"/>
      <c r="Z2735" s="37"/>
    </row>
    <row r="2736" spans="1:28" ht="13.5" thickBot="1">
      <c r="A2736" s="114">
        <v>2734</v>
      </c>
      <c r="B2736" s="122"/>
      <c r="C2736" s="122"/>
      <c r="D2736" s="122"/>
      <c r="E2736" s="122"/>
      <c r="F2736" s="123"/>
      <c r="G2736" s="122"/>
      <c r="H2736" s="123"/>
      <c r="I2736" s="122"/>
      <c r="J2736" s="122"/>
      <c r="K2736" s="122"/>
      <c r="L2736" s="122"/>
      <c r="M2736" s="123"/>
      <c r="N2736" s="122"/>
      <c r="O2736" s="122"/>
      <c r="P2736" s="122"/>
      <c r="Q2736" s="122"/>
      <c r="R2736" s="123"/>
      <c r="S2736" s="122"/>
      <c r="T2736" s="122"/>
      <c r="U2736" s="122"/>
      <c r="V2736" s="122"/>
      <c r="W2736" s="123"/>
      <c r="X2736" s="122"/>
      <c r="Y2736" s="115"/>
      <c r="Z2736" s="115"/>
      <c r="AA2736" s="115"/>
      <c r="AB2736" s="116"/>
    </row>
    <row r="2737" spans="1:28">
      <c r="A2737" s="102">
        <v>2735</v>
      </c>
      <c r="B2737" s="37"/>
      <c r="C2737" s="37"/>
      <c r="D2737" s="37"/>
      <c r="G2737" s="37"/>
      <c r="J2737" s="25"/>
      <c r="K2737" s="25"/>
      <c r="P2737" s="25"/>
      <c r="T2737" s="37"/>
      <c r="U2737" s="37"/>
      <c r="Y2737" s="37"/>
      <c r="Z2737" s="37"/>
    </row>
    <row r="2738" spans="1:28">
      <c r="A2738" s="102">
        <v>2736</v>
      </c>
      <c r="B2738" s="37"/>
      <c r="C2738" s="37"/>
      <c r="D2738" s="37"/>
      <c r="G2738" s="37"/>
      <c r="J2738" s="25"/>
      <c r="K2738" s="25"/>
      <c r="P2738" s="25"/>
      <c r="T2738" s="37"/>
      <c r="U2738" s="37"/>
      <c r="Y2738" s="37"/>
      <c r="Z2738" s="37"/>
    </row>
    <row r="2739" spans="1:28">
      <c r="A2739" s="102">
        <v>2737</v>
      </c>
      <c r="B2739" s="37"/>
      <c r="C2739" s="37"/>
      <c r="D2739" s="37"/>
      <c r="G2739" s="37"/>
      <c r="J2739" s="25"/>
      <c r="K2739" s="25"/>
      <c r="P2739" s="25"/>
      <c r="T2739" s="37"/>
      <c r="U2739" s="37"/>
      <c r="Y2739" s="37"/>
      <c r="Z2739" s="37"/>
    </row>
    <row r="2740" spans="1:28">
      <c r="A2740" s="102">
        <v>2738</v>
      </c>
      <c r="B2740" s="37"/>
      <c r="C2740" s="37"/>
      <c r="D2740" s="37"/>
      <c r="G2740" s="37"/>
      <c r="J2740" s="25"/>
      <c r="K2740" s="25"/>
      <c r="P2740" s="25"/>
      <c r="T2740" s="37"/>
      <c r="U2740" s="37"/>
      <c r="Y2740" s="37"/>
      <c r="Z2740" s="37"/>
    </row>
    <row r="2741" spans="1:28" ht="13.5" thickBot="1">
      <c r="A2741" s="114">
        <v>2739</v>
      </c>
      <c r="B2741" s="122"/>
      <c r="C2741" s="122"/>
      <c r="D2741" s="122"/>
      <c r="E2741" s="122"/>
      <c r="F2741" s="123"/>
      <c r="G2741" s="122"/>
      <c r="H2741" s="123"/>
      <c r="I2741" s="122"/>
      <c r="J2741" s="122"/>
      <c r="K2741" s="122"/>
      <c r="L2741" s="122"/>
      <c r="M2741" s="123"/>
      <c r="N2741" s="122"/>
      <c r="O2741" s="122"/>
      <c r="P2741" s="122"/>
      <c r="Q2741" s="122"/>
      <c r="R2741" s="123"/>
      <c r="S2741" s="122"/>
      <c r="T2741" s="122"/>
      <c r="U2741" s="122"/>
      <c r="V2741" s="122"/>
      <c r="W2741" s="123"/>
      <c r="X2741" s="122"/>
      <c r="Y2741" s="115"/>
      <c r="Z2741" s="115"/>
      <c r="AA2741" s="115"/>
      <c r="AB2741" s="116"/>
    </row>
    <row r="2742" spans="1:28">
      <c r="A2742" s="102">
        <v>2740</v>
      </c>
      <c r="B2742" s="37"/>
      <c r="C2742" s="37"/>
      <c r="D2742" s="37"/>
      <c r="G2742" s="37"/>
      <c r="J2742" s="25"/>
      <c r="K2742" s="25"/>
      <c r="P2742" s="25"/>
      <c r="T2742" s="37"/>
      <c r="U2742" s="37"/>
      <c r="Y2742" s="37"/>
      <c r="Z2742" s="37"/>
    </row>
    <row r="2743" spans="1:28">
      <c r="A2743" s="102">
        <v>2741</v>
      </c>
      <c r="B2743" s="37"/>
      <c r="C2743" s="37"/>
      <c r="D2743" s="37"/>
      <c r="G2743" s="37"/>
      <c r="J2743" s="25"/>
      <c r="K2743" s="25"/>
      <c r="P2743" s="25"/>
      <c r="T2743" s="37"/>
      <c r="U2743" s="37"/>
      <c r="Y2743" s="37"/>
      <c r="Z2743" s="37"/>
    </row>
    <row r="2744" spans="1:28">
      <c r="A2744" s="102">
        <v>2742</v>
      </c>
      <c r="B2744" s="37"/>
      <c r="C2744" s="37"/>
      <c r="D2744" s="37"/>
      <c r="G2744" s="37"/>
      <c r="J2744" s="25"/>
      <c r="K2744" s="25"/>
      <c r="P2744" s="25"/>
      <c r="T2744" s="37"/>
      <c r="U2744" s="37"/>
      <c r="Y2744" s="37"/>
      <c r="Z2744" s="37"/>
    </row>
    <row r="2745" spans="1:28">
      <c r="A2745" s="102">
        <v>2743</v>
      </c>
      <c r="B2745" s="37"/>
      <c r="C2745" s="37"/>
      <c r="D2745" s="37"/>
      <c r="G2745" s="37"/>
      <c r="J2745" s="25"/>
      <c r="K2745" s="25"/>
      <c r="P2745" s="25"/>
      <c r="T2745" s="37"/>
      <c r="U2745" s="37"/>
      <c r="Y2745" s="37"/>
      <c r="Z2745" s="37"/>
    </row>
    <row r="2746" spans="1:28" ht="13.5" thickBot="1">
      <c r="A2746" s="114">
        <v>2744</v>
      </c>
      <c r="B2746" s="122"/>
      <c r="C2746" s="122"/>
      <c r="D2746" s="122"/>
      <c r="E2746" s="122"/>
      <c r="F2746" s="123"/>
      <c r="G2746" s="122"/>
      <c r="H2746" s="123"/>
      <c r="I2746" s="122"/>
      <c r="J2746" s="122"/>
      <c r="K2746" s="122"/>
      <c r="L2746" s="122"/>
      <c r="M2746" s="123"/>
      <c r="N2746" s="122"/>
      <c r="O2746" s="122"/>
      <c r="P2746" s="122"/>
      <c r="Q2746" s="122"/>
      <c r="R2746" s="123"/>
      <c r="S2746" s="122"/>
      <c r="T2746" s="122"/>
      <c r="U2746" s="122"/>
      <c r="V2746" s="122"/>
      <c r="W2746" s="123"/>
      <c r="X2746" s="122"/>
      <c r="Y2746" s="115"/>
      <c r="Z2746" s="115"/>
      <c r="AA2746" s="115"/>
      <c r="AB2746" s="116"/>
    </row>
    <row r="2747" spans="1:28">
      <c r="A2747" s="102">
        <v>2745</v>
      </c>
      <c r="B2747" s="37"/>
      <c r="C2747" s="37"/>
      <c r="D2747" s="37"/>
      <c r="G2747" s="37"/>
      <c r="J2747" s="25"/>
      <c r="K2747" s="25"/>
      <c r="P2747" s="25"/>
      <c r="T2747" s="37"/>
      <c r="U2747" s="37"/>
      <c r="Y2747" s="37"/>
      <c r="Z2747" s="37"/>
    </row>
    <row r="2748" spans="1:28">
      <c r="A2748" s="102">
        <v>2746</v>
      </c>
      <c r="B2748" s="37"/>
      <c r="C2748" s="37"/>
      <c r="D2748" s="37"/>
      <c r="G2748" s="37"/>
      <c r="J2748" s="25"/>
      <c r="K2748" s="25"/>
      <c r="P2748" s="25"/>
      <c r="T2748" s="37"/>
      <c r="U2748" s="37"/>
      <c r="Y2748" s="37"/>
      <c r="Z2748" s="37"/>
    </row>
    <row r="2749" spans="1:28">
      <c r="A2749" s="102">
        <v>2747</v>
      </c>
      <c r="B2749" s="37"/>
      <c r="C2749" s="37"/>
      <c r="D2749" s="37"/>
      <c r="G2749" s="37"/>
      <c r="J2749" s="25"/>
      <c r="K2749" s="25"/>
      <c r="P2749" s="25"/>
      <c r="T2749" s="37"/>
      <c r="U2749" s="37"/>
      <c r="Y2749" s="37"/>
      <c r="Z2749" s="37"/>
    </row>
    <row r="2750" spans="1:28">
      <c r="A2750" s="102">
        <v>2748</v>
      </c>
      <c r="B2750" s="37"/>
      <c r="C2750" s="37"/>
      <c r="D2750" s="37"/>
      <c r="G2750" s="37"/>
      <c r="J2750" s="25"/>
      <c r="K2750" s="25"/>
      <c r="P2750" s="25"/>
      <c r="T2750" s="37"/>
      <c r="U2750" s="37"/>
      <c r="Y2750" s="37"/>
      <c r="Z2750" s="37"/>
    </row>
    <row r="2751" spans="1:28" ht="13.5" thickBot="1">
      <c r="A2751" s="114">
        <v>2749</v>
      </c>
      <c r="B2751" s="122"/>
      <c r="C2751" s="122"/>
      <c r="D2751" s="122"/>
      <c r="E2751" s="122"/>
      <c r="F2751" s="123"/>
      <c r="G2751" s="122"/>
      <c r="H2751" s="123"/>
      <c r="I2751" s="122"/>
      <c r="J2751" s="122"/>
      <c r="K2751" s="122"/>
      <c r="L2751" s="122"/>
      <c r="M2751" s="123"/>
      <c r="N2751" s="122"/>
      <c r="O2751" s="122"/>
      <c r="P2751" s="122"/>
      <c r="Q2751" s="122"/>
      <c r="R2751" s="123"/>
      <c r="S2751" s="122"/>
      <c r="T2751" s="122"/>
      <c r="U2751" s="122"/>
      <c r="V2751" s="122"/>
      <c r="W2751" s="123"/>
      <c r="X2751" s="122"/>
      <c r="Y2751" s="115"/>
      <c r="Z2751" s="115"/>
      <c r="AA2751" s="115"/>
      <c r="AB2751" s="116"/>
    </row>
    <row r="2752" spans="1:28">
      <c r="A2752" s="102">
        <v>2750</v>
      </c>
      <c r="B2752" s="37"/>
      <c r="C2752" s="37"/>
      <c r="D2752" s="37"/>
      <c r="G2752" s="37"/>
      <c r="J2752" s="25"/>
      <c r="K2752" s="25"/>
      <c r="P2752" s="25"/>
      <c r="T2752" s="37"/>
      <c r="U2752" s="37"/>
      <c r="Y2752" s="37"/>
      <c r="Z2752" s="37"/>
    </row>
    <row r="2753" spans="1:28">
      <c r="A2753" s="102">
        <v>2751</v>
      </c>
      <c r="B2753" s="37"/>
      <c r="C2753" s="37"/>
      <c r="D2753" s="37"/>
      <c r="G2753" s="37"/>
      <c r="J2753" s="25"/>
      <c r="K2753" s="25"/>
      <c r="P2753" s="25"/>
      <c r="T2753" s="37"/>
      <c r="U2753" s="37"/>
      <c r="Y2753" s="37"/>
      <c r="Z2753" s="37"/>
    </row>
    <row r="2754" spans="1:28">
      <c r="A2754" s="102">
        <v>2752</v>
      </c>
      <c r="B2754" s="37"/>
      <c r="C2754" s="37"/>
      <c r="D2754" s="37"/>
      <c r="G2754" s="37"/>
      <c r="J2754" s="25"/>
      <c r="K2754" s="25"/>
      <c r="P2754" s="25"/>
      <c r="T2754" s="37"/>
      <c r="U2754" s="37"/>
      <c r="Y2754" s="37"/>
      <c r="Z2754" s="37"/>
    </row>
    <row r="2755" spans="1:28">
      <c r="A2755" s="102">
        <v>2753</v>
      </c>
      <c r="B2755" s="37"/>
      <c r="C2755" s="37"/>
      <c r="D2755" s="37"/>
      <c r="G2755" s="37"/>
      <c r="J2755" s="25"/>
      <c r="K2755" s="25"/>
      <c r="P2755" s="25"/>
      <c r="T2755" s="37"/>
      <c r="U2755" s="37"/>
      <c r="Y2755" s="37"/>
      <c r="Z2755" s="37"/>
    </row>
    <row r="2756" spans="1:28" ht="13.5" thickBot="1">
      <c r="A2756" s="114">
        <v>2754</v>
      </c>
      <c r="B2756" s="122"/>
      <c r="C2756" s="122"/>
      <c r="D2756" s="122"/>
      <c r="E2756" s="122"/>
      <c r="F2756" s="123"/>
      <c r="G2756" s="122"/>
      <c r="H2756" s="123"/>
      <c r="I2756" s="122"/>
      <c r="J2756" s="122"/>
      <c r="K2756" s="122"/>
      <c r="L2756" s="122"/>
      <c r="M2756" s="123"/>
      <c r="N2756" s="122"/>
      <c r="O2756" s="122"/>
      <c r="P2756" s="122"/>
      <c r="Q2756" s="122"/>
      <c r="R2756" s="123"/>
      <c r="S2756" s="122"/>
      <c r="T2756" s="122"/>
      <c r="U2756" s="122"/>
      <c r="V2756" s="122"/>
      <c r="W2756" s="123"/>
      <c r="X2756" s="122"/>
      <c r="Y2756" s="115"/>
      <c r="Z2756" s="115"/>
      <c r="AA2756" s="115"/>
      <c r="AB2756" s="116"/>
    </row>
    <row r="2757" spans="1:28">
      <c r="A2757" s="102">
        <v>2755</v>
      </c>
      <c r="B2757" s="37"/>
      <c r="C2757" s="37"/>
      <c r="D2757" s="37"/>
      <c r="G2757" s="37"/>
      <c r="J2757" s="25"/>
      <c r="K2757" s="25"/>
      <c r="P2757" s="25"/>
      <c r="T2757" s="37"/>
      <c r="U2757" s="37"/>
      <c r="Y2757" s="37"/>
      <c r="Z2757" s="37"/>
    </row>
    <row r="2758" spans="1:28">
      <c r="A2758" s="102">
        <v>2756</v>
      </c>
      <c r="B2758" s="37"/>
      <c r="C2758" s="37"/>
      <c r="D2758" s="37"/>
      <c r="G2758" s="37"/>
      <c r="J2758" s="25"/>
      <c r="K2758" s="25"/>
      <c r="P2758" s="25"/>
      <c r="T2758" s="37"/>
      <c r="U2758" s="37"/>
      <c r="Y2758" s="37"/>
      <c r="Z2758" s="37"/>
    </row>
    <row r="2759" spans="1:28">
      <c r="A2759" s="102">
        <v>2757</v>
      </c>
      <c r="B2759" s="37"/>
      <c r="C2759" s="37"/>
      <c r="D2759" s="37"/>
      <c r="G2759" s="37"/>
      <c r="J2759" s="25"/>
      <c r="K2759" s="25"/>
      <c r="P2759" s="25"/>
      <c r="T2759" s="37"/>
      <c r="U2759" s="37"/>
      <c r="Y2759" s="37"/>
      <c r="Z2759" s="37"/>
    </row>
    <row r="2760" spans="1:28">
      <c r="A2760" s="102">
        <v>2758</v>
      </c>
      <c r="B2760" s="37"/>
      <c r="C2760" s="37"/>
      <c r="D2760" s="37"/>
      <c r="G2760" s="37"/>
      <c r="J2760" s="25"/>
      <c r="K2760" s="25"/>
      <c r="P2760" s="25"/>
      <c r="T2760" s="37"/>
      <c r="U2760" s="37"/>
      <c r="Y2760" s="37"/>
      <c r="Z2760" s="37"/>
    </row>
    <row r="2761" spans="1:28" ht="13.5" thickBot="1">
      <c r="A2761" s="114">
        <v>2759</v>
      </c>
      <c r="B2761" s="122"/>
      <c r="C2761" s="122"/>
      <c r="D2761" s="122"/>
      <c r="E2761" s="122"/>
      <c r="F2761" s="123"/>
      <c r="G2761" s="122"/>
      <c r="H2761" s="123"/>
      <c r="I2761" s="122"/>
      <c r="J2761" s="122"/>
      <c r="K2761" s="122"/>
      <c r="L2761" s="122"/>
      <c r="M2761" s="123"/>
      <c r="N2761" s="122"/>
      <c r="O2761" s="122"/>
      <c r="P2761" s="122"/>
      <c r="Q2761" s="122"/>
      <c r="R2761" s="123"/>
      <c r="S2761" s="122"/>
      <c r="T2761" s="122"/>
      <c r="U2761" s="122"/>
      <c r="V2761" s="122"/>
      <c r="W2761" s="123"/>
      <c r="X2761" s="122"/>
      <c r="Y2761" s="115"/>
      <c r="Z2761" s="115"/>
      <c r="AA2761" s="115"/>
      <c r="AB2761" s="116"/>
    </row>
    <row r="2762" spans="1:28">
      <c r="A2762" s="102">
        <v>2760</v>
      </c>
      <c r="B2762" s="37"/>
      <c r="C2762" s="37"/>
      <c r="D2762" s="37"/>
      <c r="G2762" s="37"/>
      <c r="J2762" s="25"/>
      <c r="K2762" s="25"/>
      <c r="P2762" s="25"/>
      <c r="T2762" s="37"/>
      <c r="U2762" s="37"/>
      <c r="Y2762" s="37"/>
      <c r="Z2762" s="37"/>
    </row>
    <row r="2763" spans="1:28">
      <c r="A2763" s="102">
        <v>2761</v>
      </c>
      <c r="B2763" s="37"/>
      <c r="C2763" s="37"/>
      <c r="D2763" s="37"/>
      <c r="G2763" s="37"/>
      <c r="J2763" s="25"/>
      <c r="K2763" s="25"/>
      <c r="P2763" s="25"/>
      <c r="T2763" s="37"/>
      <c r="U2763" s="37"/>
      <c r="Y2763" s="37"/>
      <c r="Z2763" s="37"/>
    </row>
    <row r="2764" spans="1:28">
      <c r="A2764" s="102">
        <v>2762</v>
      </c>
      <c r="B2764" s="37"/>
      <c r="C2764" s="37"/>
      <c r="D2764" s="37"/>
      <c r="G2764" s="37"/>
      <c r="J2764" s="25"/>
      <c r="K2764" s="25"/>
      <c r="P2764" s="25"/>
      <c r="T2764" s="37"/>
      <c r="U2764" s="37"/>
      <c r="Y2764" s="37"/>
      <c r="Z2764" s="37"/>
    </row>
    <row r="2765" spans="1:28">
      <c r="A2765" s="102">
        <v>2763</v>
      </c>
      <c r="B2765" s="37"/>
      <c r="C2765" s="37"/>
      <c r="D2765" s="37"/>
      <c r="G2765" s="37"/>
      <c r="J2765" s="25"/>
      <c r="K2765" s="25"/>
      <c r="P2765" s="25"/>
      <c r="T2765" s="37"/>
      <c r="U2765" s="37"/>
      <c r="Y2765" s="37"/>
      <c r="Z2765" s="37"/>
    </row>
    <row r="2766" spans="1:28" ht="13.5" thickBot="1">
      <c r="A2766" s="114">
        <v>2764</v>
      </c>
      <c r="B2766" s="122"/>
      <c r="C2766" s="122"/>
      <c r="D2766" s="122"/>
      <c r="E2766" s="122"/>
      <c r="F2766" s="123"/>
      <c r="G2766" s="122"/>
      <c r="H2766" s="123"/>
      <c r="I2766" s="122"/>
      <c r="J2766" s="122"/>
      <c r="K2766" s="122"/>
      <c r="L2766" s="122"/>
      <c r="M2766" s="123"/>
      <c r="N2766" s="122"/>
      <c r="O2766" s="122"/>
      <c r="P2766" s="122"/>
      <c r="Q2766" s="122"/>
      <c r="R2766" s="123"/>
      <c r="S2766" s="122"/>
      <c r="T2766" s="122"/>
      <c r="U2766" s="122"/>
      <c r="V2766" s="122"/>
      <c r="W2766" s="123"/>
      <c r="X2766" s="122"/>
      <c r="Y2766" s="115"/>
      <c r="Z2766" s="115"/>
      <c r="AA2766" s="115"/>
      <c r="AB2766" s="116"/>
    </row>
    <row r="2767" spans="1:28">
      <c r="A2767" s="102">
        <v>2765</v>
      </c>
      <c r="B2767" s="37"/>
      <c r="C2767" s="37"/>
      <c r="D2767" s="37"/>
      <c r="G2767" s="37"/>
      <c r="J2767" s="25"/>
      <c r="K2767" s="25"/>
      <c r="P2767" s="25"/>
      <c r="T2767" s="37"/>
      <c r="U2767" s="37"/>
      <c r="Y2767" s="37"/>
      <c r="Z2767" s="37"/>
    </row>
    <row r="2768" spans="1:28">
      <c r="A2768" s="102">
        <v>2766</v>
      </c>
      <c r="B2768" s="37"/>
      <c r="C2768" s="37"/>
      <c r="D2768" s="37"/>
      <c r="G2768" s="37"/>
      <c r="J2768" s="25"/>
      <c r="K2768" s="25"/>
      <c r="P2768" s="25"/>
      <c r="T2768" s="37"/>
      <c r="U2768" s="37"/>
      <c r="Y2768" s="37"/>
      <c r="Z2768" s="37"/>
    </row>
    <row r="2769" spans="1:28">
      <c r="A2769" s="102">
        <v>2767</v>
      </c>
      <c r="B2769" s="37"/>
      <c r="C2769" s="37"/>
      <c r="D2769" s="37"/>
      <c r="G2769" s="37"/>
      <c r="J2769" s="25"/>
      <c r="K2769" s="25"/>
      <c r="P2769" s="25"/>
      <c r="T2769" s="37"/>
      <c r="U2769" s="37"/>
      <c r="Y2769" s="37"/>
      <c r="Z2769" s="37"/>
    </row>
    <row r="2770" spans="1:28">
      <c r="A2770" s="102">
        <v>2768</v>
      </c>
      <c r="B2770" s="37"/>
      <c r="C2770" s="37"/>
      <c r="D2770" s="37"/>
      <c r="G2770" s="37"/>
      <c r="J2770" s="25"/>
      <c r="K2770" s="25"/>
      <c r="P2770" s="25"/>
      <c r="T2770" s="37"/>
      <c r="U2770" s="37"/>
      <c r="Y2770" s="37"/>
      <c r="Z2770" s="37"/>
    </row>
    <row r="2771" spans="1:28" ht="13.5" thickBot="1">
      <c r="A2771" s="114">
        <v>2769</v>
      </c>
      <c r="B2771" s="122"/>
      <c r="C2771" s="122"/>
      <c r="D2771" s="122"/>
      <c r="E2771" s="122"/>
      <c r="F2771" s="123"/>
      <c r="G2771" s="122"/>
      <c r="H2771" s="123"/>
      <c r="I2771" s="122"/>
      <c r="J2771" s="122"/>
      <c r="K2771" s="122"/>
      <c r="L2771" s="122"/>
      <c r="M2771" s="123"/>
      <c r="N2771" s="122"/>
      <c r="O2771" s="122"/>
      <c r="P2771" s="122"/>
      <c r="Q2771" s="122"/>
      <c r="R2771" s="123"/>
      <c r="S2771" s="122"/>
      <c r="T2771" s="122"/>
      <c r="U2771" s="122"/>
      <c r="V2771" s="122"/>
      <c r="W2771" s="123"/>
      <c r="X2771" s="122"/>
      <c r="Y2771" s="115"/>
      <c r="Z2771" s="115"/>
      <c r="AA2771" s="115"/>
      <c r="AB2771" s="116"/>
    </row>
    <row r="2772" spans="1:28">
      <c r="A2772" s="102">
        <v>2770</v>
      </c>
      <c r="B2772" s="37"/>
      <c r="C2772" s="37"/>
      <c r="D2772" s="37"/>
      <c r="G2772" s="37"/>
      <c r="J2772" s="25"/>
      <c r="K2772" s="25"/>
      <c r="P2772" s="25"/>
      <c r="T2772" s="37"/>
      <c r="U2772" s="37"/>
      <c r="Y2772" s="37"/>
      <c r="Z2772" s="37"/>
    </row>
    <row r="2773" spans="1:28">
      <c r="A2773" s="102">
        <v>2771</v>
      </c>
      <c r="B2773" s="37"/>
      <c r="C2773" s="37"/>
      <c r="D2773" s="37"/>
      <c r="G2773" s="37"/>
      <c r="J2773" s="25"/>
      <c r="K2773" s="25"/>
      <c r="P2773" s="25"/>
      <c r="T2773" s="37"/>
      <c r="U2773" s="37"/>
      <c r="Y2773" s="37"/>
      <c r="Z2773" s="37"/>
    </row>
    <row r="2774" spans="1:28">
      <c r="A2774" s="102">
        <v>2772</v>
      </c>
      <c r="B2774" s="37"/>
      <c r="C2774" s="37"/>
      <c r="D2774" s="37"/>
      <c r="G2774" s="37"/>
      <c r="J2774" s="25"/>
      <c r="K2774" s="25"/>
      <c r="P2774" s="25"/>
      <c r="T2774" s="37"/>
      <c r="U2774" s="37"/>
      <c r="Y2774" s="37"/>
      <c r="Z2774" s="37"/>
    </row>
    <row r="2775" spans="1:28">
      <c r="A2775" s="102">
        <v>2773</v>
      </c>
      <c r="B2775" s="37"/>
      <c r="C2775" s="37"/>
      <c r="D2775" s="37"/>
      <c r="G2775" s="37"/>
      <c r="J2775" s="25"/>
      <c r="K2775" s="25"/>
      <c r="P2775" s="25"/>
      <c r="T2775" s="37"/>
      <c r="U2775" s="37"/>
      <c r="Y2775" s="37"/>
      <c r="Z2775" s="37"/>
    </row>
    <row r="2776" spans="1:28" ht="13.5" thickBot="1">
      <c r="A2776" s="114">
        <v>2774</v>
      </c>
      <c r="B2776" s="122"/>
      <c r="C2776" s="122"/>
      <c r="D2776" s="122"/>
      <c r="E2776" s="122"/>
      <c r="F2776" s="123"/>
      <c r="G2776" s="122"/>
      <c r="H2776" s="123"/>
      <c r="I2776" s="122"/>
      <c r="J2776" s="122"/>
      <c r="K2776" s="122"/>
      <c r="L2776" s="122"/>
      <c r="M2776" s="123"/>
      <c r="N2776" s="122"/>
      <c r="O2776" s="122"/>
      <c r="P2776" s="122"/>
      <c r="Q2776" s="122"/>
      <c r="R2776" s="123"/>
      <c r="S2776" s="122"/>
      <c r="T2776" s="122"/>
      <c r="U2776" s="122"/>
      <c r="V2776" s="122"/>
      <c r="W2776" s="123"/>
      <c r="X2776" s="122"/>
      <c r="Y2776" s="115"/>
      <c r="Z2776" s="115"/>
      <c r="AA2776" s="115"/>
      <c r="AB2776" s="116"/>
    </row>
    <row r="2777" spans="1:28">
      <c r="A2777" s="102">
        <v>2775</v>
      </c>
      <c r="B2777" s="37"/>
      <c r="C2777" s="37"/>
      <c r="D2777" s="37"/>
      <c r="G2777" s="37"/>
      <c r="J2777" s="25"/>
      <c r="K2777" s="25"/>
      <c r="P2777" s="25"/>
      <c r="T2777" s="37"/>
      <c r="U2777" s="37"/>
      <c r="Y2777" s="37"/>
      <c r="Z2777" s="37"/>
    </row>
    <row r="2778" spans="1:28">
      <c r="A2778" s="102">
        <v>2776</v>
      </c>
      <c r="B2778" s="37"/>
      <c r="C2778" s="37"/>
      <c r="D2778" s="37"/>
      <c r="G2778" s="37"/>
      <c r="J2778" s="25"/>
      <c r="K2778" s="25"/>
      <c r="P2778" s="25"/>
      <c r="T2778" s="37"/>
      <c r="U2778" s="37"/>
      <c r="Y2778" s="37"/>
      <c r="Z2778" s="37"/>
    </row>
    <row r="2779" spans="1:28">
      <c r="A2779" s="102">
        <v>2777</v>
      </c>
      <c r="B2779" s="37"/>
      <c r="C2779" s="37"/>
      <c r="D2779" s="37"/>
      <c r="G2779" s="37"/>
      <c r="J2779" s="25"/>
      <c r="K2779" s="25"/>
      <c r="P2779" s="25"/>
      <c r="T2779" s="37"/>
      <c r="U2779" s="37"/>
      <c r="Y2779" s="37"/>
      <c r="Z2779" s="37"/>
    </row>
    <row r="2780" spans="1:28">
      <c r="A2780" s="102">
        <v>2778</v>
      </c>
      <c r="B2780" s="37"/>
      <c r="C2780" s="37"/>
      <c r="D2780" s="37"/>
      <c r="G2780" s="37"/>
      <c r="J2780" s="25"/>
      <c r="K2780" s="25"/>
      <c r="P2780" s="25"/>
      <c r="T2780" s="37"/>
      <c r="U2780" s="37"/>
      <c r="Y2780" s="37"/>
      <c r="Z2780" s="37"/>
    </row>
    <row r="2781" spans="1:28" ht="13.5" thickBot="1">
      <c r="A2781" s="114">
        <v>2779</v>
      </c>
      <c r="B2781" s="122"/>
      <c r="C2781" s="122"/>
      <c r="D2781" s="122"/>
      <c r="E2781" s="122"/>
      <c r="F2781" s="123"/>
      <c r="G2781" s="122"/>
      <c r="H2781" s="123"/>
      <c r="I2781" s="122"/>
      <c r="J2781" s="122"/>
      <c r="K2781" s="122"/>
      <c r="L2781" s="122"/>
      <c r="M2781" s="123"/>
      <c r="N2781" s="122"/>
      <c r="O2781" s="122"/>
      <c r="P2781" s="122"/>
      <c r="Q2781" s="122"/>
      <c r="R2781" s="123"/>
      <c r="S2781" s="122"/>
      <c r="T2781" s="122"/>
      <c r="U2781" s="122"/>
      <c r="V2781" s="122"/>
      <c r="W2781" s="123"/>
      <c r="X2781" s="122"/>
      <c r="Y2781" s="115"/>
      <c r="Z2781" s="115"/>
      <c r="AA2781" s="115"/>
      <c r="AB2781" s="116"/>
    </row>
    <row r="2782" spans="1:28">
      <c r="A2782" s="102">
        <v>2780</v>
      </c>
      <c r="B2782" s="37"/>
      <c r="C2782" s="37"/>
      <c r="D2782" s="37"/>
      <c r="G2782" s="37"/>
      <c r="J2782" s="25"/>
      <c r="K2782" s="25"/>
      <c r="P2782" s="25"/>
      <c r="T2782" s="37"/>
      <c r="U2782" s="37"/>
      <c r="Y2782" s="37"/>
      <c r="Z2782" s="37"/>
    </row>
    <row r="2783" spans="1:28">
      <c r="A2783" s="102">
        <v>2781</v>
      </c>
      <c r="B2783" s="37"/>
      <c r="C2783" s="37"/>
      <c r="D2783" s="37"/>
      <c r="G2783" s="37"/>
      <c r="J2783" s="25"/>
      <c r="K2783" s="25"/>
      <c r="P2783" s="25"/>
      <c r="T2783" s="37"/>
      <c r="U2783" s="37"/>
      <c r="Y2783" s="37"/>
      <c r="Z2783" s="37"/>
    </row>
    <row r="2784" spans="1:28">
      <c r="A2784" s="102">
        <v>2782</v>
      </c>
      <c r="B2784" s="37"/>
      <c r="C2784" s="37"/>
      <c r="D2784" s="37"/>
      <c r="G2784" s="37"/>
      <c r="J2784" s="25"/>
      <c r="K2784" s="25"/>
      <c r="P2784" s="25"/>
      <c r="T2784" s="37"/>
      <c r="U2784" s="37"/>
      <c r="Y2784" s="37"/>
      <c r="Z2784" s="37"/>
    </row>
    <row r="2785" spans="1:28">
      <c r="A2785" s="102">
        <v>2783</v>
      </c>
      <c r="B2785" s="37"/>
      <c r="C2785" s="37"/>
      <c r="D2785" s="37"/>
      <c r="G2785" s="37"/>
      <c r="J2785" s="25"/>
      <c r="K2785" s="25"/>
      <c r="P2785" s="25"/>
      <c r="T2785" s="37"/>
      <c r="U2785" s="37"/>
      <c r="Y2785" s="37"/>
      <c r="Z2785" s="37"/>
    </row>
    <row r="2786" spans="1:28" ht="13.5" thickBot="1">
      <c r="A2786" s="114">
        <v>2784</v>
      </c>
      <c r="B2786" s="122"/>
      <c r="C2786" s="122"/>
      <c r="D2786" s="122"/>
      <c r="E2786" s="122"/>
      <c r="F2786" s="123"/>
      <c r="G2786" s="122"/>
      <c r="H2786" s="123"/>
      <c r="I2786" s="122"/>
      <c r="J2786" s="122"/>
      <c r="K2786" s="122"/>
      <c r="L2786" s="122"/>
      <c r="M2786" s="123"/>
      <c r="N2786" s="122"/>
      <c r="O2786" s="122"/>
      <c r="P2786" s="122"/>
      <c r="Q2786" s="122"/>
      <c r="R2786" s="123"/>
      <c r="S2786" s="122"/>
      <c r="T2786" s="122"/>
      <c r="U2786" s="122"/>
      <c r="V2786" s="122"/>
      <c r="W2786" s="123"/>
      <c r="X2786" s="122"/>
      <c r="Y2786" s="115"/>
      <c r="Z2786" s="115"/>
      <c r="AA2786" s="115"/>
      <c r="AB2786" s="116"/>
    </row>
    <row r="2787" spans="1:28">
      <c r="A2787" s="102">
        <v>2785</v>
      </c>
      <c r="B2787" s="37"/>
      <c r="C2787" s="37"/>
      <c r="D2787" s="37"/>
      <c r="G2787" s="37"/>
      <c r="J2787" s="25"/>
      <c r="K2787" s="25"/>
      <c r="P2787" s="25"/>
      <c r="T2787" s="37"/>
      <c r="U2787" s="37"/>
      <c r="Y2787" s="37"/>
      <c r="Z2787" s="37"/>
    </row>
    <row r="2788" spans="1:28">
      <c r="A2788" s="102">
        <v>2786</v>
      </c>
      <c r="B2788" s="37"/>
      <c r="C2788" s="37"/>
      <c r="D2788" s="37"/>
      <c r="G2788" s="37"/>
      <c r="J2788" s="25"/>
      <c r="K2788" s="25"/>
      <c r="P2788" s="25"/>
      <c r="T2788" s="37"/>
      <c r="U2788" s="37"/>
      <c r="Y2788" s="37"/>
      <c r="Z2788" s="37"/>
    </row>
    <row r="2789" spans="1:28">
      <c r="A2789" s="102">
        <v>2787</v>
      </c>
      <c r="B2789" s="37"/>
      <c r="C2789" s="37"/>
      <c r="D2789" s="37"/>
      <c r="G2789" s="37"/>
      <c r="J2789" s="25"/>
      <c r="K2789" s="25"/>
      <c r="P2789" s="25"/>
      <c r="T2789" s="37"/>
      <c r="U2789" s="37"/>
      <c r="Y2789" s="37"/>
      <c r="Z2789" s="37"/>
    </row>
    <row r="2790" spans="1:28">
      <c r="A2790" s="102">
        <v>2788</v>
      </c>
      <c r="B2790" s="37"/>
      <c r="C2790" s="37"/>
      <c r="D2790" s="37"/>
      <c r="G2790" s="37"/>
      <c r="J2790" s="25"/>
      <c r="K2790" s="25"/>
      <c r="P2790" s="25"/>
      <c r="T2790" s="37"/>
      <c r="U2790" s="37"/>
      <c r="Y2790" s="37"/>
      <c r="Z2790" s="37"/>
    </row>
    <row r="2791" spans="1:28" ht="13.5" thickBot="1">
      <c r="A2791" s="114">
        <v>2789</v>
      </c>
      <c r="B2791" s="122"/>
      <c r="C2791" s="122"/>
      <c r="D2791" s="122"/>
      <c r="E2791" s="122"/>
      <c r="F2791" s="123"/>
      <c r="G2791" s="122"/>
      <c r="H2791" s="123"/>
      <c r="I2791" s="122"/>
      <c r="J2791" s="122"/>
      <c r="K2791" s="122"/>
      <c r="L2791" s="122"/>
      <c r="M2791" s="123"/>
      <c r="N2791" s="122"/>
      <c r="O2791" s="122"/>
      <c r="P2791" s="122"/>
      <c r="Q2791" s="122"/>
      <c r="R2791" s="123"/>
      <c r="S2791" s="122"/>
      <c r="T2791" s="122"/>
      <c r="U2791" s="122"/>
      <c r="V2791" s="122"/>
      <c r="W2791" s="123"/>
      <c r="X2791" s="122"/>
      <c r="Y2791" s="115"/>
      <c r="Z2791" s="115"/>
      <c r="AA2791" s="115"/>
      <c r="AB2791" s="116"/>
    </row>
    <row r="2792" spans="1:28">
      <c r="A2792" s="102">
        <v>2790</v>
      </c>
      <c r="B2792" s="37"/>
      <c r="C2792" s="37"/>
      <c r="D2792" s="37"/>
      <c r="G2792" s="37"/>
      <c r="J2792" s="25"/>
      <c r="K2792" s="25"/>
      <c r="P2792" s="25"/>
      <c r="T2792" s="37"/>
      <c r="U2792" s="37"/>
      <c r="Y2792" s="37"/>
      <c r="Z2792" s="37"/>
    </row>
    <row r="2793" spans="1:28">
      <c r="A2793" s="102">
        <v>2791</v>
      </c>
      <c r="B2793" s="37"/>
      <c r="C2793" s="37"/>
      <c r="D2793" s="37"/>
      <c r="G2793" s="37"/>
      <c r="J2793" s="25"/>
      <c r="K2793" s="25"/>
      <c r="P2793" s="25"/>
      <c r="T2793" s="37"/>
      <c r="U2793" s="37"/>
      <c r="Y2793" s="37"/>
      <c r="Z2793" s="37"/>
    </row>
    <row r="2794" spans="1:28">
      <c r="A2794" s="102">
        <v>2792</v>
      </c>
      <c r="B2794" s="37"/>
      <c r="C2794" s="37"/>
      <c r="D2794" s="37"/>
      <c r="G2794" s="37"/>
      <c r="J2794" s="25"/>
      <c r="K2794" s="25"/>
      <c r="P2794" s="25"/>
      <c r="T2794" s="37"/>
      <c r="U2794" s="37"/>
      <c r="Y2794" s="37"/>
      <c r="Z2794" s="37"/>
    </row>
    <row r="2795" spans="1:28">
      <c r="A2795" s="102">
        <v>2793</v>
      </c>
      <c r="B2795" s="37"/>
      <c r="C2795" s="37"/>
      <c r="D2795" s="37"/>
      <c r="G2795" s="37"/>
      <c r="J2795" s="25"/>
      <c r="K2795" s="25"/>
      <c r="P2795" s="25"/>
      <c r="T2795" s="37"/>
      <c r="U2795" s="37"/>
      <c r="Y2795" s="37"/>
      <c r="Z2795" s="37"/>
    </row>
    <row r="2796" spans="1:28" ht="13.5" thickBot="1">
      <c r="A2796" s="114">
        <v>2794</v>
      </c>
      <c r="B2796" s="122"/>
      <c r="C2796" s="122"/>
      <c r="D2796" s="122"/>
      <c r="E2796" s="122"/>
      <c r="F2796" s="123"/>
      <c r="G2796" s="122"/>
      <c r="H2796" s="123"/>
      <c r="I2796" s="122"/>
      <c r="J2796" s="122"/>
      <c r="K2796" s="122"/>
      <c r="L2796" s="122"/>
      <c r="M2796" s="123"/>
      <c r="N2796" s="122"/>
      <c r="O2796" s="122"/>
      <c r="P2796" s="122"/>
      <c r="Q2796" s="122"/>
      <c r="R2796" s="123"/>
      <c r="S2796" s="122"/>
      <c r="T2796" s="122"/>
      <c r="U2796" s="122"/>
      <c r="V2796" s="122"/>
      <c r="W2796" s="123"/>
      <c r="X2796" s="122"/>
      <c r="Y2796" s="115"/>
      <c r="Z2796" s="115"/>
      <c r="AA2796" s="115"/>
      <c r="AB2796" s="116"/>
    </row>
    <row r="2797" spans="1:28">
      <c r="A2797" s="102">
        <v>2795</v>
      </c>
      <c r="B2797" s="37"/>
      <c r="C2797" s="37"/>
      <c r="D2797" s="37"/>
      <c r="G2797" s="37"/>
      <c r="J2797" s="25"/>
      <c r="K2797" s="25"/>
      <c r="P2797" s="25"/>
      <c r="T2797" s="37"/>
      <c r="U2797" s="37"/>
      <c r="Y2797" s="37"/>
      <c r="Z2797" s="37"/>
    </row>
    <row r="2798" spans="1:28">
      <c r="A2798" s="102">
        <v>2796</v>
      </c>
      <c r="B2798" s="37"/>
      <c r="C2798" s="37"/>
      <c r="D2798" s="37"/>
      <c r="G2798" s="37"/>
      <c r="J2798" s="25"/>
      <c r="K2798" s="25"/>
      <c r="P2798" s="25"/>
      <c r="T2798" s="37"/>
      <c r="U2798" s="37"/>
      <c r="Y2798" s="37"/>
      <c r="Z2798" s="37"/>
    </row>
    <row r="2799" spans="1:28">
      <c r="A2799" s="102">
        <v>2797</v>
      </c>
      <c r="B2799" s="37"/>
      <c r="C2799" s="37"/>
      <c r="D2799" s="37"/>
      <c r="G2799" s="37"/>
      <c r="J2799" s="25"/>
      <c r="K2799" s="25"/>
      <c r="P2799" s="25"/>
      <c r="T2799" s="37"/>
      <c r="U2799" s="37"/>
      <c r="Y2799" s="37"/>
      <c r="Z2799" s="37"/>
    </row>
    <row r="2800" spans="1:28">
      <c r="A2800" s="102">
        <v>2798</v>
      </c>
      <c r="B2800" s="37"/>
      <c r="C2800" s="37"/>
      <c r="D2800" s="37"/>
      <c r="G2800" s="37"/>
      <c r="J2800" s="25"/>
      <c r="K2800" s="25"/>
      <c r="P2800" s="25"/>
      <c r="T2800" s="37"/>
      <c r="U2800" s="37"/>
      <c r="Y2800" s="37"/>
      <c r="Z2800" s="37"/>
    </row>
    <row r="2801" spans="1:28" ht="13.5" thickBot="1">
      <c r="A2801" s="114">
        <v>2799</v>
      </c>
      <c r="B2801" s="122"/>
      <c r="C2801" s="122"/>
      <c r="D2801" s="122"/>
      <c r="E2801" s="122"/>
      <c r="F2801" s="123"/>
      <c r="G2801" s="122"/>
      <c r="H2801" s="123"/>
      <c r="I2801" s="122"/>
      <c r="J2801" s="122"/>
      <c r="K2801" s="122"/>
      <c r="L2801" s="122"/>
      <c r="M2801" s="123"/>
      <c r="N2801" s="122"/>
      <c r="O2801" s="122"/>
      <c r="P2801" s="122"/>
      <c r="Q2801" s="122"/>
      <c r="R2801" s="123"/>
      <c r="S2801" s="122"/>
      <c r="T2801" s="122"/>
      <c r="U2801" s="122"/>
      <c r="V2801" s="122"/>
      <c r="W2801" s="123"/>
      <c r="X2801" s="122"/>
      <c r="Y2801" s="115"/>
      <c r="Z2801" s="115"/>
      <c r="AA2801" s="115"/>
      <c r="AB2801" s="116"/>
    </row>
    <row r="2802" spans="1:28">
      <c r="A2802" s="102">
        <v>2800</v>
      </c>
      <c r="B2802" s="37"/>
      <c r="C2802" s="37"/>
      <c r="D2802" s="37"/>
      <c r="G2802" s="37"/>
      <c r="J2802" s="25"/>
      <c r="K2802" s="25"/>
      <c r="P2802" s="25"/>
      <c r="T2802" s="37"/>
      <c r="U2802" s="37"/>
      <c r="Y2802" s="37"/>
      <c r="Z2802" s="37"/>
    </row>
    <row r="2803" spans="1:28">
      <c r="A2803" s="102">
        <v>2801</v>
      </c>
      <c r="B2803" s="37"/>
      <c r="C2803" s="37"/>
      <c r="D2803" s="37"/>
      <c r="G2803" s="37"/>
      <c r="J2803" s="25"/>
      <c r="K2803" s="25"/>
      <c r="P2803" s="25"/>
      <c r="T2803" s="37"/>
      <c r="U2803" s="37"/>
      <c r="Y2803" s="37"/>
      <c r="Z2803" s="37"/>
    </row>
    <row r="2804" spans="1:28">
      <c r="A2804" s="102">
        <v>2802</v>
      </c>
      <c r="B2804" s="37"/>
      <c r="C2804" s="37"/>
      <c r="D2804" s="37"/>
      <c r="G2804" s="37"/>
      <c r="J2804" s="25"/>
      <c r="K2804" s="25"/>
      <c r="P2804" s="25"/>
      <c r="T2804" s="37"/>
      <c r="U2804" s="37"/>
      <c r="Y2804" s="37"/>
      <c r="Z2804" s="37"/>
    </row>
    <row r="2805" spans="1:28">
      <c r="A2805" s="102">
        <v>2803</v>
      </c>
      <c r="B2805" s="37"/>
      <c r="C2805" s="37"/>
      <c r="D2805" s="37"/>
      <c r="G2805" s="37"/>
      <c r="J2805" s="25"/>
      <c r="K2805" s="25"/>
      <c r="P2805" s="25"/>
      <c r="T2805" s="37"/>
      <c r="U2805" s="37"/>
      <c r="Y2805" s="37"/>
      <c r="Z2805" s="37"/>
    </row>
    <row r="2806" spans="1:28" ht="13.5" thickBot="1">
      <c r="A2806" s="114">
        <v>2804</v>
      </c>
      <c r="B2806" s="122"/>
      <c r="C2806" s="122"/>
      <c r="D2806" s="122"/>
      <c r="E2806" s="122"/>
      <c r="F2806" s="123"/>
      <c r="G2806" s="122"/>
      <c r="H2806" s="123"/>
      <c r="I2806" s="122"/>
      <c r="J2806" s="122"/>
      <c r="K2806" s="122"/>
      <c r="L2806" s="122"/>
      <c r="M2806" s="123"/>
      <c r="N2806" s="122"/>
      <c r="O2806" s="122"/>
      <c r="P2806" s="122"/>
      <c r="Q2806" s="122"/>
      <c r="R2806" s="123"/>
      <c r="S2806" s="122"/>
      <c r="T2806" s="122"/>
      <c r="U2806" s="122"/>
      <c r="V2806" s="122"/>
      <c r="W2806" s="123"/>
      <c r="X2806" s="122"/>
      <c r="Y2806" s="115"/>
      <c r="Z2806" s="115"/>
      <c r="AA2806" s="115"/>
      <c r="AB2806" s="116"/>
    </row>
    <row r="2807" spans="1:28">
      <c r="A2807" s="102">
        <v>2805</v>
      </c>
      <c r="B2807" s="37"/>
      <c r="C2807" s="37"/>
      <c r="D2807" s="37"/>
      <c r="G2807" s="37"/>
      <c r="J2807" s="25"/>
      <c r="K2807" s="25"/>
      <c r="P2807" s="25"/>
      <c r="T2807" s="37"/>
      <c r="U2807" s="37"/>
      <c r="Y2807" s="37"/>
      <c r="Z2807" s="37"/>
    </row>
    <row r="2808" spans="1:28">
      <c r="A2808" s="102">
        <v>2806</v>
      </c>
      <c r="B2808" s="37"/>
      <c r="C2808" s="37"/>
      <c r="D2808" s="37"/>
      <c r="G2808" s="37"/>
      <c r="J2808" s="25"/>
      <c r="K2808" s="25"/>
      <c r="P2808" s="25"/>
      <c r="T2808" s="37"/>
      <c r="U2808" s="37"/>
      <c r="Y2808" s="37"/>
      <c r="Z2808" s="37"/>
    </row>
    <row r="2809" spans="1:28">
      <c r="A2809" s="102">
        <v>2807</v>
      </c>
      <c r="B2809" s="37"/>
      <c r="C2809" s="37"/>
      <c r="D2809" s="37"/>
      <c r="G2809" s="37"/>
      <c r="J2809" s="25"/>
      <c r="K2809" s="25"/>
      <c r="P2809" s="25"/>
      <c r="T2809" s="37"/>
      <c r="U2809" s="37"/>
      <c r="Y2809" s="37"/>
      <c r="Z2809" s="37"/>
    </row>
    <row r="2810" spans="1:28">
      <c r="A2810" s="102">
        <v>2808</v>
      </c>
      <c r="B2810" s="37"/>
      <c r="C2810" s="37"/>
      <c r="D2810" s="37"/>
      <c r="G2810" s="37"/>
      <c r="J2810" s="25"/>
      <c r="K2810" s="25"/>
      <c r="P2810" s="25"/>
      <c r="T2810" s="37"/>
      <c r="U2810" s="37"/>
      <c r="Y2810" s="37"/>
      <c r="Z2810" s="37"/>
    </row>
    <row r="2811" spans="1:28" ht="13.5" thickBot="1">
      <c r="A2811" s="114">
        <v>2809</v>
      </c>
      <c r="B2811" s="122"/>
      <c r="C2811" s="122"/>
      <c r="D2811" s="122"/>
      <c r="E2811" s="122"/>
      <c r="F2811" s="123"/>
      <c r="G2811" s="122"/>
      <c r="H2811" s="123"/>
      <c r="I2811" s="122"/>
      <c r="J2811" s="122"/>
      <c r="K2811" s="122"/>
      <c r="L2811" s="122"/>
      <c r="M2811" s="123"/>
      <c r="N2811" s="122"/>
      <c r="O2811" s="122"/>
      <c r="P2811" s="122"/>
      <c r="Q2811" s="122"/>
      <c r="R2811" s="123"/>
      <c r="S2811" s="122"/>
      <c r="T2811" s="122"/>
      <c r="U2811" s="122"/>
      <c r="V2811" s="122"/>
      <c r="W2811" s="123"/>
      <c r="X2811" s="122"/>
      <c r="Y2811" s="115"/>
      <c r="Z2811" s="115"/>
      <c r="AA2811" s="115"/>
      <c r="AB2811" s="116"/>
    </row>
    <row r="2812" spans="1:28">
      <c r="A2812" s="102">
        <v>2810</v>
      </c>
      <c r="B2812" s="37"/>
      <c r="C2812" s="37"/>
      <c r="D2812" s="37"/>
      <c r="G2812" s="37"/>
      <c r="J2812" s="25"/>
      <c r="K2812" s="25"/>
      <c r="P2812" s="25"/>
      <c r="T2812" s="37"/>
      <c r="U2812" s="37"/>
      <c r="Y2812" s="37"/>
      <c r="Z2812" s="37"/>
    </row>
    <row r="2813" spans="1:28">
      <c r="A2813" s="102">
        <v>2811</v>
      </c>
      <c r="B2813" s="37"/>
      <c r="C2813" s="37"/>
      <c r="D2813" s="37"/>
      <c r="G2813" s="37"/>
      <c r="J2813" s="25"/>
      <c r="K2813" s="25"/>
      <c r="P2813" s="25"/>
      <c r="T2813" s="37"/>
      <c r="U2813" s="37"/>
      <c r="Y2813" s="37"/>
      <c r="Z2813" s="37"/>
    </row>
    <row r="2814" spans="1:28">
      <c r="A2814" s="102">
        <v>2812</v>
      </c>
      <c r="B2814" s="37"/>
      <c r="C2814" s="37"/>
      <c r="D2814" s="37"/>
      <c r="G2814" s="37"/>
      <c r="J2814" s="25"/>
      <c r="K2814" s="25"/>
      <c r="P2814" s="25"/>
      <c r="T2814" s="37"/>
      <c r="U2814" s="37"/>
      <c r="Y2814" s="37"/>
      <c r="Z2814" s="37"/>
    </row>
    <row r="2815" spans="1:28">
      <c r="A2815" s="102">
        <v>2813</v>
      </c>
      <c r="B2815" s="37"/>
      <c r="C2815" s="37"/>
      <c r="D2815" s="37"/>
      <c r="G2815" s="37"/>
      <c r="J2815" s="25"/>
      <c r="K2815" s="25"/>
      <c r="P2815" s="25"/>
      <c r="T2815" s="37"/>
      <c r="U2815" s="37"/>
      <c r="Y2815" s="37"/>
      <c r="Z2815" s="37"/>
    </row>
    <row r="2816" spans="1:28" ht="13.5" thickBot="1">
      <c r="A2816" s="114">
        <v>2814</v>
      </c>
      <c r="B2816" s="122"/>
      <c r="C2816" s="122"/>
      <c r="D2816" s="122"/>
      <c r="E2816" s="122"/>
      <c r="F2816" s="123"/>
      <c r="G2816" s="122"/>
      <c r="H2816" s="123"/>
      <c r="I2816" s="122"/>
      <c r="J2816" s="122"/>
      <c r="K2816" s="122"/>
      <c r="L2816" s="122"/>
      <c r="M2816" s="123"/>
      <c r="N2816" s="122"/>
      <c r="O2816" s="122"/>
      <c r="P2816" s="122"/>
      <c r="Q2816" s="122"/>
      <c r="R2816" s="123"/>
      <c r="S2816" s="122"/>
      <c r="T2816" s="122"/>
      <c r="U2816" s="122"/>
      <c r="V2816" s="122"/>
      <c r="W2816" s="123"/>
      <c r="X2816" s="122"/>
      <c r="Y2816" s="115"/>
      <c r="Z2816" s="115"/>
      <c r="AA2816" s="115"/>
      <c r="AB2816" s="116"/>
    </row>
    <row r="2817" spans="1:28">
      <c r="A2817" s="102">
        <v>2815</v>
      </c>
      <c r="B2817" s="37"/>
      <c r="C2817" s="37"/>
      <c r="D2817" s="37"/>
      <c r="G2817" s="37"/>
      <c r="J2817" s="25"/>
      <c r="K2817" s="25"/>
      <c r="P2817" s="25"/>
      <c r="T2817" s="37"/>
      <c r="U2817" s="37"/>
      <c r="Y2817" s="37"/>
      <c r="Z2817" s="37"/>
    </row>
    <row r="2818" spans="1:28">
      <c r="A2818" s="102">
        <v>2816</v>
      </c>
      <c r="B2818" s="37"/>
      <c r="C2818" s="37"/>
      <c r="D2818" s="37"/>
      <c r="G2818" s="37"/>
      <c r="J2818" s="25"/>
      <c r="K2818" s="25"/>
      <c r="P2818" s="25"/>
      <c r="T2818" s="37"/>
      <c r="U2818" s="37"/>
      <c r="Y2818" s="37"/>
      <c r="Z2818" s="37"/>
    </row>
    <row r="2819" spans="1:28">
      <c r="A2819" s="102">
        <v>2817</v>
      </c>
      <c r="B2819" s="37"/>
      <c r="C2819" s="37"/>
      <c r="D2819" s="37"/>
      <c r="G2819" s="37"/>
      <c r="J2819" s="25"/>
      <c r="K2819" s="25"/>
      <c r="P2819" s="25"/>
      <c r="T2819" s="37"/>
      <c r="U2819" s="37"/>
      <c r="Y2819" s="37"/>
      <c r="Z2819" s="37"/>
    </row>
    <row r="2820" spans="1:28">
      <c r="A2820" s="102">
        <v>2818</v>
      </c>
      <c r="B2820" s="37"/>
      <c r="C2820" s="37"/>
      <c r="D2820" s="37"/>
      <c r="G2820" s="37"/>
      <c r="J2820" s="25"/>
      <c r="K2820" s="25"/>
      <c r="P2820" s="25"/>
      <c r="T2820" s="37"/>
      <c r="U2820" s="37"/>
      <c r="Y2820" s="37"/>
      <c r="Z2820" s="37"/>
    </row>
    <row r="2821" spans="1:28" ht="13.5" thickBot="1">
      <c r="A2821" s="114">
        <v>2819</v>
      </c>
      <c r="B2821" s="122"/>
      <c r="C2821" s="122"/>
      <c r="D2821" s="122"/>
      <c r="E2821" s="122"/>
      <c r="F2821" s="123"/>
      <c r="G2821" s="122"/>
      <c r="H2821" s="123"/>
      <c r="I2821" s="122"/>
      <c r="J2821" s="122"/>
      <c r="K2821" s="122"/>
      <c r="L2821" s="122"/>
      <c r="M2821" s="123"/>
      <c r="N2821" s="122"/>
      <c r="O2821" s="122"/>
      <c r="P2821" s="122"/>
      <c r="Q2821" s="122"/>
      <c r="R2821" s="123"/>
      <c r="S2821" s="122"/>
      <c r="T2821" s="122"/>
      <c r="U2821" s="122"/>
      <c r="V2821" s="122"/>
      <c r="W2821" s="123"/>
      <c r="X2821" s="122"/>
      <c r="Y2821" s="115"/>
      <c r="Z2821" s="115"/>
      <c r="AA2821" s="115"/>
      <c r="AB2821" s="116"/>
    </row>
    <row r="2822" spans="1:28">
      <c r="A2822" s="102">
        <v>2820</v>
      </c>
      <c r="B2822" s="37"/>
      <c r="C2822" s="37"/>
      <c r="D2822" s="37"/>
      <c r="G2822" s="37"/>
      <c r="J2822" s="25"/>
      <c r="K2822" s="25"/>
      <c r="P2822" s="25"/>
      <c r="T2822" s="37"/>
      <c r="U2822" s="37"/>
      <c r="Y2822" s="37"/>
      <c r="Z2822" s="37"/>
    </row>
    <row r="2823" spans="1:28">
      <c r="A2823" s="102">
        <v>2821</v>
      </c>
      <c r="B2823" s="37"/>
      <c r="C2823" s="37"/>
      <c r="D2823" s="37"/>
      <c r="G2823" s="37"/>
      <c r="J2823" s="25"/>
      <c r="K2823" s="25"/>
      <c r="P2823" s="25"/>
      <c r="T2823" s="37"/>
      <c r="U2823" s="37"/>
      <c r="Y2823" s="37"/>
      <c r="Z2823" s="37"/>
    </row>
    <row r="2824" spans="1:28">
      <c r="A2824" s="102">
        <v>2822</v>
      </c>
      <c r="B2824" s="37"/>
      <c r="C2824" s="37"/>
      <c r="D2824" s="37"/>
      <c r="G2824" s="37"/>
      <c r="J2824" s="25"/>
      <c r="K2824" s="25"/>
      <c r="P2824" s="25"/>
      <c r="T2824" s="37"/>
      <c r="U2824" s="37"/>
      <c r="Y2824" s="37"/>
      <c r="Z2824" s="37"/>
    </row>
    <row r="2825" spans="1:28">
      <c r="A2825" s="102">
        <v>2823</v>
      </c>
      <c r="B2825" s="37"/>
      <c r="C2825" s="37"/>
      <c r="D2825" s="37"/>
      <c r="G2825" s="37"/>
      <c r="J2825" s="25"/>
      <c r="K2825" s="25"/>
      <c r="P2825" s="25"/>
      <c r="T2825" s="37"/>
      <c r="U2825" s="37"/>
      <c r="Y2825" s="37"/>
      <c r="Z2825" s="37"/>
    </row>
    <row r="2826" spans="1:28" ht="13.5" thickBot="1">
      <c r="A2826" s="114">
        <v>2824</v>
      </c>
      <c r="B2826" s="122"/>
      <c r="C2826" s="122"/>
      <c r="D2826" s="122"/>
      <c r="E2826" s="122"/>
      <c r="F2826" s="123"/>
      <c r="G2826" s="122"/>
      <c r="H2826" s="123"/>
      <c r="I2826" s="122"/>
      <c r="J2826" s="122"/>
      <c r="K2826" s="122"/>
      <c r="L2826" s="122"/>
      <c r="M2826" s="123"/>
      <c r="N2826" s="122"/>
      <c r="O2826" s="122"/>
      <c r="P2826" s="122"/>
      <c r="Q2826" s="122"/>
      <c r="R2826" s="123"/>
      <c r="S2826" s="122"/>
      <c r="T2826" s="122"/>
      <c r="U2826" s="122"/>
      <c r="V2826" s="122"/>
      <c r="W2826" s="123"/>
      <c r="X2826" s="122"/>
      <c r="Y2826" s="115"/>
      <c r="Z2826" s="115"/>
      <c r="AA2826" s="115"/>
      <c r="AB2826" s="116"/>
    </row>
    <row r="2827" spans="1:28">
      <c r="A2827" s="102">
        <v>2825</v>
      </c>
      <c r="B2827" s="37"/>
      <c r="C2827" s="37"/>
      <c r="D2827" s="37"/>
      <c r="G2827" s="37"/>
      <c r="J2827" s="25"/>
      <c r="K2827" s="25"/>
      <c r="P2827" s="25"/>
      <c r="T2827" s="37"/>
      <c r="U2827" s="37"/>
      <c r="Y2827" s="37"/>
      <c r="Z2827" s="37"/>
    </row>
    <row r="2828" spans="1:28">
      <c r="A2828" s="102">
        <v>2826</v>
      </c>
      <c r="B2828" s="37"/>
      <c r="C2828" s="37"/>
      <c r="D2828" s="37"/>
      <c r="G2828" s="37"/>
      <c r="J2828" s="25"/>
      <c r="K2828" s="25"/>
      <c r="P2828" s="25"/>
      <c r="T2828" s="37"/>
      <c r="U2828" s="37"/>
      <c r="Y2828" s="37"/>
      <c r="Z2828" s="37"/>
    </row>
    <row r="2829" spans="1:28">
      <c r="A2829" s="102">
        <v>2827</v>
      </c>
      <c r="B2829" s="37"/>
      <c r="C2829" s="37"/>
      <c r="D2829" s="37"/>
      <c r="G2829" s="37"/>
      <c r="J2829" s="25"/>
      <c r="K2829" s="25"/>
      <c r="P2829" s="25"/>
      <c r="T2829" s="37"/>
      <c r="U2829" s="37"/>
      <c r="Y2829" s="37"/>
      <c r="Z2829" s="37"/>
    </row>
    <row r="2830" spans="1:28">
      <c r="A2830" s="102">
        <v>2828</v>
      </c>
      <c r="B2830" s="37"/>
      <c r="C2830" s="37"/>
      <c r="D2830" s="37"/>
      <c r="G2830" s="37"/>
      <c r="J2830" s="25"/>
      <c r="K2830" s="25"/>
      <c r="P2830" s="25"/>
      <c r="T2830" s="37"/>
      <c r="U2830" s="37"/>
      <c r="Y2830" s="37"/>
      <c r="Z2830" s="37"/>
    </row>
    <row r="2831" spans="1:28" ht="13.5" thickBot="1">
      <c r="A2831" s="114">
        <v>2829</v>
      </c>
      <c r="B2831" s="122"/>
      <c r="C2831" s="122"/>
      <c r="D2831" s="122"/>
      <c r="E2831" s="122"/>
      <c r="F2831" s="123"/>
      <c r="G2831" s="122"/>
      <c r="H2831" s="123"/>
      <c r="I2831" s="122"/>
      <c r="J2831" s="122"/>
      <c r="K2831" s="122"/>
      <c r="L2831" s="122"/>
      <c r="M2831" s="123"/>
      <c r="N2831" s="122"/>
      <c r="O2831" s="122"/>
      <c r="P2831" s="122"/>
      <c r="Q2831" s="122"/>
      <c r="R2831" s="123"/>
      <c r="S2831" s="122"/>
      <c r="T2831" s="122"/>
      <c r="U2831" s="122"/>
      <c r="V2831" s="122"/>
      <c r="W2831" s="123"/>
      <c r="X2831" s="122"/>
      <c r="Y2831" s="115"/>
      <c r="Z2831" s="115"/>
      <c r="AA2831" s="115"/>
      <c r="AB2831" s="116"/>
    </row>
    <row r="2832" spans="1:28">
      <c r="A2832" s="102">
        <v>2830</v>
      </c>
      <c r="B2832" s="37"/>
      <c r="C2832" s="37"/>
      <c r="D2832" s="37"/>
      <c r="G2832" s="37"/>
      <c r="J2832" s="25"/>
      <c r="K2832" s="25"/>
      <c r="P2832" s="25"/>
      <c r="T2832" s="37"/>
      <c r="U2832" s="37"/>
      <c r="Y2832" s="37"/>
      <c r="Z2832" s="37"/>
    </row>
    <row r="2833" spans="1:28">
      <c r="A2833" s="102">
        <v>2831</v>
      </c>
      <c r="B2833" s="37"/>
      <c r="C2833" s="37"/>
      <c r="D2833" s="37"/>
      <c r="G2833" s="37"/>
      <c r="J2833" s="25"/>
      <c r="K2833" s="25"/>
      <c r="P2833" s="25"/>
      <c r="T2833" s="37"/>
      <c r="U2833" s="37"/>
      <c r="Y2833" s="37"/>
      <c r="Z2833" s="37"/>
    </row>
    <row r="2834" spans="1:28">
      <c r="A2834" s="102">
        <v>2832</v>
      </c>
      <c r="B2834" s="37"/>
      <c r="C2834" s="37"/>
      <c r="D2834" s="37"/>
      <c r="G2834" s="37"/>
      <c r="J2834" s="25"/>
      <c r="K2834" s="25"/>
      <c r="P2834" s="25"/>
      <c r="T2834" s="37"/>
      <c r="U2834" s="37"/>
      <c r="Y2834" s="37"/>
      <c r="Z2834" s="37"/>
    </row>
    <row r="2835" spans="1:28">
      <c r="A2835" s="102">
        <v>2833</v>
      </c>
      <c r="B2835" s="37"/>
      <c r="C2835" s="37"/>
      <c r="D2835" s="37"/>
      <c r="G2835" s="37"/>
      <c r="J2835" s="25"/>
      <c r="K2835" s="25"/>
      <c r="P2835" s="25"/>
      <c r="T2835" s="37"/>
      <c r="U2835" s="37"/>
      <c r="Y2835" s="37"/>
      <c r="Z2835" s="37"/>
    </row>
    <row r="2836" spans="1:28" ht="13.5" thickBot="1">
      <c r="A2836" s="114">
        <v>2834</v>
      </c>
      <c r="B2836" s="122"/>
      <c r="C2836" s="122"/>
      <c r="D2836" s="122"/>
      <c r="E2836" s="122"/>
      <c r="F2836" s="123"/>
      <c r="G2836" s="122"/>
      <c r="H2836" s="123"/>
      <c r="I2836" s="122"/>
      <c r="J2836" s="122"/>
      <c r="K2836" s="122"/>
      <c r="L2836" s="122"/>
      <c r="M2836" s="123"/>
      <c r="N2836" s="122"/>
      <c r="O2836" s="122"/>
      <c r="P2836" s="122"/>
      <c r="Q2836" s="122"/>
      <c r="R2836" s="123"/>
      <c r="S2836" s="122"/>
      <c r="T2836" s="122"/>
      <c r="U2836" s="122"/>
      <c r="V2836" s="122"/>
      <c r="W2836" s="123"/>
      <c r="X2836" s="122"/>
      <c r="Y2836" s="115"/>
      <c r="Z2836" s="115"/>
      <c r="AA2836" s="115"/>
      <c r="AB2836" s="116"/>
    </row>
    <row r="2837" spans="1:28">
      <c r="A2837" s="102">
        <v>2835</v>
      </c>
      <c r="B2837" s="37"/>
      <c r="C2837" s="37"/>
      <c r="D2837" s="37"/>
      <c r="G2837" s="37"/>
      <c r="J2837" s="25"/>
      <c r="K2837" s="25"/>
      <c r="P2837" s="25"/>
      <c r="T2837" s="37"/>
      <c r="U2837" s="37"/>
      <c r="Y2837" s="37"/>
      <c r="Z2837" s="37"/>
    </row>
    <row r="2838" spans="1:28">
      <c r="A2838" s="102">
        <v>2836</v>
      </c>
      <c r="B2838" s="37"/>
      <c r="C2838" s="37"/>
      <c r="D2838" s="37"/>
      <c r="G2838" s="37"/>
      <c r="J2838" s="25"/>
      <c r="K2838" s="25"/>
      <c r="P2838" s="25"/>
      <c r="T2838" s="37"/>
      <c r="U2838" s="37"/>
      <c r="Y2838" s="37"/>
      <c r="Z2838" s="37"/>
    </row>
    <row r="2839" spans="1:28">
      <c r="A2839" s="102">
        <v>2837</v>
      </c>
      <c r="B2839" s="37"/>
      <c r="C2839" s="37"/>
      <c r="D2839" s="37"/>
      <c r="G2839" s="37"/>
      <c r="J2839" s="25"/>
      <c r="K2839" s="25"/>
      <c r="P2839" s="25"/>
      <c r="T2839" s="37"/>
      <c r="U2839" s="37"/>
      <c r="Y2839" s="37"/>
      <c r="Z2839" s="37"/>
    </row>
    <row r="2840" spans="1:28">
      <c r="A2840" s="102">
        <v>2838</v>
      </c>
      <c r="B2840" s="37"/>
      <c r="C2840" s="37"/>
      <c r="D2840" s="37"/>
      <c r="G2840" s="37"/>
      <c r="J2840" s="25"/>
      <c r="K2840" s="25"/>
      <c r="P2840" s="25"/>
      <c r="T2840" s="37"/>
      <c r="U2840" s="37"/>
      <c r="Y2840" s="37"/>
      <c r="Z2840" s="37"/>
    </row>
    <row r="2841" spans="1:28" ht="13.5" thickBot="1">
      <c r="A2841" s="114">
        <v>2839</v>
      </c>
      <c r="B2841" s="122"/>
      <c r="C2841" s="122"/>
      <c r="D2841" s="122"/>
      <c r="E2841" s="122"/>
      <c r="F2841" s="123"/>
      <c r="G2841" s="122"/>
      <c r="H2841" s="123"/>
      <c r="I2841" s="122"/>
      <c r="J2841" s="122"/>
      <c r="K2841" s="122"/>
      <c r="L2841" s="122"/>
      <c r="M2841" s="123"/>
      <c r="N2841" s="122"/>
      <c r="O2841" s="122"/>
      <c r="P2841" s="122"/>
      <c r="Q2841" s="122"/>
      <c r="R2841" s="123"/>
      <c r="S2841" s="122"/>
      <c r="T2841" s="122"/>
      <c r="U2841" s="122"/>
      <c r="V2841" s="122"/>
      <c r="W2841" s="123"/>
      <c r="X2841" s="122"/>
      <c r="Y2841" s="115"/>
      <c r="Z2841" s="115"/>
      <c r="AA2841" s="115"/>
      <c r="AB2841" s="116"/>
    </row>
    <row r="2842" spans="1:28">
      <c r="A2842" s="102">
        <v>2840</v>
      </c>
      <c r="B2842" s="37"/>
      <c r="C2842" s="37"/>
      <c r="D2842" s="37"/>
      <c r="G2842" s="37"/>
      <c r="J2842" s="25"/>
      <c r="K2842" s="25"/>
      <c r="P2842" s="25"/>
      <c r="T2842" s="37"/>
      <c r="U2842" s="37"/>
      <c r="Y2842" s="37"/>
      <c r="Z2842" s="37"/>
    </row>
    <row r="2843" spans="1:28">
      <c r="A2843" s="102">
        <v>2841</v>
      </c>
      <c r="B2843" s="37"/>
      <c r="C2843" s="37"/>
      <c r="D2843" s="37"/>
      <c r="G2843" s="37"/>
      <c r="J2843" s="25"/>
      <c r="K2843" s="25"/>
      <c r="P2843" s="25"/>
      <c r="T2843" s="37"/>
      <c r="U2843" s="37"/>
      <c r="Y2843" s="37"/>
      <c r="Z2843" s="37"/>
    </row>
    <row r="2844" spans="1:28">
      <c r="A2844" s="102">
        <v>2842</v>
      </c>
      <c r="B2844" s="37"/>
      <c r="C2844" s="37"/>
      <c r="D2844" s="37"/>
      <c r="G2844" s="37"/>
      <c r="J2844" s="25"/>
      <c r="K2844" s="25"/>
      <c r="P2844" s="25"/>
      <c r="T2844" s="37"/>
      <c r="U2844" s="37"/>
      <c r="Y2844" s="37"/>
      <c r="Z2844" s="37"/>
    </row>
    <row r="2845" spans="1:28">
      <c r="A2845" s="102">
        <v>2843</v>
      </c>
      <c r="B2845" s="37"/>
      <c r="C2845" s="37"/>
      <c r="D2845" s="37"/>
      <c r="G2845" s="37"/>
      <c r="J2845" s="25"/>
      <c r="K2845" s="25"/>
      <c r="P2845" s="25"/>
      <c r="T2845" s="37"/>
      <c r="U2845" s="37"/>
      <c r="Y2845" s="37"/>
      <c r="Z2845" s="37"/>
    </row>
    <row r="2846" spans="1:28" ht="13.5" thickBot="1">
      <c r="A2846" s="114">
        <v>2844</v>
      </c>
      <c r="B2846" s="122"/>
      <c r="C2846" s="122"/>
      <c r="D2846" s="122"/>
      <c r="E2846" s="122"/>
      <c r="F2846" s="123"/>
      <c r="G2846" s="122"/>
      <c r="H2846" s="123"/>
      <c r="I2846" s="122"/>
      <c r="J2846" s="122"/>
      <c r="K2846" s="122"/>
      <c r="L2846" s="122"/>
      <c r="M2846" s="123"/>
      <c r="N2846" s="122"/>
      <c r="O2846" s="122"/>
      <c r="P2846" s="122"/>
      <c r="Q2846" s="122"/>
      <c r="R2846" s="123"/>
      <c r="S2846" s="122"/>
      <c r="T2846" s="122"/>
      <c r="U2846" s="122"/>
      <c r="V2846" s="122"/>
      <c r="W2846" s="123"/>
      <c r="X2846" s="122"/>
      <c r="Y2846" s="115"/>
      <c r="Z2846" s="115"/>
      <c r="AA2846" s="115"/>
      <c r="AB2846" s="116"/>
    </row>
    <row r="2847" spans="1:28">
      <c r="A2847" s="102">
        <v>2845</v>
      </c>
      <c r="B2847" s="37"/>
      <c r="C2847" s="37"/>
      <c r="D2847" s="37"/>
      <c r="G2847" s="37"/>
      <c r="J2847" s="25"/>
      <c r="K2847" s="25"/>
      <c r="P2847" s="25"/>
      <c r="T2847" s="37"/>
      <c r="U2847" s="37"/>
      <c r="Y2847" s="37"/>
      <c r="Z2847" s="37"/>
    </row>
    <row r="2848" spans="1:28">
      <c r="A2848" s="102">
        <v>2846</v>
      </c>
      <c r="B2848" s="37"/>
      <c r="C2848" s="37"/>
      <c r="D2848" s="37"/>
      <c r="G2848" s="37"/>
      <c r="J2848" s="25"/>
      <c r="K2848" s="25"/>
      <c r="P2848" s="25"/>
      <c r="T2848" s="37"/>
      <c r="U2848" s="37"/>
      <c r="Y2848" s="37"/>
      <c r="Z2848" s="37"/>
    </row>
    <row r="2849" spans="1:28">
      <c r="A2849" s="102">
        <v>2847</v>
      </c>
      <c r="B2849" s="37"/>
      <c r="C2849" s="37"/>
      <c r="D2849" s="37"/>
      <c r="G2849" s="37"/>
      <c r="J2849" s="25"/>
      <c r="K2849" s="25"/>
      <c r="P2849" s="25"/>
      <c r="T2849" s="37"/>
      <c r="U2849" s="37"/>
      <c r="Y2849" s="37"/>
      <c r="Z2849" s="37"/>
    </row>
    <row r="2850" spans="1:28">
      <c r="A2850" s="102">
        <v>2848</v>
      </c>
      <c r="B2850" s="37"/>
      <c r="C2850" s="37"/>
      <c r="D2850" s="37"/>
      <c r="G2850" s="37"/>
      <c r="J2850" s="25"/>
      <c r="K2850" s="25"/>
      <c r="P2850" s="25"/>
      <c r="T2850" s="37"/>
      <c r="U2850" s="37"/>
      <c r="Y2850" s="37"/>
      <c r="Z2850" s="37"/>
    </row>
    <row r="2851" spans="1:28" ht="13.5" thickBot="1">
      <c r="A2851" s="114">
        <v>2849</v>
      </c>
      <c r="B2851" s="122"/>
      <c r="C2851" s="122"/>
      <c r="D2851" s="122"/>
      <c r="E2851" s="122"/>
      <c r="F2851" s="123"/>
      <c r="G2851" s="122"/>
      <c r="H2851" s="123"/>
      <c r="I2851" s="122"/>
      <c r="J2851" s="122"/>
      <c r="K2851" s="122"/>
      <c r="L2851" s="122"/>
      <c r="M2851" s="123"/>
      <c r="N2851" s="122"/>
      <c r="O2851" s="122"/>
      <c r="P2851" s="122"/>
      <c r="Q2851" s="122"/>
      <c r="R2851" s="123"/>
      <c r="S2851" s="122"/>
      <c r="T2851" s="122"/>
      <c r="U2851" s="122"/>
      <c r="V2851" s="122"/>
      <c r="W2851" s="123"/>
      <c r="X2851" s="122"/>
      <c r="Y2851" s="115"/>
      <c r="Z2851" s="115"/>
      <c r="AA2851" s="115"/>
      <c r="AB2851" s="116"/>
    </row>
    <row r="2852" spans="1:28">
      <c r="A2852" s="102">
        <v>2850</v>
      </c>
      <c r="B2852" s="37"/>
      <c r="C2852" s="37"/>
      <c r="D2852" s="37"/>
      <c r="G2852" s="37"/>
      <c r="J2852" s="25"/>
      <c r="K2852" s="25"/>
      <c r="P2852" s="25"/>
      <c r="T2852" s="37"/>
      <c r="U2852" s="37"/>
      <c r="Y2852" s="37"/>
      <c r="Z2852" s="37"/>
    </row>
    <row r="2853" spans="1:28">
      <c r="A2853" s="102">
        <v>2851</v>
      </c>
      <c r="B2853" s="37"/>
      <c r="C2853" s="37"/>
      <c r="D2853" s="37"/>
      <c r="G2853" s="37"/>
      <c r="J2853" s="25"/>
      <c r="K2853" s="25"/>
      <c r="P2853" s="25"/>
      <c r="T2853" s="37"/>
      <c r="U2853" s="37"/>
      <c r="Y2853" s="37"/>
      <c r="Z2853" s="37"/>
    </row>
    <row r="2854" spans="1:28">
      <c r="A2854" s="102">
        <v>2852</v>
      </c>
      <c r="B2854" s="37"/>
      <c r="C2854" s="37"/>
      <c r="D2854" s="37"/>
      <c r="G2854" s="37"/>
      <c r="J2854" s="25"/>
      <c r="K2854" s="25"/>
      <c r="P2854" s="25"/>
      <c r="T2854" s="37"/>
      <c r="U2854" s="37"/>
      <c r="Y2854" s="37"/>
      <c r="Z2854" s="37"/>
    </row>
    <row r="2855" spans="1:28">
      <c r="A2855" s="102">
        <v>2853</v>
      </c>
      <c r="B2855" s="37"/>
      <c r="C2855" s="37"/>
      <c r="D2855" s="37"/>
      <c r="G2855" s="37"/>
      <c r="J2855" s="25"/>
      <c r="K2855" s="25"/>
      <c r="P2855" s="25"/>
      <c r="T2855" s="37"/>
      <c r="U2855" s="37"/>
      <c r="Y2855" s="37"/>
      <c r="Z2855" s="37"/>
    </row>
    <row r="2856" spans="1:28" ht="13.5" thickBot="1">
      <c r="A2856" s="114">
        <v>2854</v>
      </c>
      <c r="B2856" s="122"/>
      <c r="C2856" s="122"/>
      <c r="D2856" s="122"/>
      <c r="E2856" s="122"/>
      <c r="F2856" s="123"/>
      <c r="G2856" s="122"/>
      <c r="H2856" s="123"/>
      <c r="I2856" s="122"/>
      <c r="J2856" s="122"/>
      <c r="K2856" s="122"/>
      <c r="L2856" s="122"/>
      <c r="M2856" s="123"/>
      <c r="N2856" s="122"/>
      <c r="O2856" s="122"/>
      <c r="P2856" s="122"/>
      <c r="Q2856" s="122"/>
      <c r="R2856" s="123"/>
      <c r="S2856" s="122"/>
      <c r="T2856" s="122"/>
      <c r="U2856" s="122"/>
      <c r="V2856" s="122"/>
      <c r="W2856" s="123"/>
      <c r="X2856" s="122"/>
      <c r="Y2856" s="115"/>
      <c r="Z2856" s="115"/>
      <c r="AA2856" s="115"/>
      <c r="AB2856" s="116"/>
    </row>
    <row r="2857" spans="1:28">
      <c r="A2857" s="102">
        <v>2855</v>
      </c>
      <c r="B2857" s="37"/>
      <c r="C2857" s="37"/>
      <c r="D2857" s="37"/>
      <c r="G2857" s="37"/>
      <c r="J2857" s="25"/>
      <c r="K2857" s="25"/>
      <c r="P2857" s="25"/>
      <c r="T2857" s="37"/>
      <c r="U2857" s="37"/>
      <c r="Y2857" s="37"/>
      <c r="Z2857" s="37"/>
    </row>
    <row r="2858" spans="1:28">
      <c r="A2858" s="102">
        <v>2856</v>
      </c>
      <c r="B2858" s="37"/>
      <c r="C2858" s="37"/>
      <c r="D2858" s="37"/>
      <c r="G2858" s="37"/>
      <c r="J2858" s="25"/>
      <c r="K2858" s="25"/>
      <c r="P2858" s="25"/>
      <c r="T2858" s="37"/>
      <c r="U2858" s="37"/>
      <c r="Y2858" s="37"/>
      <c r="Z2858" s="37"/>
    </row>
    <row r="2859" spans="1:28">
      <c r="A2859" s="102">
        <v>2857</v>
      </c>
      <c r="B2859" s="37"/>
      <c r="C2859" s="37"/>
      <c r="D2859" s="37"/>
      <c r="G2859" s="37"/>
      <c r="J2859" s="25"/>
      <c r="K2859" s="25"/>
      <c r="P2859" s="25"/>
      <c r="T2859" s="37"/>
      <c r="U2859" s="37"/>
      <c r="Y2859" s="37"/>
      <c r="Z2859" s="37"/>
    </row>
    <row r="2860" spans="1:28">
      <c r="A2860" s="102">
        <v>2858</v>
      </c>
      <c r="B2860" s="37"/>
      <c r="C2860" s="37"/>
      <c r="D2860" s="37"/>
      <c r="G2860" s="37"/>
      <c r="J2860" s="25"/>
      <c r="K2860" s="25"/>
      <c r="P2860" s="25"/>
      <c r="T2860" s="37"/>
      <c r="U2860" s="37"/>
      <c r="Y2860" s="37"/>
      <c r="Z2860" s="37"/>
    </row>
    <row r="2861" spans="1:28" ht="13.5" thickBot="1">
      <c r="A2861" s="114">
        <v>2859</v>
      </c>
      <c r="B2861" s="122"/>
      <c r="C2861" s="122"/>
      <c r="D2861" s="122"/>
      <c r="E2861" s="122"/>
      <c r="F2861" s="123"/>
      <c r="G2861" s="122"/>
      <c r="H2861" s="123"/>
      <c r="I2861" s="122"/>
      <c r="J2861" s="122"/>
      <c r="K2861" s="122"/>
      <c r="L2861" s="122"/>
      <c r="M2861" s="123"/>
      <c r="N2861" s="122"/>
      <c r="O2861" s="122"/>
      <c r="P2861" s="122"/>
      <c r="Q2861" s="122"/>
      <c r="R2861" s="123"/>
      <c r="S2861" s="122"/>
      <c r="T2861" s="122"/>
      <c r="U2861" s="122"/>
      <c r="V2861" s="122"/>
      <c r="W2861" s="123"/>
      <c r="X2861" s="122"/>
      <c r="Y2861" s="115"/>
      <c r="Z2861" s="115"/>
      <c r="AA2861" s="115"/>
      <c r="AB2861" s="116"/>
    </row>
    <row r="2862" spans="1:28">
      <c r="A2862" s="102">
        <v>2860</v>
      </c>
      <c r="B2862" s="37"/>
      <c r="C2862" s="37"/>
      <c r="D2862" s="37"/>
      <c r="G2862" s="37"/>
      <c r="J2862" s="25"/>
      <c r="K2862" s="25"/>
      <c r="P2862" s="25"/>
      <c r="T2862" s="37"/>
      <c r="U2862" s="37"/>
      <c r="Y2862" s="37"/>
      <c r="Z2862" s="37"/>
    </row>
    <row r="2863" spans="1:28">
      <c r="A2863" s="102">
        <v>2861</v>
      </c>
      <c r="B2863" s="37"/>
      <c r="C2863" s="37"/>
      <c r="D2863" s="37"/>
      <c r="G2863" s="37"/>
      <c r="J2863" s="25"/>
      <c r="K2863" s="25"/>
      <c r="P2863" s="25"/>
      <c r="T2863" s="37"/>
      <c r="U2863" s="37"/>
      <c r="Y2863" s="37"/>
      <c r="Z2863" s="37"/>
    </row>
    <row r="2864" spans="1:28">
      <c r="A2864" s="102">
        <v>2862</v>
      </c>
      <c r="B2864" s="37"/>
      <c r="C2864" s="37"/>
      <c r="D2864" s="37"/>
      <c r="G2864" s="37"/>
      <c r="J2864" s="25"/>
      <c r="K2864" s="25"/>
      <c r="P2864" s="25"/>
      <c r="T2864" s="37"/>
      <c r="U2864" s="37"/>
      <c r="Y2864" s="37"/>
      <c r="Z2864" s="37"/>
    </row>
    <row r="2865" spans="1:28">
      <c r="A2865" s="102">
        <v>2863</v>
      </c>
      <c r="B2865" s="37"/>
      <c r="C2865" s="37"/>
      <c r="D2865" s="37"/>
      <c r="G2865" s="37"/>
      <c r="J2865" s="25"/>
      <c r="K2865" s="25"/>
      <c r="P2865" s="25"/>
      <c r="T2865" s="37"/>
      <c r="U2865" s="37"/>
      <c r="Y2865" s="37"/>
      <c r="Z2865" s="37"/>
    </row>
    <row r="2866" spans="1:28" ht="13.5" thickBot="1">
      <c r="A2866" s="114">
        <v>2864</v>
      </c>
      <c r="B2866" s="122"/>
      <c r="C2866" s="122"/>
      <c r="D2866" s="122"/>
      <c r="E2866" s="122"/>
      <c r="F2866" s="123"/>
      <c r="G2866" s="122"/>
      <c r="H2866" s="123"/>
      <c r="I2866" s="122"/>
      <c r="J2866" s="122"/>
      <c r="K2866" s="122"/>
      <c r="L2866" s="122"/>
      <c r="M2866" s="123"/>
      <c r="N2866" s="122"/>
      <c r="O2866" s="122"/>
      <c r="P2866" s="122"/>
      <c r="Q2866" s="122"/>
      <c r="R2866" s="123"/>
      <c r="S2866" s="122"/>
      <c r="T2866" s="122"/>
      <c r="U2866" s="122"/>
      <c r="V2866" s="122"/>
      <c r="W2866" s="123"/>
      <c r="X2866" s="122"/>
      <c r="Y2866" s="115"/>
      <c r="Z2866" s="115"/>
      <c r="AA2866" s="115"/>
      <c r="AB2866" s="116"/>
    </row>
    <row r="2867" spans="1:28">
      <c r="A2867" s="102">
        <v>2865</v>
      </c>
      <c r="B2867" s="37"/>
      <c r="C2867" s="37"/>
      <c r="D2867" s="37"/>
      <c r="G2867" s="37"/>
      <c r="J2867" s="25"/>
      <c r="K2867" s="25"/>
      <c r="P2867" s="25"/>
      <c r="T2867" s="37"/>
      <c r="U2867" s="37"/>
      <c r="Y2867" s="37"/>
      <c r="Z2867" s="37"/>
    </row>
    <row r="2868" spans="1:28">
      <c r="A2868" s="102">
        <v>2866</v>
      </c>
      <c r="B2868" s="37"/>
      <c r="C2868" s="37"/>
      <c r="D2868" s="37"/>
      <c r="G2868" s="37"/>
      <c r="J2868" s="25"/>
      <c r="K2868" s="25"/>
      <c r="P2868" s="25"/>
      <c r="T2868" s="37"/>
      <c r="U2868" s="37"/>
      <c r="Y2868" s="37"/>
      <c r="Z2868" s="37"/>
    </row>
    <row r="2869" spans="1:28">
      <c r="A2869" s="102">
        <v>2867</v>
      </c>
      <c r="B2869" s="37"/>
      <c r="C2869" s="37"/>
      <c r="D2869" s="37"/>
      <c r="G2869" s="37"/>
      <c r="J2869" s="25"/>
      <c r="K2869" s="25"/>
      <c r="P2869" s="25"/>
      <c r="T2869" s="37"/>
      <c r="U2869" s="37"/>
      <c r="Y2869" s="37"/>
      <c r="Z2869" s="37"/>
    </row>
    <row r="2870" spans="1:28">
      <c r="A2870" s="102">
        <v>2868</v>
      </c>
      <c r="B2870" s="37"/>
      <c r="C2870" s="37"/>
      <c r="D2870" s="37"/>
      <c r="G2870" s="37"/>
      <c r="J2870" s="25"/>
      <c r="K2870" s="25"/>
      <c r="P2870" s="25"/>
      <c r="T2870" s="37"/>
      <c r="U2870" s="37"/>
      <c r="Y2870" s="37"/>
      <c r="Z2870" s="37"/>
    </row>
    <row r="2871" spans="1:28" ht="13.5" thickBot="1">
      <c r="A2871" s="114">
        <v>2869</v>
      </c>
      <c r="B2871" s="122"/>
      <c r="C2871" s="122"/>
      <c r="D2871" s="122"/>
      <c r="E2871" s="122"/>
      <c r="F2871" s="123"/>
      <c r="G2871" s="122"/>
      <c r="H2871" s="123"/>
      <c r="I2871" s="122"/>
      <c r="J2871" s="122"/>
      <c r="K2871" s="122"/>
      <c r="L2871" s="122"/>
      <c r="M2871" s="123"/>
      <c r="N2871" s="122"/>
      <c r="O2871" s="122"/>
      <c r="P2871" s="122"/>
      <c r="Q2871" s="122"/>
      <c r="R2871" s="123"/>
      <c r="S2871" s="122"/>
      <c r="T2871" s="122"/>
      <c r="U2871" s="122"/>
      <c r="V2871" s="122"/>
      <c r="W2871" s="123"/>
      <c r="X2871" s="122"/>
      <c r="Y2871" s="115"/>
      <c r="Z2871" s="115"/>
      <c r="AA2871" s="115"/>
      <c r="AB2871" s="116"/>
    </row>
    <row r="2872" spans="1:28">
      <c r="A2872" s="102">
        <v>2870</v>
      </c>
      <c r="B2872" s="37"/>
      <c r="C2872" s="37"/>
      <c r="D2872" s="37"/>
      <c r="G2872" s="37"/>
      <c r="J2872" s="25"/>
      <c r="K2872" s="25"/>
      <c r="P2872" s="25"/>
      <c r="T2872" s="37"/>
      <c r="U2872" s="37"/>
      <c r="Y2872" s="37"/>
      <c r="Z2872" s="37"/>
    </row>
    <row r="2873" spans="1:28">
      <c r="A2873" s="102">
        <v>2871</v>
      </c>
      <c r="B2873" s="37"/>
      <c r="C2873" s="37"/>
      <c r="D2873" s="37"/>
      <c r="G2873" s="37"/>
      <c r="J2873" s="25"/>
      <c r="K2873" s="25"/>
      <c r="P2873" s="25"/>
      <c r="T2873" s="37"/>
      <c r="U2873" s="37"/>
      <c r="Y2873" s="37"/>
      <c r="Z2873" s="37"/>
    </row>
    <row r="2874" spans="1:28">
      <c r="A2874" s="102">
        <v>2872</v>
      </c>
      <c r="B2874" s="37"/>
      <c r="C2874" s="37"/>
      <c r="D2874" s="37"/>
      <c r="G2874" s="37"/>
      <c r="J2874" s="25"/>
      <c r="K2874" s="25"/>
      <c r="P2874" s="25"/>
      <c r="T2874" s="37"/>
      <c r="U2874" s="37"/>
      <c r="Y2874" s="37"/>
      <c r="Z2874" s="37"/>
    </row>
    <row r="2875" spans="1:28">
      <c r="A2875" s="102">
        <v>2873</v>
      </c>
      <c r="B2875" s="37"/>
      <c r="C2875" s="37"/>
      <c r="D2875" s="37"/>
      <c r="G2875" s="37"/>
      <c r="J2875" s="25"/>
      <c r="K2875" s="25"/>
      <c r="P2875" s="25"/>
      <c r="T2875" s="37"/>
      <c r="U2875" s="37"/>
      <c r="Y2875" s="37"/>
      <c r="Z2875" s="37"/>
    </row>
    <row r="2876" spans="1:28" ht="13.5" thickBot="1">
      <c r="A2876" s="114">
        <v>2874</v>
      </c>
      <c r="B2876" s="122"/>
      <c r="C2876" s="122"/>
      <c r="D2876" s="122"/>
      <c r="E2876" s="122"/>
      <c r="F2876" s="123"/>
      <c r="G2876" s="122"/>
      <c r="H2876" s="123"/>
      <c r="I2876" s="122"/>
      <c r="J2876" s="122"/>
      <c r="K2876" s="122"/>
      <c r="L2876" s="122"/>
      <c r="M2876" s="123"/>
      <c r="N2876" s="122"/>
      <c r="O2876" s="122"/>
      <c r="P2876" s="122"/>
      <c r="Q2876" s="122"/>
      <c r="R2876" s="123"/>
      <c r="S2876" s="122"/>
      <c r="T2876" s="122"/>
      <c r="U2876" s="122"/>
      <c r="V2876" s="122"/>
      <c r="W2876" s="123"/>
      <c r="X2876" s="122"/>
      <c r="Y2876" s="115"/>
      <c r="Z2876" s="115"/>
      <c r="AA2876" s="115"/>
      <c r="AB2876" s="116"/>
    </row>
    <row r="2877" spans="1:28">
      <c r="A2877" s="102">
        <v>2875</v>
      </c>
      <c r="B2877" s="37"/>
      <c r="C2877" s="37"/>
      <c r="D2877" s="37"/>
      <c r="G2877" s="37"/>
      <c r="J2877" s="25"/>
      <c r="K2877" s="25"/>
      <c r="P2877" s="25"/>
      <c r="T2877" s="37"/>
      <c r="U2877" s="37"/>
      <c r="Y2877" s="37"/>
      <c r="Z2877" s="37"/>
    </row>
    <row r="2878" spans="1:28">
      <c r="A2878" s="102">
        <v>2876</v>
      </c>
      <c r="B2878" s="37"/>
      <c r="C2878" s="37"/>
      <c r="D2878" s="37"/>
      <c r="G2878" s="37"/>
      <c r="J2878" s="25"/>
      <c r="K2878" s="25"/>
      <c r="P2878" s="25"/>
      <c r="T2878" s="37"/>
      <c r="U2878" s="37"/>
      <c r="Y2878" s="37"/>
      <c r="Z2878" s="37"/>
    </row>
    <row r="2879" spans="1:28">
      <c r="A2879" s="102">
        <v>2877</v>
      </c>
      <c r="B2879" s="37"/>
      <c r="C2879" s="37"/>
      <c r="D2879" s="37"/>
      <c r="G2879" s="37"/>
      <c r="J2879" s="25"/>
      <c r="K2879" s="25"/>
      <c r="P2879" s="25"/>
      <c r="T2879" s="37"/>
      <c r="U2879" s="37"/>
      <c r="Y2879" s="37"/>
      <c r="Z2879" s="37"/>
    </row>
    <row r="2880" spans="1:28">
      <c r="A2880" s="102">
        <v>2878</v>
      </c>
      <c r="B2880" s="37"/>
      <c r="C2880" s="37"/>
      <c r="D2880" s="37"/>
      <c r="G2880" s="37"/>
      <c r="J2880" s="25"/>
      <c r="K2880" s="25"/>
      <c r="P2880" s="25"/>
      <c r="T2880" s="37"/>
      <c r="U2880" s="37"/>
      <c r="Y2880" s="37"/>
      <c r="Z2880" s="37"/>
    </row>
    <row r="2881" spans="1:28" ht="13.5" thickBot="1">
      <c r="A2881" s="114">
        <v>2879</v>
      </c>
      <c r="B2881" s="122"/>
      <c r="C2881" s="122"/>
      <c r="D2881" s="122"/>
      <c r="E2881" s="122"/>
      <c r="F2881" s="123"/>
      <c r="G2881" s="122"/>
      <c r="H2881" s="123"/>
      <c r="I2881" s="122"/>
      <c r="J2881" s="122"/>
      <c r="K2881" s="122"/>
      <c r="L2881" s="122"/>
      <c r="M2881" s="123"/>
      <c r="N2881" s="122"/>
      <c r="O2881" s="122"/>
      <c r="P2881" s="122"/>
      <c r="Q2881" s="122"/>
      <c r="R2881" s="123"/>
      <c r="S2881" s="122"/>
      <c r="T2881" s="122"/>
      <c r="U2881" s="122"/>
      <c r="V2881" s="122"/>
      <c r="W2881" s="123"/>
      <c r="X2881" s="122"/>
      <c r="Y2881" s="115"/>
      <c r="Z2881" s="115"/>
      <c r="AA2881" s="115"/>
      <c r="AB2881" s="116"/>
    </row>
    <row r="2882" spans="1:28">
      <c r="A2882" s="102">
        <v>2880</v>
      </c>
      <c r="B2882" s="37"/>
      <c r="C2882" s="37"/>
      <c r="D2882" s="37"/>
      <c r="G2882" s="37"/>
      <c r="J2882" s="25"/>
      <c r="K2882" s="25"/>
      <c r="P2882" s="25"/>
      <c r="T2882" s="37"/>
      <c r="U2882" s="37"/>
      <c r="Y2882" s="37"/>
      <c r="Z2882" s="37"/>
    </row>
    <row r="2883" spans="1:28">
      <c r="A2883" s="102">
        <v>2881</v>
      </c>
      <c r="B2883" s="37"/>
      <c r="C2883" s="37"/>
      <c r="D2883" s="37"/>
      <c r="G2883" s="37"/>
      <c r="J2883" s="25"/>
      <c r="K2883" s="25"/>
      <c r="P2883" s="25"/>
      <c r="T2883" s="37"/>
      <c r="U2883" s="37"/>
      <c r="Y2883" s="37"/>
      <c r="Z2883" s="37"/>
    </row>
    <row r="2884" spans="1:28">
      <c r="A2884" s="102">
        <v>2882</v>
      </c>
      <c r="B2884" s="37"/>
      <c r="C2884" s="37"/>
      <c r="D2884" s="37"/>
      <c r="G2884" s="37"/>
      <c r="J2884" s="25"/>
      <c r="K2884" s="25"/>
      <c r="P2884" s="25"/>
      <c r="T2884" s="37"/>
      <c r="U2884" s="37"/>
      <c r="Y2884" s="37"/>
      <c r="Z2884" s="37"/>
    </row>
    <row r="2885" spans="1:28">
      <c r="A2885" s="102">
        <v>2883</v>
      </c>
      <c r="B2885" s="37"/>
      <c r="C2885" s="37"/>
      <c r="D2885" s="37"/>
      <c r="G2885" s="37"/>
      <c r="J2885" s="25"/>
      <c r="K2885" s="25"/>
      <c r="P2885" s="25"/>
      <c r="T2885" s="37"/>
      <c r="U2885" s="37"/>
      <c r="Y2885" s="37"/>
      <c r="Z2885" s="37"/>
    </row>
    <row r="2886" spans="1:28" ht="13.5" thickBot="1">
      <c r="A2886" s="114">
        <v>2884</v>
      </c>
      <c r="B2886" s="122"/>
      <c r="C2886" s="122"/>
      <c r="D2886" s="122"/>
      <c r="E2886" s="122"/>
      <c r="F2886" s="123"/>
      <c r="G2886" s="122"/>
      <c r="H2886" s="123"/>
      <c r="I2886" s="122"/>
      <c r="J2886" s="122"/>
      <c r="K2886" s="122"/>
      <c r="L2886" s="122"/>
      <c r="M2886" s="123"/>
      <c r="N2886" s="122"/>
      <c r="O2886" s="122"/>
      <c r="P2886" s="122"/>
      <c r="Q2886" s="122"/>
      <c r="R2886" s="123"/>
      <c r="S2886" s="122"/>
      <c r="T2886" s="122"/>
      <c r="U2886" s="122"/>
      <c r="V2886" s="122"/>
      <c r="W2886" s="123"/>
      <c r="X2886" s="122"/>
      <c r="Y2886" s="115"/>
      <c r="Z2886" s="115"/>
      <c r="AA2886" s="115"/>
      <c r="AB2886" s="116"/>
    </row>
    <row r="2887" spans="1:28">
      <c r="A2887" s="102">
        <v>2885</v>
      </c>
      <c r="B2887" s="37"/>
      <c r="C2887" s="37"/>
      <c r="D2887" s="37"/>
      <c r="G2887" s="37"/>
      <c r="J2887" s="25"/>
      <c r="K2887" s="25"/>
      <c r="P2887" s="25"/>
      <c r="T2887" s="37"/>
      <c r="U2887" s="37"/>
      <c r="Y2887" s="37"/>
      <c r="Z2887" s="37"/>
    </row>
    <row r="2888" spans="1:28">
      <c r="A2888" s="102">
        <v>2886</v>
      </c>
      <c r="B2888" s="37"/>
      <c r="C2888" s="37"/>
      <c r="D2888" s="37"/>
      <c r="G2888" s="37"/>
      <c r="J2888" s="25"/>
      <c r="K2888" s="25"/>
      <c r="P2888" s="25"/>
      <c r="T2888" s="37"/>
      <c r="U2888" s="37"/>
      <c r="Y2888" s="37"/>
      <c r="Z2888" s="37"/>
    </row>
    <row r="2889" spans="1:28">
      <c r="A2889" s="102">
        <v>2887</v>
      </c>
      <c r="B2889" s="37"/>
      <c r="C2889" s="37"/>
      <c r="D2889" s="37"/>
      <c r="G2889" s="37"/>
      <c r="J2889" s="25"/>
      <c r="K2889" s="25"/>
      <c r="P2889" s="25"/>
      <c r="T2889" s="37"/>
      <c r="U2889" s="37"/>
      <c r="Y2889" s="37"/>
      <c r="Z2889" s="37"/>
    </row>
    <row r="2890" spans="1:28">
      <c r="A2890" s="102">
        <v>2888</v>
      </c>
      <c r="B2890" s="37"/>
      <c r="C2890" s="37"/>
      <c r="D2890" s="37"/>
      <c r="G2890" s="37"/>
      <c r="J2890" s="25"/>
      <c r="K2890" s="25"/>
      <c r="P2890" s="25"/>
      <c r="T2890" s="37"/>
      <c r="U2890" s="37"/>
      <c r="Y2890" s="37"/>
      <c r="Z2890" s="37"/>
    </row>
    <row r="2891" spans="1:28" ht="13.5" thickBot="1">
      <c r="A2891" s="114">
        <v>2889</v>
      </c>
      <c r="B2891" s="122"/>
      <c r="C2891" s="122"/>
      <c r="D2891" s="122"/>
      <c r="E2891" s="122"/>
      <c r="F2891" s="123"/>
      <c r="G2891" s="122"/>
      <c r="H2891" s="123"/>
      <c r="I2891" s="122"/>
      <c r="J2891" s="122"/>
      <c r="K2891" s="122"/>
      <c r="L2891" s="122"/>
      <c r="M2891" s="123"/>
      <c r="N2891" s="122"/>
      <c r="O2891" s="122"/>
      <c r="P2891" s="122"/>
      <c r="Q2891" s="122"/>
      <c r="R2891" s="123"/>
      <c r="S2891" s="122"/>
      <c r="T2891" s="122"/>
      <c r="U2891" s="122"/>
      <c r="V2891" s="122"/>
      <c r="W2891" s="123"/>
      <c r="X2891" s="122"/>
      <c r="Y2891" s="115"/>
      <c r="Z2891" s="115"/>
      <c r="AA2891" s="115"/>
      <c r="AB2891" s="116"/>
    </row>
    <row r="2892" spans="1:28">
      <c r="A2892" s="102">
        <v>2890</v>
      </c>
      <c r="B2892" s="37"/>
      <c r="C2892" s="37"/>
      <c r="D2892" s="37"/>
      <c r="G2892" s="37"/>
      <c r="J2892" s="25"/>
      <c r="K2892" s="25"/>
      <c r="P2892" s="25"/>
      <c r="T2892" s="37"/>
      <c r="U2892" s="37"/>
      <c r="Y2892" s="37"/>
      <c r="Z2892" s="37"/>
    </row>
    <row r="2893" spans="1:28">
      <c r="A2893" s="102">
        <v>2891</v>
      </c>
      <c r="B2893" s="37"/>
      <c r="C2893" s="37"/>
      <c r="D2893" s="37"/>
      <c r="G2893" s="37"/>
      <c r="J2893" s="25"/>
      <c r="K2893" s="25"/>
      <c r="P2893" s="25"/>
      <c r="T2893" s="37"/>
      <c r="U2893" s="37"/>
      <c r="Y2893" s="37"/>
      <c r="Z2893" s="37"/>
    </row>
    <row r="2894" spans="1:28">
      <c r="A2894" s="102">
        <v>2892</v>
      </c>
      <c r="B2894" s="37"/>
      <c r="C2894" s="37"/>
      <c r="D2894" s="37"/>
      <c r="G2894" s="37"/>
      <c r="J2894" s="25"/>
      <c r="K2894" s="25"/>
      <c r="P2894" s="25"/>
      <c r="T2894" s="37"/>
      <c r="U2894" s="37"/>
      <c r="Y2894" s="37"/>
      <c r="Z2894" s="37"/>
    </row>
    <row r="2895" spans="1:28">
      <c r="A2895" s="102">
        <v>2893</v>
      </c>
      <c r="B2895" s="37"/>
      <c r="C2895" s="37"/>
      <c r="D2895" s="37"/>
      <c r="G2895" s="37"/>
      <c r="J2895" s="25"/>
      <c r="K2895" s="25"/>
      <c r="P2895" s="25"/>
      <c r="T2895" s="37"/>
      <c r="U2895" s="37"/>
      <c r="Y2895" s="37"/>
      <c r="Z2895" s="37"/>
    </row>
    <row r="2896" spans="1:28" ht="13.5" thickBot="1">
      <c r="A2896" s="114">
        <v>2894</v>
      </c>
      <c r="B2896" s="122"/>
      <c r="C2896" s="122"/>
      <c r="D2896" s="122"/>
      <c r="E2896" s="122"/>
      <c r="F2896" s="123"/>
      <c r="G2896" s="122"/>
      <c r="H2896" s="123"/>
      <c r="I2896" s="122"/>
      <c r="J2896" s="122"/>
      <c r="K2896" s="122"/>
      <c r="L2896" s="122"/>
      <c r="M2896" s="123"/>
      <c r="N2896" s="122"/>
      <c r="O2896" s="122"/>
      <c r="P2896" s="122"/>
      <c r="Q2896" s="122"/>
      <c r="R2896" s="123"/>
      <c r="S2896" s="122"/>
      <c r="T2896" s="122"/>
      <c r="U2896" s="122"/>
      <c r="V2896" s="122"/>
      <c r="W2896" s="123"/>
      <c r="X2896" s="122"/>
      <c r="Y2896" s="115"/>
      <c r="Z2896" s="115"/>
      <c r="AA2896" s="115"/>
      <c r="AB2896" s="116"/>
    </row>
    <row r="2897" spans="1:28">
      <c r="A2897" s="102">
        <v>2895</v>
      </c>
      <c r="B2897" s="37"/>
      <c r="C2897" s="37"/>
      <c r="D2897" s="37"/>
      <c r="G2897" s="37"/>
      <c r="J2897" s="25"/>
      <c r="K2897" s="25"/>
      <c r="P2897" s="25"/>
      <c r="T2897" s="37"/>
      <c r="U2897" s="37"/>
      <c r="Y2897" s="37"/>
      <c r="Z2897" s="37"/>
    </row>
    <row r="2898" spans="1:28">
      <c r="A2898" s="102">
        <v>2896</v>
      </c>
      <c r="B2898" s="37"/>
      <c r="C2898" s="37"/>
      <c r="D2898" s="37"/>
      <c r="G2898" s="37"/>
      <c r="J2898" s="25"/>
      <c r="K2898" s="25"/>
      <c r="P2898" s="25"/>
      <c r="T2898" s="37"/>
      <c r="U2898" s="37"/>
      <c r="Y2898" s="37"/>
      <c r="Z2898" s="37"/>
    </row>
    <row r="2899" spans="1:28">
      <c r="A2899" s="102">
        <v>2897</v>
      </c>
      <c r="B2899" s="37"/>
      <c r="C2899" s="37"/>
      <c r="D2899" s="37"/>
      <c r="G2899" s="37"/>
      <c r="J2899" s="25"/>
      <c r="K2899" s="25"/>
      <c r="P2899" s="25"/>
      <c r="T2899" s="37"/>
      <c r="U2899" s="37"/>
      <c r="Y2899" s="37"/>
      <c r="Z2899" s="37"/>
    </row>
    <row r="2900" spans="1:28">
      <c r="A2900" s="102">
        <v>2898</v>
      </c>
      <c r="B2900" s="37"/>
      <c r="C2900" s="37"/>
      <c r="D2900" s="37"/>
      <c r="G2900" s="37"/>
      <c r="J2900" s="25"/>
      <c r="K2900" s="25"/>
      <c r="P2900" s="25"/>
      <c r="T2900" s="37"/>
      <c r="U2900" s="37"/>
      <c r="Y2900" s="37"/>
      <c r="Z2900" s="37"/>
    </row>
    <row r="2901" spans="1:28" ht="13.5" thickBot="1">
      <c r="A2901" s="114">
        <v>2899</v>
      </c>
      <c r="B2901" s="122"/>
      <c r="C2901" s="122"/>
      <c r="D2901" s="122"/>
      <c r="E2901" s="122"/>
      <c r="F2901" s="123"/>
      <c r="G2901" s="122"/>
      <c r="H2901" s="123"/>
      <c r="I2901" s="122"/>
      <c r="J2901" s="122"/>
      <c r="K2901" s="122"/>
      <c r="L2901" s="122"/>
      <c r="M2901" s="123"/>
      <c r="N2901" s="122"/>
      <c r="O2901" s="122"/>
      <c r="P2901" s="122"/>
      <c r="Q2901" s="122"/>
      <c r="R2901" s="123"/>
      <c r="S2901" s="122"/>
      <c r="T2901" s="122"/>
      <c r="U2901" s="122"/>
      <c r="V2901" s="122"/>
      <c r="W2901" s="123"/>
      <c r="X2901" s="122"/>
      <c r="Y2901" s="115"/>
      <c r="Z2901" s="115"/>
      <c r="AA2901" s="115"/>
      <c r="AB2901" s="116"/>
    </row>
    <row r="2902" spans="1:28">
      <c r="A2902" s="102">
        <v>2900</v>
      </c>
      <c r="B2902" s="37"/>
      <c r="C2902" s="37"/>
      <c r="D2902" s="37"/>
      <c r="G2902" s="37"/>
      <c r="J2902" s="25"/>
      <c r="K2902" s="25"/>
      <c r="P2902" s="25"/>
      <c r="T2902" s="37"/>
      <c r="U2902" s="37"/>
      <c r="Y2902" s="37"/>
      <c r="Z2902" s="37"/>
    </row>
    <row r="2903" spans="1:28">
      <c r="A2903" s="102">
        <v>2901</v>
      </c>
      <c r="B2903" s="37"/>
      <c r="C2903" s="37"/>
      <c r="D2903" s="37"/>
      <c r="G2903" s="37"/>
      <c r="J2903" s="25"/>
      <c r="K2903" s="25"/>
      <c r="P2903" s="25"/>
      <c r="T2903" s="37"/>
      <c r="U2903" s="37"/>
      <c r="Y2903" s="37"/>
      <c r="Z2903" s="37"/>
    </row>
    <row r="2904" spans="1:28">
      <c r="A2904" s="102">
        <v>2902</v>
      </c>
      <c r="B2904" s="37"/>
      <c r="C2904" s="37"/>
      <c r="D2904" s="37"/>
      <c r="G2904" s="37"/>
      <c r="J2904" s="25"/>
      <c r="K2904" s="25"/>
      <c r="P2904" s="25"/>
      <c r="T2904" s="37"/>
      <c r="U2904" s="37"/>
      <c r="Y2904" s="37"/>
      <c r="Z2904" s="37"/>
    </row>
    <row r="2905" spans="1:28">
      <c r="A2905" s="102">
        <v>2903</v>
      </c>
      <c r="B2905" s="37"/>
      <c r="C2905" s="37"/>
      <c r="D2905" s="37"/>
      <c r="G2905" s="37"/>
      <c r="J2905" s="25"/>
      <c r="K2905" s="25"/>
      <c r="P2905" s="25"/>
      <c r="T2905" s="37"/>
      <c r="U2905" s="37"/>
      <c r="Y2905" s="37"/>
      <c r="Z2905" s="37"/>
    </row>
    <row r="2906" spans="1:28" ht="13.5" thickBot="1">
      <c r="A2906" s="114">
        <v>2904</v>
      </c>
      <c r="B2906" s="122"/>
      <c r="C2906" s="122"/>
      <c r="D2906" s="122"/>
      <c r="E2906" s="122"/>
      <c r="F2906" s="123"/>
      <c r="G2906" s="122"/>
      <c r="H2906" s="123"/>
      <c r="I2906" s="122"/>
      <c r="J2906" s="122"/>
      <c r="K2906" s="122"/>
      <c r="L2906" s="122"/>
      <c r="M2906" s="123"/>
      <c r="N2906" s="122"/>
      <c r="O2906" s="122"/>
      <c r="P2906" s="122"/>
      <c r="Q2906" s="122"/>
      <c r="R2906" s="123"/>
      <c r="S2906" s="122"/>
      <c r="T2906" s="122"/>
      <c r="U2906" s="122"/>
      <c r="V2906" s="122"/>
      <c r="W2906" s="123"/>
      <c r="X2906" s="122"/>
      <c r="Y2906" s="115"/>
      <c r="Z2906" s="115"/>
      <c r="AA2906" s="115"/>
      <c r="AB2906" s="116"/>
    </row>
    <row r="2907" spans="1:28">
      <c r="A2907" s="102">
        <v>2905</v>
      </c>
      <c r="B2907" s="37"/>
      <c r="C2907" s="37"/>
      <c r="D2907" s="37"/>
      <c r="G2907" s="37"/>
      <c r="J2907" s="25"/>
      <c r="K2907" s="25"/>
      <c r="P2907" s="25"/>
      <c r="T2907" s="37"/>
      <c r="U2907" s="37"/>
      <c r="Y2907" s="37"/>
      <c r="Z2907" s="37"/>
    </row>
    <row r="2908" spans="1:28">
      <c r="A2908" s="102">
        <v>2906</v>
      </c>
      <c r="B2908" s="37"/>
      <c r="C2908" s="37"/>
      <c r="D2908" s="37"/>
      <c r="G2908" s="37"/>
      <c r="J2908" s="25"/>
      <c r="K2908" s="25"/>
      <c r="P2908" s="25"/>
      <c r="T2908" s="37"/>
      <c r="U2908" s="37"/>
      <c r="Y2908" s="37"/>
      <c r="Z2908" s="37"/>
    </row>
    <row r="2909" spans="1:28">
      <c r="A2909" s="102">
        <v>2907</v>
      </c>
      <c r="B2909" s="37"/>
      <c r="C2909" s="37"/>
      <c r="D2909" s="37"/>
      <c r="G2909" s="37"/>
      <c r="J2909" s="25"/>
      <c r="K2909" s="25"/>
      <c r="P2909" s="25"/>
      <c r="T2909" s="37"/>
      <c r="U2909" s="37"/>
      <c r="Y2909" s="37"/>
      <c r="Z2909" s="37"/>
    </row>
    <row r="2910" spans="1:28">
      <c r="A2910" s="102">
        <v>2908</v>
      </c>
      <c r="B2910" s="37"/>
      <c r="C2910" s="37"/>
      <c r="D2910" s="37"/>
      <c r="G2910" s="37"/>
      <c r="J2910" s="25"/>
      <c r="K2910" s="25"/>
      <c r="P2910" s="25"/>
      <c r="T2910" s="37"/>
      <c r="U2910" s="37"/>
      <c r="Y2910" s="37"/>
      <c r="Z2910" s="37"/>
    </row>
    <row r="2911" spans="1:28" ht="13.5" thickBot="1">
      <c r="A2911" s="114">
        <v>2909</v>
      </c>
      <c r="B2911" s="122"/>
      <c r="C2911" s="122"/>
      <c r="D2911" s="122"/>
      <c r="E2911" s="122"/>
      <c r="F2911" s="123"/>
      <c r="G2911" s="122"/>
      <c r="H2911" s="123"/>
      <c r="I2911" s="122"/>
      <c r="J2911" s="122"/>
      <c r="K2911" s="122"/>
      <c r="L2911" s="122"/>
      <c r="M2911" s="123"/>
      <c r="N2911" s="122"/>
      <c r="O2911" s="122"/>
      <c r="P2911" s="122"/>
      <c r="Q2911" s="122"/>
      <c r="R2911" s="123"/>
      <c r="S2911" s="122"/>
      <c r="T2911" s="122"/>
      <c r="U2911" s="122"/>
      <c r="V2911" s="122"/>
      <c r="W2911" s="123"/>
      <c r="X2911" s="122"/>
      <c r="Y2911" s="115"/>
      <c r="Z2911" s="115"/>
      <c r="AA2911" s="115"/>
      <c r="AB2911" s="116"/>
    </row>
    <row r="2912" spans="1:28">
      <c r="A2912" s="102">
        <v>2910</v>
      </c>
      <c r="B2912" s="37"/>
      <c r="C2912" s="37"/>
      <c r="D2912" s="37"/>
      <c r="G2912" s="37"/>
      <c r="J2912" s="25"/>
      <c r="K2912" s="25"/>
      <c r="P2912" s="25"/>
      <c r="T2912" s="37"/>
      <c r="U2912" s="37"/>
      <c r="Y2912" s="37"/>
      <c r="Z2912" s="37"/>
    </row>
    <row r="2913" spans="1:28">
      <c r="A2913" s="102">
        <v>2911</v>
      </c>
      <c r="B2913" s="37"/>
      <c r="C2913" s="37"/>
      <c r="D2913" s="37"/>
      <c r="G2913" s="37"/>
      <c r="J2913" s="25"/>
      <c r="K2913" s="25"/>
      <c r="P2913" s="25"/>
      <c r="T2913" s="37"/>
      <c r="U2913" s="37"/>
      <c r="Y2913" s="37"/>
      <c r="Z2913" s="37"/>
    </row>
    <row r="2914" spans="1:28">
      <c r="A2914" s="102">
        <v>2912</v>
      </c>
      <c r="B2914" s="37"/>
      <c r="C2914" s="37"/>
      <c r="D2914" s="37"/>
      <c r="G2914" s="37"/>
      <c r="J2914" s="25"/>
      <c r="K2914" s="25"/>
      <c r="P2914" s="25"/>
      <c r="T2914" s="37"/>
      <c r="U2914" s="37"/>
      <c r="Y2914" s="37"/>
      <c r="Z2914" s="37"/>
    </row>
    <row r="2915" spans="1:28">
      <c r="A2915" s="102">
        <v>2913</v>
      </c>
      <c r="B2915" s="37"/>
      <c r="C2915" s="37"/>
      <c r="D2915" s="37"/>
      <c r="G2915" s="37"/>
      <c r="J2915" s="25"/>
      <c r="K2915" s="25"/>
      <c r="P2915" s="25"/>
      <c r="T2915" s="37"/>
      <c r="U2915" s="37"/>
      <c r="Y2915" s="37"/>
      <c r="Z2915" s="37"/>
    </row>
    <row r="2916" spans="1:28" ht="13.5" thickBot="1">
      <c r="A2916" s="114">
        <v>2914</v>
      </c>
      <c r="B2916" s="122"/>
      <c r="C2916" s="122"/>
      <c r="D2916" s="122"/>
      <c r="E2916" s="122"/>
      <c r="F2916" s="123"/>
      <c r="G2916" s="122"/>
      <c r="H2916" s="123"/>
      <c r="I2916" s="122"/>
      <c r="J2916" s="122"/>
      <c r="K2916" s="122"/>
      <c r="L2916" s="122"/>
      <c r="M2916" s="123"/>
      <c r="N2916" s="122"/>
      <c r="O2916" s="122"/>
      <c r="P2916" s="122"/>
      <c r="Q2916" s="122"/>
      <c r="R2916" s="123"/>
      <c r="S2916" s="122"/>
      <c r="T2916" s="122"/>
      <c r="U2916" s="122"/>
      <c r="V2916" s="122"/>
      <c r="W2916" s="123"/>
      <c r="X2916" s="122"/>
      <c r="Y2916" s="115"/>
      <c r="Z2916" s="115"/>
      <c r="AA2916" s="115"/>
      <c r="AB2916" s="116"/>
    </row>
    <row r="2917" spans="1:28">
      <c r="A2917" s="102">
        <v>2915</v>
      </c>
      <c r="B2917" s="37"/>
      <c r="C2917" s="37"/>
      <c r="D2917" s="37"/>
      <c r="G2917" s="37"/>
      <c r="J2917" s="25"/>
      <c r="K2917" s="25"/>
      <c r="P2917" s="25"/>
      <c r="T2917" s="37"/>
      <c r="U2917" s="37"/>
      <c r="Y2917" s="37"/>
      <c r="Z2917" s="37"/>
    </row>
    <row r="2918" spans="1:28">
      <c r="A2918" s="102">
        <v>2916</v>
      </c>
      <c r="B2918" s="37"/>
      <c r="C2918" s="37"/>
      <c r="D2918" s="37"/>
      <c r="G2918" s="37"/>
      <c r="J2918" s="25"/>
      <c r="K2918" s="25"/>
      <c r="P2918" s="25"/>
      <c r="T2918" s="37"/>
      <c r="U2918" s="37"/>
      <c r="Y2918" s="37"/>
      <c r="Z2918" s="37"/>
    </row>
    <row r="2919" spans="1:28">
      <c r="A2919" s="102">
        <v>2917</v>
      </c>
      <c r="B2919" s="37"/>
      <c r="C2919" s="37"/>
      <c r="D2919" s="37"/>
      <c r="G2919" s="37"/>
      <c r="J2919" s="25"/>
      <c r="K2919" s="25"/>
      <c r="P2919" s="25"/>
      <c r="T2919" s="37"/>
      <c r="U2919" s="37"/>
      <c r="Y2919" s="37"/>
      <c r="Z2919" s="37"/>
    </row>
    <row r="2920" spans="1:28">
      <c r="A2920" s="102">
        <v>2918</v>
      </c>
      <c r="B2920" s="37"/>
      <c r="C2920" s="37"/>
      <c r="D2920" s="37"/>
      <c r="G2920" s="37"/>
      <c r="J2920" s="25"/>
      <c r="K2920" s="25"/>
      <c r="P2920" s="25"/>
      <c r="T2920" s="37"/>
      <c r="U2920" s="37"/>
      <c r="Y2920" s="37"/>
      <c r="Z2920" s="37"/>
    </row>
    <row r="2921" spans="1:28" ht="13.5" thickBot="1">
      <c r="A2921" s="114">
        <v>2919</v>
      </c>
      <c r="B2921" s="122"/>
      <c r="C2921" s="122"/>
      <c r="D2921" s="122"/>
      <c r="E2921" s="122"/>
      <c r="F2921" s="123"/>
      <c r="G2921" s="122"/>
      <c r="H2921" s="123"/>
      <c r="I2921" s="122"/>
      <c r="J2921" s="122"/>
      <c r="K2921" s="122"/>
      <c r="L2921" s="122"/>
      <c r="M2921" s="123"/>
      <c r="N2921" s="122"/>
      <c r="O2921" s="122"/>
      <c r="P2921" s="122"/>
      <c r="Q2921" s="122"/>
      <c r="R2921" s="123"/>
      <c r="S2921" s="122"/>
      <c r="T2921" s="122"/>
      <c r="U2921" s="122"/>
      <c r="V2921" s="122"/>
      <c r="W2921" s="123"/>
      <c r="X2921" s="122"/>
      <c r="Y2921" s="115"/>
      <c r="Z2921" s="115"/>
      <c r="AA2921" s="115"/>
      <c r="AB2921" s="116"/>
    </row>
    <row r="2922" spans="1:28">
      <c r="A2922" s="102">
        <v>2920</v>
      </c>
      <c r="B2922" s="37"/>
      <c r="C2922" s="37"/>
      <c r="D2922" s="37"/>
      <c r="G2922" s="37"/>
      <c r="J2922" s="25"/>
      <c r="K2922" s="25"/>
      <c r="P2922" s="25"/>
      <c r="T2922" s="37"/>
      <c r="U2922" s="37"/>
      <c r="Y2922" s="37"/>
      <c r="Z2922" s="37"/>
    </row>
    <row r="2923" spans="1:28">
      <c r="A2923" s="102">
        <v>2921</v>
      </c>
      <c r="B2923" s="37"/>
      <c r="C2923" s="37"/>
      <c r="D2923" s="37"/>
      <c r="G2923" s="37"/>
      <c r="J2923" s="25"/>
      <c r="K2923" s="25"/>
      <c r="P2923" s="25"/>
      <c r="T2923" s="37"/>
      <c r="U2923" s="37"/>
      <c r="Y2923" s="37"/>
      <c r="Z2923" s="37"/>
    </row>
    <row r="2924" spans="1:28">
      <c r="A2924" s="102">
        <v>2922</v>
      </c>
      <c r="B2924" s="37"/>
      <c r="C2924" s="37"/>
      <c r="D2924" s="37"/>
      <c r="G2924" s="37"/>
      <c r="J2924" s="25"/>
      <c r="K2924" s="25"/>
      <c r="P2924" s="25"/>
      <c r="T2924" s="37"/>
      <c r="U2924" s="37"/>
      <c r="Y2924" s="37"/>
      <c r="Z2924" s="37"/>
    </row>
    <row r="2925" spans="1:28">
      <c r="A2925" s="102">
        <v>2923</v>
      </c>
      <c r="B2925" s="37"/>
      <c r="C2925" s="37"/>
      <c r="D2925" s="37"/>
      <c r="G2925" s="37"/>
      <c r="J2925" s="25"/>
      <c r="K2925" s="25"/>
      <c r="P2925" s="25"/>
      <c r="T2925" s="37"/>
      <c r="U2925" s="37"/>
      <c r="Y2925" s="37"/>
      <c r="Z2925" s="37"/>
    </row>
    <row r="2926" spans="1:28" ht="13.5" thickBot="1">
      <c r="A2926" s="114">
        <v>2924</v>
      </c>
      <c r="B2926" s="122"/>
      <c r="C2926" s="122"/>
      <c r="D2926" s="122"/>
      <c r="E2926" s="122"/>
      <c r="F2926" s="123"/>
      <c r="G2926" s="122"/>
      <c r="H2926" s="123"/>
      <c r="I2926" s="122"/>
      <c r="J2926" s="122"/>
      <c r="K2926" s="122"/>
      <c r="L2926" s="122"/>
      <c r="M2926" s="123"/>
      <c r="N2926" s="122"/>
      <c r="O2926" s="122"/>
      <c r="P2926" s="122"/>
      <c r="Q2926" s="122"/>
      <c r="R2926" s="123"/>
      <c r="S2926" s="122"/>
      <c r="T2926" s="122"/>
      <c r="U2926" s="122"/>
      <c r="V2926" s="122"/>
      <c r="W2926" s="123"/>
      <c r="X2926" s="122"/>
      <c r="Y2926" s="115"/>
      <c r="Z2926" s="115"/>
      <c r="AA2926" s="115"/>
      <c r="AB2926" s="116"/>
    </row>
    <row r="2927" spans="1:28">
      <c r="A2927" s="102">
        <v>2925</v>
      </c>
      <c r="B2927" s="37"/>
      <c r="C2927" s="37"/>
      <c r="D2927" s="37"/>
      <c r="G2927" s="37"/>
      <c r="J2927" s="25"/>
      <c r="K2927" s="25"/>
      <c r="P2927" s="25"/>
      <c r="T2927" s="37"/>
      <c r="U2927" s="37"/>
      <c r="Y2927" s="37"/>
      <c r="Z2927" s="37"/>
    </row>
    <row r="2928" spans="1:28">
      <c r="A2928" s="102">
        <v>2926</v>
      </c>
      <c r="B2928" s="37"/>
      <c r="C2928" s="37"/>
      <c r="D2928" s="37"/>
      <c r="G2928" s="37"/>
      <c r="J2928" s="25"/>
      <c r="K2928" s="25"/>
      <c r="P2928" s="25"/>
      <c r="T2928" s="37"/>
      <c r="U2928" s="37"/>
      <c r="Y2928" s="37"/>
      <c r="Z2928" s="37"/>
    </row>
    <row r="2929" spans="1:28">
      <c r="A2929" s="102">
        <v>2927</v>
      </c>
      <c r="B2929" s="37"/>
      <c r="C2929" s="37"/>
      <c r="D2929" s="37"/>
      <c r="G2929" s="37"/>
      <c r="J2929" s="25"/>
      <c r="K2929" s="25"/>
      <c r="P2929" s="25"/>
      <c r="T2929" s="37"/>
      <c r="U2929" s="37"/>
      <c r="Y2929" s="37"/>
      <c r="Z2929" s="37"/>
    </row>
    <row r="2930" spans="1:28">
      <c r="A2930" s="102">
        <v>2928</v>
      </c>
      <c r="B2930" s="37"/>
      <c r="C2930" s="37"/>
      <c r="D2930" s="37"/>
      <c r="G2930" s="37"/>
      <c r="J2930" s="25"/>
      <c r="K2930" s="25"/>
      <c r="P2930" s="25"/>
      <c r="T2930" s="37"/>
      <c r="U2930" s="37"/>
      <c r="Y2930" s="37"/>
      <c r="Z2930" s="37"/>
    </row>
    <row r="2931" spans="1:28" ht="13.5" thickBot="1">
      <c r="A2931" s="114">
        <v>2929</v>
      </c>
      <c r="B2931" s="122"/>
      <c r="C2931" s="122"/>
      <c r="D2931" s="122"/>
      <c r="E2931" s="122"/>
      <c r="F2931" s="123"/>
      <c r="G2931" s="122"/>
      <c r="H2931" s="123"/>
      <c r="I2931" s="122"/>
      <c r="J2931" s="122"/>
      <c r="K2931" s="122"/>
      <c r="L2931" s="122"/>
      <c r="M2931" s="123"/>
      <c r="N2931" s="122"/>
      <c r="O2931" s="122"/>
      <c r="P2931" s="122"/>
      <c r="Q2931" s="122"/>
      <c r="R2931" s="123"/>
      <c r="S2931" s="122"/>
      <c r="T2931" s="122"/>
      <c r="U2931" s="122"/>
      <c r="V2931" s="122"/>
      <c r="W2931" s="123"/>
      <c r="X2931" s="122"/>
      <c r="Y2931" s="115"/>
      <c r="Z2931" s="115"/>
      <c r="AA2931" s="115"/>
      <c r="AB2931" s="116"/>
    </row>
    <row r="2932" spans="1:28">
      <c r="A2932" s="102">
        <v>2930</v>
      </c>
      <c r="B2932" s="37"/>
      <c r="C2932" s="37"/>
      <c r="D2932" s="37"/>
      <c r="G2932" s="37"/>
      <c r="J2932" s="25"/>
      <c r="K2932" s="25"/>
      <c r="P2932" s="25"/>
      <c r="T2932" s="37"/>
      <c r="U2932" s="37"/>
      <c r="Y2932" s="37"/>
      <c r="Z2932" s="37"/>
    </row>
    <row r="2933" spans="1:28">
      <c r="A2933" s="102">
        <v>2931</v>
      </c>
      <c r="B2933" s="37"/>
      <c r="C2933" s="37"/>
      <c r="D2933" s="37"/>
      <c r="G2933" s="37"/>
      <c r="J2933" s="25"/>
      <c r="K2933" s="25"/>
      <c r="P2933" s="25"/>
      <c r="T2933" s="37"/>
      <c r="U2933" s="37"/>
      <c r="Y2933" s="37"/>
      <c r="Z2933" s="37"/>
    </row>
    <row r="2934" spans="1:28">
      <c r="A2934" s="102">
        <v>2932</v>
      </c>
      <c r="B2934" s="37"/>
      <c r="C2934" s="37"/>
      <c r="D2934" s="37"/>
      <c r="G2934" s="37"/>
      <c r="J2934" s="25"/>
      <c r="K2934" s="25"/>
      <c r="P2934" s="25"/>
      <c r="T2934" s="37"/>
      <c r="U2934" s="37"/>
      <c r="Y2934" s="37"/>
      <c r="Z2934" s="37"/>
    </row>
    <row r="2935" spans="1:28">
      <c r="A2935" s="102">
        <v>2933</v>
      </c>
      <c r="B2935" s="37"/>
      <c r="C2935" s="37"/>
      <c r="D2935" s="37"/>
      <c r="G2935" s="37"/>
      <c r="J2935" s="25"/>
      <c r="K2935" s="25"/>
      <c r="P2935" s="25"/>
      <c r="T2935" s="37"/>
      <c r="U2935" s="37"/>
      <c r="Y2935" s="37"/>
      <c r="Z2935" s="37"/>
    </row>
    <row r="2936" spans="1:28" ht="13.5" thickBot="1">
      <c r="A2936" s="114">
        <v>2934</v>
      </c>
      <c r="B2936" s="122"/>
      <c r="C2936" s="122"/>
      <c r="D2936" s="122"/>
      <c r="E2936" s="122"/>
      <c r="F2936" s="123"/>
      <c r="G2936" s="122"/>
      <c r="H2936" s="123"/>
      <c r="I2936" s="122"/>
      <c r="J2936" s="122"/>
      <c r="K2936" s="122"/>
      <c r="L2936" s="122"/>
      <c r="M2936" s="123"/>
      <c r="N2936" s="122"/>
      <c r="O2936" s="122"/>
      <c r="P2936" s="122"/>
      <c r="Q2936" s="122"/>
      <c r="R2936" s="123"/>
      <c r="S2936" s="122"/>
      <c r="T2936" s="122"/>
      <c r="U2936" s="122"/>
      <c r="V2936" s="122"/>
      <c r="W2936" s="123"/>
      <c r="X2936" s="122"/>
      <c r="Y2936" s="115"/>
      <c r="Z2936" s="115"/>
      <c r="AA2936" s="115"/>
      <c r="AB2936" s="116"/>
    </row>
    <row r="2937" spans="1:28">
      <c r="A2937" s="102">
        <v>2935</v>
      </c>
      <c r="B2937" s="37"/>
      <c r="C2937" s="37"/>
      <c r="D2937" s="37"/>
      <c r="G2937" s="37"/>
      <c r="J2937" s="25"/>
      <c r="K2937" s="25"/>
      <c r="P2937" s="25"/>
      <c r="T2937" s="37"/>
      <c r="U2937" s="37"/>
      <c r="Y2937" s="37"/>
      <c r="Z2937" s="37"/>
    </row>
    <row r="2938" spans="1:28">
      <c r="A2938" s="102">
        <v>2936</v>
      </c>
      <c r="B2938" s="37"/>
      <c r="C2938" s="37"/>
      <c r="D2938" s="37"/>
      <c r="G2938" s="37"/>
      <c r="J2938" s="25"/>
      <c r="K2938" s="25"/>
      <c r="P2938" s="25"/>
      <c r="T2938" s="37"/>
      <c r="U2938" s="37"/>
      <c r="Y2938" s="37"/>
      <c r="Z2938" s="37"/>
    </row>
    <row r="2939" spans="1:28">
      <c r="A2939" s="102">
        <v>2937</v>
      </c>
      <c r="B2939" s="37"/>
      <c r="C2939" s="37"/>
      <c r="D2939" s="37"/>
      <c r="G2939" s="37"/>
      <c r="J2939" s="25"/>
      <c r="K2939" s="25"/>
      <c r="P2939" s="25"/>
      <c r="T2939" s="37"/>
      <c r="U2939" s="37"/>
      <c r="Y2939" s="37"/>
      <c r="Z2939" s="37"/>
    </row>
    <row r="2940" spans="1:28">
      <c r="A2940" s="102">
        <v>2938</v>
      </c>
      <c r="B2940" s="37"/>
      <c r="C2940" s="37"/>
      <c r="D2940" s="37"/>
      <c r="G2940" s="37"/>
      <c r="J2940" s="25"/>
      <c r="K2940" s="25"/>
      <c r="P2940" s="25"/>
      <c r="T2940" s="37"/>
      <c r="U2940" s="37"/>
      <c r="Y2940" s="37"/>
      <c r="Z2940" s="37"/>
    </row>
    <row r="2941" spans="1:28" ht="13.5" thickBot="1">
      <c r="A2941" s="114">
        <v>2939</v>
      </c>
      <c r="B2941" s="122"/>
      <c r="C2941" s="122"/>
      <c r="D2941" s="122"/>
      <c r="E2941" s="122"/>
      <c r="F2941" s="123"/>
      <c r="G2941" s="122"/>
      <c r="H2941" s="123"/>
      <c r="I2941" s="122"/>
      <c r="J2941" s="122"/>
      <c r="K2941" s="122"/>
      <c r="L2941" s="122"/>
      <c r="M2941" s="123"/>
      <c r="N2941" s="122"/>
      <c r="O2941" s="122"/>
      <c r="P2941" s="122"/>
      <c r="Q2941" s="122"/>
      <c r="R2941" s="123"/>
      <c r="S2941" s="122"/>
      <c r="T2941" s="122"/>
      <c r="U2941" s="122"/>
      <c r="V2941" s="122"/>
      <c r="W2941" s="123"/>
      <c r="X2941" s="122"/>
      <c r="Y2941" s="115"/>
      <c r="Z2941" s="115"/>
      <c r="AA2941" s="115"/>
      <c r="AB2941" s="116"/>
    </row>
    <row r="2942" spans="1:28">
      <c r="A2942" s="102">
        <v>2940</v>
      </c>
      <c r="B2942" s="37"/>
      <c r="C2942" s="37"/>
      <c r="D2942" s="37"/>
      <c r="G2942" s="37"/>
      <c r="J2942" s="25"/>
      <c r="K2942" s="25"/>
      <c r="P2942" s="25"/>
      <c r="T2942" s="37"/>
      <c r="U2942" s="37"/>
      <c r="Y2942" s="37"/>
      <c r="Z2942" s="37"/>
    </row>
    <row r="2943" spans="1:28">
      <c r="A2943" s="102">
        <v>2941</v>
      </c>
      <c r="B2943" s="37"/>
      <c r="C2943" s="37"/>
      <c r="D2943" s="37"/>
      <c r="G2943" s="37"/>
      <c r="J2943" s="25"/>
      <c r="K2943" s="25"/>
      <c r="P2943" s="25"/>
      <c r="T2943" s="37"/>
      <c r="U2943" s="37"/>
      <c r="Y2943" s="37"/>
      <c r="Z2943" s="37"/>
    </row>
    <row r="2944" spans="1:28">
      <c r="A2944" s="102">
        <v>2942</v>
      </c>
      <c r="B2944" s="37"/>
      <c r="C2944" s="37"/>
      <c r="D2944" s="37"/>
      <c r="G2944" s="37"/>
      <c r="J2944" s="25"/>
      <c r="K2944" s="25"/>
      <c r="P2944" s="25"/>
      <c r="T2944" s="37"/>
      <c r="U2944" s="37"/>
      <c r="Y2944" s="37"/>
      <c r="Z2944" s="37"/>
    </row>
    <row r="2945" spans="1:28">
      <c r="A2945" s="102">
        <v>2943</v>
      </c>
      <c r="B2945" s="37"/>
      <c r="C2945" s="37"/>
      <c r="D2945" s="37"/>
      <c r="G2945" s="37"/>
      <c r="J2945" s="25"/>
      <c r="K2945" s="25"/>
      <c r="P2945" s="25"/>
      <c r="T2945" s="37"/>
      <c r="U2945" s="37"/>
      <c r="Y2945" s="37"/>
      <c r="Z2945" s="37"/>
    </row>
    <row r="2946" spans="1:28" ht="13.5" thickBot="1">
      <c r="A2946" s="114">
        <v>2944</v>
      </c>
      <c r="B2946" s="122"/>
      <c r="C2946" s="122"/>
      <c r="D2946" s="122"/>
      <c r="E2946" s="122"/>
      <c r="F2946" s="123"/>
      <c r="G2946" s="122"/>
      <c r="H2946" s="123"/>
      <c r="I2946" s="122"/>
      <c r="J2946" s="122"/>
      <c r="K2946" s="122"/>
      <c r="L2946" s="122"/>
      <c r="M2946" s="123"/>
      <c r="N2946" s="122"/>
      <c r="O2946" s="122"/>
      <c r="P2946" s="122"/>
      <c r="Q2946" s="122"/>
      <c r="R2946" s="123"/>
      <c r="S2946" s="122"/>
      <c r="T2946" s="122"/>
      <c r="U2946" s="122"/>
      <c r="V2946" s="122"/>
      <c r="W2946" s="123"/>
      <c r="X2946" s="122"/>
      <c r="Y2946" s="115"/>
      <c r="Z2946" s="115"/>
      <c r="AA2946" s="115"/>
      <c r="AB2946" s="116"/>
    </row>
    <row r="2947" spans="1:28">
      <c r="A2947" s="102">
        <v>2945</v>
      </c>
      <c r="B2947" s="37"/>
      <c r="C2947" s="37"/>
      <c r="D2947" s="37"/>
      <c r="G2947" s="37"/>
      <c r="J2947" s="25"/>
      <c r="K2947" s="25"/>
      <c r="P2947" s="25"/>
      <c r="T2947" s="37"/>
      <c r="U2947" s="37"/>
      <c r="Y2947" s="37"/>
      <c r="Z2947" s="37"/>
    </row>
    <row r="2948" spans="1:28">
      <c r="A2948" s="102">
        <v>2946</v>
      </c>
      <c r="B2948" s="37"/>
      <c r="C2948" s="37"/>
      <c r="D2948" s="37"/>
      <c r="G2948" s="37"/>
      <c r="J2948" s="25"/>
      <c r="K2948" s="25"/>
      <c r="P2948" s="25"/>
      <c r="T2948" s="37"/>
      <c r="U2948" s="37"/>
      <c r="Y2948" s="37"/>
      <c r="Z2948" s="37"/>
    </row>
    <row r="2949" spans="1:28">
      <c r="A2949" s="102">
        <v>2947</v>
      </c>
      <c r="B2949" s="37"/>
      <c r="C2949" s="37"/>
      <c r="D2949" s="37"/>
      <c r="G2949" s="37"/>
      <c r="J2949" s="25"/>
      <c r="K2949" s="25"/>
      <c r="P2949" s="25"/>
      <c r="T2949" s="37"/>
      <c r="U2949" s="37"/>
      <c r="Y2949" s="37"/>
      <c r="Z2949" s="37"/>
    </row>
    <row r="2950" spans="1:28">
      <c r="A2950" s="102">
        <v>2948</v>
      </c>
      <c r="B2950" s="37"/>
      <c r="C2950" s="37"/>
      <c r="D2950" s="37"/>
      <c r="G2950" s="37"/>
      <c r="J2950" s="25"/>
      <c r="K2950" s="25"/>
      <c r="P2950" s="25"/>
      <c r="T2950" s="37"/>
      <c r="U2950" s="37"/>
      <c r="Y2950" s="37"/>
      <c r="Z2950" s="37"/>
    </row>
    <row r="2951" spans="1:28" ht="13.5" thickBot="1">
      <c r="A2951" s="114">
        <v>2949</v>
      </c>
      <c r="B2951" s="122"/>
      <c r="C2951" s="122"/>
      <c r="D2951" s="122"/>
      <c r="E2951" s="122"/>
      <c r="F2951" s="123"/>
      <c r="G2951" s="122"/>
      <c r="H2951" s="123"/>
      <c r="I2951" s="122"/>
      <c r="J2951" s="122"/>
      <c r="K2951" s="122"/>
      <c r="L2951" s="122"/>
      <c r="M2951" s="123"/>
      <c r="N2951" s="122"/>
      <c r="O2951" s="122"/>
      <c r="P2951" s="122"/>
      <c r="Q2951" s="122"/>
      <c r="R2951" s="123"/>
      <c r="S2951" s="122"/>
      <c r="T2951" s="122"/>
      <c r="U2951" s="122"/>
      <c r="V2951" s="122"/>
      <c r="W2951" s="123"/>
      <c r="X2951" s="122"/>
      <c r="Y2951" s="115"/>
      <c r="Z2951" s="115"/>
      <c r="AA2951" s="115"/>
      <c r="AB2951" s="116"/>
    </row>
    <row r="2952" spans="1:28">
      <c r="A2952" s="102">
        <v>2950</v>
      </c>
      <c r="B2952" s="37"/>
      <c r="C2952" s="37"/>
      <c r="D2952" s="37"/>
      <c r="G2952" s="37"/>
      <c r="J2952" s="25"/>
      <c r="K2952" s="25"/>
      <c r="P2952" s="25"/>
      <c r="T2952" s="37"/>
      <c r="U2952" s="37"/>
      <c r="Y2952" s="37"/>
      <c r="Z2952" s="37"/>
    </row>
    <row r="2953" spans="1:28">
      <c r="A2953" s="102">
        <v>2951</v>
      </c>
      <c r="B2953" s="37"/>
      <c r="C2953" s="37"/>
      <c r="D2953" s="37"/>
      <c r="G2953" s="37"/>
      <c r="J2953" s="25"/>
      <c r="K2953" s="25"/>
      <c r="P2953" s="25"/>
      <c r="T2953" s="37"/>
      <c r="U2953" s="37"/>
      <c r="Y2953" s="37"/>
      <c r="Z2953" s="37"/>
    </row>
    <row r="2954" spans="1:28">
      <c r="A2954" s="102">
        <v>2952</v>
      </c>
      <c r="B2954" s="37"/>
      <c r="C2954" s="37"/>
      <c r="D2954" s="37"/>
      <c r="G2954" s="37"/>
      <c r="J2954" s="25"/>
      <c r="K2954" s="25"/>
      <c r="P2954" s="25"/>
      <c r="T2954" s="37"/>
      <c r="U2954" s="37"/>
      <c r="Y2954" s="37"/>
      <c r="Z2954" s="37"/>
    </row>
    <row r="2955" spans="1:28">
      <c r="A2955" s="102">
        <v>2953</v>
      </c>
      <c r="B2955" s="37"/>
      <c r="C2955" s="37"/>
      <c r="D2955" s="37"/>
      <c r="G2955" s="37"/>
      <c r="J2955" s="25"/>
      <c r="K2955" s="25"/>
      <c r="P2955" s="25"/>
      <c r="T2955" s="37"/>
      <c r="U2955" s="37"/>
      <c r="Y2955" s="37"/>
      <c r="Z2955" s="37"/>
    </row>
    <row r="2956" spans="1:28" ht="13.5" thickBot="1">
      <c r="A2956" s="114">
        <v>2954</v>
      </c>
      <c r="B2956" s="122"/>
      <c r="C2956" s="122"/>
      <c r="D2956" s="122"/>
      <c r="E2956" s="122"/>
      <c r="F2956" s="123"/>
      <c r="G2956" s="122"/>
      <c r="H2956" s="123"/>
      <c r="I2956" s="122"/>
      <c r="J2956" s="122"/>
      <c r="K2956" s="122"/>
      <c r="L2956" s="122"/>
      <c r="M2956" s="123"/>
      <c r="N2956" s="122"/>
      <c r="O2956" s="122"/>
      <c r="P2956" s="122"/>
      <c r="Q2956" s="122"/>
      <c r="R2956" s="123"/>
      <c r="S2956" s="122"/>
      <c r="T2956" s="122"/>
      <c r="U2956" s="122"/>
      <c r="V2956" s="122"/>
      <c r="W2956" s="123"/>
      <c r="X2956" s="122"/>
      <c r="Y2956" s="115"/>
      <c r="Z2956" s="115"/>
      <c r="AA2956" s="115"/>
      <c r="AB2956" s="116"/>
    </row>
    <row r="2957" spans="1:28">
      <c r="A2957" s="102">
        <v>2955</v>
      </c>
      <c r="B2957" s="37"/>
      <c r="C2957" s="37"/>
      <c r="D2957" s="37"/>
      <c r="G2957" s="37"/>
      <c r="J2957" s="25"/>
      <c r="K2957" s="25"/>
      <c r="P2957" s="25"/>
      <c r="T2957" s="37"/>
      <c r="U2957" s="37"/>
      <c r="Y2957" s="37"/>
      <c r="Z2957" s="37"/>
    </row>
    <row r="2958" spans="1:28">
      <c r="A2958" s="102">
        <v>2956</v>
      </c>
      <c r="B2958" s="37"/>
      <c r="C2958" s="37"/>
      <c r="D2958" s="37"/>
      <c r="G2958" s="37"/>
      <c r="J2958" s="25"/>
      <c r="K2958" s="25"/>
      <c r="P2958" s="25"/>
      <c r="T2958" s="37"/>
      <c r="U2958" s="37"/>
      <c r="Y2958" s="37"/>
      <c r="Z2958" s="37"/>
    </row>
    <row r="2959" spans="1:28">
      <c r="A2959" s="102">
        <v>2957</v>
      </c>
      <c r="B2959" s="37"/>
      <c r="C2959" s="37"/>
      <c r="D2959" s="37"/>
      <c r="G2959" s="37"/>
      <c r="J2959" s="25"/>
      <c r="K2959" s="25"/>
      <c r="P2959" s="25"/>
      <c r="T2959" s="37"/>
      <c r="U2959" s="37"/>
      <c r="Y2959" s="37"/>
      <c r="Z2959" s="37"/>
    </row>
    <row r="2960" spans="1:28">
      <c r="A2960" s="102">
        <v>2958</v>
      </c>
      <c r="B2960" s="37"/>
      <c r="C2960" s="37"/>
      <c r="D2960" s="37"/>
      <c r="G2960" s="37"/>
      <c r="J2960" s="25"/>
      <c r="K2960" s="25"/>
      <c r="P2960" s="25"/>
      <c r="T2960" s="37"/>
      <c r="U2960" s="37"/>
      <c r="Y2960" s="37"/>
      <c r="Z2960" s="37"/>
    </row>
    <row r="2961" spans="1:28" ht="13.5" thickBot="1">
      <c r="A2961" s="114">
        <v>2959</v>
      </c>
      <c r="B2961" s="122"/>
      <c r="C2961" s="122"/>
      <c r="D2961" s="122"/>
      <c r="E2961" s="122"/>
      <c r="F2961" s="123"/>
      <c r="G2961" s="122"/>
      <c r="H2961" s="123"/>
      <c r="I2961" s="122"/>
      <c r="J2961" s="122"/>
      <c r="K2961" s="122"/>
      <c r="L2961" s="122"/>
      <c r="M2961" s="123"/>
      <c r="N2961" s="122"/>
      <c r="O2961" s="122"/>
      <c r="P2961" s="122"/>
      <c r="Q2961" s="122"/>
      <c r="R2961" s="123"/>
      <c r="S2961" s="122"/>
      <c r="T2961" s="122"/>
      <c r="U2961" s="122"/>
      <c r="V2961" s="122"/>
      <c r="W2961" s="123"/>
      <c r="X2961" s="122"/>
      <c r="Y2961" s="115"/>
      <c r="Z2961" s="115"/>
      <c r="AA2961" s="115"/>
      <c r="AB2961" s="116"/>
    </row>
    <row r="2962" spans="1:28">
      <c r="A2962" s="102">
        <v>2960</v>
      </c>
      <c r="B2962" s="37"/>
      <c r="C2962" s="37"/>
      <c r="D2962" s="37"/>
      <c r="G2962" s="37"/>
      <c r="J2962" s="25"/>
      <c r="K2962" s="25"/>
      <c r="P2962" s="25"/>
      <c r="T2962" s="37"/>
      <c r="U2962" s="37"/>
      <c r="Y2962" s="37"/>
      <c r="Z2962" s="37"/>
    </row>
    <row r="2963" spans="1:28">
      <c r="A2963" s="102">
        <v>2961</v>
      </c>
      <c r="B2963" s="37"/>
      <c r="C2963" s="37"/>
      <c r="D2963" s="37"/>
      <c r="G2963" s="37"/>
      <c r="J2963" s="25"/>
      <c r="K2963" s="25"/>
      <c r="P2963" s="25"/>
      <c r="T2963" s="37"/>
      <c r="U2963" s="37"/>
      <c r="Y2963" s="37"/>
      <c r="Z2963" s="37"/>
    </row>
    <row r="2964" spans="1:28">
      <c r="A2964" s="102">
        <v>2962</v>
      </c>
      <c r="B2964" s="37"/>
      <c r="C2964" s="37"/>
      <c r="D2964" s="37"/>
      <c r="G2964" s="37"/>
      <c r="J2964" s="25"/>
      <c r="K2964" s="25"/>
      <c r="P2964" s="25"/>
      <c r="T2964" s="37"/>
      <c r="U2964" s="37"/>
      <c r="Y2964" s="37"/>
      <c r="Z2964" s="37"/>
    </row>
    <row r="2965" spans="1:28">
      <c r="A2965" s="102">
        <v>2963</v>
      </c>
      <c r="B2965" s="37"/>
      <c r="C2965" s="37"/>
      <c r="D2965" s="37"/>
      <c r="G2965" s="37"/>
      <c r="J2965" s="25"/>
      <c r="K2965" s="25"/>
      <c r="P2965" s="25"/>
      <c r="T2965" s="37"/>
      <c r="U2965" s="37"/>
      <c r="Y2965" s="37"/>
      <c r="Z2965" s="37"/>
    </row>
    <row r="2966" spans="1:28" ht="13.5" thickBot="1">
      <c r="A2966" s="114">
        <v>2964</v>
      </c>
      <c r="B2966" s="122"/>
      <c r="C2966" s="122"/>
      <c r="D2966" s="122"/>
      <c r="E2966" s="122"/>
      <c r="F2966" s="123"/>
      <c r="G2966" s="122"/>
      <c r="H2966" s="123"/>
      <c r="I2966" s="122"/>
      <c r="J2966" s="122"/>
      <c r="K2966" s="122"/>
      <c r="L2966" s="122"/>
      <c r="M2966" s="123"/>
      <c r="N2966" s="122"/>
      <c r="O2966" s="122"/>
      <c r="P2966" s="122"/>
      <c r="Q2966" s="122"/>
      <c r="R2966" s="123"/>
      <c r="S2966" s="122"/>
      <c r="T2966" s="122"/>
      <c r="U2966" s="122"/>
      <c r="V2966" s="122"/>
      <c r="W2966" s="123"/>
      <c r="X2966" s="122"/>
      <c r="Y2966" s="115"/>
      <c r="Z2966" s="115"/>
      <c r="AA2966" s="115"/>
      <c r="AB2966" s="116"/>
    </row>
    <row r="2967" spans="1:28">
      <c r="A2967" s="102">
        <v>2965</v>
      </c>
      <c r="B2967" s="37"/>
      <c r="C2967" s="37"/>
      <c r="D2967" s="37"/>
      <c r="G2967" s="37"/>
      <c r="J2967" s="25"/>
      <c r="K2967" s="25"/>
      <c r="P2967" s="25"/>
      <c r="T2967" s="37"/>
      <c r="U2967" s="37"/>
      <c r="Y2967" s="37"/>
      <c r="Z2967" s="37"/>
    </row>
    <row r="2968" spans="1:28">
      <c r="A2968" s="102">
        <v>2966</v>
      </c>
      <c r="B2968" s="37"/>
      <c r="C2968" s="37"/>
      <c r="D2968" s="37"/>
      <c r="G2968" s="37"/>
      <c r="J2968" s="25"/>
      <c r="K2968" s="25"/>
      <c r="P2968" s="25"/>
      <c r="T2968" s="37"/>
      <c r="U2968" s="37"/>
      <c r="Y2968" s="37"/>
      <c r="Z2968" s="37"/>
    </row>
    <row r="2969" spans="1:28">
      <c r="A2969" s="102">
        <v>2967</v>
      </c>
      <c r="B2969" s="37"/>
      <c r="C2969" s="37"/>
      <c r="D2969" s="37"/>
      <c r="G2969" s="37"/>
      <c r="J2969" s="25"/>
      <c r="K2969" s="25"/>
      <c r="P2969" s="25"/>
      <c r="T2969" s="37"/>
      <c r="U2969" s="37"/>
      <c r="Y2969" s="37"/>
      <c r="Z2969" s="37"/>
    </row>
    <row r="2970" spans="1:28">
      <c r="A2970" s="102">
        <v>2968</v>
      </c>
      <c r="B2970" s="37"/>
      <c r="C2970" s="37"/>
      <c r="D2970" s="37"/>
      <c r="G2970" s="37"/>
      <c r="J2970" s="25"/>
      <c r="K2970" s="25"/>
      <c r="P2970" s="25"/>
      <c r="T2970" s="37"/>
      <c r="U2970" s="37"/>
      <c r="Y2970" s="37"/>
      <c r="Z2970" s="37"/>
    </row>
    <row r="2971" spans="1:28" ht="13.5" thickBot="1">
      <c r="A2971" s="114">
        <v>2969</v>
      </c>
      <c r="B2971" s="122"/>
      <c r="C2971" s="122"/>
      <c r="D2971" s="122"/>
      <c r="E2971" s="122"/>
      <c r="F2971" s="123"/>
      <c r="G2971" s="122"/>
      <c r="H2971" s="123"/>
      <c r="I2971" s="122"/>
      <c r="J2971" s="122"/>
      <c r="K2971" s="122"/>
      <c r="L2971" s="122"/>
      <c r="M2971" s="123"/>
      <c r="N2971" s="122"/>
      <c r="O2971" s="122"/>
      <c r="P2971" s="122"/>
      <c r="Q2971" s="122"/>
      <c r="R2971" s="123"/>
      <c r="S2971" s="122"/>
      <c r="T2971" s="122"/>
      <c r="U2971" s="122"/>
      <c r="V2971" s="122"/>
      <c r="W2971" s="123"/>
      <c r="X2971" s="122"/>
      <c r="Y2971" s="115"/>
      <c r="Z2971" s="115"/>
      <c r="AA2971" s="115"/>
      <c r="AB2971" s="116"/>
    </row>
    <row r="2972" spans="1:28">
      <c r="A2972" s="102">
        <v>2970</v>
      </c>
      <c r="B2972" s="37"/>
      <c r="C2972" s="37"/>
      <c r="D2972" s="37"/>
      <c r="G2972" s="37"/>
      <c r="J2972" s="25"/>
      <c r="K2972" s="25"/>
      <c r="P2972" s="25"/>
      <c r="T2972" s="37"/>
      <c r="U2972" s="37"/>
      <c r="Y2972" s="37"/>
      <c r="Z2972" s="37"/>
    </row>
    <row r="2973" spans="1:28">
      <c r="A2973" s="102">
        <v>2971</v>
      </c>
      <c r="B2973" s="37"/>
      <c r="C2973" s="37"/>
      <c r="D2973" s="37"/>
      <c r="G2973" s="37"/>
      <c r="J2973" s="25"/>
      <c r="K2973" s="25"/>
      <c r="P2973" s="25"/>
      <c r="T2973" s="37"/>
      <c r="U2973" s="37"/>
      <c r="Y2973" s="37"/>
      <c r="Z2973" s="37"/>
    </row>
    <row r="2974" spans="1:28">
      <c r="A2974" s="102">
        <v>2972</v>
      </c>
      <c r="B2974" s="37"/>
      <c r="C2974" s="37"/>
      <c r="D2974" s="37"/>
      <c r="G2974" s="37"/>
      <c r="J2974" s="25"/>
      <c r="K2974" s="25"/>
      <c r="P2974" s="25"/>
      <c r="T2974" s="37"/>
      <c r="U2974" s="37"/>
      <c r="Y2974" s="37"/>
      <c r="Z2974" s="37"/>
    </row>
    <row r="2975" spans="1:28">
      <c r="A2975" s="102">
        <v>2973</v>
      </c>
      <c r="B2975" s="37"/>
      <c r="C2975" s="37"/>
      <c r="D2975" s="37"/>
      <c r="G2975" s="37"/>
      <c r="J2975" s="25"/>
      <c r="K2975" s="25"/>
      <c r="P2975" s="25"/>
      <c r="T2975" s="37"/>
      <c r="U2975" s="37"/>
      <c r="Y2975" s="37"/>
      <c r="Z2975" s="37"/>
    </row>
    <row r="2976" spans="1:28" ht="13.5" thickBot="1">
      <c r="A2976" s="114">
        <v>2974</v>
      </c>
      <c r="B2976" s="122"/>
      <c r="C2976" s="122"/>
      <c r="D2976" s="122"/>
      <c r="E2976" s="122"/>
      <c r="F2976" s="123"/>
      <c r="G2976" s="122"/>
      <c r="H2976" s="123"/>
      <c r="I2976" s="122"/>
      <c r="J2976" s="122"/>
      <c r="K2976" s="122"/>
      <c r="L2976" s="122"/>
      <c r="M2976" s="123"/>
      <c r="N2976" s="122"/>
      <c r="O2976" s="122"/>
      <c r="P2976" s="122"/>
      <c r="Q2976" s="122"/>
      <c r="R2976" s="123"/>
      <c r="S2976" s="122"/>
      <c r="T2976" s="122"/>
      <c r="U2976" s="122"/>
      <c r="V2976" s="122"/>
      <c r="W2976" s="123"/>
      <c r="X2976" s="122"/>
      <c r="Y2976" s="115"/>
      <c r="Z2976" s="115"/>
      <c r="AA2976" s="115"/>
      <c r="AB2976" s="116"/>
    </row>
    <row r="2977" spans="1:28">
      <c r="A2977" s="102">
        <v>2975</v>
      </c>
      <c r="B2977" s="37"/>
      <c r="C2977" s="37"/>
      <c r="D2977" s="37"/>
      <c r="G2977" s="37"/>
      <c r="J2977" s="25"/>
      <c r="K2977" s="25"/>
      <c r="P2977" s="25"/>
      <c r="T2977" s="37"/>
      <c r="U2977" s="37"/>
      <c r="Y2977" s="37"/>
      <c r="Z2977" s="37"/>
    </row>
    <row r="2978" spans="1:28">
      <c r="A2978" s="102">
        <v>2976</v>
      </c>
      <c r="B2978" s="37"/>
      <c r="C2978" s="37"/>
      <c r="D2978" s="37"/>
      <c r="G2978" s="37"/>
      <c r="J2978" s="25"/>
      <c r="K2978" s="25"/>
      <c r="P2978" s="25"/>
      <c r="T2978" s="37"/>
      <c r="U2978" s="37"/>
      <c r="Y2978" s="37"/>
      <c r="Z2978" s="37"/>
    </row>
    <row r="2979" spans="1:28">
      <c r="A2979" s="102">
        <v>2977</v>
      </c>
      <c r="B2979" s="37"/>
      <c r="C2979" s="37"/>
      <c r="D2979" s="37"/>
      <c r="G2979" s="37"/>
      <c r="J2979" s="25"/>
      <c r="K2979" s="25"/>
      <c r="P2979" s="25"/>
      <c r="T2979" s="37"/>
      <c r="U2979" s="37"/>
      <c r="Y2979" s="37"/>
      <c r="Z2979" s="37"/>
    </row>
    <row r="2980" spans="1:28">
      <c r="A2980" s="102">
        <v>2978</v>
      </c>
      <c r="B2980" s="37"/>
      <c r="C2980" s="37"/>
      <c r="D2980" s="37"/>
      <c r="G2980" s="37"/>
      <c r="J2980" s="25"/>
      <c r="K2980" s="25"/>
      <c r="P2980" s="25"/>
      <c r="T2980" s="37"/>
      <c r="U2980" s="37"/>
      <c r="Y2980" s="37"/>
      <c r="Z2980" s="37"/>
    </row>
    <row r="2981" spans="1:28" ht="13.5" thickBot="1">
      <c r="A2981" s="114">
        <v>2979</v>
      </c>
      <c r="B2981" s="122"/>
      <c r="C2981" s="122"/>
      <c r="D2981" s="122"/>
      <c r="E2981" s="122"/>
      <c r="F2981" s="123"/>
      <c r="G2981" s="122"/>
      <c r="H2981" s="123"/>
      <c r="I2981" s="122"/>
      <c r="J2981" s="122"/>
      <c r="K2981" s="122"/>
      <c r="L2981" s="122"/>
      <c r="M2981" s="123"/>
      <c r="N2981" s="122"/>
      <c r="O2981" s="122"/>
      <c r="P2981" s="122"/>
      <c r="Q2981" s="122"/>
      <c r="R2981" s="123"/>
      <c r="S2981" s="122"/>
      <c r="T2981" s="122"/>
      <c r="U2981" s="122"/>
      <c r="V2981" s="122"/>
      <c r="W2981" s="123"/>
      <c r="X2981" s="122"/>
      <c r="Y2981" s="115"/>
      <c r="Z2981" s="115"/>
      <c r="AA2981" s="115"/>
      <c r="AB2981" s="116"/>
    </row>
    <row r="2982" spans="1:28">
      <c r="A2982" s="102">
        <v>2980</v>
      </c>
      <c r="B2982" s="37"/>
      <c r="C2982" s="37"/>
      <c r="D2982" s="37"/>
      <c r="G2982" s="37"/>
      <c r="J2982" s="25"/>
      <c r="K2982" s="25"/>
      <c r="P2982" s="25"/>
      <c r="T2982" s="37"/>
      <c r="U2982" s="37"/>
      <c r="Y2982" s="37"/>
      <c r="Z2982" s="37"/>
    </row>
    <row r="2983" spans="1:28">
      <c r="A2983" s="102">
        <v>2981</v>
      </c>
      <c r="B2983" s="37"/>
      <c r="C2983" s="37"/>
      <c r="D2983" s="37"/>
      <c r="G2983" s="37"/>
      <c r="J2983" s="25"/>
      <c r="K2983" s="25"/>
      <c r="P2983" s="25"/>
      <c r="T2983" s="37"/>
      <c r="U2983" s="37"/>
      <c r="Y2983" s="37"/>
      <c r="Z2983" s="37"/>
    </row>
    <row r="2984" spans="1:28">
      <c r="A2984" s="102">
        <v>2982</v>
      </c>
      <c r="B2984" s="37"/>
      <c r="C2984" s="37"/>
      <c r="D2984" s="37"/>
      <c r="G2984" s="37"/>
      <c r="J2984" s="25"/>
      <c r="K2984" s="25"/>
      <c r="P2984" s="25"/>
      <c r="T2984" s="37"/>
      <c r="U2984" s="37"/>
      <c r="Y2984" s="37"/>
      <c r="Z2984" s="37"/>
    </row>
    <row r="2985" spans="1:28">
      <c r="A2985" s="102">
        <v>2983</v>
      </c>
      <c r="B2985" s="37"/>
      <c r="C2985" s="37"/>
      <c r="D2985" s="37"/>
      <c r="G2985" s="37"/>
      <c r="J2985" s="25"/>
      <c r="K2985" s="25"/>
      <c r="P2985" s="25"/>
      <c r="T2985" s="37"/>
      <c r="U2985" s="37"/>
      <c r="Y2985" s="37"/>
      <c r="Z2985" s="37"/>
    </row>
    <row r="2986" spans="1:28" ht="13.5" thickBot="1">
      <c r="A2986" s="114">
        <v>2984</v>
      </c>
      <c r="B2986" s="122"/>
      <c r="C2986" s="122"/>
      <c r="D2986" s="122"/>
      <c r="E2986" s="122"/>
      <c r="F2986" s="123"/>
      <c r="G2986" s="122"/>
      <c r="H2986" s="123"/>
      <c r="I2986" s="122"/>
      <c r="J2986" s="122"/>
      <c r="K2986" s="122"/>
      <c r="L2986" s="122"/>
      <c r="M2986" s="123"/>
      <c r="N2986" s="122"/>
      <c r="O2986" s="122"/>
      <c r="P2986" s="122"/>
      <c r="Q2986" s="122"/>
      <c r="R2986" s="123"/>
      <c r="S2986" s="122"/>
      <c r="T2986" s="122"/>
      <c r="U2986" s="122"/>
      <c r="V2986" s="122"/>
      <c r="W2986" s="123"/>
      <c r="X2986" s="122"/>
      <c r="Y2986" s="115"/>
      <c r="Z2986" s="115"/>
      <c r="AA2986" s="115"/>
      <c r="AB2986" s="116"/>
    </row>
    <row r="2987" spans="1:28">
      <c r="A2987" s="102">
        <v>2985</v>
      </c>
      <c r="B2987" s="37"/>
      <c r="C2987" s="37"/>
      <c r="D2987" s="37"/>
      <c r="G2987" s="37"/>
      <c r="J2987" s="25"/>
      <c r="K2987" s="25"/>
      <c r="P2987" s="25"/>
      <c r="T2987" s="37"/>
      <c r="U2987" s="37"/>
      <c r="Y2987" s="37"/>
      <c r="Z2987" s="37"/>
    </row>
    <row r="2988" spans="1:28">
      <c r="A2988" s="102">
        <v>2986</v>
      </c>
      <c r="B2988" s="37"/>
      <c r="C2988" s="37"/>
      <c r="D2988" s="37"/>
      <c r="G2988" s="37"/>
      <c r="J2988" s="25"/>
      <c r="K2988" s="25"/>
      <c r="P2988" s="25"/>
      <c r="T2988" s="37"/>
      <c r="U2988" s="37"/>
      <c r="Y2988" s="37"/>
      <c r="Z2988" s="37"/>
    </row>
    <row r="2989" spans="1:28">
      <c r="A2989" s="102">
        <v>2987</v>
      </c>
      <c r="B2989" s="37"/>
      <c r="C2989" s="37"/>
      <c r="D2989" s="37"/>
      <c r="G2989" s="37"/>
      <c r="J2989" s="25"/>
      <c r="K2989" s="25"/>
      <c r="P2989" s="25"/>
      <c r="T2989" s="37"/>
      <c r="U2989" s="37"/>
      <c r="Y2989" s="37"/>
      <c r="Z2989" s="37"/>
    </row>
    <row r="2990" spans="1:28">
      <c r="A2990" s="102">
        <v>2988</v>
      </c>
      <c r="B2990" s="37"/>
      <c r="C2990" s="37"/>
      <c r="D2990" s="37"/>
      <c r="G2990" s="37"/>
      <c r="J2990" s="25"/>
      <c r="K2990" s="25"/>
      <c r="P2990" s="25"/>
      <c r="T2990" s="37"/>
      <c r="U2990" s="37"/>
      <c r="Y2990" s="37"/>
      <c r="Z2990" s="37"/>
    </row>
    <row r="2991" spans="1:28" ht="13.5" thickBot="1">
      <c r="A2991" s="114">
        <v>2989</v>
      </c>
      <c r="B2991" s="122"/>
      <c r="C2991" s="122"/>
      <c r="D2991" s="122"/>
      <c r="E2991" s="122"/>
      <c r="F2991" s="123"/>
      <c r="G2991" s="122"/>
      <c r="H2991" s="123"/>
      <c r="I2991" s="122"/>
      <c r="J2991" s="122"/>
      <c r="K2991" s="122"/>
      <c r="L2991" s="122"/>
      <c r="M2991" s="123"/>
      <c r="N2991" s="122"/>
      <c r="O2991" s="122"/>
      <c r="P2991" s="122"/>
      <c r="Q2991" s="122"/>
      <c r="R2991" s="123"/>
      <c r="S2991" s="122"/>
      <c r="T2991" s="122"/>
      <c r="U2991" s="122"/>
      <c r="V2991" s="122"/>
      <c r="W2991" s="123"/>
      <c r="X2991" s="122"/>
      <c r="Y2991" s="115"/>
      <c r="Z2991" s="115"/>
      <c r="AA2991" s="115"/>
      <c r="AB2991" s="116"/>
    </row>
    <row r="2992" spans="1:28">
      <c r="A2992" s="102">
        <v>2990</v>
      </c>
      <c r="B2992" s="37"/>
      <c r="C2992" s="37"/>
      <c r="D2992" s="37"/>
      <c r="G2992" s="37"/>
      <c r="J2992" s="25"/>
      <c r="K2992" s="25"/>
      <c r="P2992" s="25"/>
      <c r="T2992" s="37"/>
      <c r="U2992" s="37"/>
      <c r="Y2992" s="37"/>
      <c r="Z2992" s="37"/>
    </row>
    <row r="2993" spans="1:28">
      <c r="A2993" s="102">
        <v>2991</v>
      </c>
      <c r="B2993" s="37"/>
      <c r="C2993" s="37"/>
      <c r="D2993" s="37"/>
      <c r="G2993" s="37"/>
      <c r="J2993" s="25"/>
      <c r="K2993" s="25"/>
      <c r="P2993" s="25"/>
      <c r="T2993" s="37"/>
      <c r="U2993" s="37"/>
      <c r="Y2993" s="37"/>
      <c r="Z2993" s="37"/>
    </row>
    <row r="2994" spans="1:28">
      <c r="A2994" s="102">
        <v>2992</v>
      </c>
      <c r="B2994" s="37"/>
      <c r="C2994" s="37"/>
      <c r="D2994" s="37"/>
      <c r="G2994" s="37"/>
      <c r="J2994" s="25"/>
      <c r="K2994" s="25"/>
      <c r="P2994" s="25"/>
      <c r="T2994" s="37"/>
      <c r="U2994" s="37"/>
      <c r="Y2994" s="37"/>
      <c r="Z2994" s="37"/>
    </row>
    <row r="2995" spans="1:28">
      <c r="A2995" s="102">
        <v>2993</v>
      </c>
      <c r="B2995" s="37"/>
      <c r="C2995" s="37"/>
      <c r="D2995" s="37"/>
      <c r="G2995" s="37"/>
      <c r="J2995" s="25"/>
      <c r="K2995" s="25"/>
      <c r="P2995" s="25"/>
      <c r="T2995" s="37"/>
      <c r="U2995" s="37"/>
      <c r="Y2995" s="37"/>
      <c r="Z2995" s="37"/>
    </row>
    <row r="2996" spans="1:28" ht="13.5" thickBot="1">
      <c r="A2996" s="114">
        <v>2994</v>
      </c>
      <c r="B2996" s="122"/>
      <c r="C2996" s="122"/>
      <c r="D2996" s="122"/>
      <c r="E2996" s="122"/>
      <c r="F2996" s="123"/>
      <c r="G2996" s="122"/>
      <c r="H2996" s="123"/>
      <c r="I2996" s="122"/>
      <c r="J2996" s="122"/>
      <c r="K2996" s="122"/>
      <c r="L2996" s="122"/>
      <c r="M2996" s="123"/>
      <c r="N2996" s="122"/>
      <c r="O2996" s="122"/>
      <c r="P2996" s="122"/>
      <c r="Q2996" s="122"/>
      <c r="R2996" s="123"/>
      <c r="S2996" s="122"/>
      <c r="T2996" s="122"/>
      <c r="U2996" s="122"/>
      <c r="V2996" s="122"/>
      <c r="W2996" s="123"/>
      <c r="X2996" s="122"/>
      <c r="Y2996" s="115"/>
      <c r="Z2996" s="115"/>
      <c r="AA2996" s="115"/>
      <c r="AB2996" s="116"/>
    </row>
    <row r="2997" spans="1:28">
      <c r="A2997" s="102">
        <v>2995</v>
      </c>
      <c r="B2997" s="37"/>
      <c r="C2997" s="37"/>
      <c r="D2997" s="37"/>
      <c r="G2997" s="37"/>
      <c r="J2997" s="25"/>
      <c r="K2997" s="25"/>
      <c r="P2997" s="25"/>
      <c r="T2997" s="37"/>
      <c r="U2997" s="37"/>
      <c r="Y2997" s="37"/>
      <c r="Z2997" s="37"/>
    </row>
    <row r="2998" spans="1:28">
      <c r="A2998" s="102">
        <v>2996</v>
      </c>
      <c r="B2998" s="37"/>
      <c r="C2998" s="37"/>
      <c r="D2998" s="37"/>
      <c r="G2998" s="37"/>
      <c r="J2998" s="25"/>
      <c r="K2998" s="25"/>
      <c r="P2998" s="25"/>
      <c r="T2998" s="37"/>
      <c r="U2998" s="37"/>
      <c r="Y2998" s="37"/>
      <c r="Z2998" s="37"/>
    </row>
    <row r="2999" spans="1:28">
      <c r="A2999" s="102">
        <v>2997</v>
      </c>
      <c r="B2999" s="37"/>
      <c r="C2999" s="37"/>
      <c r="D2999" s="37"/>
      <c r="G2999" s="37"/>
      <c r="J2999" s="25"/>
      <c r="K2999" s="25"/>
      <c r="P2999" s="25"/>
      <c r="T2999" s="37"/>
      <c r="U2999" s="37"/>
      <c r="Y2999" s="37"/>
      <c r="Z2999" s="37"/>
    </row>
    <row r="3000" spans="1:28">
      <c r="A3000" s="102">
        <v>2998</v>
      </c>
      <c r="B3000" s="37"/>
      <c r="C3000" s="37"/>
      <c r="D3000" s="37"/>
      <c r="G3000" s="37"/>
      <c r="J3000" s="25"/>
      <c r="K3000" s="25"/>
      <c r="P3000" s="25"/>
      <c r="T3000" s="37"/>
      <c r="U3000" s="37"/>
      <c r="Y3000" s="37"/>
      <c r="Z3000" s="37"/>
    </row>
    <row r="3001" spans="1:28" ht="13.5" thickBot="1">
      <c r="A3001" s="114">
        <v>2999</v>
      </c>
      <c r="B3001" s="122"/>
      <c r="C3001" s="122"/>
      <c r="D3001" s="122"/>
      <c r="E3001" s="122"/>
      <c r="F3001" s="123"/>
      <c r="G3001" s="122"/>
      <c r="H3001" s="123"/>
      <c r="I3001" s="122"/>
      <c r="J3001" s="122"/>
      <c r="K3001" s="122"/>
      <c r="L3001" s="122"/>
      <c r="M3001" s="123"/>
      <c r="N3001" s="122"/>
      <c r="O3001" s="122"/>
      <c r="P3001" s="122"/>
      <c r="Q3001" s="122"/>
      <c r="R3001" s="123"/>
      <c r="S3001" s="122"/>
      <c r="T3001" s="122"/>
      <c r="U3001" s="122"/>
      <c r="V3001" s="122"/>
      <c r="W3001" s="123"/>
      <c r="X3001" s="122"/>
      <c r="Y3001" s="115"/>
      <c r="Z3001" s="115"/>
      <c r="AA3001" s="115"/>
      <c r="AB3001" s="116"/>
    </row>
    <row r="3002" spans="1:28">
      <c r="A3002" s="102">
        <v>3000</v>
      </c>
      <c r="B3002" s="37"/>
      <c r="C3002" s="37"/>
      <c r="D3002" s="37"/>
      <c r="G3002" s="37"/>
      <c r="J3002" s="25"/>
      <c r="K3002" s="25"/>
      <c r="P3002" s="25"/>
      <c r="T3002" s="37"/>
      <c r="U3002" s="37"/>
      <c r="Y3002" s="37"/>
      <c r="Z3002" s="37"/>
    </row>
    <row r="3003" spans="1:28">
      <c r="A3003" s="102">
        <v>3001</v>
      </c>
      <c r="B3003" s="37"/>
      <c r="C3003" s="37"/>
      <c r="D3003" s="37"/>
      <c r="G3003" s="37"/>
      <c r="J3003" s="25"/>
      <c r="K3003" s="25"/>
      <c r="P3003" s="25"/>
      <c r="T3003" s="37"/>
      <c r="U3003" s="37"/>
      <c r="Y3003" s="37"/>
      <c r="Z3003" s="37"/>
    </row>
    <row r="3004" spans="1:28">
      <c r="A3004" s="102">
        <v>3002</v>
      </c>
      <c r="B3004" s="37"/>
      <c r="C3004" s="37"/>
      <c r="D3004" s="37"/>
      <c r="G3004" s="37"/>
      <c r="J3004" s="25"/>
      <c r="K3004" s="25"/>
      <c r="P3004" s="25"/>
      <c r="T3004" s="37"/>
      <c r="U3004" s="37"/>
      <c r="Y3004" s="37"/>
      <c r="Z3004" s="37"/>
    </row>
    <row r="3005" spans="1:28">
      <c r="A3005" s="102">
        <v>3003</v>
      </c>
      <c r="B3005" s="37"/>
      <c r="C3005" s="37"/>
      <c r="D3005" s="37"/>
      <c r="G3005" s="37"/>
      <c r="J3005" s="25"/>
      <c r="K3005" s="25"/>
      <c r="P3005" s="25"/>
      <c r="T3005" s="37"/>
      <c r="U3005" s="37"/>
      <c r="Y3005" s="37"/>
      <c r="Z3005" s="37"/>
    </row>
    <row r="3006" spans="1:28" ht="13.5" thickBot="1">
      <c r="A3006" s="114">
        <v>3004</v>
      </c>
      <c r="B3006" s="122"/>
      <c r="C3006" s="122"/>
      <c r="D3006" s="122"/>
      <c r="E3006" s="122"/>
      <c r="F3006" s="123"/>
      <c r="G3006" s="122"/>
      <c r="H3006" s="123"/>
      <c r="I3006" s="122"/>
      <c r="J3006" s="122"/>
      <c r="K3006" s="122"/>
      <c r="L3006" s="122"/>
      <c r="M3006" s="123"/>
      <c r="N3006" s="122"/>
      <c r="O3006" s="122"/>
      <c r="P3006" s="122"/>
      <c r="Q3006" s="122"/>
      <c r="R3006" s="123"/>
      <c r="S3006" s="122"/>
      <c r="T3006" s="122"/>
      <c r="U3006" s="122"/>
      <c r="V3006" s="122"/>
      <c r="W3006" s="123"/>
      <c r="X3006" s="122"/>
      <c r="Y3006" s="115"/>
      <c r="Z3006" s="115"/>
      <c r="AA3006" s="115"/>
      <c r="AB3006" s="116"/>
    </row>
    <row r="3007" spans="1:28">
      <c r="A3007" s="102">
        <v>3005</v>
      </c>
      <c r="B3007" s="37"/>
      <c r="C3007" s="37"/>
      <c r="D3007" s="37"/>
      <c r="G3007" s="37"/>
      <c r="J3007" s="25"/>
      <c r="K3007" s="25"/>
      <c r="P3007" s="25"/>
      <c r="T3007" s="37"/>
      <c r="U3007" s="37"/>
      <c r="Y3007" s="37"/>
      <c r="Z3007" s="37"/>
    </row>
    <row r="3008" spans="1:28">
      <c r="A3008" s="102">
        <v>3006</v>
      </c>
      <c r="B3008" s="37"/>
      <c r="C3008" s="37"/>
      <c r="D3008" s="37"/>
      <c r="G3008" s="37"/>
      <c r="J3008" s="25"/>
      <c r="K3008" s="25"/>
      <c r="P3008" s="25"/>
      <c r="T3008" s="37"/>
      <c r="U3008" s="37"/>
      <c r="Y3008" s="37"/>
      <c r="Z3008" s="37"/>
    </row>
    <row r="3009" spans="1:28">
      <c r="A3009" s="102">
        <v>3007</v>
      </c>
      <c r="B3009" s="37"/>
      <c r="C3009" s="37"/>
      <c r="D3009" s="37"/>
      <c r="G3009" s="37"/>
      <c r="J3009" s="25"/>
      <c r="K3009" s="25"/>
      <c r="P3009" s="25"/>
      <c r="T3009" s="37"/>
      <c r="U3009" s="37"/>
      <c r="Y3009" s="37"/>
      <c r="Z3009" s="37"/>
    </row>
    <row r="3010" spans="1:28">
      <c r="A3010" s="102">
        <v>3008</v>
      </c>
      <c r="B3010" s="37"/>
      <c r="C3010" s="37"/>
      <c r="D3010" s="37"/>
      <c r="G3010" s="37"/>
      <c r="J3010" s="25"/>
      <c r="K3010" s="25"/>
      <c r="P3010" s="25"/>
      <c r="T3010" s="37"/>
      <c r="U3010" s="37"/>
      <c r="Y3010" s="37"/>
      <c r="Z3010" s="37"/>
    </row>
    <row r="3011" spans="1:28" ht="13.5" thickBot="1">
      <c r="A3011" s="114">
        <v>3009</v>
      </c>
      <c r="B3011" s="122"/>
      <c r="C3011" s="122"/>
      <c r="D3011" s="122"/>
      <c r="E3011" s="122"/>
      <c r="F3011" s="123"/>
      <c r="G3011" s="122"/>
      <c r="H3011" s="123"/>
      <c r="I3011" s="122"/>
      <c r="J3011" s="122"/>
      <c r="K3011" s="122"/>
      <c r="L3011" s="122"/>
      <c r="M3011" s="123"/>
      <c r="N3011" s="122"/>
      <c r="O3011" s="122"/>
      <c r="P3011" s="122"/>
      <c r="Q3011" s="122"/>
      <c r="R3011" s="123"/>
      <c r="S3011" s="122"/>
      <c r="T3011" s="122"/>
      <c r="U3011" s="122"/>
      <c r="V3011" s="122"/>
      <c r="W3011" s="123"/>
      <c r="X3011" s="122"/>
      <c r="Y3011" s="115"/>
      <c r="Z3011" s="115"/>
      <c r="AA3011" s="115"/>
      <c r="AB3011" s="116"/>
    </row>
    <row r="3012" spans="1:28">
      <c r="A3012" s="102">
        <v>3010</v>
      </c>
      <c r="B3012" s="37"/>
      <c r="C3012" s="37"/>
      <c r="D3012" s="37"/>
      <c r="G3012" s="37"/>
      <c r="J3012" s="25"/>
      <c r="K3012" s="25"/>
      <c r="P3012" s="25"/>
      <c r="T3012" s="37"/>
      <c r="U3012" s="37"/>
      <c r="Y3012" s="37"/>
      <c r="Z3012" s="37"/>
    </row>
    <row r="3013" spans="1:28">
      <c r="A3013" s="102">
        <v>3011</v>
      </c>
      <c r="B3013" s="37"/>
      <c r="C3013" s="37"/>
      <c r="D3013" s="37"/>
      <c r="G3013" s="37"/>
      <c r="J3013" s="25"/>
      <c r="K3013" s="25"/>
      <c r="P3013" s="25"/>
      <c r="T3013" s="37"/>
      <c r="U3013" s="37"/>
      <c r="Y3013" s="37"/>
      <c r="Z3013" s="37"/>
    </row>
    <row r="3014" spans="1:28">
      <c r="A3014" s="102">
        <v>3012</v>
      </c>
      <c r="B3014" s="37"/>
      <c r="C3014" s="37"/>
      <c r="D3014" s="37"/>
      <c r="G3014" s="37"/>
      <c r="J3014" s="25"/>
      <c r="K3014" s="25"/>
      <c r="P3014" s="25"/>
      <c r="T3014" s="37"/>
      <c r="U3014" s="37"/>
      <c r="Y3014" s="37"/>
      <c r="Z3014" s="37"/>
    </row>
    <row r="3015" spans="1:28">
      <c r="A3015" s="102">
        <v>3013</v>
      </c>
      <c r="B3015" s="37"/>
      <c r="C3015" s="37"/>
      <c r="D3015" s="37"/>
      <c r="G3015" s="37"/>
      <c r="J3015" s="25"/>
      <c r="K3015" s="25"/>
      <c r="P3015" s="25"/>
      <c r="T3015" s="37"/>
      <c r="U3015" s="37"/>
      <c r="Y3015" s="37"/>
      <c r="Z3015" s="37"/>
    </row>
    <row r="3016" spans="1:28" ht="13.5" thickBot="1">
      <c r="A3016" s="114">
        <v>3014</v>
      </c>
      <c r="B3016" s="122"/>
      <c r="C3016" s="122"/>
      <c r="D3016" s="122"/>
      <c r="E3016" s="122"/>
      <c r="F3016" s="123"/>
      <c r="G3016" s="122"/>
      <c r="H3016" s="123"/>
      <c r="I3016" s="122"/>
      <c r="J3016" s="122"/>
      <c r="K3016" s="122"/>
      <c r="L3016" s="122"/>
      <c r="M3016" s="123"/>
      <c r="N3016" s="122"/>
      <c r="O3016" s="122"/>
      <c r="P3016" s="122"/>
      <c r="Q3016" s="122"/>
      <c r="R3016" s="123"/>
      <c r="S3016" s="122"/>
      <c r="T3016" s="122"/>
      <c r="U3016" s="122"/>
      <c r="V3016" s="122"/>
      <c r="W3016" s="123"/>
      <c r="X3016" s="122"/>
      <c r="Y3016" s="115"/>
      <c r="Z3016" s="115"/>
      <c r="AA3016" s="115"/>
      <c r="AB3016" s="116"/>
    </row>
    <row r="3017" spans="1:28">
      <c r="A3017" s="102">
        <v>3015</v>
      </c>
      <c r="B3017" s="37"/>
      <c r="C3017" s="37"/>
      <c r="D3017" s="37"/>
      <c r="G3017" s="37"/>
      <c r="J3017" s="25"/>
      <c r="K3017" s="25"/>
      <c r="P3017" s="25"/>
      <c r="T3017" s="37"/>
      <c r="U3017" s="37"/>
      <c r="Y3017" s="37"/>
      <c r="Z3017" s="37"/>
    </row>
    <row r="3018" spans="1:28">
      <c r="A3018" s="102">
        <v>3016</v>
      </c>
      <c r="B3018" s="37"/>
      <c r="C3018" s="37"/>
      <c r="D3018" s="37"/>
      <c r="G3018" s="37"/>
      <c r="J3018" s="25"/>
      <c r="K3018" s="25"/>
      <c r="P3018" s="25"/>
      <c r="T3018" s="37"/>
      <c r="U3018" s="37"/>
      <c r="Y3018" s="37"/>
      <c r="Z3018" s="37"/>
    </row>
    <row r="3019" spans="1:28">
      <c r="A3019" s="102">
        <v>3017</v>
      </c>
      <c r="B3019" s="37"/>
      <c r="C3019" s="37"/>
      <c r="D3019" s="37"/>
      <c r="G3019" s="37"/>
      <c r="J3019" s="25"/>
      <c r="K3019" s="25"/>
      <c r="P3019" s="25"/>
      <c r="T3019" s="37"/>
      <c r="U3019" s="37"/>
      <c r="Y3019" s="37"/>
      <c r="Z3019" s="37"/>
    </row>
    <row r="3020" spans="1:28">
      <c r="A3020" s="102">
        <v>3018</v>
      </c>
      <c r="B3020" s="37"/>
      <c r="C3020" s="37"/>
      <c r="D3020" s="37"/>
      <c r="G3020" s="37"/>
      <c r="J3020" s="25"/>
      <c r="K3020" s="25"/>
      <c r="P3020" s="25"/>
      <c r="T3020" s="37"/>
      <c r="U3020" s="37"/>
      <c r="Y3020" s="37"/>
      <c r="Z3020" s="37"/>
    </row>
    <row r="3021" spans="1:28" ht="13.5" thickBot="1">
      <c r="A3021" s="114">
        <v>3019</v>
      </c>
      <c r="B3021" s="122"/>
      <c r="C3021" s="122"/>
      <c r="D3021" s="122"/>
      <c r="E3021" s="122"/>
      <c r="F3021" s="123"/>
      <c r="G3021" s="122"/>
      <c r="H3021" s="123"/>
      <c r="I3021" s="122"/>
      <c r="J3021" s="122"/>
      <c r="K3021" s="122"/>
      <c r="L3021" s="122"/>
      <c r="M3021" s="123"/>
      <c r="N3021" s="122"/>
      <c r="O3021" s="122"/>
      <c r="P3021" s="122"/>
      <c r="Q3021" s="122"/>
      <c r="R3021" s="123"/>
      <c r="S3021" s="122"/>
      <c r="T3021" s="122"/>
      <c r="U3021" s="122"/>
      <c r="V3021" s="122"/>
      <c r="W3021" s="123"/>
      <c r="X3021" s="122"/>
      <c r="Y3021" s="115"/>
      <c r="Z3021" s="115"/>
      <c r="AA3021" s="115"/>
      <c r="AB3021" s="116"/>
    </row>
    <row r="3022" spans="1:28">
      <c r="A3022" s="102">
        <v>3020</v>
      </c>
      <c r="B3022" s="37"/>
      <c r="C3022" s="37"/>
      <c r="D3022" s="37"/>
      <c r="G3022" s="37"/>
      <c r="J3022" s="25"/>
      <c r="K3022" s="25"/>
      <c r="P3022" s="25"/>
      <c r="T3022" s="37"/>
      <c r="U3022" s="37"/>
      <c r="Y3022" s="37"/>
      <c r="Z3022" s="37"/>
    </row>
    <row r="3023" spans="1:28">
      <c r="A3023" s="102">
        <v>3021</v>
      </c>
      <c r="B3023" s="37"/>
      <c r="C3023" s="37"/>
      <c r="D3023" s="37"/>
      <c r="G3023" s="37"/>
      <c r="J3023" s="25"/>
      <c r="K3023" s="25"/>
      <c r="P3023" s="25"/>
      <c r="T3023" s="37"/>
      <c r="U3023" s="37"/>
      <c r="Y3023" s="37"/>
      <c r="Z3023" s="37"/>
    </row>
    <row r="3024" spans="1:28">
      <c r="A3024" s="102">
        <v>3022</v>
      </c>
      <c r="B3024" s="37"/>
      <c r="C3024" s="37"/>
      <c r="D3024" s="37"/>
      <c r="G3024" s="37"/>
      <c r="J3024" s="25"/>
      <c r="K3024" s="25"/>
      <c r="P3024" s="25"/>
      <c r="T3024" s="37"/>
      <c r="U3024" s="37"/>
      <c r="Y3024" s="37"/>
      <c r="Z3024" s="37"/>
    </row>
    <row r="3025" spans="1:28">
      <c r="A3025" s="102">
        <v>3023</v>
      </c>
      <c r="B3025" s="37"/>
      <c r="C3025" s="37"/>
      <c r="D3025" s="37"/>
      <c r="G3025" s="37"/>
      <c r="J3025" s="25"/>
      <c r="K3025" s="25"/>
      <c r="P3025" s="25"/>
      <c r="T3025" s="37"/>
      <c r="U3025" s="37"/>
      <c r="Y3025" s="37"/>
      <c r="Z3025" s="37"/>
    </row>
    <row r="3026" spans="1:28" ht="13.5" thickBot="1">
      <c r="A3026" s="114">
        <v>3024</v>
      </c>
      <c r="B3026" s="122"/>
      <c r="C3026" s="122"/>
      <c r="D3026" s="122"/>
      <c r="E3026" s="122"/>
      <c r="F3026" s="123"/>
      <c r="G3026" s="122"/>
      <c r="H3026" s="123"/>
      <c r="I3026" s="122"/>
      <c r="J3026" s="122"/>
      <c r="K3026" s="122"/>
      <c r="L3026" s="122"/>
      <c r="M3026" s="123"/>
      <c r="N3026" s="122"/>
      <c r="O3026" s="122"/>
      <c r="P3026" s="122"/>
      <c r="Q3026" s="122"/>
      <c r="R3026" s="123"/>
      <c r="S3026" s="122"/>
      <c r="T3026" s="122"/>
      <c r="U3026" s="122"/>
      <c r="V3026" s="122"/>
      <c r="W3026" s="123"/>
      <c r="X3026" s="122"/>
      <c r="Y3026" s="115"/>
      <c r="Z3026" s="115"/>
      <c r="AA3026" s="115"/>
      <c r="AB3026" s="116"/>
    </row>
    <row r="3027" spans="1:28">
      <c r="A3027" s="102">
        <v>3025</v>
      </c>
      <c r="B3027" s="37"/>
      <c r="C3027" s="37"/>
      <c r="D3027" s="37"/>
      <c r="G3027" s="37"/>
      <c r="J3027" s="25"/>
      <c r="K3027" s="25"/>
      <c r="P3027" s="25"/>
      <c r="T3027" s="37"/>
      <c r="U3027" s="37"/>
      <c r="Y3027" s="37"/>
      <c r="Z3027" s="37"/>
    </row>
    <row r="3028" spans="1:28">
      <c r="A3028" s="102">
        <v>3026</v>
      </c>
      <c r="B3028" s="37"/>
      <c r="C3028" s="37"/>
      <c r="D3028" s="37"/>
      <c r="G3028" s="37"/>
      <c r="J3028" s="25"/>
      <c r="K3028" s="25"/>
      <c r="P3028" s="25"/>
      <c r="T3028" s="37"/>
      <c r="U3028" s="37"/>
      <c r="Y3028" s="37"/>
      <c r="Z3028" s="37"/>
    </row>
    <row r="3029" spans="1:28">
      <c r="A3029" s="102">
        <v>3027</v>
      </c>
      <c r="B3029" s="37"/>
      <c r="C3029" s="37"/>
      <c r="D3029" s="37"/>
      <c r="G3029" s="37"/>
      <c r="J3029" s="25"/>
      <c r="K3029" s="25"/>
      <c r="P3029" s="25"/>
      <c r="T3029" s="37"/>
      <c r="U3029" s="37"/>
      <c r="Y3029" s="37"/>
      <c r="Z3029" s="37"/>
    </row>
    <row r="3030" spans="1:28">
      <c r="A3030" s="102">
        <v>3028</v>
      </c>
      <c r="B3030" s="37"/>
      <c r="C3030" s="37"/>
      <c r="D3030" s="37"/>
      <c r="G3030" s="37"/>
      <c r="J3030" s="25"/>
      <c r="K3030" s="25"/>
      <c r="P3030" s="25"/>
      <c r="T3030" s="37"/>
      <c r="U3030" s="37"/>
      <c r="Y3030" s="37"/>
      <c r="Z3030" s="37"/>
    </row>
    <row r="3031" spans="1:28" ht="13.5" thickBot="1">
      <c r="A3031" s="114">
        <v>3029</v>
      </c>
      <c r="B3031" s="122"/>
      <c r="C3031" s="122"/>
      <c r="D3031" s="122"/>
      <c r="E3031" s="122"/>
      <c r="F3031" s="123"/>
      <c r="G3031" s="122"/>
      <c r="H3031" s="123"/>
      <c r="I3031" s="122"/>
      <c r="J3031" s="122"/>
      <c r="K3031" s="122"/>
      <c r="L3031" s="122"/>
      <c r="M3031" s="123"/>
      <c r="N3031" s="122"/>
      <c r="O3031" s="122"/>
      <c r="P3031" s="122"/>
      <c r="Q3031" s="122"/>
      <c r="R3031" s="123"/>
      <c r="S3031" s="122"/>
      <c r="T3031" s="122"/>
      <c r="U3031" s="122"/>
      <c r="V3031" s="122"/>
      <c r="W3031" s="123"/>
      <c r="X3031" s="122"/>
      <c r="Y3031" s="115"/>
      <c r="Z3031" s="115"/>
      <c r="AA3031" s="115"/>
      <c r="AB3031" s="116"/>
    </row>
    <row r="3032" spans="1:28">
      <c r="A3032" s="102">
        <v>3030</v>
      </c>
      <c r="B3032" s="37"/>
      <c r="C3032" s="37"/>
      <c r="D3032" s="37"/>
      <c r="G3032" s="37"/>
      <c r="J3032" s="25"/>
      <c r="K3032" s="25"/>
      <c r="P3032" s="25"/>
      <c r="T3032" s="37"/>
      <c r="U3032" s="37"/>
      <c r="Y3032" s="37"/>
      <c r="Z3032" s="37"/>
    </row>
    <row r="3033" spans="1:28">
      <c r="A3033" s="102">
        <v>3031</v>
      </c>
      <c r="B3033" s="37"/>
      <c r="C3033" s="37"/>
      <c r="D3033" s="37"/>
      <c r="G3033" s="37"/>
      <c r="J3033" s="25"/>
      <c r="K3033" s="25"/>
      <c r="P3033" s="25"/>
      <c r="T3033" s="37"/>
      <c r="U3033" s="37"/>
      <c r="Y3033" s="37"/>
      <c r="Z3033" s="37"/>
    </row>
    <row r="3034" spans="1:28">
      <c r="A3034" s="102">
        <v>3032</v>
      </c>
      <c r="B3034" s="37"/>
      <c r="C3034" s="37"/>
      <c r="D3034" s="37"/>
      <c r="G3034" s="37"/>
      <c r="J3034" s="25"/>
      <c r="K3034" s="25"/>
      <c r="P3034" s="25"/>
      <c r="T3034" s="37"/>
      <c r="U3034" s="37"/>
      <c r="Y3034" s="37"/>
      <c r="Z3034" s="37"/>
    </row>
    <row r="3035" spans="1:28">
      <c r="A3035" s="102">
        <v>3033</v>
      </c>
      <c r="B3035" s="37"/>
      <c r="C3035" s="37"/>
      <c r="D3035" s="37"/>
      <c r="G3035" s="37"/>
      <c r="J3035" s="25"/>
      <c r="K3035" s="25"/>
      <c r="P3035" s="25"/>
      <c r="T3035" s="37"/>
      <c r="U3035" s="37"/>
      <c r="Y3035" s="37"/>
      <c r="Z3035" s="37"/>
    </row>
    <row r="3036" spans="1:28" ht="13.5" thickBot="1">
      <c r="A3036" s="114">
        <v>3034</v>
      </c>
      <c r="B3036" s="122"/>
      <c r="C3036" s="122"/>
      <c r="D3036" s="122"/>
      <c r="E3036" s="122"/>
      <c r="F3036" s="123"/>
      <c r="G3036" s="122"/>
      <c r="H3036" s="123"/>
      <c r="I3036" s="122"/>
      <c r="J3036" s="122"/>
      <c r="K3036" s="122"/>
      <c r="L3036" s="122"/>
      <c r="M3036" s="123"/>
      <c r="N3036" s="122"/>
      <c r="O3036" s="122"/>
      <c r="P3036" s="122"/>
      <c r="Q3036" s="122"/>
      <c r="R3036" s="123"/>
      <c r="S3036" s="122"/>
      <c r="T3036" s="122"/>
      <c r="U3036" s="122"/>
      <c r="V3036" s="122"/>
      <c r="W3036" s="123"/>
      <c r="X3036" s="122"/>
      <c r="Y3036" s="115"/>
      <c r="Z3036" s="115"/>
      <c r="AA3036" s="115"/>
      <c r="AB3036" s="116"/>
    </row>
    <row r="3037" spans="1:28">
      <c r="A3037" s="102">
        <v>3035</v>
      </c>
      <c r="B3037" s="37"/>
      <c r="C3037" s="37"/>
      <c r="D3037" s="37"/>
      <c r="G3037" s="37"/>
      <c r="J3037" s="25"/>
      <c r="K3037" s="25"/>
      <c r="P3037" s="25"/>
      <c r="T3037" s="37"/>
      <c r="U3037" s="37"/>
      <c r="Y3037" s="37"/>
      <c r="Z3037" s="37"/>
    </row>
    <row r="3038" spans="1:28">
      <c r="A3038" s="102">
        <v>3036</v>
      </c>
      <c r="B3038" s="37"/>
      <c r="C3038" s="37"/>
      <c r="D3038" s="37"/>
      <c r="G3038" s="37"/>
      <c r="J3038" s="25"/>
      <c r="K3038" s="25"/>
      <c r="P3038" s="25"/>
      <c r="T3038" s="37"/>
      <c r="U3038" s="37"/>
      <c r="Y3038" s="37"/>
      <c r="Z3038" s="37"/>
    </row>
    <row r="3039" spans="1:28">
      <c r="A3039" s="102">
        <v>3037</v>
      </c>
      <c r="B3039" s="37"/>
      <c r="C3039" s="37"/>
      <c r="D3039" s="37"/>
      <c r="G3039" s="37"/>
      <c r="J3039" s="25"/>
      <c r="K3039" s="25"/>
      <c r="P3039" s="25"/>
      <c r="T3039" s="37"/>
      <c r="U3039" s="37"/>
      <c r="Y3039" s="37"/>
      <c r="Z3039" s="37"/>
    </row>
    <row r="3040" spans="1:28">
      <c r="A3040" s="102">
        <v>3038</v>
      </c>
      <c r="B3040" s="37"/>
      <c r="C3040" s="37"/>
      <c r="D3040" s="37"/>
      <c r="G3040" s="37"/>
      <c r="J3040" s="25"/>
      <c r="K3040" s="25"/>
      <c r="P3040" s="25"/>
      <c r="T3040" s="37"/>
      <c r="U3040" s="37"/>
      <c r="Y3040" s="37"/>
      <c r="Z3040" s="37"/>
    </row>
    <row r="3041" spans="1:28" ht="13.5" thickBot="1">
      <c r="A3041" s="114">
        <v>3039</v>
      </c>
      <c r="B3041" s="122"/>
      <c r="C3041" s="122"/>
      <c r="D3041" s="122"/>
      <c r="E3041" s="122"/>
      <c r="F3041" s="123"/>
      <c r="G3041" s="122"/>
      <c r="H3041" s="123"/>
      <c r="I3041" s="122"/>
      <c r="J3041" s="122"/>
      <c r="K3041" s="122"/>
      <c r="L3041" s="122"/>
      <c r="M3041" s="123"/>
      <c r="N3041" s="122"/>
      <c r="O3041" s="122"/>
      <c r="P3041" s="122"/>
      <c r="Q3041" s="122"/>
      <c r="R3041" s="123"/>
      <c r="S3041" s="122"/>
      <c r="T3041" s="122"/>
      <c r="U3041" s="122"/>
      <c r="V3041" s="122"/>
      <c r="W3041" s="123"/>
      <c r="X3041" s="122"/>
      <c r="Y3041" s="115"/>
      <c r="Z3041" s="115"/>
      <c r="AA3041" s="115"/>
      <c r="AB3041" s="116"/>
    </row>
    <row r="3042" spans="1:28">
      <c r="A3042" s="102">
        <v>3040</v>
      </c>
      <c r="B3042" s="37"/>
      <c r="C3042" s="37"/>
      <c r="D3042" s="37"/>
      <c r="G3042" s="37"/>
      <c r="J3042" s="25"/>
      <c r="K3042" s="25"/>
      <c r="P3042" s="25"/>
      <c r="T3042" s="37"/>
      <c r="U3042" s="37"/>
      <c r="Y3042" s="37"/>
      <c r="Z3042" s="37"/>
    </row>
    <row r="3043" spans="1:28">
      <c r="A3043" s="102">
        <v>3041</v>
      </c>
      <c r="B3043" s="37"/>
      <c r="C3043" s="37"/>
      <c r="D3043" s="37"/>
      <c r="G3043" s="37"/>
      <c r="J3043" s="25"/>
      <c r="K3043" s="25"/>
      <c r="P3043" s="25"/>
      <c r="T3043" s="37"/>
      <c r="U3043" s="37"/>
      <c r="Y3043" s="37"/>
      <c r="Z3043" s="37"/>
    </row>
    <row r="3044" spans="1:28">
      <c r="A3044" s="102">
        <v>3042</v>
      </c>
      <c r="B3044" s="37"/>
      <c r="C3044" s="37"/>
      <c r="D3044" s="37"/>
      <c r="G3044" s="37"/>
      <c r="J3044" s="25"/>
      <c r="K3044" s="25"/>
      <c r="P3044" s="25"/>
      <c r="T3044" s="37"/>
      <c r="U3044" s="37"/>
      <c r="Y3044" s="37"/>
      <c r="Z3044" s="37"/>
    </row>
    <row r="3045" spans="1:28">
      <c r="A3045" s="102">
        <v>3043</v>
      </c>
      <c r="B3045" s="37"/>
      <c r="C3045" s="37"/>
      <c r="D3045" s="37"/>
      <c r="G3045" s="37"/>
      <c r="J3045" s="25"/>
      <c r="K3045" s="25"/>
      <c r="P3045" s="25"/>
      <c r="T3045" s="37"/>
      <c r="U3045" s="37"/>
      <c r="Y3045" s="37"/>
      <c r="Z3045" s="37"/>
    </row>
    <row r="3046" spans="1:28" ht="13.5" thickBot="1">
      <c r="A3046" s="114">
        <v>3044</v>
      </c>
      <c r="B3046" s="122"/>
      <c r="C3046" s="122"/>
      <c r="D3046" s="122"/>
      <c r="E3046" s="122"/>
      <c r="F3046" s="123"/>
      <c r="G3046" s="122"/>
      <c r="H3046" s="123"/>
      <c r="I3046" s="122"/>
      <c r="J3046" s="122"/>
      <c r="K3046" s="122"/>
      <c r="L3046" s="122"/>
      <c r="M3046" s="123"/>
      <c r="N3046" s="122"/>
      <c r="O3046" s="122"/>
      <c r="P3046" s="122"/>
      <c r="Q3046" s="122"/>
      <c r="R3046" s="123"/>
      <c r="S3046" s="122"/>
      <c r="T3046" s="122"/>
      <c r="U3046" s="122"/>
      <c r="V3046" s="122"/>
      <c r="W3046" s="123"/>
      <c r="X3046" s="122"/>
      <c r="Y3046" s="115"/>
      <c r="Z3046" s="115"/>
      <c r="AA3046" s="115"/>
      <c r="AB3046" s="116"/>
    </row>
    <row r="3047" spans="1:28">
      <c r="A3047" s="102">
        <v>3045</v>
      </c>
      <c r="B3047" s="37"/>
      <c r="C3047" s="37"/>
      <c r="D3047" s="37"/>
      <c r="G3047" s="37"/>
      <c r="J3047" s="25"/>
      <c r="K3047" s="25"/>
      <c r="P3047" s="25"/>
      <c r="T3047" s="37"/>
      <c r="U3047" s="37"/>
      <c r="Y3047" s="37"/>
      <c r="Z3047" s="37"/>
    </row>
    <row r="3048" spans="1:28">
      <c r="A3048" s="102">
        <v>3046</v>
      </c>
      <c r="B3048" s="37"/>
      <c r="C3048" s="37"/>
      <c r="D3048" s="37"/>
      <c r="G3048" s="37"/>
      <c r="J3048" s="25"/>
      <c r="K3048" s="25"/>
      <c r="P3048" s="25"/>
      <c r="T3048" s="37"/>
      <c r="U3048" s="37"/>
      <c r="Y3048" s="37"/>
      <c r="Z3048" s="37"/>
    </row>
    <row r="3049" spans="1:28">
      <c r="A3049" s="102">
        <v>3047</v>
      </c>
      <c r="B3049" s="37"/>
      <c r="C3049" s="37"/>
      <c r="D3049" s="37"/>
      <c r="G3049" s="37"/>
      <c r="J3049" s="25"/>
      <c r="K3049" s="25"/>
      <c r="P3049" s="25"/>
      <c r="T3049" s="37"/>
      <c r="U3049" s="37"/>
      <c r="Y3049" s="37"/>
      <c r="Z3049" s="37"/>
    </row>
    <row r="3050" spans="1:28">
      <c r="A3050" s="102">
        <v>3048</v>
      </c>
      <c r="B3050" s="37"/>
      <c r="C3050" s="37"/>
      <c r="D3050" s="37"/>
      <c r="G3050" s="37"/>
      <c r="J3050" s="25"/>
      <c r="K3050" s="25"/>
      <c r="P3050" s="25"/>
      <c r="T3050" s="37"/>
      <c r="U3050" s="37"/>
      <c r="Y3050" s="37"/>
      <c r="Z3050" s="37"/>
    </row>
    <row r="3051" spans="1:28" ht="13.5" thickBot="1">
      <c r="A3051" s="114">
        <v>3049</v>
      </c>
      <c r="B3051" s="122"/>
      <c r="C3051" s="122"/>
      <c r="D3051" s="122"/>
      <c r="E3051" s="122"/>
      <c r="F3051" s="123"/>
      <c r="G3051" s="122"/>
      <c r="H3051" s="123"/>
      <c r="I3051" s="122"/>
      <c r="J3051" s="122"/>
      <c r="K3051" s="122"/>
      <c r="L3051" s="122"/>
      <c r="M3051" s="123"/>
      <c r="N3051" s="122"/>
      <c r="O3051" s="122"/>
      <c r="P3051" s="122"/>
      <c r="Q3051" s="122"/>
      <c r="R3051" s="123"/>
      <c r="S3051" s="122"/>
      <c r="T3051" s="122"/>
      <c r="U3051" s="122"/>
      <c r="V3051" s="122"/>
      <c r="W3051" s="123"/>
      <c r="X3051" s="122"/>
      <c r="Y3051" s="115"/>
      <c r="Z3051" s="115"/>
      <c r="AA3051" s="115"/>
      <c r="AB3051" s="116"/>
    </row>
    <row r="3052" spans="1:28">
      <c r="A3052" s="102">
        <v>3050</v>
      </c>
      <c r="B3052" s="37"/>
      <c r="C3052" s="37"/>
      <c r="D3052" s="37"/>
      <c r="G3052" s="37"/>
      <c r="J3052" s="25"/>
      <c r="K3052" s="25"/>
      <c r="P3052" s="25"/>
      <c r="T3052" s="37"/>
      <c r="U3052" s="37"/>
      <c r="Y3052" s="37"/>
      <c r="Z3052" s="37"/>
    </row>
    <row r="3053" spans="1:28">
      <c r="A3053" s="102">
        <v>3051</v>
      </c>
      <c r="B3053" s="37"/>
      <c r="C3053" s="37"/>
      <c r="D3053" s="37"/>
      <c r="G3053" s="37"/>
      <c r="J3053" s="25"/>
      <c r="K3053" s="25"/>
      <c r="P3053" s="25"/>
      <c r="T3053" s="37"/>
      <c r="U3053" s="37"/>
      <c r="Y3053" s="37"/>
      <c r="Z3053" s="37"/>
    </row>
    <row r="3054" spans="1:28">
      <c r="A3054" s="102">
        <v>3052</v>
      </c>
      <c r="B3054" s="37"/>
      <c r="C3054" s="37"/>
      <c r="D3054" s="37"/>
      <c r="G3054" s="37"/>
      <c r="J3054" s="25"/>
      <c r="K3054" s="25"/>
      <c r="P3054" s="25"/>
      <c r="T3054" s="37"/>
      <c r="U3054" s="37"/>
      <c r="Y3054" s="37"/>
      <c r="Z3054" s="37"/>
    </row>
    <row r="3055" spans="1:28">
      <c r="A3055" s="102">
        <v>3053</v>
      </c>
      <c r="B3055" s="37"/>
      <c r="C3055" s="37"/>
      <c r="D3055" s="37"/>
      <c r="G3055" s="37"/>
      <c r="J3055" s="25"/>
      <c r="K3055" s="25"/>
      <c r="P3055" s="25"/>
      <c r="T3055" s="37"/>
      <c r="U3055" s="37"/>
      <c r="Y3055" s="37"/>
      <c r="Z3055" s="37"/>
    </row>
    <row r="3056" spans="1:28" ht="13.5" thickBot="1">
      <c r="A3056" s="114">
        <v>3054</v>
      </c>
      <c r="B3056" s="122"/>
      <c r="C3056" s="122"/>
      <c r="D3056" s="122"/>
      <c r="E3056" s="122"/>
      <c r="F3056" s="123"/>
      <c r="G3056" s="122"/>
      <c r="H3056" s="123"/>
      <c r="I3056" s="122"/>
      <c r="J3056" s="122"/>
      <c r="K3056" s="122"/>
      <c r="L3056" s="122"/>
      <c r="M3056" s="123"/>
      <c r="N3056" s="122"/>
      <c r="O3056" s="122"/>
      <c r="P3056" s="122"/>
      <c r="Q3056" s="122"/>
      <c r="R3056" s="123"/>
      <c r="S3056" s="122"/>
      <c r="T3056" s="122"/>
      <c r="U3056" s="122"/>
      <c r="V3056" s="122"/>
      <c r="W3056" s="123"/>
      <c r="X3056" s="122"/>
      <c r="Y3056" s="115"/>
      <c r="Z3056" s="115"/>
      <c r="AA3056" s="115"/>
      <c r="AB3056" s="116"/>
    </row>
    <row r="3057" spans="1:28">
      <c r="A3057" s="102">
        <v>3055</v>
      </c>
      <c r="B3057" s="37"/>
      <c r="C3057" s="37"/>
      <c r="D3057" s="37"/>
      <c r="G3057" s="37"/>
      <c r="J3057" s="25"/>
      <c r="K3057" s="25"/>
      <c r="P3057" s="25"/>
      <c r="T3057" s="37"/>
      <c r="U3057" s="37"/>
      <c r="Y3057" s="37"/>
      <c r="Z3057" s="37"/>
    </row>
    <row r="3058" spans="1:28">
      <c r="A3058" s="102">
        <v>3056</v>
      </c>
      <c r="B3058" s="37"/>
      <c r="C3058" s="37"/>
      <c r="D3058" s="37"/>
      <c r="G3058" s="37"/>
      <c r="J3058" s="25"/>
      <c r="K3058" s="25"/>
      <c r="P3058" s="25"/>
      <c r="T3058" s="37"/>
      <c r="U3058" s="37"/>
      <c r="Y3058" s="37"/>
      <c r="Z3058" s="37"/>
    </row>
    <row r="3059" spans="1:28">
      <c r="A3059" s="102">
        <v>3057</v>
      </c>
      <c r="B3059" s="37"/>
      <c r="C3059" s="37"/>
      <c r="D3059" s="37"/>
      <c r="G3059" s="37"/>
      <c r="J3059" s="25"/>
      <c r="K3059" s="25"/>
      <c r="P3059" s="25"/>
      <c r="T3059" s="37"/>
      <c r="U3059" s="37"/>
      <c r="Y3059" s="37"/>
      <c r="Z3059" s="37"/>
    </row>
    <row r="3060" spans="1:28">
      <c r="A3060" s="102">
        <v>3058</v>
      </c>
      <c r="B3060" s="37"/>
      <c r="C3060" s="37"/>
      <c r="D3060" s="37"/>
      <c r="G3060" s="37"/>
      <c r="J3060" s="25"/>
      <c r="K3060" s="25"/>
      <c r="P3060" s="25"/>
      <c r="T3060" s="37"/>
      <c r="U3060" s="37"/>
      <c r="Y3060" s="37"/>
      <c r="Z3060" s="37"/>
    </row>
    <row r="3061" spans="1:28" ht="13.5" thickBot="1">
      <c r="A3061" s="114">
        <v>3059</v>
      </c>
      <c r="B3061" s="122"/>
      <c r="C3061" s="122"/>
      <c r="D3061" s="122"/>
      <c r="E3061" s="122"/>
      <c r="F3061" s="123"/>
      <c r="G3061" s="122"/>
      <c r="H3061" s="123"/>
      <c r="I3061" s="122"/>
      <c r="J3061" s="122"/>
      <c r="K3061" s="122"/>
      <c r="L3061" s="122"/>
      <c r="M3061" s="123"/>
      <c r="N3061" s="122"/>
      <c r="O3061" s="122"/>
      <c r="P3061" s="122"/>
      <c r="Q3061" s="122"/>
      <c r="R3061" s="123"/>
      <c r="S3061" s="122"/>
      <c r="T3061" s="122"/>
      <c r="U3061" s="122"/>
      <c r="V3061" s="122"/>
      <c r="W3061" s="123"/>
      <c r="X3061" s="122"/>
      <c r="Y3061" s="115"/>
      <c r="Z3061" s="115"/>
      <c r="AA3061" s="115"/>
      <c r="AB3061" s="116"/>
    </row>
    <row r="3062" spans="1:28">
      <c r="A3062" s="102">
        <v>3060</v>
      </c>
      <c r="B3062" s="37"/>
      <c r="C3062" s="37"/>
      <c r="D3062" s="37"/>
      <c r="G3062" s="37"/>
      <c r="J3062" s="25"/>
      <c r="K3062" s="25"/>
      <c r="P3062" s="25"/>
      <c r="T3062" s="37"/>
      <c r="U3062" s="37"/>
      <c r="Y3062" s="37"/>
      <c r="Z3062" s="37"/>
    </row>
    <row r="3063" spans="1:28">
      <c r="A3063" s="102">
        <v>3061</v>
      </c>
      <c r="B3063" s="37"/>
      <c r="C3063" s="37"/>
      <c r="D3063" s="37"/>
      <c r="G3063" s="37"/>
      <c r="J3063" s="25"/>
      <c r="K3063" s="25"/>
      <c r="P3063" s="25"/>
      <c r="T3063" s="37"/>
      <c r="U3063" s="37"/>
      <c r="Y3063" s="37"/>
      <c r="Z3063" s="37"/>
    </row>
    <row r="3064" spans="1:28">
      <c r="A3064" s="102">
        <v>3062</v>
      </c>
      <c r="B3064" s="37"/>
      <c r="C3064" s="37"/>
      <c r="D3064" s="37"/>
      <c r="G3064" s="37"/>
      <c r="J3064" s="25"/>
      <c r="K3064" s="25"/>
      <c r="P3064" s="25"/>
      <c r="T3064" s="37"/>
      <c r="U3064" s="37"/>
      <c r="Y3064" s="37"/>
      <c r="Z3064" s="37"/>
    </row>
    <row r="3065" spans="1:28">
      <c r="A3065" s="102">
        <v>3063</v>
      </c>
      <c r="B3065" s="37"/>
      <c r="C3065" s="37"/>
      <c r="D3065" s="37"/>
      <c r="G3065" s="37"/>
      <c r="J3065" s="25"/>
      <c r="K3065" s="25"/>
      <c r="P3065" s="25"/>
      <c r="T3065" s="37"/>
      <c r="U3065" s="37"/>
      <c r="Y3065" s="37"/>
      <c r="Z3065" s="37"/>
    </row>
    <row r="3066" spans="1:28" ht="13.5" thickBot="1">
      <c r="A3066" s="114">
        <v>3064</v>
      </c>
      <c r="B3066" s="122"/>
      <c r="C3066" s="122"/>
      <c r="D3066" s="122"/>
      <c r="E3066" s="122"/>
      <c r="F3066" s="123"/>
      <c r="G3066" s="122"/>
      <c r="H3066" s="123"/>
      <c r="I3066" s="122"/>
      <c r="J3066" s="122"/>
      <c r="K3066" s="122"/>
      <c r="L3066" s="122"/>
      <c r="M3066" s="123"/>
      <c r="N3066" s="122"/>
      <c r="O3066" s="122"/>
      <c r="P3066" s="122"/>
      <c r="Q3066" s="122"/>
      <c r="R3066" s="123"/>
      <c r="S3066" s="122"/>
      <c r="T3066" s="122"/>
      <c r="U3066" s="122"/>
      <c r="V3066" s="122"/>
      <c r="W3066" s="123"/>
      <c r="X3066" s="122"/>
      <c r="Y3066" s="115"/>
      <c r="Z3066" s="115"/>
      <c r="AA3066" s="115"/>
      <c r="AB3066" s="116"/>
    </row>
    <row r="3067" spans="1:28">
      <c r="A3067" s="102">
        <v>3065</v>
      </c>
      <c r="B3067" s="37"/>
      <c r="C3067" s="37"/>
      <c r="D3067" s="37"/>
      <c r="G3067" s="37"/>
      <c r="J3067" s="25"/>
      <c r="K3067" s="25"/>
      <c r="P3067" s="25"/>
      <c r="T3067" s="37"/>
      <c r="U3067" s="37"/>
      <c r="Y3067" s="37"/>
      <c r="Z3067" s="37"/>
    </row>
    <row r="3068" spans="1:28">
      <c r="A3068" s="102">
        <v>3066</v>
      </c>
      <c r="B3068" s="37"/>
      <c r="C3068" s="37"/>
      <c r="D3068" s="37"/>
      <c r="G3068" s="37"/>
      <c r="J3068" s="25"/>
      <c r="K3068" s="25"/>
      <c r="P3068" s="25"/>
      <c r="T3068" s="37"/>
      <c r="U3068" s="37"/>
      <c r="Y3068" s="37"/>
      <c r="Z3068" s="37"/>
    </row>
    <row r="3069" spans="1:28">
      <c r="A3069" s="102">
        <v>3067</v>
      </c>
      <c r="B3069" s="37"/>
      <c r="C3069" s="37"/>
      <c r="D3069" s="37"/>
      <c r="G3069" s="37"/>
      <c r="J3069" s="25"/>
      <c r="K3069" s="25"/>
      <c r="P3069" s="25"/>
      <c r="T3069" s="37"/>
      <c r="U3069" s="37"/>
      <c r="Y3069" s="37"/>
      <c r="Z3069" s="37"/>
    </row>
    <row r="3070" spans="1:28">
      <c r="A3070" s="102">
        <v>3068</v>
      </c>
      <c r="B3070" s="37"/>
      <c r="C3070" s="37"/>
      <c r="D3070" s="37"/>
      <c r="G3070" s="37"/>
      <c r="J3070" s="25"/>
      <c r="K3070" s="25"/>
      <c r="P3070" s="25"/>
      <c r="T3070" s="37"/>
      <c r="U3070" s="37"/>
      <c r="Y3070" s="37"/>
      <c r="Z3070" s="37"/>
    </row>
    <row r="3071" spans="1:28" ht="13.5" thickBot="1">
      <c r="A3071" s="114">
        <v>3069</v>
      </c>
      <c r="B3071" s="122"/>
      <c r="C3071" s="122"/>
      <c r="D3071" s="122"/>
      <c r="E3071" s="122"/>
      <c r="F3071" s="123"/>
      <c r="G3071" s="122"/>
      <c r="H3071" s="123"/>
      <c r="I3071" s="122"/>
      <c r="J3071" s="122"/>
      <c r="K3071" s="122"/>
      <c r="L3071" s="122"/>
      <c r="M3071" s="123"/>
      <c r="N3071" s="122"/>
      <c r="O3071" s="122"/>
      <c r="P3071" s="122"/>
      <c r="Q3071" s="122"/>
      <c r="R3071" s="123"/>
      <c r="S3071" s="122"/>
      <c r="T3071" s="122"/>
      <c r="U3071" s="122"/>
      <c r="V3071" s="122"/>
      <c r="W3071" s="123"/>
      <c r="X3071" s="122"/>
      <c r="Y3071" s="115"/>
      <c r="Z3071" s="115"/>
      <c r="AA3071" s="115"/>
      <c r="AB3071" s="116"/>
    </row>
    <row r="3072" spans="1:28">
      <c r="A3072" s="102">
        <v>3070</v>
      </c>
      <c r="B3072" s="37"/>
      <c r="C3072" s="37"/>
      <c r="D3072" s="37"/>
      <c r="G3072" s="37"/>
      <c r="J3072" s="25"/>
      <c r="K3072" s="25"/>
      <c r="P3072" s="25"/>
      <c r="T3072" s="37"/>
      <c r="U3072" s="37"/>
      <c r="Y3072" s="37"/>
      <c r="Z3072" s="37"/>
    </row>
    <row r="3073" spans="1:28">
      <c r="A3073" s="102">
        <v>3071</v>
      </c>
      <c r="B3073" s="37"/>
      <c r="C3073" s="37"/>
      <c r="D3073" s="37"/>
      <c r="G3073" s="37"/>
      <c r="J3073" s="25"/>
      <c r="K3073" s="25"/>
      <c r="P3073" s="25"/>
      <c r="T3073" s="37"/>
      <c r="U3073" s="37"/>
      <c r="Y3073" s="37"/>
      <c r="Z3073" s="37"/>
    </row>
    <row r="3074" spans="1:28">
      <c r="A3074" s="102">
        <v>3072</v>
      </c>
      <c r="B3074" s="37"/>
      <c r="C3074" s="37"/>
      <c r="D3074" s="37"/>
      <c r="G3074" s="37"/>
      <c r="J3074" s="25"/>
      <c r="K3074" s="25"/>
      <c r="P3074" s="25"/>
      <c r="T3074" s="37"/>
      <c r="U3074" s="37"/>
      <c r="Y3074" s="37"/>
      <c r="Z3074" s="37"/>
    </row>
    <row r="3075" spans="1:28">
      <c r="A3075" s="102">
        <v>3073</v>
      </c>
      <c r="B3075" s="37"/>
      <c r="C3075" s="37"/>
      <c r="D3075" s="37"/>
      <c r="G3075" s="37"/>
      <c r="J3075" s="25"/>
      <c r="K3075" s="25"/>
      <c r="P3075" s="25"/>
      <c r="T3075" s="37"/>
      <c r="U3075" s="37"/>
      <c r="Y3075" s="37"/>
      <c r="Z3075" s="37"/>
    </row>
    <row r="3076" spans="1:28" ht="13.5" thickBot="1">
      <c r="A3076" s="114">
        <v>3074</v>
      </c>
      <c r="B3076" s="122"/>
      <c r="C3076" s="122"/>
      <c r="D3076" s="122"/>
      <c r="E3076" s="122"/>
      <c r="F3076" s="123"/>
      <c r="G3076" s="122"/>
      <c r="H3076" s="123"/>
      <c r="I3076" s="122"/>
      <c r="J3076" s="122"/>
      <c r="K3076" s="122"/>
      <c r="L3076" s="122"/>
      <c r="M3076" s="123"/>
      <c r="N3076" s="122"/>
      <c r="O3076" s="122"/>
      <c r="P3076" s="122"/>
      <c r="Q3076" s="122"/>
      <c r="R3076" s="123"/>
      <c r="S3076" s="122"/>
      <c r="T3076" s="122"/>
      <c r="U3076" s="122"/>
      <c r="V3076" s="122"/>
      <c r="W3076" s="123"/>
      <c r="X3076" s="122"/>
      <c r="Y3076" s="115"/>
      <c r="Z3076" s="115"/>
      <c r="AA3076" s="115"/>
      <c r="AB3076" s="116"/>
    </row>
    <row r="3077" spans="1:28">
      <c r="A3077" s="102">
        <v>3075</v>
      </c>
      <c r="B3077" s="37"/>
      <c r="C3077" s="37"/>
      <c r="D3077" s="37"/>
      <c r="G3077" s="37"/>
      <c r="J3077" s="25"/>
      <c r="K3077" s="25"/>
      <c r="P3077" s="25"/>
      <c r="T3077" s="37"/>
      <c r="U3077" s="37"/>
      <c r="Y3077" s="37"/>
      <c r="Z3077" s="37"/>
    </row>
    <row r="3078" spans="1:28">
      <c r="A3078" s="102">
        <v>3076</v>
      </c>
      <c r="B3078" s="37"/>
      <c r="C3078" s="37"/>
      <c r="D3078" s="37"/>
      <c r="G3078" s="37"/>
      <c r="J3078" s="25"/>
      <c r="K3078" s="25"/>
      <c r="P3078" s="25"/>
      <c r="T3078" s="37"/>
      <c r="U3078" s="37"/>
      <c r="Y3078" s="37"/>
      <c r="Z3078" s="37"/>
    </row>
    <row r="3079" spans="1:28">
      <c r="A3079" s="102">
        <v>3077</v>
      </c>
      <c r="B3079" s="37"/>
      <c r="C3079" s="37"/>
      <c r="D3079" s="37"/>
      <c r="G3079" s="37"/>
      <c r="J3079" s="25"/>
      <c r="K3079" s="25"/>
      <c r="P3079" s="25"/>
      <c r="T3079" s="37"/>
      <c r="U3079" s="37"/>
      <c r="Y3079" s="37"/>
      <c r="Z3079" s="37"/>
    </row>
    <row r="3080" spans="1:28">
      <c r="A3080" s="102">
        <v>3078</v>
      </c>
      <c r="B3080" s="37"/>
      <c r="C3080" s="37"/>
      <c r="D3080" s="37"/>
      <c r="G3080" s="37"/>
      <c r="J3080" s="25"/>
      <c r="K3080" s="25"/>
      <c r="P3080" s="25"/>
      <c r="T3080" s="37"/>
      <c r="U3080" s="37"/>
      <c r="Y3080" s="37"/>
      <c r="Z3080" s="37"/>
    </row>
    <row r="3081" spans="1:28" ht="13.5" thickBot="1">
      <c r="A3081" s="114">
        <v>3079</v>
      </c>
      <c r="B3081" s="122"/>
      <c r="C3081" s="122"/>
      <c r="D3081" s="122"/>
      <c r="E3081" s="122"/>
      <c r="F3081" s="123"/>
      <c r="G3081" s="122"/>
      <c r="H3081" s="123"/>
      <c r="I3081" s="122"/>
      <c r="J3081" s="122"/>
      <c r="K3081" s="122"/>
      <c r="L3081" s="122"/>
      <c r="M3081" s="123"/>
      <c r="N3081" s="122"/>
      <c r="O3081" s="122"/>
      <c r="P3081" s="122"/>
      <c r="Q3081" s="122"/>
      <c r="R3081" s="123"/>
      <c r="S3081" s="122"/>
      <c r="T3081" s="122"/>
      <c r="U3081" s="122"/>
      <c r="V3081" s="122"/>
      <c r="W3081" s="123"/>
      <c r="X3081" s="122"/>
      <c r="Y3081" s="115"/>
      <c r="Z3081" s="115"/>
      <c r="AA3081" s="115"/>
      <c r="AB3081" s="116"/>
    </row>
    <row r="3082" spans="1:28">
      <c r="A3082" s="102">
        <v>3080</v>
      </c>
      <c r="B3082" s="37"/>
      <c r="C3082" s="37"/>
      <c r="D3082" s="37"/>
      <c r="G3082" s="37"/>
      <c r="J3082" s="25"/>
      <c r="K3082" s="25"/>
      <c r="P3082" s="25"/>
      <c r="T3082" s="37"/>
      <c r="U3082" s="37"/>
      <c r="Y3082" s="37"/>
      <c r="Z3082" s="37"/>
    </row>
    <row r="3083" spans="1:28">
      <c r="A3083" s="102">
        <v>3081</v>
      </c>
      <c r="B3083" s="37"/>
      <c r="C3083" s="37"/>
      <c r="D3083" s="37"/>
      <c r="G3083" s="37"/>
      <c r="J3083" s="25"/>
      <c r="K3083" s="25"/>
      <c r="P3083" s="25"/>
      <c r="T3083" s="37"/>
      <c r="U3083" s="37"/>
      <c r="Y3083" s="37"/>
      <c r="Z3083" s="37"/>
    </row>
    <row r="3084" spans="1:28">
      <c r="A3084" s="102">
        <v>3082</v>
      </c>
      <c r="B3084" s="37"/>
      <c r="C3084" s="37"/>
      <c r="D3084" s="37"/>
      <c r="G3084" s="37"/>
      <c r="J3084" s="25"/>
      <c r="K3084" s="25"/>
      <c r="P3084" s="25"/>
      <c r="T3084" s="37"/>
      <c r="U3084" s="37"/>
      <c r="Y3084" s="37"/>
      <c r="Z3084" s="37"/>
    </row>
    <row r="3085" spans="1:28">
      <c r="A3085" s="102">
        <v>3083</v>
      </c>
      <c r="B3085" s="37"/>
      <c r="C3085" s="37"/>
      <c r="D3085" s="37"/>
      <c r="G3085" s="37"/>
      <c r="J3085" s="25"/>
      <c r="K3085" s="25"/>
      <c r="P3085" s="25"/>
      <c r="T3085" s="37"/>
      <c r="U3085" s="37"/>
      <c r="Y3085" s="37"/>
      <c r="Z3085" s="37"/>
    </row>
    <row r="3086" spans="1:28" ht="13.5" thickBot="1">
      <c r="A3086" s="114">
        <v>3084</v>
      </c>
      <c r="B3086" s="122"/>
      <c r="C3086" s="122"/>
      <c r="D3086" s="122"/>
      <c r="E3086" s="122"/>
      <c r="F3086" s="123"/>
      <c r="G3086" s="122"/>
      <c r="H3086" s="123"/>
      <c r="I3086" s="122"/>
      <c r="J3086" s="122"/>
      <c r="K3086" s="122"/>
      <c r="L3086" s="122"/>
      <c r="M3086" s="123"/>
      <c r="N3086" s="122"/>
      <c r="O3086" s="122"/>
      <c r="P3086" s="122"/>
      <c r="Q3086" s="122"/>
      <c r="R3086" s="123"/>
      <c r="S3086" s="122"/>
      <c r="T3086" s="122"/>
      <c r="U3086" s="122"/>
      <c r="V3086" s="122"/>
      <c r="W3086" s="123"/>
      <c r="X3086" s="122"/>
      <c r="Y3086" s="115"/>
      <c r="Z3086" s="115"/>
      <c r="AA3086" s="115"/>
      <c r="AB3086" s="116"/>
    </row>
    <row r="3087" spans="1:28">
      <c r="A3087" s="102">
        <v>3085</v>
      </c>
      <c r="B3087" s="37"/>
      <c r="C3087" s="37"/>
      <c r="D3087" s="37"/>
      <c r="G3087" s="37"/>
      <c r="J3087" s="25"/>
      <c r="K3087" s="25"/>
      <c r="P3087" s="25"/>
      <c r="T3087" s="37"/>
      <c r="U3087" s="37"/>
      <c r="Y3087" s="37"/>
      <c r="Z3087" s="37"/>
    </row>
    <row r="3088" spans="1:28">
      <c r="A3088" s="102">
        <v>3086</v>
      </c>
      <c r="B3088" s="37"/>
      <c r="C3088" s="37"/>
      <c r="D3088" s="37"/>
      <c r="G3088" s="37"/>
      <c r="J3088" s="25"/>
      <c r="K3088" s="25"/>
      <c r="P3088" s="25"/>
      <c r="T3088" s="37"/>
      <c r="U3088" s="37"/>
      <c r="Y3088" s="37"/>
      <c r="Z3088" s="37"/>
    </row>
    <row r="3089" spans="1:28">
      <c r="A3089" s="102">
        <v>3087</v>
      </c>
      <c r="B3089" s="37"/>
      <c r="C3089" s="37"/>
      <c r="D3089" s="37"/>
      <c r="G3089" s="37"/>
      <c r="J3089" s="25"/>
      <c r="K3089" s="25"/>
      <c r="P3089" s="25"/>
      <c r="T3089" s="37"/>
      <c r="U3089" s="37"/>
      <c r="Y3089" s="37"/>
      <c r="Z3089" s="37"/>
    </row>
    <row r="3090" spans="1:28">
      <c r="A3090" s="102">
        <v>3088</v>
      </c>
      <c r="B3090" s="37"/>
      <c r="C3090" s="37"/>
      <c r="D3090" s="37"/>
      <c r="G3090" s="37"/>
      <c r="J3090" s="25"/>
      <c r="K3090" s="25"/>
      <c r="P3090" s="25"/>
      <c r="T3090" s="37"/>
      <c r="U3090" s="37"/>
      <c r="Y3090" s="37"/>
      <c r="Z3090" s="37"/>
    </row>
    <row r="3091" spans="1:28" ht="13.5" thickBot="1">
      <c r="A3091" s="114">
        <v>3089</v>
      </c>
      <c r="B3091" s="122"/>
      <c r="C3091" s="122"/>
      <c r="D3091" s="122"/>
      <c r="E3091" s="122"/>
      <c r="F3091" s="123"/>
      <c r="G3091" s="122"/>
      <c r="H3091" s="123"/>
      <c r="I3091" s="122"/>
      <c r="J3091" s="122"/>
      <c r="K3091" s="122"/>
      <c r="L3091" s="122"/>
      <c r="M3091" s="123"/>
      <c r="N3091" s="122"/>
      <c r="O3091" s="122"/>
      <c r="P3091" s="122"/>
      <c r="Q3091" s="122"/>
      <c r="R3091" s="123"/>
      <c r="S3091" s="122"/>
      <c r="T3091" s="122"/>
      <c r="U3091" s="122"/>
      <c r="V3091" s="122"/>
      <c r="W3091" s="123"/>
      <c r="X3091" s="122"/>
      <c r="Y3091" s="115"/>
      <c r="Z3091" s="115"/>
      <c r="AA3091" s="115"/>
      <c r="AB3091" s="116"/>
    </row>
    <row r="3092" spans="1:28">
      <c r="A3092" s="102">
        <v>3090</v>
      </c>
      <c r="B3092" s="37"/>
      <c r="C3092" s="37"/>
      <c r="D3092" s="37"/>
      <c r="G3092" s="37"/>
      <c r="J3092" s="25"/>
      <c r="K3092" s="25"/>
      <c r="P3092" s="25"/>
      <c r="T3092" s="37"/>
      <c r="U3092" s="37"/>
      <c r="Y3092" s="37"/>
      <c r="Z3092" s="37"/>
    </row>
    <row r="3093" spans="1:28">
      <c r="A3093" s="102">
        <v>3091</v>
      </c>
      <c r="B3093" s="37"/>
      <c r="C3093" s="37"/>
      <c r="D3093" s="37"/>
      <c r="G3093" s="37"/>
      <c r="J3093" s="25"/>
      <c r="K3093" s="25"/>
      <c r="P3093" s="25"/>
      <c r="T3093" s="37"/>
      <c r="U3093" s="37"/>
      <c r="Y3093" s="37"/>
      <c r="Z3093" s="37"/>
    </row>
    <row r="3094" spans="1:28">
      <c r="A3094" s="102">
        <v>3092</v>
      </c>
      <c r="B3094" s="37"/>
      <c r="C3094" s="37"/>
      <c r="D3094" s="37"/>
      <c r="G3094" s="37"/>
      <c r="J3094" s="25"/>
      <c r="K3094" s="25"/>
      <c r="P3094" s="25"/>
      <c r="T3094" s="37"/>
      <c r="U3094" s="37"/>
      <c r="Y3094" s="37"/>
      <c r="Z3094" s="37"/>
    </row>
    <row r="3095" spans="1:28">
      <c r="A3095" s="102">
        <v>3093</v>
      </c>
      <c r="B3095" s="37"/>
      <c r="C3095" s="37"/>
      <c r="D3095" s="37"/>
      <c r="G3095" s="37"/>
      <c r="J3095" s="25"/>
      <c r="K3095" s="25"/>
      <c r="P3095" s="25"/>
      <c r="T3095" s="37"/>
      <c r="U3095" s="37"/>
      <c r="Y3095" s="37"/>
      <c r="Z3095" s="37"/>
    </row>
    <row r="3096" spans="1:28" ht="13.5" thickBot="1">
      <c r="A3096" s="114">
        <v>3094</v>
      </c>
      <c r="B3096" s="122"/>
      <c r="C3096" s="122"/>
      <c r="D3096" s="122"/>
      <c r="E3096" s="122"/>
      <c r="F3096" s="123"/>
      <c r="G3096" s="122"/>
      <c r="H3096" s="123"/>
      <c r="I3096" s="122"/>
      <c r="J3096" s="122"/>
      <c r="K3096" s="122"/>
      <c r="L3096" s="122"/>
      <c r="M3096" s="123"/>
      <c r="N3096" s="122"/>
      <c r="O3096" s="122"/>
      <c r="P3096" s="122"/>
      <c r="Q3096" s="122"/>
      <c r="R3096" s="123"/>
      <c r="S3096" s="122"/>
      <c r="T3096" s="122"/>
      <c r="U3096" s="122"/>
      <c r="V3096" s="122"/>
      <c r="W3096" s="123"/>
      <c r="X3096" s="122"/>
      <c r="Y3096" s="115"/>
      <c r="Z3096" s="115"/>
      <c r="AA3096" s="115"/>
      <c r="AB3096" s="116"/>
    </row>
    <row r="3097" spans="1:28">
      <c r="A3097" s="102">
        <v>3095</v>
      </c>
      <c r="B3097" s="37"/>
      <c r="C3097" s="37"/>
      <c r="D3097" s="37"/>
      <c r="G3097" s="37"/>
      <c r="J3097" s="25"/>
      <c r="K3097" s="25"/>
      <c r="P3097" s="25"/>
      <c r="T3097" s="37"/>
      <c r="U3097" s="37"/>
      <c r="Y3097" s="37"/>
      <c r="Z3097" s="37"/>
    </row>
    <row r="3098" spans="1:28">
      <c r="A3098" s="102">
        <v>3096</v>
      </c>
      <c r="B3098" s="37"/>
      <c r="C3098" s="37"/>
      <c r="D3098" s="37"/>
      <c r="G3098" s="37"/>
      <c r="J3098" s="25"/>
      <c r="K3098" s="25"/>
      <c r="P3098" s="25"/>
      <c r="T3098" s="37"/>
      <c r="U3098" s="37"/>
      <c r="Y3098" s="37"/>
      <c r="Z3098" s="37"/>
    </row>
    <row r="3099" spans="1:28">
      <c r="A3099" s="102">
        <v>3097</v>
      </c>
      <c r="B3099" s="37"/>
      <c r="C3099" s="37"/>
      <c r="D3099" s="37"/>
      <c r="G3099" s="37"/>
      <c r="J3099" s="25"/>
      <c r="K3099" s="25"/>
      <c r="P3099" s="25"/>
      <c r="T3099" s="37"/>
      <c r="U3099" s="37"/>
      <c r="Y3099" s="37"/>
      <c r="Z3099" s="37"/>
    </row>
    <row r="3100" spans="1:28">
      <c r="A3100" s="102">
        <v>3098</v>
      </c>
      <c r="B3100" s="37"/>
      <c r="C3100" s="37"/>
      <c r="D3100" s="37"/>
      <c r="G3100" s="37"/>
      <c r="J3100" s="25"/>
      <c r="K3100" s="25"/>
      <c r="P3100" s="25"/>
      <c r="T3100" s="37"/>
      <c r="U3100" s="37"/>
      <c r="Y3100" s="37"/>
      <c r="Z3100" s="37"/>
    </row>
    <row r="3101" spans="1:28" ht="13.5" thickBot="1">
      <c r="A3101" s="114">
        <v>3099</v>
      </c>
      <c r="B3101" s="122"/>
      <c r="C3101" s="122"/>
      <c r="D3101" s="122"/>
      <c r="E3101" s="122"/>
      <c r="F3101" s="123"/>
      <c r="G3101" s="122"/>
      <c r="H3101" s="123"/>
      <c r="I3101" s="122"/>
      <c r="J3101" s="122"/>
      <c r="K3101" s="122"/>
      <c r="L3101" s="122"/>
      <c r="M3101" s="123"/>
      <c r="N3101" s="122"/>
      <c r="O3101" s="122"/>
      <c r="P3101" s="122"/>
      <c r="Q3101" s="122"/>
      <c r="R3101" s="123"/>
      <c r="S3101" s="122"/>
      <c r="T3101" s="122"/>
      <c r="U3101" s="122"/>
      <c r="V3101" s="122"/>
      <c r="W3101" s="123"/>
      <c r="X3101" s="122"/>
      <c r="Y3101" s="115"/>
      <c r="Z3101" s="115"/>
      <c r="AA3101" s="115"/>
      <c r="AB3101" s="116"/>
    </row>
    <row r="3102" spans="1:28">
      <c r="A3102" s="102">
        <v>3100</v>
      </c>
      <c r="B3102" s="37"/>
      <c r="C3102" s="37"/>
      <c r="D3102" s="37"/>
      <c r="G3102" s="37"/>
      <c r="J3102" s="25"/>
      <c r="K3102" s="25"/>
      <c r="P3102" s="25"/>
      <c r="T3102" s="37"/>
      <c r="U3102" s="37"/>
      <c r="Y3102" s="37"/>
      <c r="Z3102" s="37"/>
    </row>
    <row r="3103" spans="1:28">
      <c r="A3103" s="102">
        <v>3101</v>
      </c>
      <c r="B3103" s="37"/>
      <c r="C3103" s="37"/>
      <c r="D3103" s="37"/>
      <c r="G3103" s="37"/>
      <c r="J3103" s="25"/>
      <c r="K3103" s="25"/>
      <c r="P3103" s="25"/>
      <c r="T3103" s="37"/>
      <c r="U3103" s="37"/>
      <c r="Y3103" s="37"/>
      <c r="Z3103" s="37"/>
    </row>
    <row r="3104" spans="1:28">
      <c r="A3104" s="102">
        <v>3102</v>
      </c>
      <c r="B3104" s="37"/>
      <c r="C3104" s="37"/>
      <c r="D3104" s="37"/>
      <c r="G3104" s="37"/>
      <c r="J3104" s="25"/>
      <c r="K3104" s="25"/>
      <c r="P3104" s="25"/>
      <c r="T3104" s="37"/>
      <c r="U3104" s="37"/>
      <c r="Y3104" s="37"/>
      <c r="Z3104" s="37"/>
    </row>
    <row r="3105" spans="1:28">
      <c r="A3105" s="102">
        <v>3103</v>
      </c>
      <c r="B3105" s="37"/>
      <c r="C3105" s="37"/>
      <c r="D3105" s="37"/>
      <c r="G3105" s="37"/>
      <c r="J3105" s="25"/>
      <c r="K3105" s="25"/>
      <c r="P3105" s="25"/>
      <c r="T3105" s="37"/>
      <c r="U3105" s="37"/>
      <c r="Y3105" s="37"/>
      <c r="Z3105" s="37"/>
    </row>
    <row r="3106" spans="1:28" ht="13.5" thickBot="1">
      <c r="A3106" s="114">
        <v>3104</v>
      </c>
      <c r="B3106" s="122"/>
      <c r="C3106" s="122"/>
      <c r="D3106" s="122"/>
      <c r="E3106" s="122"/>
      <c r="F3106" s="123"/>
      <c r="G3106" s="122"/>
      <c r="H3106" s="123"/>
      <c r="I3106" s="122"/>
      <c r="J3106" s="122"/>
      <c r="K3106" s="122"/>
      <c r="L3106" s="122"/>
      <c r="M3106" s="123"/>
      <c r="N3106" s="122"/>
      <c r="O3106" s="122"/>
      <c r="P3106" s="122"/>
      <c r="Q3106" s="122"/>
      <c r="R3106" s="123"/>
      <c r="S3106" s="122"/>
      <c r="T3106" s="122"/>
      <c r="U3106" s="122"/>
      <c r="V3106" s="122"/>
      <c r="W3106" s="123"/>
      <c r="X3106" s="122"/>
      <c r="Y3106" s="115"/>
      <c r="Z3106" s="115"/>
      <c r="AA3106" s="115"/>
      <c r="AB3106" s="116"/>
    </row>
    <row r="3107" spans="1:28">
      <c r="A3107" s="102">
        <v>3105</v>
      </c>
      <c r="B3107" s="37"/>
      <c r="C3107" s="37"/>
      <c r="D3107" s="37"/>
      <c r="G3107" s="37"/>
      <c r="J3107" s="25"/>
      <c r="K3107" s="25"/>
      <c r="P3107" s="25"/>
      <c r="T3107" s="37"/>
      <c r="U3107" s="37"/>
      <c r="Y3107" s="37"/>
      <c r="Z3107" s="37"/>
    </row>
    <row r="3108" spans="1:28">
      <c r="A3108" s="102">
        <v>3106</v>
      </c>
      <c r="B3108" s="37"/>
      <c r="C3108" s="37"/>
      <c r="D3108" s="37"/>
      <c r="G3108" s="37"/>
      <c r="J3108" s="25"/>
      <c r="K3108" s="25"/>
      <c r="P3108" s="25"/>
      <c r="T3108" s="37"/>
      <c r="U3108" s="37"/>
      <c r="Y3108" s="37"/>
      <c r="Z3108" s="37"/>
    </row>
    <row r="3109" spans="1:28">
      <c r="A3109" s="102">
        <v>3107</v>
      </c>
      <c r="B3109" s="37"/>
      <c r="C3109" s="37"/>
      <c r="D3109" s="37"/>
      <c r="G3109" s="37"/>
      <c r="J3109" s="25"/>
      <c r="K3109" s="25"/>
      <c r="P3109" s="25"/>
      <c r="T3109" s="37"/>
      <c r="U3109" s="37"/>
      <c r="Y3109" s="37"/>
      <c r="Z3109" s="37"/>
    </row>
    <row r="3110" spans="1:28">
      <c r="A3110" s="102">
        <v>3108</v>
      </c>
      <c r="B3110" s="37"/>
      <c r="C3110" s="37"/>
      <c r="D3110" s="37"/>
      <c r="G3110" s="37"/>
      <c r="J3110" s="25"/>
      <c r="K3110" s="25"/>
      <c r="P3110" s="25"/>
      <c r="T3110" s="37"/>
      <c r="U3110" s="37"/>
      <c r="Y3110" s="37"/>
      <c r="Z3110" s="37"/>
    </row>
    <row r="3111" spans="1:28" ht="13.5" thickBot="1">
      <c r="A3111" s="114">
        <v>3109</v>
      </c>
      <c r="B3111" s="122"/>
      <c r="C3111" s="122"/>
      <c r="D3111" s="122"/>
      <c r="E3111" s="122"/>
      <c r="F3111" s="123"/>
      <c r="G3111" s="122"/>
      <c r="H3111" s="123"/>
      <c r="I3111" s="122"/>
      <c r="J3111" s="122"/>
      <c r="K3111" s="122"/>
      <c r="L3111" s="122"/>
      <c r="M3111" s="123"/>
      <c r="N3111" s="122"/>
      <c r="O3111" s="122"/>
      <c r="P3111" s="122"/>
      <c r="Q3111" s="122"/>
      <c r="R3111" s="123"/>
      <c r="S3111" s="122"/>
      <c r="T3111" s="122"/>
      <c r="U3111" s="122"/>
      <c r="V3111" s="122"/>
      <c r="W3111" s="123"/>
      <c r="X3111" s="122"/>
      <c r="Y3111" s="115"/>
      <c r="Z3111" s="115"/>
      <c r="AA3111" s="115"/>
      <c r="AB3111" s="116"/>
    </row>
    <row r="3112" spans="1:28">
      <c r="A3112" s="102">
        <v>3110</v>
      </c>
      <c r="B3112" s="37"/>
      <c r="C3112" s="37"/>
      <c r="D3112" s="37"/>
      <c r="G3112" s="37"/>
      <c r="J3112" s="25"/>
      <c r="K3112" s="25"/>
      <c r="P3112" s="25"/>
      <c r="T3112" s="37"/>
      <c r="U3112" s="37"/>
      <c r="Y3112" s="37"/>
      <c r="Z3112" s="37"/>
    </row>
    <row r="3113" spans="1:28">
      <c r="A3113" s="102">
        <v>3111</v>
      </c>
      <c r="B3113" s="37"/>
      <c r="C3113" s="37"/>
      <c r="D3113" s="37"/>
      <c r="G3113" s="37"/>
      <c r="J3113" s="25"/>
      <c r="K3113" s="25"/>
      <c r="P3113" s="25"/>
      <c r="T3113" s="37"/>
      <c r="U3113" s="37"/>
      <c r="Y3113" s="37"/>
      <c r="Z3113" s="37"/>
    </row>
    <row r="3114" spans="1:28">
      <c r="A3114" s="102">
        <v>3112</v>
      </c>
      <c r="B3114" s="37"/>
      <c r="C3114" s="37"/>
      <c r="D3114" s="37"/>
      <c r="G3114" s="37"/>
      <c r="J3114" s="25"/>
      <c r="K3114" s="25"/>
      <c r="P3114" s="25"/>
      <c r="T3114" s="37"/>
      <c r="U3114" s="37"/>
      <c r="Y3114" s="37"/>
      <c r="Z3114" s="37"/>
    </row>
    <row r="3115" spans="1:28">
      <c r="A3115" s="102">
        <v>3113</v>
      </c>
      <c r="B3115" s="37"/>
      <c r="C3115" s="37"/>
      <c r="D3115" s="37"/>
      <c r="G3115" s="37"/>
      <c r="J3115" s="25"/>
      <c r="K3115" s="25"/>
      <c r="P3115" s="25"/>
      <c r="T3115" s="37"/>
      <c r="U3115" s="37"/>
      <c r="Y3115" s="37"/>
      <c r="Z3115" s="37"/>
    </row>
    <row r="3116" spans="1:28" ht="13.5" thickBot="1">
      <c r="A3116" s="114">
        <v>3114</v>
      </c>
      <c r="B3116" s="122"/>
      <c r="C3116" s="122"/>
      <c r="D3116" s="122"/>
      <c r="E3116" s="122"/>
      <c r="F3116" s="123"/>
      <c r="G3116" s="122"/>
      <c r="H3116" s="123"/>
      <c r="I3116" s="122"/>
      <c r="J3116" s="122"/>
      <c r="K3116" s="122"/>
      <c r="L3116" s="122"/>
      <c r="M3116" s="123"/>
      <c r="N3116" s="122"/>
      <c r="O3116" s="122"/>
      <c r="P3116" s="122"/>
      <c r="Q3116" s="122"/>
      <c r="R3116" s="123"/>
      <c r="S3116" s="122"/>
      <c r="T3116" s="122"/>
      <c r="U3116" s="122"/>
      <c r="V3116" s="122"/>
      <c r="W3116" s="123"/>
      <c r="X3116" s="122"/>
      <c r="Y3116" s="115"/>
      <c r="Z3116" s="115"/>
      <c r="AA3116" s="115"/>
      <c r="AB3116" s="116"/>
    </row>
    <row r="3117" spans="1:28">
      <c r="A3117" s="102">
        <v>3115</v>
      </c>
      <c r="B3117" s="37"/>
      <c r="C3117" s="37"/>
      <c r="D3117" s="37"/>
      <c r="G3117" s="37"/>
      <c r="J3117" s="25"/>
      <c r="K3117" s="25"/>
      <c r="P3117" s="25"/>
      <c r="T3117" s="37"/>
      <c r="U3117" s="37"/>
      <c r="Y3117" s="37"/>
      <c r="Z3117" s="37"/>
    </row>
    <row r="3118" spans="1:28">
      <c r="A3118" s="102">
        <v>3116</v>
      </c>
      <c r="B3118" s="37"/>
      <c r="C3118" s="37"/>
      <c r="D3118" s="37"/>
      <c r="G3118" s="37"/>
      <c r="J3118" s="25"/>
      <c r="K3118" s="25"/>
      <c r="P3118" s="25"/>
      <c r="T3118" s="37"/>
      <c r="U3118" s="37"/>
      <c r="Y3118" s="37"/>
      <c r="Z3118" s="37"/>
    </row>
    <row r="3119" spans="1:28">
      <c r="A3119" s="102">
        <v>3117</v>
      </c>
      <c r="B3119" s="37"/>
      <c r="C3119" s="37"/>
      <c r="D3119" s="37"/>
      <c r="G3119" s="37"/>
      <c r="J3119" s="25"/>
      <c r="K3119" s="25"/>
      <c r="P3119" s="25"/>
      <c r="T3119" s="37"/>
      <c r="U3119" s="37"/>
      <c r="Y3119" s="37"/>
      <c r="Z3119" s="37"/>
    </row>
    <row r="3120" spans="1:28">
      <c r="A3120" s="102">
        <v>3118</v>
      </c>
      <c r="B3120" s="37"/>
      <c r="C3120" s="37"/>
      <c r="D3120" s="37"/>
      <c r="G3120" s="37"/>
      <c r="J3120" s="25"/>
      <c r="K3120" s="25"/>
      <c r="P3120" s="25"/>
      <c r="T3120" s="37"/>
      <c r="U3120" s="37"/>
      <c r="Y3120" s="37"/>
      <c r="Z3120" s="37"/>
    </row>
    <row r="3121" spans="1:28" ht="13.5" thickBot="1">
      <c r="A3121" s="114">
        <v>3119</v>
      </c>
      <c r="B3121" s="122"/>
      <c r="C3121" s="122"/>
      <c r="D3121" s="122"/>
      <c r="E3121" s="122"/>
      <c r="F3121" s="123"/>
      <c r="G3121" s="122"/>
      <c r="H3121" s="123"/>
      <c r="I3121" s="122"/>
      <c r="J3121" s="122"/>
      <c r="K3121" s="122"/>
      <c r="L3121" s="122"/>
      <c r="M3121" s="123"/>
      <c r="N3121" s="122"/>
      <c r="O3121" s="122"/>
      <c r="P3121" s="122"/>
      <c r="Q3121" s="122"/>
      <c r="R3121" s="123"/>
      <c r="S3121" s="122"/>
      <c r="T3121" s="122"/>
      <c r="U3121" s="122"/>
      <c r="V3121" s="122"/>
      <c r="W3121" s="123"/>
      <c r="X3121" s="122"/>
      <c r="Y3121" s="115"/>
      <c r="Z3121" s="115"/>
      <c r="AA3121" s="115"/>
      <c r="AB3121" s="116"/>
    </row>
    <row r="3122" spans="1:28">
      <c r="A3122" s="102">
        <v>3120</v>
      </c>
      <c r="B3122" s="37"/>
      <c r="C3122" s="37"/>
      <c r="D3122" s="37"/>
      <c r="G3122" s="37"/>
      <c r="J3122" s="25"/>
      <c r="K3122" s="25"/>
      <c r="P3122" s="25"/>
      <c r="T3122" s="37"/>
      <c r="U3122" s="37"/>
      <c r="Y3122" s="37"/>
      <c r="Z3122" s="37"/>
    </row>
    <row r="3123" spans="1:28">
      <c r="A3123" s="102">
        <v>3121</v>
      </c>
      <c r="B3123" s="37"/>
      <c r="C3123" s="37"/>
      <c r="D3123" s="37"/>
      <c r="G3123" s="37"/>
      <c r="J3123" s="25"/>
      <c r="K3123" s="25"/>
      <c r="P3123" s="25"/>
      <c r="T3123" s="37"/>
      <c r="U3123" s="37"/>
      <c r="Y3123" s="37"/>
      <c r="Z3123" s="37"/>
    </row>
    <row r="3124" spans="1:28">
      <c r="A3124" s="102">
        <v>3122</v>
      </c>
      <c r="B3124" s="37"/>
      <c r="C3124" s="37"/>
      <c r="D3124" s="37"/>
      <c r="G3124" s="37"/>
      <c r="J3124" s="25"/>
      <c r="K3124" s="25"/>
      <c r="P3124" s="25"/>
      <c r="T3124" s="37"/>
      <c r="U3124" s="37"/>
      <c r="Y3124" s="37"/>
      <c r="Z3124" s="37"/>
    </row>
    <row r="3125" spans="1:28">
      <c r="A3125" s="102">
        <v>3123</v>
      </c>
      <c r="B3125" s="37"/>
      <c r="C3125" s="37"/>
      <c r="D3125" s="37"/>
      <c r="G3125" s="37"/>
      <c r="J3125" s="25"/>
      <c r="K3125" s="25"/>
      <c r="P3125" s="25"/>
      <c r="T3125" s="37"/>
      <c r="U3125" s="37"/>
      <c r="Y3125" s="37"/>
      <c r="Z3125" s="37"/>
    </row>
    <row r="3126" spans="1:28" ht="13.5" thickBot="1">
      <c r="A3126" s="114">
        <v>3124</v>
      </c>
      <c r="B3126" s="122"/>
      <c r="C3126" s="122"/>
      <c r="D3126" s="122"/>
      <c r="E3126" s="122"/>
      <c r="F3126" s="123"/>
      <c r="G3126" s="122"/>
      <c r="H3126" s="123"/>
      <c r="I3126" s="122"/>
      <c r="J3126" s="122"/>
      <c r="K3126" s="122"/>
      <c r="L3126" s="122"/>
      <c r="M3126" s="123"/>
      <c r="N3126" s="122"/>
      <c r="O3126" s="122"/>
      <c r="P3126" s="122"/>
      <c r="Q3126" s="122"/>
      <c r="R3126" s="123"/>
      <c r="S3126" s="122"/>
      <c r="T3126" s="122"/>
      <c r="U3126" s="122"/>
      <c r="V3126" s="122"/>
      <c r="W3126" s="123"/>
      <c r="X3126" s="122"/>
      <c r="Y3126" s="115"/>
      <c r="Z3126" s="115"/>
      <c r="AA3126" s="115"/>
      <c r="AB3126" s="116"/>
    </row>
    <row r="3127" spans="1:28">
      <c r="A3127" s="102">
        <v>3125</v>
      </c>
      <c r="B3127" s="37"/>
      <c r="C3127" s="37"/>
      <c r="D3127" s="37"/>
      <c r="G3127" s="37"/>
      <c r="J3127" s="25"/>
      <c r="K3127" s="25"/>
      <c r="P3127" s="25"/>
      <c r="T3127" s="37"/>
      <c r="U3127" s="37"/>
      <c r="Y3127" s="37"/>
      <c r="Z3127" s="37"/>
    </row>
    <row r="3128" spans="1:28">
      <c r="A3128" s="102">
        <v>3126</v>
      </c>
      <c r="B3128" s="37"/>
      <c r="C3128" s="37"/>
      <c r="D3128" s="37"/>
      <c r="G3128" s="37"/>
      <c r="J3128" s="25"/>
      <c r="K3128" s="25"/>
      <c r="P3128" s="25"/>
      <c r="T3128" s="37"/>
      <c r="U3128" s="37"/>
      <c r="Y3128" s="37"/>
      <c r="Z3128" s="37"/>
    </row>
    <row r="3129" spans="1:28">
      <c r="A3129" s="102">
        <v>3127</v>
      </c>
      <c r="B3129" s="37"/>
      <c r="C3129" s="37"/>
      <c r="D3129" s="37"/>
      <c r="G3129" s="37"/>
      <c r="J3129" s="25"/>
      <c r="K3129" s="25"/>
      <c r="P3129" s="25"/>
      <c r="T3129" s="37"/>
      <c r="U3129" s="37"/>
      <c r="Y3129" s="37"/>
      <c r="Z3129" s="37"/>
    </row>
    <row r="3130" spans="1:28">
      <c r="A3130" s="102">
        <v>3128</v>
      </c>
      <c r="B3130" s="37"/>
      <c r="C3130" s="37"/>
      <c r="D3130" s="37"/>
      <c r="G3130" s="37"/>
      <c r="J3130" s="25"/>
      <c r="K3130" s="25"/>
      <c r="P3130" s="25"/>
      <c r="T3130" s="37"/>
      <c r="U3130" s="37"/>
      <c r="Y3130" s="37"/>
      <c r="Z3130" s="37"/>
    </row>
    <row r="3131" spans="1:28" ht="13.5" thickBot="1">
      <c r="A3131" s="114">
        <v>3129</v>
      </c>
      <c r="B3131" s="122"/>
      <c r="C3131" s="122"/>
      <c r="D3131" s="122"/>
      <c r="E3131" s="122"/>
      <c r="F3131" s="123"/>
      <c r="G3131" s="122"/>
      <c r="H3131" s="123"/>
      <c r="I3131" s="122"/>
      <c r="J3131" s="122"/>
      <c r="K3131" s="122"/>
      <c r="L3131" s="122"/>
      <c r="M3131" s="123"/>
      <c r="N3131" s="122"/>
      <c r="O3131" s="122"/>
      <c r="P3131" s="122"/>
      <c r="Q3131" s="122"/>
      <c r="R3131" s="123"/>
      <c r="S3131" s="122"/>
      <c r="T3131" s="122"/>
      <c r="U3131" s="122"/>
      <c r="V3131" s="122"/>
      <c r="W3131" s="123"/>
      <c r="X3131" s="122"/>
      <c r="Y3131" s="115"/>
      <c r="Z3131" s="115"/>
      <c r="AA3131" s="115"/>
      <c r="AB3131" s="116"/>
    </row>
    <row r="3132" spans="1:28">
      <c r="A3132" s="102">
        <v>3130</v>
      </c>
      <c r="B3132" s="37"/>
      <c r="C3132" s="37"/>
      <c r="D3132" s="37"/>
      <c r="G3132" s="37"/>
      <c r="J3132" s="25"/>
      <c r="K3132" s="25"/>
      <c r="P3132" s="25"/>
      <c r="T3132" s="37"/>
      <c r="U3132" s="37"/>
      <c r="Y3132" s="37"/>
      <c r="Z3132" s="37"/>
    </row>
    <row r="3133" spans="1:28">
      <c r="A3133" s="102">
        <v>3131</v>
      </c>
      <c r="B3133" s="37"/>
      <c r="C3133" s="37"/>
      <c r="D3133" s="37"/>
      <c r="G3133" s="37"/>
      <c r="J3133" s="25"/>
      <c r="K3133" s="25"/>
      <c r="P3133" s="25"/>
      <c r="T3133" s="37"/>
      <c r="U3133" s="37"/>
      <c r="Y3133" s="37"/>
      <c r="Z3133" s="37"/>
    </row>
    <row r="3134" spans="1:28">
      <c r="A3134" s="102">
        <v>3132</v>
      </c>
      <c r="B3134" s="37"/>
      <c r="C3134" s="37"/>
      <c r="D3134" s="37"/>
      <c r="G3134" s="37"/>
      <c r="J3134" s="25"/>
      <c r="K3134" s="25"/>
      <c r="P3134" s="25"/>
      <c r="T3134" s="37"/>
      <c r="U3134" s="37"/>
      <c r="Y3134" s="37"/>
      <c r="Z3134" s="37"/>
    </row>
    <row r="3135" spans="1:28">
      <c r="A3135" s="102">
        <v>3133</v>
      </c>
      <c r="B3135" s="37"/>
      <c r="C3135" s="37"/>
      <c r="D3135" s="37"/>
      <c r="G3135" s="37"/>
      <c r="J3135" s="25"/>
      <c r="K3135" s="25"/>
      <c r="P3135" s="25"/>
      <c r="T3135" s="37"/>
      <c r="U3135" s="37"/>
      <c r="Y3135" s="37"/>
      <c r="Z3135" s="37"/>
    </row>
    <row r="3136" spans="1:28" ht="13.5" thickBot="1">
      <c r="A3136" s="114">
        <v>3134</v>
      </c>
      <c r="B3136" s="122"/>
      <c r="C3136" s="122"/>
      <c r="D3136" s="122"/>
      <c r="E3136" s="122"/>
      <c r="F3136" s="123"/>
      <c r="G3136" s="122"/>
      <c r="H3136" s="123"/>
      <c r="I3136" s="122"/>
      <c r="J3136" s="122"/>
      <c r="K3136" s="122"/>
      <c r="L3136" s="122"/>
      <c r="M3136" s="123"/>
      <c r="N3136" s="122"/>
      <c r="O3136" s="122"/>
      <c r="P3136" s="122"/>
      <c r="Q3136" s="122"/>
      <c r="R3136" s="123"/>
      <c r="S3136" s="122"/>
      <c r="T3136" s="122"/>
      <c r="U3136" s="122"/>
      <c r="V3136" s="122"/>
      <c r="W3136" s="123"/>
      <c r="X3136" s="122"/>
      <c r="Y3136" s="115"/>
      <c r="Z3136" s="115"/>
      <c r="AA3136" s="115"/>
      <c r="AB3136" s="116"/>
    </row>
    <row r="3137" spans="1:28">
      <c r="A3137" s="102">
        <v>3135</v>
      </c>
      <c r="B3137" s="37"/>
      <c r="C3137" s="37"/>
      <c r="D3137" s="37"/>
      <c r="G3137" s="37"/>
      <c r="J3137" s="25"/>
      <c r="K3137" s="25"/>
      <c r="P3137" s="25"/>
      <c r="T3137" s="37"/>
      <c r="U3137" s="37"/>
      <c r="Y3137" s="37"/>
      <c r="Z3137" s="37"/>
    </row>
    <row r="3138" spans="1:28">
      <c r="A3138" s="102">
        <v>3136</v>
      </c>
      <c r="B3138" s="37"/>
      <c r="C3138" s="37"/>
      <c r="D3138" s="37"/>
      <c r="G3138" s="37"/>
      <c r="J3138" s="25"/>
      <c r="K3138" s="25"/>
      <c r="P3138" s="25"/>
      <c r="T3138" s="37"/>
      <c r="U3138" s="37"/>
      <c r="Y3138" s="37"/>
      <c r="Z3138" s="37"/>
    </row>
    <row r="3139" spans="1:28">
      <c r="A3139" s="102">
        <v>3137</v>
      </c>
      <c r="B3139" s="37"/>
      <c r="C3139" s="37"/>
      <c r="D3139" s="37"/>
      <c r="G3139" s="37"/>
      <c r="J3139" s="25"/>
      <c r="K3139" s="25"/>
      <c r="P3139" s="25"/>
      <c r="T3139" s="37"/>
      <c r="U3139" s="37"/>
      <c r="Y3139" s="37"/>
      <c r="Z3139" s="37"/>
    </row>
    <row r="3140" spans="1:28">
      <c r="A3140" s="102">
        <v>3138</v>
      </c>
      <c r="B3140" s="37"/>
      <c r="C3140" s="37"/>
      <c r="D3140" s="37"/>
      <c r="G3140" s="37"/>
      <c r="J3140" s="25"/>
      <c r="K3140" s="25"/>
      <c r="P3140" s="25"/>
      <c r="T3140" s="37"/>
      <c r="U3140" s="37"/>
      <c r="Y3140" s="37"/>
      <c r="Z3140" s="37"/>
    </row>
    <row r="3141" spans="1:28" ht="13.5" thickBot="1">
      <c r="A3141" s="114">
        <v>3139</v>
      </c>
      <c r="B3141" s="122"/>
      <c r="C3141" s="122"/>
      <c r="D3141" s="122"/>
      <c r="E3141" s="122"/>
      <c r="F3141" s="123"/>
      <c r="G3141" s="122"/>
      <c r="H3141" s="123"/>
      <c r="I3141" s="122"/>
      <c r="J3141" s="122"/>
      <c r="K3141" s="122"/>
      <c r="L3141" s="122"/>
      <c r="M3141" s="123"/>
      <c r="N3141" s="122"/>
      <c r="O3141" s="122"/>
      <c r="P3141" s="122"/>
      <c r="Q3141" s="122"/>
      <c r="R3141" s="123"/>
      <c r="S3141" s="122"/>
      <c r="T3141" s="122"/>
      <c r="U3141" s="122"/>
      <c r="V3141" s="122"/>
      <c r="W3141" s="123"/>
      <c r="X3141" s="122"/>
      <c r="Y3141" s="115"/>
      <c r="Z3141" s="115"/>
      <c r="AA3141" s="115"/>
      <c r="AB3141" s="116"/>
    </row>
    <row r="3142" spans="1:28">
      <c r="A3142" s="102">
        <v>3140</v>
      </c>
      <c r="B3142" s="37"/>
      <c r="C3142" s="37"/>
      <c r="D3142" s="37"/>
      <c r="G3142" s="37"/>
      <c r="J3142" s="25"/>
      <c r="K3142" s="25"/>
      <c r="P3142" s="25"/>
      <c r="T3142" s="37"/>
      <c r="U3142" s="37"/>
      <c r="Y3142" s="37"/>
      <c r="Z3142" s="37"/>
    </row>
    <row r="3143" spans="1:28">
      <c r="A3143" s="102">
        <v>3141</v>
      </c>
      <c r="B3143" s="37"/>
      <c r="C3143" s="37"/>
      <c r="D3143" s="37"/>
      <c r="G3143" s="37"/>
      <c r="J3143" s="25"/>
      <c r="K3143" s="25"/>
      <c r="P3143" s="25"/>
      <c r="T3143" s="37"/>
      <c r="U3143" s="37"/>
      <c r="Y3143" s="37"/>
      <c r="Z3143" s="37"/>
    </row>
    <row r="3144" spans="1:28">
      <c r="A3144" s="102">
        <v>3142</v>
      </c>
      <c r="B3144" s="37"/>
      <c r="C3144" s="37"/>
      <c r="D3144" s="37"/>
      <c r="G3144" s="37"/>
      <c r="J3144" s="25"/>
      <c r="K3144" s="25"/>
      <c r="P3144" s="25"/>
      <c r="T3144" s="37"/>
      <c r="U3144" s="37"/>
      <c r="Y3144" s="37"/>
      <c r="Z3144" s="37"/>
    </row>
    <row r="3145" spans="1:28">
      <c r="A3145" s="102">
        <v>3143</v>
      </c>
      <c r="B3145" s="37"/>
      <c r="C3145" s="37"/>
      <c r="D3145" s="37"/>
      <c r="G3145" s="37"/>
      <c r="J3145" s="25"/>
      <c r="K3145" s="25"/>
      <c r="P3145" s="25"/>
      <c r="T3145" s="37"/>
      <c r="U3145" s="37"/>
      <c r="Y3145" s="37"/>
      <c r="Z3145" s="37"/>
    </row>
    <row r="3146" spans="1:28" ht="13.5" thickBot="1">
      <c r="A3146" s="114">
        <v>3144</v>
      </c>
      <c r="B3146" s="122"/>
      <c r="C3146" s="122"/>
      <c r="D3146" s="122"/>
      <c r="E3146" s="122"/>
      <c r="F3146" s="123"/>
      <c r="G3146" s="122"/>
      <c r="H3146" s="123"/>
      <c r="I3146" s="122"/>
      <c r="J3146" s="122"/>
      <c r="K3146" s="122"/>
      <c r="L3146" s="122"/>
      <c r="M3146" s="123"/>
      <c r="N3146" s="122"/>
      <c r="O3146" s="122"/>
      <c r="P3146" s="122"/>
      <c r="Q3146" s="122"/>
      <c r="R3146" s="123"/>
      <c r="S3146" s="122"/>
      <c r="T3146" s="122"/>
      <c r="U3146" s="122"/>
      <c r="V3146" s="122"/>
      <c r="W3146" s="123"/>
      <c r="X3146" s="122"/>
      <c r="Y3146" s="115"/>
      <c r="Z3146" s="115"/>
      <c r="AA3146" s="115"/>
      <c r="AB3146" s="116"/>
    </row>
    <row r="3147" spans="1:28">
      <c r="A3147" s="102">
        <v>3145</v>
      </c>
      <c r="B3147" s="37"/>
      <c r="C3147" s="37"/>
      <c r="D3147" s="37"/>
      <c r="G3147" s="37"/>
      <c r="J3147" s="25"/>
      <c r="K3147" s="25"/>
      <c r="P3147" s="25"/>
      <c r="T3147" s="37"/>
      <c r="U3147" s="37"/>
      <c r="Y3147" s="37"/>
      <c r="Z3147" s="37"/>
    </row>
    <row r="3148" spans="1:28">
      <c r="A3148" s="102">
        <v>3146</v>
      </c>
      <c r="B3148" s="37"/>
      <c r="C3148" s="37"/>
      <c r="D3148" s="37"/>
      <c r="G3148" s="37"/>
      <c r="J3148" s="25"/>
      <c r="K3148" s="25"/>
      <c r="P3148" s="25"/>
      <c r="T3148" s="37"/>
      <c r="U3148" s="37"/>
      <c r="Y3148" s="37"/>
      <c r="Z3148" s="37"/>
    </row>
    <row r="3149" spans="1:28">
      <c r="A3149" s="102">
        <v>3147</v>
      </c>
      <c r="B3149" s="37"/>
      <c r="C3149" s="37"/>
      <c r="D3149" s="37"/>
      <c r="G3149" s="37"/>
      <c r="J3149" s="25"/>
      <c r="K3149" s="25"/>
      <c r="P3149" s="25"/>
      <c r="T3149" s="37"/>
      <c r="U3149" s="37"/>
      <c r="Y3149" s="37"/>
      <c r="Z3149" s="37"/>
    </row>
    <row r="3150" spans="1:28">
      <c r="A3150" s="102">
        <v>3148</v>
      </c>
      <c r="B3150" s="37"/>
      <c r="C3150" s="37"/>
      <c r="D3150" s="37"/>
      <c r="G3150" s="37"/>
      <c r="J3150" s="25"/>
      <c r="K3150" s="25"/>
      <c r="P3150" s="25"/>
      <c r="T3150" s="37"/>
      <c r="U3150" s="37"/>
      <c r="Y3150" s="37"/>
      <c r="Z3150" s="37"/>
    </row>
    <row r="3151" spans="1:28" ht="13.5" thickBot="1">
      <c r="A3151" s="114">
        <v>3149</v>
      </c>
      <c r="B3151" s="122"/>
      <c r="C3151" s="122"/>
      <c r="D3151" s="122"/>
      <c r="E3151" s="122"/>
      <c r="F3151" s="123"/>
      <c r="G3151" s="122"/>
      <c r="H3151" s="123"/>
      <c r="I3151" s="122"/>
      <c r="J3151" s="122"/>
      <c r="K3151" s="122"/>
      <c r="L3151" s="122"/>
      <c r="M3151" s="123"/>
      <c r="N3151" s="122"/>
      <c r="O3151" s="122"/>
      <c r="P3151" s="122"/>
      <c r="Q3151" s="122"/>
      <c r="R3151" s="123"/>
      <c r="S3151" s="122"/>
      <c r="T3151" s="122"/>
      <c r="U3151" s="122"/>
      <c r="V3151" s="122"/>
      <c r="W3151" s="123"/>
      <c r="X3151" s="122"/>
      <c r="Y3151" s="115"/>
      <c r="Z3151" s="115"/>
      <c r="AA3151" s="115"/>
      <c r="AB3151" s="116"/>
    </row>
    <row r="3152" spans="1:28">
      <c r="A3152" s="102">
        <v>3150</v>
      </c>
      <c r="B3152" s="37"/>
      <c r="C3152" s="37"/>
      <c r="D3152" s="37"/>
      <c r="G3152" s="37"/>
      <c r="J3152" s="25"/>
      <c r="K3152" s="25"/>
      <c r="P3152" s="25"/>
      <c r="T3152" s="37"/>
      <c r="U3152" s="37"/>
      <c r="Y3152" s="37"/>
      <c r="Z3152" s="37"/>
    </row>
    <row r="3153" spans="1:28">
      <c r="A3153" s="102">
        <v>3151</v>
      </c>
      <c r="B3153" s="37"/>
      <c r="C3153" s="37"/>
      <c r="D3153" s="37"/>
      <c r="G3153" s="37"/>
      <c r="J3153" s="25"/>
      <c r="K3153" s="25"/>
      <c r="P3153" s="25"/>
      <c r="T3153" s="37"/>
      <c r="U3153" s="37"/>
      <c r="Y3153" s="37"/>
      <c r="Z3153" s="37"/>
    </row>
    <row r="3154" spans="1:28">
      <c r="A3154" s="102">
        <v>3152</v>
      </c>
      <c r="B3154" s="37"/>
      <c r="C3154" s="37"/>
      <c r="D3154" s="37"/>
      <c r="G3154" s="37"/>
      <c r="J3154" s="25"/>
      <c r="K3154" s="25"/>
      <c r="P3154" s="25"/>
      <c r="T3154" s="37"/>
      <c r="U3154" s="37"/>
      <c r="Y3154" s="37"/>
      <c r="Z3154" s="37"/>
    </row>
    <row r="3155" spans="1:28">
      <c r="A3155" s="102">
        <v>3153</v>
      </c>
      <c r="B3155" s="37"/>
      <c r="C3155" s="37"/>
      <c r="D3155" s="37"/>
      <c r="G3155" s="37"/>
      <c r="J3155" s="25"/>
      <c r="K3155" s="25"/>
      <c r="P3155" s="25"/>
      <c r="T3155" s="37"/>
      <c r="U3155" s="37"/>
      <c r="Y3155" s="37"/>
      <c r="Z3155" s="37"/>
    </row>
    <row r="3156" spans="1:28" ht="13.5" thickBot="1">
      <c r="A3156" s="114">
        <v>3154</v>
      </c>
      <c r="B3156" s="122"/>
      <c r="C3156" s="122"/>
      <c r="D3156" s="122"/>
      <c r="E3156" s="122"/>
      <c r="F3156" s="123"/>
      <c r="G3156" s="122"/>
      <c r="H3156" s="123"/>
      <c r="I3156" s="122"/>
      <c r="J3156" s="122"/>
      <c r="K3156" s="122"/>
      <c r="L3156" s="122"/>
      <c r="M3156" s="123"/>
      <c r="N3156" s="122"/>
      <c r="O3156" s="122"/>
      <c r="P3156" s="122"/>
      <c r="Q3156" s="122"/>
      <c r="R3156" s="123"/>
      <c r="S3156" s="122"/>
      <c r="T3156" s="122"/>
      <c r="U3156" s="122"/>
      <c r="V3156" s="122"/>
      <c r="W3156" s="123"/>
      <c r="X3156" s="122"/>
      <c r="Y3156" s="115"/>
      <c r="Z3156" s="115"/>
      <c r="AA3156" s="115"/>
      <c r="AB3156" s="116"/>
    </row>
    <row r="3157" spans="1:28">
      <c r="A3157" s="102">
        <v>3155</v>
      </c>
      <c r="B3157" s="37"/>
      <c r="C3157" s="37"/>
      <c r="D3157" s="37"/>
      <c r="G3157" s="37"/>
      <c r="J3157" s="25"/>
      <c r="K3157" s="25"/>
      <c r="P3157" s="25"/>
      <c r="T3157" s="37"/>
      <c r="U3157" s="37"/>
      <c r="Y3157" s="37"/>
      <c r="Z3157" s="37"/>
    </row>
    <row r="3158" spans="1:28">
      <c r="A3158" s="102">
        <v>3156</v>
      </c>
      <c r="B3158" s="37"/>
      <c r="C3158" s="37"/>
      <c r="D3158" s="37"/>
      <c r="G3158" s="37"/>
      <c r="J3158" s="25"/>
      <c r="K3158" s="25"/>
      <c r="P3158" s="25"/>
      <c r="T3158" s="37"/>
      <c r="U3158" s="37"/>
      <c r="Y3158" s="37"/>
      <c r="Z3158" s="37"/>
    </row>
    <row r="3159" spans="1:28">
      <c r="A3159" s="102">
        <v>3157</v>
      </c>
      <c r="B3159" s="37"/>
      <c r="C3159" s="37"/>
      <c r="D3159" s="37"/>
      <c r="G3159" s="37"/>
      <c r="J3159" s="25"/>
      <c r="K3159" s="25"/>
      <c r="P3159" s="25"/>
      <c r="T3159" s="37"/>
      <c r="U3159" s="37"/>
      <c r="Y3159" s="37"/>
      <c r="Z3159" s="37"/>
    </row>
    <row r="3160" spans="1:28">
      <c r="A3160" s="102">
        <v>3158</v>
      </c>
      <c r="B3160" s="37"/>
      <c r="C3160" s="37"/>
      <c r="D3160" s="37"/>
      <c r="G3160" s="37"/>
      <c r="J3160" s="25"/>
      <c r="K3160" s="25"/>
      <c r="P3160" s="25"/>
      <c r="T3160" s="37"/>
      <c r="U3160" s="37"/>
      <c r="Y3160" s="37"/>
      <c r="Z3160" s="37"/>
    </row>
    <row r="3161" spans="1:28" ht="13.5" thickBot="1">
      <c r="A3161" s="114">
        <v>3159</v>
      </c>
      <c r="B3161" s="122"/>
      <c r="C3161" s="122"/>
      <c r="D3161" s="122"/>
      <c r="E3161" s="122"/>
      <c r="F3161" s="123"/>
      <c r="G3161" s="122"/>
      <c r="H3161" s="123"/>
      <c r="I3161" s="122"/>
      <c r="J3161" s="122"/>
      <c r="K3161" s="122"/>
      <c r="L3161" s="122"/>
      <c r="M3161" s="123"/>
      <c r="N3161" s="122"/>
      <c r="O3161" s="122"/>
      <c r="P3161" s="122"/>
      <c r="Q3161" s="122"/>
      <c r="R3161" s="123"/>
      <c r="S3161" s="122"/>
      <c r="T3161" s="122"/>
      <c r="U3161" s="122"/>
      <c r="V3161" s="122"/>
      <c r="W3161" s="123"/>
      <c r="X3161" s="122"/>
      <c r="Y3161" s="115"/>
      <c r="Z3161" s="115"/>
      <c r="AA3161" s="115"/>
      <c r="AB3161" s="116"/>
    </row>
    <row r="3162" spans="1:28">
      <c r="A3162" s="102">
        <v>3160</v>
      </c>
      <c r="B3162" s="37"/>
      <c r="C3162" s="37"/>
      <c r="D3162" s="37"/>
      <c r="G3162" s="37"/>
      <c r="J3162" s="25"/>
      <c r="K3162" s="25"/>
      <c r="P3162" s="25"/>
      <c r="T3162" s="37"/>
      <c r="U3162" s="37"/>
      <c r="Y3162" s="37"/>
      <c r="Z3162" s="37"/>
    </row>
    <row r="3163" spans="1:28">
      <c r="A3163" s="102">
        <v>3161</v>
      </c>
      <c r="B3163" s="37"/>
      <c r="C3163" s="37"/>
      <c r="D3163" s="37"/>
      <c r="G3163" s="37"/>
      <c r="J3163" s="25"/>
      <c r="K3163" s="25"/>
      <c r="P3163" s="25"/>
      <c r="T3163" s="37"/>
      <c r="U3163" s="37"/>
      <c r="Y3163" s="37"/>
      <c r="Z3163" s="37"/>
    </row>
    <row r="3164" spans="1:28">
      <c r="A3164" s="102">
        <v>3162</v>
      </c>
      <c r="B3164" s="37"/>
      <c r="C3164" s="37"/>
      <c r="D3164" s="37"/>
      <c r="G3164" s="37"/>
      <c r="J3164" s="25"/>
      <c r="K3164" s="25"/>
      <c r="P3164" s="25"/>
      <c r="T3164" s="37"/>
      <c r="U3164" s="37"/>
      <c r="Y3164" s="37"/>
      <c r="Z3164" s="37"/>
    </row>
    <row r="3165" spans="1:28">
      <c r="A3165" s="102">
        <v>3163</v>
      </c>
      <c r="B3165" s="37"/>
      <c r="C3165" s="37"/>
      <c r="D3165" s="37"/>
      <c r="G3165" s="37"/>
      <c r="J3165" s="25"/>
      <c r="K3165" s="25"/>
      <c r="P3165" s="25"/>
      <c r="T3165" s="37"/>
      <c r="U3165" s="37"/>
      <c r="Y3165" s="37"/>
      <c r="Z3165" s="37"/>
    </row>
    <row r="3166" spans="1:28" ht="13.5" thickBot="1">
      <c r="A3166" s="114">
        <v>3164</v>
      </c>
      <c r="B3166" s="122"/>
      <c r="C3166" s="122"/>
      <c r="D3166" s="122"/>
      <c r="E3166" s="122"/>
      <c r="F3166" s="123"/>
      <c r="G3166" s="122"/>
      <c r="H3166" s="123"/>
      <c r="I3166" s="122"/>
      <c r="J3166" s="122"/>
      <c r="K3166" s="122"/>
      <c r="L3166" s="122"/>
      <c r="M3166" s="123"/>
      <c r="N3166" s="122"/>
      <c r="O3166" s="122"/>
      <c r="P3166" s="122"/>
      <c r="Q3166" s="122"/>
      <c r="R3166" s="123"/>
      <c r="S3166" s="122"/>
      <c r="T3166" s="122"/>
      <c r="U3166" s="122"/>
      <c r="V3166" s="122"/>
      <c r="W3166" s="123"/>
      <c r="X3166" s="122"/>
      <c r="Y3166" s="115"/>
      <c r="Z3166" s="115"/>
      <c r="AA3166" s="115"/>
      <c r="AB3166" s="116"/>
    </row>
    <row r="3167" spans="1:28">
      <c r="A3167" s="102">
        <v>3165</v>
      </c>
      <c r="B3167" s="37"/>
      <c r="C3167" s="37"/>
      <c r="D3167" s="37"/>
      <c r="G3167" s="37"/>
      <c r="J3167" s="25"/>
      <c r="K3167" s="25"/>
      <c r="P3167" s="25"/>
      <c r="T3167" s="37"/>
      <c r="U3167" s="37"/>
      <c r="Y3167" s="37"/>
      <c r="Z3167" s="37"/>
    </row>
    <row r="3168" spans="1:28">
      <c r="A3168" s="102">
        <v>3166</v>
      </c>
      <c r="B3168" s="37"/>
      <c r="C3168" s="37"/>
      <c r="D3168" s="37"/>
      <c r="G3168" s="37"/>
      <c r="J3168" s="25"/>
      <c r="K3168" s="25"/>
      <c r="P3168" s="25"/>
      <c r="T3168" s="37"/>
      <c r="U3168" s="37"/>
      <c r="Y3168" s="37"/>
      <c r="Z3168" s="37"/>
    </row>
    <row r="3169" spans="1:28">
      <c r="A3169" s="102">
        <v>3167</v>
      </c>
      <c r="B3169" s="37"/>
      <c r="C3169" s="37"/>
      <c r="D3169" s="37"/>
      <c r="G3169" s="37"/>
      <c r="J3169" s="25"/>
      <c r="K3169" s="25"/>
      <c r="P3169" s="25"/>
      <c r="T3169" s="37"/>
      <c r="U3169" s="37"/>
      <c r="Y3169" s="37"/>
      <c r="Z3169" s="37"/>
    </row>
    <row r="3170" spans="1:28">
      <c r="A3170" s="102">
        <v>3168</v>
      </c>
      <c r="B3170" s="37"/>
      <c r="C3170" s="37"/>
      <c r="D3170" s="37"/>
      <c r="G3170" s="37"/>
      <c r="J3170" s="25"/>
      <c r="K3170" s="25"/>
      <c r="P3170" s="25"/>
      <c r="T3170" s="37"/>
      <c r="U3170" s="37"/>
      <c r="Y3170" s="37"/>
      <c r="Z3170" s="37"/>
    </row>
    <row r="3171" spans="1:28" ht="13.5" thickBot="1">
      <c r="A3171" s="114">
        <v>3169</v>
      </c>
      <c r="B3171" s="122"/>
      <c r="C3171" s="122"/>
      <c r="D3171" s="122"/>
      <c r="E3171" s="122"/>
      <c r="F3171" s="123"/>
      <c r="G3171" s="122"/>
      <c r="H3171" s="123"/>
      <c r="I3171" s="122"/>
      <c r="J3171" s="122"/>
      <c r="K3171" s="122"/>
      <c r="L3171" s="122"/>
      <c r="M3171" s="123"/>
      <c r="N3171" s="122"/>
      <c r="O3171" s="122"/>
      <c r="P3171" s="122"/>
      <c r="Q3171" s="122"/>
      <c r="R3171" s="123"/>
      <c r="S3171" s="122"/>
      <c r="T3171" s="122"/>
      <c r="U3171" s="122"/>
      <c r="V3171" s="122"/>
      <c r="W3171" s="123"/>
      <c r="X3171" s="122"/>
      <c r="Y3171" s="115"/>
      <c r="Z3171" s="115"/>
      <c r="AA3171" s="115"/>
      <c r="AB3171" s="116"/>
    </row>
    <row r="3172" spans="1:28">
      <c r="A3172" s="102">
        <v>3170</v>
      </c>
      <c r="B3172" s="37"/>
      <c r="C3172" s="37"/>
      <c r="D3172" s="37"/>
      <c r="G3172" s="37"/>
      <c r="J3172" s="25"/>
      <c r="K3172" s="25"/>
      <c r="P3172" s="25"/>
      <c r="T3172" s="37"/>
      <c r="U3172" s="37"/>
      <c r="Y3172" s="37"/>
      <c r="Z3172" s="37"/>
    </row>
    <row r="3173" spans="1:28">
      <c r="A3173" s="102">
        <v>3171</v>
      </c>
      <c r="B3173" s="37"/>
      <c r="C3173" s="37"/>
      <c r="D3173" s="37"/>
      <c r="G3173" s="37"/>
      <c r="J3173" s="25"/>
      <c r="K3173" s="25"/>
      <c r="P3173" s="25"/>
      <c r="T3173" s="37"/>
      <c r="U3173" s="37"/>
      <c r="Y3173" s="37"/>
      <c r="Z3173" s="37"/>
    </row>
    <row r="3174" spans="1:28">
      <c r="A3174" s="102">
        <v>3172</v>
      </c>
      <c r="B3174" s="37"/>
      <c r="C3174" s="37"/>
      <c r="D3174" s="37"/>
      <c r="G3174" s="37"/>
      <c r="J3174" s="25"/>
      <c r="K3174" s="25"/>
      <c r="P3174" s="25"/>
      <c r="T3174" s="37"/>
      <c r="U3174" s="37"/>
      <c r="Y3174" s="37"/>
      <c r="Z3174" s="37"/>
    </row>
    <row r="3175" spans="1:28">
      <c r="A3175" s="102">
        <v>3173</v>
      </c>
      <c r="B3175" s="37"/>
      <c r="C3175" s="37"/>
      <c r="D3175" s="37"/>
      <c r="G3175" s="37"/>
      <c r="J3175" s="25"/>
      <c r="K3175" s="25"/>
      <c r="P3175" s="25"/>
      <c r="T3175" s="37"/>
      <c r="U3175" s="37"/>
      <c r="Y3175" s="37"/>
      <c r="Z3175" s="37"/>
    </row>
    <row r="3176" spans="1:28" ht="13.5" thickBot="1">
      <c r="A3176" s="114">
        <v>3174</v>
      </c>
      <c r="B3176" s="122"/>
      <c r="C3176" s="122"/>
      <c r="D3176" s="122"/>
      <c r="E3176" s="122"/>
      <c r="F3176" s="123"/>
      <c r="G3176" s="122"/>
      <c r="H3176" s="123"/>
      <c r="I3176" s="122"/>
      <c r="J3176" s="122"/>
      <c r="K3176" s="122"/>
      <c r="L3176" s="122"/>
      <c r="M3176" s="123"/>
      <c r="N3176" s="122"/>
      <c r="O3176" s="122"/>
      <c r="P3176" s="122"/>
      <c r="Q3176" s="122"/>
      <c r="R3176" s="123"/>
      <c r="S3176" s="122"/>
      <c r="T3176" s="122"/>
      <c r="U3176" s="122"/>
      <c r="V3176" s="122"/>
      <c r="W3176" s="123"/>
      <c r="X3176" s="122"/>
      <c r="Y3176" s="115"/>
      <c r="Z3176" s="115"/>
      <c r="AA3176" s="115"/>
      <c r="AB3176" s="116"/>
    </row>
    <row r="3177" spans="1:28">
      <c r="A3177" s="102">
        <v>3175</v>
      </c>
      <c r="B3177" s="37"/>
      <c r="C3177" s="37"/>
      <c r="D3177" s="37"/>
      <c r="G3177" s="37"/>
      <c r="J3177" s="25"/>
      <c r="K3177" s="25"/>
      <c r="P3177" s="25"/>
      <c r="T3177" s="37"/>
      <c r="U3177" s="37"/>
      <c r="Y3177" s="37"/>
      <c r="Z3177" s="37"/>
    </row>
    <row r="3178" spans="1:28">
      <c r="A3178" s="102">
        <v>3176</v>
      </c>
      <c r="B3178" s="37"/>
      <c r="C3178" s="37"/>
      <c r="D3178" s="37"/>
      <c r="G3178" s="37"/>
      <c r="J3178" s="25"/>
      <c r="K3178" s="25"/>
      <c r="P3178" s="25"/>
      <c r="T3178" s="37"/>
      <c r="U3178" s="37"/>
      <c r="Y3178" s="37"/>
      <c r="Z3178" s="37"/>
    </row>
    <row r="3179" spans="1:28">
      <c r="A3179" s="102">
        <v>3177</v>
      </c>
      <c r="B3179" s="37"/>
      <c r="C3179" s="37"/>
      <c r="D3179" s="37"/>
      <c r="G3179" s="37"/>
      <c r="J3179" s="25"/>
      <c r="K3179" s="25"/>
      <c r="P3179" s="25"/>
      <c r="T3179" s="37"/>
      <c r="U3179" s="37"/>
      <c r="Y3179" s="37"/>
      <c r="Z3179" s="37"/>
    </row>
    <row r="3180" spans="1:28">
      <c r="A3180" s="102">
        <v>3178</v>
      </c>
      <c r="B3180" s="37"/>
      <c r="C3180" s="37"/>
      <c r="D3180" s="37"/>
      <c r="G3180" s="37"/>
      <c r="J3180" s="25"/>
      <c r="K3180" s="25"/>
      <c r="P3180" s="25"/>
      <c r="T3180" s="37"/>
      <c r="U3180" s="37"/>
      <c r="Y3180" s="37"/>
      <c r="Z3180" s="37"/>
    </row>
    <row r="3181" spans="1:28" ht="13.5" thickBot="1">
      <c r="A3181" s="114">
        <v>3179</v>
      </c>
      <c r="B3181" s="122"/>
      <c r="C3181" s="122"/>
      <c r="D3181" s="122"/>
      <c r="E3181" s="122"/>
      <c r="F3181" s="123"/>
      <c r="G3181" s="122"/>
      <c r="H3181" s="123"/>
      <c r="I3181" s="122"/>
      <c r="J3181" s="122"/>
      <c r="K3181" s="122"/>
      <c r="L3181" s="122"/>
      <c r="M3181" s="123"/>
      <c r="N3181" s="122"/>
      <c r="O3181" s="122"/>
      <c r="P3181" s="122"/>
      <c r="Q3181" s="122"/>
      <c r="R3181" s="123"/>
      <c r="S3181" s="122"/>
      <c r="T3181" s="122"/>
      <c r="U3181" s="122"/>
      <c r="V3181" s="122"/>
      <c r="W3181" s="123"/>
      <c r="X3181" s="122"/>
      <c r="Y3181" s="115"/>
      <c r="Z3181" s="115"/>
      <c r="AA3181" s="115"/>
      <c r="AB3181" s="116"/>
    </row>
    <row r="3182" spans="1:28">
      <c r="A3182" s="102">
        <v>3180</v>
      </c>
      <c r="B3182" s="37"/>
      <c r="C3182" s="37"/>
      <c r="D3182" s="37"/>
      <c r="G3182" s="37"/>
      <c r="J3182" s="25"/>
      <c r="K3182" s="25"/>
      <c r="P3182" s="25"/>
      <c r="T3182" s="37"/>
      <c r="U3182" s="37"/>
      <c r="Y3182" s="37"/>
      <c r="Z3182" s="37"/>
    </row>
    <row r="3183" spans="1:28">
      <c r="A3183" s="102">
        <v>3181</v>
      </c>
      <c r="B3183" s="37"/>
      <c r="C3183" s="37"/>
      <c r="D3183" s="37"/>
      <c r="G3183" s="37"/>
      <c r="J3183" s="25"/>
      <c r="K3183" s="25"/>
      <c r="P3183" s="25"/>
      <c r="T3183" s="37"/>
      <c r="U3183" s="37"/>
      <c r="Y3183" s="37"/>
      <c r="Z3183" s="37"/>
    </row>
    <row r="3184" spans="1:28">
      <c r="A3184" s="102">
        <v>3182</v>
      </c>
      <c r="B3184" s="37"/>
      <c r="C3184" s="37"/>
      <c r="D3184" s="37"/>
      <c r="G3184" s="37"/>
      <c r="J3184" s="25"/>
      <c r="K3184" s="25"/>
      <c r="P3184" s="25"/>
      <c r="T3184" s="37"/>
      <c r="U3184" s="37"/>
      <c r="Y3184" s="37"/>
      <c r="Z3184" s="37"/>
    </row>
    <row r="3185" spans="1:28">
      <c r="A3185" s="102">
        <v>3183</v>
      </c>
      <c r="B3185" s="37"/>
      <c r="C3185" s="37"/>
      <c r="D3185" s="37"/>
      <c r="G3185" s="37"/>
      <c r="J3185" s="25"/>
      <c r="K3185" s="25"/>
      <c r="P3185" s="25"/>
      <c r="T3185" s="37"/>
      <c r="U3185" s="37"/>
      <c r="Y3185" s="37"/>
      <c r="Z3185" s="37"/>
    </row>
    <row r="3186" spans="1:28" ht="13.5" thickBot="1">
      <c r="A3186" s="114">
        <v>3184</v>
      </c>
      <c r="B3186" s="122"/>
      <c r="C3186" s="122"/>
      <c r="D3186" s="122"/>
      <c r="E3186" s="122"/>
      <c r="F3186" s="123"/>
      <c r="G3186" s="122"/>
      <c r="H3186" s="123"/>
      <c r="I3186" s="122"/>
      <c r="J3186" s="122"/>
      <c r="K3186" s="122"/>
      <c r="L3186" s="122"/>
      <c r="M3186" s="123"/>
      <c r="N3186" s="122"/>
      <c r="O3186" s="122"/>
      <c r="P3186" s="122"/>
      <c r="Q3186" s="122"/>
      <c r="R3186" s="123"/>
      <c r="S3186" s="122"/>
      <c r="T3186" s="122"/>
      <c r="U3186" s="122"/>
      <c r="V3186" s="122"/>
      <c r="W3186" s="123"/>
      <c r="X3186" s="122"/>
      <c r="Y3186" s="115"/>
      <c r="Z3186" s="115"/>
      <c r="AA3186" s="115"/>
      <c r="AB3186" s="116"/>
    </row>
    <row r="3187" spans="1:28">
      <c r="A3187" s="102">
        <v>3185</v>
      </c>
      <c r="B3187" s="37"/>
      <c r="C3187" s="37"/>
      <c r="D3187" s="37"/>
      <c r="G3187" s="37"/>
      <c r="J3187" s="25"/>
      <c r="K3187" s="25"/>
      <c r="P3187" s="25"/>
      <c r="T3187" s="37"/>
      <c r="U3187" s="37"/>
      <c r="Y3187" s="37"/>
      <c r="Z3187" s="37"/>
    </row>
    <row r="3188" spans="1:28">
      <c r="A3188" s="102">
        <v>3186</v>
      </c>
      <c r="B3188" s="37"/>
      <c r="C3188" s="37"/>
      <c r="D3188" s="37"/>
      <c r="G3188" s="37"/>
      <c r="J3188" s="25"/>
      <c r="K3188" s="25"/>
      <c r="P3188" s="25"/>
      <c r="T3188" s="37"/>
      <c r="U3188" s="37"/>
      <c r="Y3188" s="37"/>
      <c r="Z3188" s="37"/>
    </row>
    <row r="3189" spans="1:28">
      <c r="A3189" s="102">
        <v>3187</v>
      </c>
      <c r="B3189" s="37"/>
      <c r="C3189" s="37"/>
      <c r="D3189" s="37"/>
      <c r="G3189" s="37"/>
      <c r="J3189" s="25"/>
      <c r="K3189" s="25"/>
      <c r="P3189" s="25"/>
      <c r="T3189" s="37"/>
      <c r="U3189" s="37"/>
      <c r="Y3189" s="37"/>
      <c r="Z3189" s="37"/>
    </row>
    <row r="3190" spans="1:28">
      <c r="A3190" s="102">
        <v>3188</v>
      </c>
      <c r="B3190" s="37"/>
      <c r="C3190" s="37"/>
      <c r="D3190" s="37"/>
      <c r="G3190" s="37"/>
      <c r="J3190" s="25"/>
      <c r="K3190" s="25"/>
      <c r="P3190" s="25"/>
      <c r="T3190" s="37"/>
      <c r="U3190" s="37"/>
      <c r="Y3190" s="37"/>
      <c r="Z3190" s="37"/>
    </row>
    <row r="3191" spans="1:28" ht="13.5" thickBot="1">
      <c r="A3191" s="114">
        <v>3189</v>
      </c>
      <c r="B3191" s="122"/>
      <c r="C3191" s="122"/>
      <c r="D3191" s="122"/>
      <c r="E3191" s="122"/>
      <c r="F3191" s="123"/>
      <c r="G3191" s="122"/>
      <c r="H3191" s="123"/>
      <c r="I3191" s="122"/>
      <c r="J3191" s="122"/>
      <c r="K3191" s="122"/>
      <c r="L3191" s="122"/>
      <c r="M3191" s="123"/>
      <c r="N3191" s="122"/>
      <c r="O3191" s="122"/>
      <c r="P3191" s="122"/>
      <c r="Q3191" s="122"/>
      <c r="R3191" s="123"/>
      <c r="S3191" s="122"/>
      <c r="T3191" s="122"/>
      <c r="U3191" s="122"/>
      <c r="V3191" s="122"/>
      <c r="W3191" s="123"/>
      <c r="X3191" s="122"/>
      <c r="Y3191" s="115"/>
      <c r="Z3191" s="115"/>
      <c r="AA3191" s="115"/>
      <c r="AB3191" s="116"/>
    </row>
    <row r="3192" spans="1:28">
      <c r="A3192" s="102">
        <v>3190</v>
      </c>
      <c r="B3192" s="37"/>
      <c r="C3192" s="37"/>
      <c r="D3192" s="37"/>
      <c r="G3192" s="37"/>
      <c r="J3192" s="25"/>
      <c r="K3192" s="25"/>
      <c r="P3192" s="25"/>
      <c r="T3192" s="37"/>
      <c r="U3192" s="37"/>
      <c r="Y3192" s="37"/>
      <c r="Z3192" s="37"/>
    </row>
    <row r="3193" spans="1:28">
      <c r="A3193" s="102">
        <v>3191</v>
      </c>
      <c r="B3193" s="37"/>
      <c r="C3193" s="37"/>
      <c r="D3193" s="37"/>
      <c r="G3193" s="37"/>
      <c r="J3193" s="25"/>
      <c r="K3193" s="25"/>
      <c r="P3193" s="25"/>
      <c r="T3193" s="37"/>
      <c r="U3193" s="37"/>
      <c r="Y3193" s="37"/>
      <c r="Z3193" s="37"/>
    </row>
    <row r="3194" spans="1:28">
      <c r="A3194" s="102">
        <v>3192</v>
      </c>
      <c r="B3194" s="37"/>
      <c r="C3194" s="37"/>
      <c r="D3194" s="37"/>
      <c r="G3194" s="37"/>
      <c r="J3194" s="25"/>
      <c r="K3194" s="25"/>
      <c r="P3194" s="25"/>
      <c r="T3194" s="37"/>
      <c r="U3194" s="37"/>
      <c r="Y3194" s="37"/>
      <c r="Z3194" s="37"/>
    </row>
    <row r="3195" spans="1:28">
      <c r="A3195" s="102">
        <v>3193</v>
      </c>
      <c r="B3195" s="37"/>
      <c r="C3195" s="37"/>
      <c r="D3195" s="37"/>
      <c r="G3195" s="37"/>
      <c r="J3195" s="25"/>
      <c r="K3195" s="25"/>
      <c r="P3195" s="25"/>
      <c r="T3195" s="37"/>
      <c r="U3195" s="37"/>
      <c r="Y3195" s="37"/>
      <c r="Z3195" s="37"/>
    </row>
    <row r="3196" spans="1:28" ht="13.5" thickBot="1">
      <c r="A3196" s="114">
        <v>3194</v>
      </c>
      <c r="B3196" s="122"/>
      <c r="C3196" s="122"/>
      <c r="D3196" s="122"/>
      <c r="E3196" s="122"/>
      <c r="F3196" s="123"/>
      <c r="G3196" s="122"/>
      <c r="H3196" s="123"/>
      <c r="I3196" s="122"/>
      <c r="J3196" s="122"/>
      <c r="K3196" s="122"/>
      <c r="L3196" s="122"/>
      <c r="M3196" s="123"/>
      <c r="N3196" s="122"/>
      <c r="O3196" s="122"/>
      <c r="P3196" s="122"/>
      <c r="Q3196" s="122"/>
      <c r="R3196" s="123"/>
      <c r="S3196" s="122"/>
      <c r="T3196" s="122"/>
      <c r="U3196" s="122"/>
      <c r="V3196" s="122"/>
      <c r="W3196" s="123"/>
      <c r="X3196" s="122"/>
      <c r="Y3196" s="115"/>
      <c r="Z3196" s="115"/>
      <c r="AA3196" s="115"/>
      <c r="AB3196" s="116"/>
    </row>
    <row r="3197" spans="1:28">
      <c r="A3197" s="102">
        <v>3195</v>
      </c>
      <c r="B3197" s="37"/>
      <c r="C3197" s="37"/>
      <c r="D3197" s="37"/>
      <c r="G3197" s="37"/>
      <c r="J3197" s="25"/>
      <c r="K3197" s="25"/>
      <c r="P3197" s="25"/>
      <c r="T3197" s="37"/>
      <c r="U3197" s="37"/>
      <c r="Y3197" s="37"/>
      <c r="Z3197" s="37"/>
    </row>
    <row r="3198" spans="1:28">
      <c r="A3198" s="102">
        <v>3196</v>
      </c>
      <c r="B3198" s="37"/>
      <c r="C3198" s="37"/>
      <c r="D3198" s="37"/>
      <c r="G3198" s="37"/>
      <c r="J3198" s="25"/>
      <c r="K3198" s="25"/>
      <c r="P3198" s="25"/>
      <c r="T3198" s="37"/>
      <c r="U3198" s="37"/>
      <c r="Y3198" s="37"/>
      <c r="Z3198" s="37"/>
    </row>
    <row r="3199" spans="1:28">
      <c r="A3199" s="102">
        <v>3197</v>
      </c>
      <c r="B3199" s="37"/>
      <c r="C3199" s="37"/>
      <c r="D3199" s="37"/>
      <c r="G3199" s="37"/>
      <c r="J3199" s="25"/>
      <c r="K3199" s="25"/>
      <c r="P3199" s="25"/>
      <c r="T3199" s="37"/>
      <c r="U3199" s="37"/>
      <c r="Y3199" s="37"/>
      <c r="Z3199" s="37"/>
    </row>
    <row r="3200" spans="1:28">
      <c r="A3200" s="102">
        <v>3198</v>
      </c>
      <c r="B3200" s="37"/>
      <c r="C3200" s="37"/>
      <c r="D3200" s="37"/>
      <c r="G3200" s="37"/>
      <c r="J3200" s="25"/>
      <c r="K3200" s="25"/>
      <c r="P3200" s="25"/>
      <c r="T3200" s="37"/>
      <c r="U3200" s="37"/>
      <c r="Y3200" s="37"/>
      <c r="Z3200" s="37"/>
    </row>
    <row r="3201" spans="1:28" ht="13.5" thickBot="1">
      <c r="A3201" s="114">
        <v>3199</v>
      </c>
      <c r="B3201" s="122"/>
      <c r="C3201" s="122"/>
      <c r="D3201" s="122"/>
      <c r="E3201" s="122"/>
      <c r="F3201" s="123"/>
      <c r="G3201" s="122"/>
      <c r="H3201" s="123"/>
      <c r="I3201" s="122"/>
      <c r="J3201" s="122"/>
      <c r="K3201" s="122"/>
      <c r="L3201" s="122"/>
      <c r="M3201" s="123"/>
      <c r="N3201" s="122"/>
      <c r="O3201" s="122"/>
      <c r="P3201" s="122"/>
      <c r="Q3201" s="122"/>
      <c r="R3201" s="123"/>
      <c r="S3201" s="122"/>
      <c r="T3201" s="122"/>
      <c r="U3201" s="122"/>
      <c r="V3201" s="122"/>
      <c r="W3201" s="123"/>
      <c r="X3201" s="122"/>
      <c r="Y3201" s="115"/>
      <c r="Z3201" s="115"/>
      <c r="AA3201" s="115"/>
      <c r="AB3201" s="116"/>
    </row>
    <row r="3202" spans="1:28">
      <c r="A3202" s="102">
        <v>3200</v>
      </c>
      <c r="B3202" s="37"/>
      <c r="C3202" s="37"/>
      <c r="D3202" s="37"/>
      <c r="G3202" s="37"/>
      <c r="J3202" s="25"/>
      <c r="K3202" s="25"/>
      <c r="P3202" s="25"/>
      <c r="T3202" s="37"/>
      <c r="U3202" s="37"/>
      <c r="Y3202" s="37"/>
      <c r="Z3202" s="37"/>
    </row>
    <row r="3203" spans="1:28">
      <c r="A3203" s="102">
        <v>3201</v>
      </c>
      <c r="B3203" s="37"/>
      <c r="C3203" s="37"/>
      <c r="D3203" s="37"/>
      <c r="G3203" s="37"/>
      <c r="J3203" s="25"/>
      <c r="K3203" s="25"/>
      <c r="P3203" s="25"/>
      <c r="T3203" s="37"/>
      <c r="U3203" s="37"/>
      <c r="Y3203" s="37"/>
      <c r="Z3203" s="37"/>
    </row>
    <row r="3204" spans="1:28">
      <c r="A3204" s="102">
        <v>3202</v>
      </c>
      <c r="B3204" s="37"/>
      <c r="C3204" s="37"/>
      <c r="D3204" s="37"/>
      <c r="G3204" s="37"/>
      <c r="J3204" s="25"/>
      <c r="K3204" s="25"/>
      <c r="P3204" s="25"/>
      <c r="T3204" s="37"/>
      <c r="U3204" s="37"/>
      <c r="Y3204" s="37"/>
      <c r="Z3204" s="37"/>
    </row>
    <row r="3205" spans="1:28">
      <c r="A3205" s="102">
        <v>3203</v>
      </c>
      <c r="B3205" s="37"/>
      <c r="C3205" s="37"/>
      <c r="D3205" s="37"/>
      <c r="G3205" s="37"/>
      <c r="J3205" s="25"/>
      <c r="K3205" s="25"/>
      <c r="P3205" s="25"/>
      <c r="T3205" s="37"/>
      <c r="U3205" s="37"/>
      <c r="Y3205" s="37"/>
      <c r="Z3205" s="37"/>
    </row>
    <row r="3206" spans="1:28" ht="13.5" thickBot="1">
      <c r="A3206" s="114">
        <v>3204</v>
      </c>
      <c r="B3206" s="122"/>
      <c r="C3206" s="122"/>
      <c r="D3206" s="122"/>
      <c r="E3206" s="122"/>
      <c r="F3206" s="123"/>
      <c r="G3206" s="122"/>
      <c r="H3206" s="123"/>
      <c r="I3206" s="122"/>
      <c r="J3206" s="122"/>
      <c r="K3206" s="122"/>
      <c r="L3206" s="122"/>
      <c r="M3206" s="123"/>
      <c r="N3206" s="122"/>
      <c r="O3206" s="122"/>
      <c r="P3206" s="122"/>
      <c r="Q3206" s="122"/>
      <c r="R3206" s="123"/>
      <c r="S3206" s="122"/>
      <c r="T3206" s="122"/>
      <c r="U3206" s="122"/>
      <c r="V3206" s="122"/>
      <c r="W3206" s="123"/>
      <c r="X3206" s="122"/>
      <c r="Y3206" s="115"/>
      <c r="Z3206" s="115"/>
      <c r="AA3206" s="115"/>
      <c r="AB3206" s="116"/>
    </row>
    <row r="3207" spans="1:28">
      <c r="A3207" s="102">
        <v>3205</v>
      </c>
      <c r="B3207" s="37"/>
      <c r="C3207" s="37"/>
      <c r="D3207" s="37"/>
      <c r="G3207" s="37"/>
      <c r="J3207" s="25"/>
      <c r="K3207" s="25"/>
      <c r="P3207" s="25"/>
      <c r="T3207" s="37"/>
      <c r="U3207" s="37"/>
      <c r="Y3207" s="37"/>
      <c r="Z3207" s="37"/>
    </row>
    <row r="3208" spans="1:28">
      <c r="A3208" s="102">
        <v>3206</v>
      </c>
      <c r="B3208" s="37"/>
      <c r="C3208" s="37"/>
      <c r="D3208" s="37"/>
      <c r="G3208" s="37"/>
      <c r="J3208" s="25"/>
      <c r="K3208" s="25"/>
      <c r="P3208" s="25"/>
      <c r="T3208" s="37"/>
      <c r="U3208" s="37"/>
      <c r="Y3208" s="37"/>
      <c r="Z3208" s="37"/>
    </row>
    <row r="3209" spans="1:28">
      <c r="A3209" s="102">
        <v>3207</v>
      </c>
      <c r="B3209" s="37"/>
      <c r="C3209" s="37"/>
      <c r="D3209" s="37"/>
      <c r="G3209" s="37"/>
      <c r="J3209" s="25"/>
      <c r="K3209" s="25"/>
      <c r="P3209" s="25"/>
      <c r="T3209" s="37"/>
      <c r="U3209" s="37"/>
      <c r="Y3209" s="37"/>
      <c r="Z3209" s="37"/>
    </row>
    <row r="3210" spans="1:28">
      <c r="A3210" s="102">
        <v>3208</v>
      </c>
      <c r="B3210" s="37"/>
      <c r="C3210" s="37"/>
      <c r="D3210" s="37"/>
      <c r="G3210" s="37"/>
      <c r="J3210" s="25"/>
      <c r="K3210" s="25"/>
      <c r="P3210" s="25"/>
      <c r="T3210" s="37"/>
      <c r="U3210" s="37"/>
      <c r="Y3210" s="37"/>
      <c r="Z3210" s="37"/>
    </row>
    <row r="3211" spans="1:28" ht="13.5" thickBot="1">
      <c r="A3211" s="114">
        <v>3209</v>
      </c>
      <c r="B3211" s="122"/>
      <c r="C3211" s="122"/>
      <c r="D3211" s="122"/>
      <c r="E3211" s="122"/>
      <c r="F3211" s="123"/>
      <c r="G3211" s="122"/>
      <c r="H3211" s="123"/>
      <c r="I3211" s="122"/>
      <c r="J3211" s="122"/>
      <c r="K3211" s="122"/>
      <c r="L3211" s="122"/>
      <c r="M3211" s="123"/>
      <c r="N3211" s="122"/>
      <c r="O3211" s="122"/>
      <c r="P3211" s="122"/>
      <c r="Q3211" s="122"/>
      <c r="R3211" s="123"/>
      <c r="S3211" s="122"/>
      <c r="T3211" s="122"/>
      <c r="U3211" s="122"/>
      <c r="V3211" s="122"/>
      <c r="W3211" s="123"/>
      <c r="X3211" s="122"/>
      <c r="Y3211" s="115"/>
      <c r="Z3211" s="115"/>
      <c r="AA3211" s="115"/>
      <c r="AB3211" s="116"/>
    </row>
    <row r="3212" spans="1:28">
      <c r="A3212" s="102">
        <v>3210</v>
      </c>
      <c r="B3212" s="37"/>
      <c r="C3212" s="37"/>
      <c r="D3212" s="37"/>
      <c r="G3212" s="37"/>
      <c r="J3212" s="25"/>
      <c r="K3212" s="25"/>
      <c r="P3212" s="25"/>
      <c r="T3212" s="37"/>
      <c r="U3212" s="37"/>
      <c r="Y3212" s="37"/>
      <c r="Z3212" s="37"/>
    </row>
    <row r="3213" spans="1:28">
      <c r="A3213" s="102">
        <v>3211</v>
      </c>
      <c r="B3213" s="37"/>
      <c r="C3213" s="37"/>
      <c r="D3213" s="37"/>
      <c r="G3213" s="37"/>
      <c r="J3213" s="25"/>
      <c r="K3213" s="25"/>
      <c r="P3213" s="25"/>
      <c r="T3213" s="37"/>
      <c r="U3213" s="37"/>
      <c r="Y3213" s="37"/>
      <c r="Z3213" s="37"/>
    </row>
    <row r="3214" spans="1:28">
      <c r="A3214" s="102">
        <v>3212</v>
      </c>
      <c r="B3214" s="37"/>
      <c r="C3214" s="37"/>
      <c r="D3214" s="37"/>
      <c r="G3214" s="37"/>
      <c r="J3214" s="25"/>
      <c r="K3214" s="25"/>
      <c r="P3214" s="25"/>
      <c r="T3214" s="37"/>
      <c r="U3214" s="37"/>
      <c r="Y3214" s="37"/>
      <c r="Z3214" s="37"/>
    </row>
    <row r="3215" spans="1:28">
      <c r="A3215" s="102">
        <v>3213</v>
      </c>
      <c r="B3215" s="37"/>
      <c r="C3215" s="37"/>
      <c r="D3215" s="37"/>
      <c r="G3215" s="37"/>
      <c r="J3215" s="25"/>
      <c r="K3215" s="25"/>
      <c r="P3215" s="25"/>
      <c r="T3215" s="37"/>
      <c r="U3215" s="37"/>
      <c r="Y3215" s="37"/>
      <c r="Z3215" s="37"/>
    </row>
    <row r="3216" spans="1:28" ht="13.5" thickBot="1">
      <c r="A3216" s="114">
        <v>3214</v>
      </c>
      <c r="B3216" s="122"/>
      <c r="C3216" s="122"/>
      <c r="D3216" s="122"/>
      <c r="E3216" s="122"/>
      <c r="F3216" s="123"/>
      <c r="G3216" s="122"/>
      <c r="H3216" s="123"/>
      <c r="I3216" s="122"/>
      <c r="J3216" s="122"/>
      <c r="K3216" s="122"/>
      <c r="L3216" s="122"/>
      <c r="M3216" s="123"/>
      <c r="N3216" s="122"/>
      <c r="O3216" s="122"/>
      <c r="P3216" s="122"/>
      <c r="Q3216" s="122"/>
      <c r="R3216" s="123"/>
      <c r="S3216" s="122"/>
      <c r="T3216" s="122"/>
      <c r="U3216" s="122"/>
      <c r="V3216" s="122"/>
      <c r="W3216" s="123"/>
      <c r="X3216" s="122"/>
      <c r="Y3216" s="115"/>
      <c r="Z3216" s="115"/>
      <c r="AA3216" s="115"/>
      <c r="AB3216" s="116"/>
    </row>
    <row r="3217" spans="1:28">
      <c r="A3217" s="102">
        <v>3215</v>
      </c>
      <c r="B3217" s="37"/>
      <c r="C3217" s="37"/>
      <c r="D3217" s="37"/>
      <c r="G3217" s="37"/>
      <c r="J3217" s="25"/>
      <c r="K3217" s="25"/>
      <c r="P3217" s="25"/>
      <c r="T3217" s="37"/>
      <c r="U3217" s="37"/>
      <c r="Y3217" s="37"/>
      <c r="Z3217" s="37"/>
    </row>
    <row r="3218" spans="1:28">
      <c r="A3218" s="102">
        <v>3216</v>
      </c>
      <c r="B3218" s="37"/>
      <c r="C3218" s="37"/>
      <c r="D3218" s="37"/>
      <c r="G3218" s="37"/>
      <c r="J3218" s="25"/>
      <c r="K3218" s="25"/>
      <c r="P3218" s="25"/>
      <c r="T3218" s="37"/>
      <c r="U3218" s="37"/>
      <c r="Y3218" s="37"/>
      <c r="Z3218" s="37"/>
    </row>
    <row r="3219" spans="1:28">
      <c r="A3219" s="102">
        <v>3217</v>
      </c>
      <c r="B3219" s="37"/>
      <c r="C3219" s="37"/>
      <c r="D3219" s="37"/>
      <c r="G3219" s="37"/>
      <c r="J3219" s="25"/>
      <c r="K3219" s="25"/>
      <c r="P3219" s="25"/>
      <c r="T3219" s="37"/>
      <c r="U3219" s="37"/>
      <c r="Y3219" s="37"/>
      <c r="Z3219" s="37"/>
    </row>
    <row r="3220" spans="1:28">
      <c r="A3220" s="102">
        <v>3218</v>
      </c>
      <c r="B3220" s="37"/>
      <c r="C3220" s="37"/>
      <c r="D3220" s="37"/>
      <c r="G3220" s="37"/>
      <c r="J3220" s="25"/>
      <c r="K3220" s="25"/>
      <c r="P3220" s="25"/>
      <c r="T3220" s="37"/>
      <c r="U3220" s="37"/>
      <c r="Y3220" s="37"/>
      <c r="Z3220" s="37"/>
    </row>
    <row r="3221" spans="1:28" ht="13.5" thickBot="1">
      <c r="A3221" s="114">
        <v>3219</v>
      </c>
      <c r="B3221" s="122"/>
      <c r="C3221" s="122"/>
      <c r="D3221" s="122"/>
      <c r="E3221" s="122"/>
      <c r="F3221" s="123"/>
      <c r="G3221" s="122"/>
      <c r="H3221" s="123"/>
      <c r="I3221" s="122"/>
      <c r="J3221" s="122"/>
      <c r="K3221" s="122"/>
      <c r="L3221" s="122"/>
      <c r="M3221" s="123"/>
      <c r="N3221" s="122"/>
      <c r="O3221" s="122"/>
      <c r="P3221" s="122"/>
      <c r="Q3221" s="122"/>
      <c r="R3221" s="123"/>
      <c r="S3221" s="122"/>
      <c r="T3221" s="122"/>
      <c r="U3221" s="122"/>
      <c r="V3221" s="122"/>
      <c r="W3221" s="123"/>
      <c r="X3221" s="122"/>
      <c r="Y3221" s="115"/>
      <c r="Z3221" s="115"/>
      <c r="AA3221" s="115"/>
      <c r="AB3221" s="116"/>
    </row>
    <row r="3222" spans="1:28">
      <c r="A3222" s="102">
        <v>3220</v>
      </c>
      <c r="B3222" s="37"/>
      <c r="C3222" s="37"/>
      <c r="D3222" s="37"/>
      <c r="G3222" s="37"/>
      <c r="J3222" s="25"/>
      <c r="K3222" s="25"/>
      <c r="P3222" s="25"/>
      <c r="T3222" s="37"/>
      <c r="U3222" s="37"/>
      <c r="Y3222" s="37"/>
      <c r="Z3222" s="37"/>
    </row>
    <row r="3223" spans="1:28">
      <c r="A3223" s="102">
        <v>3221</v>
      </c>
      <c r="B3223" s="37"/>
      <c r="C3223" s="37"/>
      <c r="D3223" s="37"/>
      <c r="G3223" s="37"/>
      <c r="J3223" s="25"/>
      <c r="K3223" s="25"/>
      <c r="P3223" s="25"/>
      <c r="T3223" s="37"/>
      <c r="U3223" s="37"/>
      <c r="Y3223" s="37"/>
      <c r="Z3223" s="37"/>
    </row>
    <row r="3224" spans="1:28">
      <c r="A3224" s="102">
        <v>3222</v>
      </c>
      <c r="B3224" s="37"/>
      <c r="C3224" s="37"/>
      <c r="D3224" s="37"/>
      <c r="G3224" s="37"/>
      <c r="J3224" s="25"/>
      <c r="K3224" s="25"/>
      <c r="P3224" s="25"/>
      <c r="T3224" s="37"/>
      <c r="U3224" s="37"/>
      <c r="Y3224" s="37"/>
      <c r="Z3224" s="37"/>
    </row>
    <row r="3225" spans="1:28">
      <c r="A3225" s="102">
        <v>3223</v>
      </c>
      <c r="B3225" s="37"/>
      <c r="C3225" s="37"/>
      <c r="D3225" s="37"/>
      <c r="G3225" s="37"/>
      <c r="J3225" s="25"/>
      <c r="K3225" s="25"/>
      <c r="P3225" s="25"/>
      <c r="T3225" s="37"/>
      <c r="U3225" s="37"/>
      <c r="Y3225" s="37"/>
      <c r="Z3225" s="37"/>
    </row>
    <row r="3226" spans="1:28" ht="13.5" thickBot="1">
      <c r="A3226" s="114">
        <v>3224</v>
      </c>
      <c r="B3226" s="122"/>
      <c r="C3226" s="122"/>
      <c r="D3226" s="122"/>
      <c r="E3226" s="122"/>
      <c r="F3226" s="123"/>
      <c r="G3226" s="122"/>
      <c r="H3226" s="123"/>
      <c r="I3226" s="122"/>
      <c r="J3226" s="122"/>
      <c r="K3226" s="122"/>
      <c r="L3226" s="122"/>
      <c r="M3226" s="123"/>
      <c r="N3226" s="122"/>
      <c r="O3226" s="122"/>
      <c r="P3226" s="122"/>
      <c r="Q3226" s="122"/>
      <c r="R3226" s="123"/>
      <c r="S3226" s="122"/>
      <c r="T3226" s="122"/>
      <c r="U3226" s="122"/>
      <c r="V3226" s="122"/>
      <c r="W3226" s="123"/>
      <c r="X3226" s="122"/>
      <c r="Y3226" s="115"/>
      <c r="Z3226" s="115"/>
      <c r="AA3226" s="115"/>
      <c r="AB3226" s="116"/>
    </row>
    <row r="3227" spans="1:28">
      <c r="A3227" s="102">
        <v>3225</v>
      </c>
      <c r="B3227" s="37"/>
      <c r="C3227" s="37"/>
      <c r="D3227" s="37"/>
      <c r="G3227" s="37"/>
      <c r="J3227" s="25"/>
      <c r="K3227" s="25"/>
      <c r="P3227" s="25"/>
      <c r="T3227" s="37"/>
      <c r="U3227" s="37"/>
      <c r="Y3227" s="37"/>
      <c r="Z3227" s="37"/>
    </row>
    <row r="3228" spans="1:28">
      <c r="A3228" s="102">
        <v>3226</v>
      </c>
      <c r="B3228" s="37"/>
      <c r="C3228" s="37"/>
      <c r="D3228" s="37"/>
      <c r="G3228" s="37"/>
      <c r="J3228" s="25"/>
      <c r="K3228" s="25"/>
      <c r="P3228" s="25"/>
      <c r="T3228" s="37"/>
      <c r="U3228" s="37"/>
      <c r="Y3228" s="37"/>
      <c r="Z3228" s="37"/>
    </row>
    <row r="3229" spans="1:28">
      <c r="A3229" s="102">
        <v>3227</v>
      </c>
      <c r="B3229" s="37"/>
      <c r="C3229" s="37"/>
      <c r="D3229" s="37"/>
      <c r="G3229" s="37"/>
      <c r="J3229" s="25"/>
      <c r="K3229" s="25"/>
      <c r="P3229" s="25"/>
      <c r="T3229" s="37"/>
      <c r="U3229" s="37"/>
      <c r="Y3229" s="37"/>
      <c r="Z3229" s="37"/>
    </row>
    <row r="3230" spans="1:28">
      <c r="A3230" s="102">
        <v>3228</v>
      </c>
      <c r="B3230" s="37"/>
      <c r="C3230" s="37"/>
      <c r="D3230" s="37"/>
      <c r="G3230" s="37"/>
      <c r="J3230" s="25"/>
      <c r="K3230" s="25"/>
      <c r="P3230" s="25"/>
      <c r="T3230" s="37"/>
      <c r="U3230" s="37"/>
      <c r="Y3230" s="37"/>
      <c r="Z3230" s="37"/>
    </row>
    <row r="3231" spans="1:28" ht="13.5" thickBot="1">
      <c r="A3231" s="114">
        <v>3229</v>
      </c>
      <c r="B3231" s="122"/>
      <c r="C3231" s="122"/>
      <c r="D3231" s="122"/>
      <c r="E3231" s="122"/>
      <c r="F3231" s="123"/>
      <c r="G3231" s="122"/>
      <c r="H3231" s="123"/>
      <c r="I3231" s="122"/>
      <c r="J3231" s="122"/>
      <c r="K3231" s="122"/>
      <c r="L3231" s="122"/>
      <c r="M3231" s="123"/>
      <c r="N3231" s="122"/>
      <c r="O3231" s="122"/>
      <c r="P3231" s="122"/>
      <c r="Q3231" s="122"/>
      <c r="R3231" s="123"/>
      <c r="S3231" s="122"/>
      <c r="T3231" s="122"/>
      <c r="U3231" s="122"/>
      <c r="V3231" s="122"/>
      <c r="W3231" s="123"/>
      <c r="X3231" s="122"/>
      <c r="Y3231" s="115"/>
      <c r="Z3231" s="115"/>
      <c r="AA3231" s="115"/>
      <c r="AB3231" s="116"/>
    </row>
    <row r="3232" spans="1:28">
      <c r="A3232" s="102">
        <v>3230</v>
      </c>
      <c r="B3232" s="37"/>
      <c r="C3232" s="37"/>
      <c r="D3232" s="37"/>
      <c r="G3232" s="37"/>
      <c r="J3232" s="25"/>
      <c r="K3232" s="25"/>
      <c r="P3232" s="25"/>
      <c r="T3232" s="37"/>
      <c r="U3232" s="37"/>
      <c r="Y3232" s="37"/>
      <c r="Z3232" s="37"/>
    </row>
    <row r="3233" spans="1:28">
      <c r="A3233" s="102">
        <v>3231</v>
      </c>
      <c r="B3233" s="37"/>
      <c r="C3233" s="37"/>
      <c r="D3233" s="37"/>
      <c r="G3233" s="37"/>
      <c r="J3233" s="25"/>
      <c r="K3233" s="25"/>
      <c r="P3233" s="25"/>
      <c r="T3233" s="37"/>
      <c r="U3233" s="37"/>
      <c r="Y3233" s="37"/>
      <c r="Z3233" s="37"/>
    </row>
    <row r="3234" spans="1:28">
      <c r="A3234" s="102">
        <v>3232</v>
      </c>
      <c r="B3234" s="37"/>
      <c r="C3234" s="37"/>
      <c r="D3234" s="37"/>
      <c r="G3234" s="37"/>
      <c r="J3234" s="25"/>
      <c r="K3234" s="25"/>
      <c r="P3234" s="25"/>
      <c r="T3234" s="37"/>
      <c r="U3234" s="37"/>
      <c r="Y3234" s="37"/>
      <c r="Z3234" s="37"/>
    </row>
    <row r="3235" spans="1:28">
      <c r="A3235" s="102">
        <v>3233</v>
      </c>
      <c r="B3235" s="37"/>
      <c r="C3235" s="37"/>
      <c r="D3235" s="37"/>
      <c r="G3235" s="37"/>
      <c r="J3235" s="25"/>
      <c r="K3235" s="25"/>
      <c r="P3235" s="25"/>
      <c r="T3235" s="37"/>
      <c r="U3235" s="37"/>
      <c r="Y3235" s="37"/>
      <c r="Z3235" s="37"/>
    </row>
    <row r="3236" spans="1:28" ht="13.5" thickBot="1">
      <c r="A3236" s="114">
        <v>3234</v>
      </c>
      <c r="B3236" s="122"/>
      <c r="C3236" s="122"/>
      <c r="D3236" s="122"/>
      <c r="E3236" s="122"/>
      <c r="F3236" s="123"/>
      <c r="G3236" s="122"/>
      <c r="H3236" s="123"/>
      <c r="I3236" s="122"/>
      <c r="J3236" s="122"/>
      <c r="K3236" s="122"/>
      <c r="L3236" s="122"/>
      <c r="M3236" s="123"/>
      <c r="N3236" s="122"/>
      <c r="O3236" s="122"/>
      <c r="P3236" s="122"/>
      <c r="Q3236" s="122"/>
      <c r="R3236" s="123"/>
      <c r="S3236" s="122"/>
      <c r="T3236" s="122"/>
      <c r="U3236" s="122"/>
      <c r="V3236" s="122"/>
      <c r="W3236" s="123"/>
      <c r="X3236" s="122"/>
      <c r="Y3236" s="115"/>
      <c r="Z3236" s="115"/>
      <c r="AA3236" s="115"/>
      <c r="AB3236" s="116"/>
    </row>
    <row r="3237" spans="1:28">
      <c r="A3237" s="102">
        <v>3235</v>
      </c>
      <c r="B3237" s="37"/>
      <c r="C3237" s="37"/>
      <c r="D3237" s="37"/>
      <c r="G3237" s="37"/>
      <c r="J3237" s="25"/>
      <c r="K3237" s="25"/>
      <c r="P3237" s="25"/>
      <c r="T3237" s="37"/>
      <c r="U3237" s="37"/>
      <c r="Y3237" s="37"/>
      <c r="Z3237" s="37"/>
    </row>
    <row r="3238" spans="1:28">
      <c r="A3238" s="102">
        <v>3236</v>
      </c>
      <c r="B3238" s="37"/>
      <c r="C3238" s="37"/>
      <c r="D3238" s="37"/>
      <c r="G3238" s="37"/>
      <c r="J3238" s="25"/>
      <c r="K3238" s="25"/>
      <c r="P3238" s="25"/>
      <c r="T3238" s="37"/>
      <c r="U3238" s="37"/>
      <c r="Y3238" s="37"/>
      <c r="Z3238" s="37"/>
    </row>
    <row r="3239" spans="1:28">
      <c r="A3239" s="102">
        <v>3237</v>
      </c>
      <c r="B3239" s="37"/>
      <c r="C3239" s="37"/>
      <c r="D3239" s="37"/>
      <c r="G3239" s="37"/>
      <c r="J3239" s="25"/>
      <c r="K3239" s="25"/>
      <c r="P3239" s="25"/>
      <c r="T3239" s="37"/>
      <c r="U3239" s="37"/>
      <c r="Y3239" s="37"/>
      <c r="Z3239" s="37"/>
    </row>
    <row r="3240" spans="1:28">
      <c r="A3240" s="102">
        <v>3238</v>
      </c>
      <c r="B3240" s="37"/>
      <c r="C3240" s="37"/>
      <c r="D3240" s="37"/>
      <c r="G3240" s="37"/>
      <c r="J3240" s="25"/>
      <c r="K3240" s="25"/>
      <c r="P3240" s="25"/>
      <c r="T3240" s="37"/>
      <c r="U3240" s="37"/>
      <c r="Y3240" s="37"/>
      <c r="Z3240" s="37"/>
    </row>
    <row r="3241" spans="1:28" ht="13.5" thickBot="1">
      <c r="A3241" s="114">
        <v>3239</v>
      </c>
      <c r="B3241" s="122"/>
      <c r="C3241" s="122"/>
      <c r="D3241" s="122"/>
      <c r="E3241" s="122"/>
      <c r="F3241" s="123"/>
      <c r="G3241" s="122"/>
      <c r="H3241" s="123"/>
      <c r="I3241" s="122"/>
      <c r="J3241" s="122"/>
      <c r="K3241" s="122"/>
      <c r="L3241" s="122"/>
      <c r="M3241" s="123"/>
      <c r="N3241" s="122"/>
      <c r="O3241" s="122"/>
      <c r="P3241" s="122"/>
      <c r="Q3241" s="122"/>
      <c r="R3241" s="123"/>
      <c r="S3241" s="122"/>
      <c r="T3241" s="122"/>
      <c r="U3241" s="122"/>
      <c r="V3241" s="122"/>
      <c r="W3241" s="123"/>
      <c r="X3241" s="122"/>
      <c r="Y3241" s="115"/>
      <c r="Z3241" s="115"/>
      <c r="AA3241" s="115"/>
      <c r="AB3241" s="116"/>
    </row>
    <row r="3242" spans="1:28">
      <c r="A3242" s="102">
        <v>3240</v>
      </c>
      <c r="B3242" s="37"/>
      <c r="C3242" s="37"/>
      <c r="D3242" s="37"/>
      <c r="G3242" s="37"/>
      <c r="J3242" s="25"/>
      <c r="K3242" s="25"/>
      <c r="P3242" s="25"/>
      <c r="T3242" s="37"/>
      <c r="U3242" s="37"/>
      <c r="Y3242" s="37"/>
      <c r="Z3242" s="37"/>
    </row>
    <row r="3243" spans="1:28">
      <c r="A3243" s="102">
        <v>3241</v>
      </c>
      <c r="B3243" s="37"/>
      <c r="C3243" s="37"/>
      <c r="D3243" s="37"/>
      <c r="G3243" s="37"/>
      <c r="J3243" s="25"/>
      <c r="K3243" s="25"/>
      <c r="P3243" s="25"/>
      <c r="T3243" s="37"/>
      <c r="U3243" s="37"/>
      <c r="Y3243" s="37"/>
      <c r="Z3243" s="37"/>
    </row>
    <row r="3244" spans="1:28">
      <c r="A3244" s="102">
        <v>3242</v>
      </c>
      <c r="B3244" s="37"/>
      <c r="C3244" s="37"/>
      <c r="D3244" s="37"/>
      <c r="G3244" s="37"/>
      <c r="J3244" s="25"/>
      <c r="K3244" s="25"/>
      <c r="P3244" s="25"/>
      <c r="T3244" s="37"/>
      <c r="U3244" s="37"/>
      <c r="Y3244" s="37"/>
      <c r="Z3244" s="37"/>
    </row>
    <row r="3245" spans="1:28">
      <c r="A3245" s="102">
        <v>3243</v>
      </c>
      <c r="B3245" s="37"/>
      <c r="C3245" s="37"/>
      <c r="D3245" s="37"/>
      <c r="G3245" s="37"/>
      <c r="J3245" s="25"/>
      <c r="K3245" s="25"/>
      <c r="P3245" s="25"/>
      <c r="T3245" s="37"/>
      <c r="U3245" s="37"/>
      <c r="Y3245" s="37"/>
      <c r="Z3245" s="37"/>
    </row>
    <row r="3246" spans="1:28" ht="13.5" thickBot="1">
      <c r="A3246" s="114">
        <v>3244</v>
      </c>
      <c r="B3246" s="122"/>
      <c r="C3246" s="122"/>
      <c r="D3246" s="122"/>
      <c r="E3246" s="122"/>
      <c r="F3246" s="123"/>
      <c r="G3246" s="122"/>
      <c r="H3246" s="123"/>
      <c r="I3246" s="122"/>
      <c r="J3246" s="122"/>
      <c r="K3246" s="122"/>
      <c r="L3246" s="122"/>
      <c r="M3246" s="123"/>
      <c r="N3246" s="122"/>
      <c r="O3246" s="122"/>
      <c r="P3246" s="122"/>
      <c r="Q3246" s="122"/>
      <c r="R3246" s="123"/>
      <c r="S3246" s="122"/>
      <c r="T3246" s="122"/>
      <c r="U3246" s="122"/>
      <c r="V3246" s="122"/>
      <c r="W3246" s="123"/>
      <c r="X3246" s="122"/>
      <c r="Y3246" s="115"/>
      <c r="Z3246" s="115"/>
      <c r="AA3246" s="115"/>
      <c r="AB3246" s="116"/>
    </row>
    <row r="3247" spans="1:28">
      <c r="A3247" s="102">
        <v>3245</v>
      </c>
      <c r="B3247" s="37"/>
      <c r="C3247" s="37"/>
      <c r="D3247" s="37"/>
      <c r="G3247" s="37"/>
      <c r="J3247" s="25"/>
      <c r="K3247" s="25"/>
      <c r="P3247" s="25"/>
      <c r="T3247" s="37"/>
      <c r="U3247" s="37"/>
      <c r="Y3247" s="37"/>
      <c r="Z3247" s="37"/>
    </row>
    <row r="3248" spans="1:28">
      <c r="A3248" s="102">
        <v>3246</v>
      </c>
      <c r="B3248" s="37"/>
      <c r="C3248" s="37"/>
      <c r="D3248" s="37"/>
      <c r="G3248" s="37"/>
      <c r="J3248" s="25"/>
      <c r="K3248" s="25"/>
      <c r="P3248" s="25"/>
      <c r="T3248" s="37"/>
      <c r="U3248" s="37"/>
      <c r="Y3248" s="37"/>
      <c r="Z3248" s="37"/>
    </row>
    <row r="3249" spans="1:28">
      <c r="A3249" s="102">
        <v>3247</v>
      </c>
      <c r="B3249" s="37"/>
      <c r="C3249" s="37"/>
      <c r="D3249" s="37"/>
      <c r="G3249" s="37"/>
      <c r="J3249" s="25"/>
      <c r="K3249" s="25"/>
      <c r="P3249" s="25"/>
      <c r="T3249" s="37"/>
      <c r="U3249" s="37"/>
      <c r="Y3249" s="37"/>
      <c r="Z3249" s="37"/>
    </row>
    <row r="3250" spans="1:28">
      <c r="A3250" s="102">
        <v>3248</v>
      </c>
      <c r="B3250" s="37"/>
      <c r="C3250" s="37"/>
      <c r="D3250" s="37"/>
      <c r="G3250" s="37"/>
      <c r="J3250" s="25"/>
      <c r="K3250" s="25"/>
      <c r="P3250" s="25"/>
      <c r="T3250" s="37"/>
      <c r="U3250" s="37"/>
      <c r="Y3250" s="37"/>
      <c r="Z3250" s="37"/>
    </row>
    <row r="3251" spans="1:28" ht="13.5" thickBot="1">
      <c r="A3251" s="114">
        <v>3249</v>
      </c>
      <c r="B3251" s="122"/>
      <c r="C3251" s="122"/>
      <c r="D3251" s="122"/>
      <c r="E3251" s="122"/>
      <c r="F3251" s="123"/>
      <c r="G3251" s="122"/>
      <c r="H3251" s="123"/>
      <c r="I3251" s="122"/>
      <c r="J3251" s="122"/>
      <c r="K3251" s="122"/>
      <c r="L3251" s="122"/>
      <c r="M3251" s="123"/>
      <c r="N3251" s="122"/>
      <c r="O3251" s="122"/>
      <c r="P3251" s="122"/>
      <c r="Q3251" s="122"/>
      <c r="R3251" s="123"/>
      <c r="S3251" s="122"/>
      <c r="T3251" s="122"/>
      <c r="U3251" s="122"/>
      <c r="V3251" s="122"/>
      <c r="W3251" s="123"/>
      <c r="X3251" s="122"/>
      <c r="Y3251" s="115"/>
      <c r="Z3251" s="115"/>
      <c r="AA3251" s="115"/>
      <c r="AB3251" s="116"/>
    </row>
    <row r="3252" spans="1:28">
      <c r="A3252" s="102">
        <v>3250</v>
      </c>
      <c r="B3252" s="37"/>
      <c r="C3252" s="37"/>
      <c r="D3252" s="37"/>
      <c r="G3252" s="37"/>
      <c r="J3252" s="25"/>
      <c r="K3252" s="25"/>
      <c r="P3252" s="25"/>
      <c r="T3252" s="37"/>
      <c r="U3252" s="37"/>
      <c r="Y3252" s="37"/>
      <c r="Z3252" s="37"/>
    </row>
    <row r="3253" spans="1:28">
      <c r="A3253" s="102">
        <v>3251</v>
      </c>
      <c r="B3253" s="37"/>
      <c r="C3253" s="37"/>
      <c r="D3253" s="37"/>
      <c r="G3253" s="37"/>
      <c r="J3253" s="25"/>
      <c r="K3253" s="25"/>
      <c r="P3253" s="25"/>
      <c r="T3253" s="37"/>
      <c r="U3253" s="37"/>
      <c r="Y3253" s="37"/>
      <c r="Z3253" s="37"/>
    </row>
    <row r="3254" spans="1:28">
      <c r="A3254" s="102">
        <v>3252</v>
      </c>
      <c r="B3254" s="37"/>
      <c r="C3254" s="37"/>
      <c r="D3254" s="37"/>
      <c r="G3254" s="37"/>
      <c r="J3254" s="25"/>
      <c r="K3254" s="25"/>
      <c r="P3254" s="25"/>
      <c r="T3254" s="37"/>
      <c r="U3254" s="37"/>
      <c r="Y3254" s="37"/>
      <c r="Z3254" s="37"/>
    </row>
    <row r="3255" spans="1:28">
      <c r="A3255" s="102">
        <v>3253</v>
      </c>
      <c r="B3255" s="37"/>
      <c r="C3255" s="37"/>
      <c r="D3255" s="37"/>
      <c r="G3255" s="37"/>
      <c r="J3255" s="25"/>
      <c r="K3255" s="25"/>
      <c r="P3255" s="25"/>
      <c r="T3255" s="37"/>
      <c r="U3255" s="37"/>
      <c r="Y3255" s="37"/>
      <c r="Z3255" s="37"/>
    </row>
    <row r="3256" spans="1:28" ht="13.5" thickBot="1">
      <c r="A3256" s="114">
        <v>3254</v>
      </c>
      <c r="B3256" s="122"/>
      <c r="C3256" s="122"/>
      <c r="D3256" s="122"/>
      <c r="E3256" s="122"/>
      <c r="F3256" s="123"/>
      <c r="G3256" s="122"/>
      <c r="H3256" s="123"/>
      <c r="I3256" s="122"/>
      <c r="J3256" s="122"/>
      <c r="K3256" s="122"/>
      <c r="L3256" s="122"/>
      <c r="M3256" s="123"/>
      <c r="N3256" s="122"/>
      <c r="O3256" s="122"/>
      <c r="P3256" s="122"/>
      <c r="Q3256" s="122"/>
      <c r="R3256" s="123"/>
      <c r="S3256" s="122"/>
      <c r="T3256" s="122"/>
      <c r="U3256" s="122"/>
      <c r="V3256" s="122"/>
      <c r="W3256" s="123"/>
      <c r="X3256" s="122"/>
      <c r="Y3256" s="115"/>
      <c r="Z3256" s="115"/>
      <c r="AA3256" s="115"/>
      <c r="AB3256" s="116"/>
    </row>
    <row r="3257" spans="1:28">
      <c r="A3257" s="102">
        <v>3255</v>
      </c>
      <c r="B3257" s="37"/>
      <c r="C3257" s="37"/>
      <c r="D3257" s="37"/>
      <c r="G3257" s="37"/>
      <c r="J3257" s="25"/>
      <c r="K3257" s="25"/>
      <c r="P3257" s="25"/>
      <c r="T3257" s="37"/>
      <c r="U3257" s="37"/>
      <c r="Y3257" s="37"/>
      <c r="Z3257" s="37"/>
    </row>
    <row r="3258" spans="1:28">
      <c r="A3258" s="102">
        <v>3256</v>
      </c>
      <c r="B3258" s="37"/>
      <c r="C3258" s="37"/>
      <c r="D3258" s="37"/>
      <c r="G3258" s="37"/>
      <c r="J3258" s="25"/>
      <c r="K3258" s="25"/>
      <c r="P3258" s="25"/>
      <c r="T3258" s="37"/>
      <c r="U3258" s="37"/>
      <c r="Y3258" s="37"/>
      <c r="Z3258" s="37"/>
    </row>
    <row r="3259" spans="1:28">
      <c r="A3259" s="102">
        <v>3257</v>
      </c>
      <c r="B3259" s="37"/>
      <c r="C3259" s="37"/>
      <c r="D3259" s="37"/>
      <c r="G3259" s="37"/>
      <c r="J3259" s="25"/>
      <c r="K3259" s="25"/>
      <c r="P3259" s="25"/>
      <c r="T3259" s="37"/>
      <c r="U3259" s="37"/>
      <c r="Y3259" s="37"/>
      <c r="Z3259" s="37"/>
    </row>
    <row r="3260" spans="1:28">
      <c r="A3260" s="102">
        <v>3258</v>
      </c>
      <c r="B3260" s="37"/>
      <c r="C3260" s="37"/>
      <c r="D3260" s="37"/>
      <c r="G3260" s="37"/>
      <c r="J3260" s="25"/>
      <c r="K3260" s="25"/>
      <c r="P3260" s="25"/>
      <c r="T3260" s="37"/>
      <c r="U3260" s="37"/>
      <c r="Y3260" s="37"/>
      <c r="Z3260" s="37"/>
    </row>
    <row r="3261" spans="1:28" ht="13.5" thickBot="1">
      <c r="A3261" s="114">
        <v>3259</v>
      </c>
      <c r="B3261" s="122"/>
      <c r="C3261" s="122"/>
      <c r="D3261" s="122"/>
      <c r="E3261" s="122"/>
      <c r="F3261" s="123"/>
      <c r="G3261" s="122"/>
      <c r="H3261" s="123"/>
      <c r="I3261" s="122"/>
      <c r="J3261" s="122"/>
      <c r="K3261" s="122"/>
      <c r="L3261" s="122"/>
      <c r="M3261" s="123"/>
      <c r="N3261" s="122"/>
      <c r="O3261" s="122"/>
      <c r="P3261" s="122"/>
      <c r="Q3261" s="122"/>
      <c r="R3261" s="123"/>
      <c r="S3261" s="122"/>
      <c r="T3261" s="122"/>
      <c r="U3261" s="122"/>
      <c r="V3261" s="122"/>
      <c r="W3261" s="123"/>
      <c r="X3261" s="122"/>
      <c r="Y3261" s="115"/>
      <c r="Z3261" s="115"/>
      <c r="AA3261" s="115"/>
      <c r="AB3261" s="116"/>
    </row>
    <row r="3262" spans="1:28">
      <c r="A3262" s="102">
        <v>3260</v>
      </c>
      <c r="B3262" s="37"/>
      <c r="C3262" s="37"/>
      <c r="D3262" s="37"/>
      <c r="G3262" s="37"/>
      <c r="J3262" s="25"/>
      <c r="K3262" s="25"/>
      <c r="P3262" s="25"/>
      <c r="T3262" s="37"/>
      <c r="U3262" s="37"/>
      <c r="Y3262" s="37"/>
      <c r="Z3262" s="37"/>
    </row>
    <row r="3263" spans="1:28">
      <c r="A3263" s="102">
        <v>3261</v>
      </c>
      <c r="B3263" s="37"/>
      <c r="C3263" s="37"/>
      <c r="D3263" s="37"/>
      <c r="G3263" s="37"/>
      <c r="J3263" s="25"/>
      <c r="K3263" s="25"/>
      <c r="P3263" s="25"/>
      <c r="T3263" s="37"/>
      <c r="U3263" s="37"/>
      <c r="Y3263" s="37"/>
      <c r="Z3263" s="37"/>
    </row>
    <row r="3264" spans="1:28">
      <c r="A3264" s="102">
        <v>3262</v>
      </c>
      <c r="B3264" s="37"/>
      <c r="C3264" s="37"/>
      <c r="D3264" s="37"/>
      <c r="G3264" s="37"/>
      <c r="J3264" s="25"/>
      <c r="K3264" s="25"/>
      <c r="P3264" s="25"/>
      <c r="T3264" s="37"/>
      <c r="U3264" s="37"/>
      <c r="Y3264" s="37"/>
      <c r="Z3264" s="37"/>
    </row>
    <row r="3265" spans="1:28">
      <c r="A3265" s="102">
        <v>3263</v>
      </c>
      <c r="B3265" s="37"/>
      <c r="C3265" s="37"/>
      <c r="D3265" s="37"/>
      <c r="G3265" s="37"/>
      <c r="J3265" s="25"/>
      <c r="K3265" s="25"/>
      <c r="P3265" s="25"/>
      <c r="T3265" s="37"/>
      <c r="U3265" s="37"/>
      <c r="Y3265" s="37"/>
      <c r="Z3265" s="37"/>
    </row>
    <row r="3266" spans="1:28" ht="13.5" thickBot="1">
      <c r="A3266" s="114">
        <v>3264</v>
      </c>
      <c r="B3266" s="122"/>
      <c r="C3266" s="122"/>
      <c r="D3266" s="122"/>
      <c r="E3266" s="122"/>
      <c r="F3266" s="123"/>
      <c r="G3266" s="122"/>
      <c r="H3266" s="123"/>
      <c r="I3266" s="122"/>
      <c r="J3266" s="122"/>
      <c r="K3266" s="122"/>
      <c r="L3266" s="122"/>
      <c r="M3266" s="123"/>
      <c r="N3266" s="122"/>
      <c r="O3266" s="122"/>
      <c r="P3266" s="122"/>
      <c r="Q3266" s="122"/>
      <c r="R3266" s="123"/>
      <c r="S3266" s="122"/>
      <c r="T3266" s="122"/>
      <c r="U3266" s="122"/>
      <c r="V3266" s="122"/>
      <c r="W3266" s="123"/>
      <c r="X3266" s="122"/>
      <c r="Y3266" s="115"/>
      <c r="Z3266" s="115"/>
      <c r="AA3266" s="115"/>
      <c r="AB3266" s="116"/>
    </row>
    <row r="3267" spans="1:28">
      <c r="A3267" s="102">
        <v>3265</v>
      </c>
      <c r="B3267" s="37"/>
      <c r="C3267" s="37"/>
      <c r="D3267" s="37"/>
      <c r="G3267" s="37"/>
      <c r="J3267" s="25"/>
      <c r="K3267" s="25"/>
      <c r="P3267" s="25"/>
      <c r="T3267" s="37"/>
      <c r="U3267" s="37"/>
      <c r="Y3267" s="37"/>
      <c r="Z3267" s="37"/>
    </row>
    <row r="3268" spans="1:28">
      <c r="A3268" s="102">
        <v>3266</v>
      </c>
      <c r="B3268" s="37"/>
      <c r="C3268" s="37"/>
      <c r="D3268" s="37"/>
      <c r="G3268" s="37"/>
      <c r="J3268" s="25"/>
      <c r="K3268" s="25"/>
      <c r="P3268" s="25"/>
      <c r="T3268" s="37"/>
      <c r="U3268" s="37"/>
      <c r="Y3268" s="37"/>
      <c r="Z3268" s="37"/>
    </row>
    <row r="3269" spans="1:28">
      <c r="A3269" s="102">
        <v>3267</v>
      </c>
      <c r="B3269" s="37"/>
      <c r="C3269" s="37"/>
      <c r="D3269" s="37"/>
      <c r="G3269" s="37"/>
      <c r="J3269" s="25"/>
      <c r="K3269" s="25"/>
      <c r="P3269" s="25"/>
      <c r="T3269" s="37"/>
      <c r="U3269" s="37"/>
      <c r="Y3269" s="37"/>
      <c r="Z3269" s="37"/>
    </row>
    <row r="3270" spans="1:28">
      <c r="A3270" s="102">
        <v>3268</v>
      </c>
      <c r="B3270" s="37"/>
      <c r="C3270" s="37"/>
      <c r="D3270" s="37"/>
      <c r="G3270" s="37"/>
      <c r="J3270" s="25"/>
      <c r="K3270" s="25"/>
      <c r="P3270" s="25"/>
      <c r="T3270" s="37"/>
      <c r="U3270" s="37"/>
      <c r="Y3270" s="37"/>
      <c r="Z3270" s="37"/>
    </row>
    <row r="3271" spans="1:28" ht="13.5" thickBot="1">
      <c r="A3271" s="114">
        <v>3269</v>
      </c>
      <c r="B3271" s="122"/>
      <c r="C3271" s="122"/>
      <c r="D3271" s="122"/>
      <c r="E3271" s="122"/>
      <c r="F3271" s="123"/>
      <c r="G3271" s="122"/>
      <c r="H3271" s="123"/>
      <c r="I3271" s="122"/>
      <c r="J3271" s="122"/>
      <c r="K3271" s="122"/>
      <c r="L3271" s="122"/>
      <c r="M3271" s="123"/>
      <c r="N3271" s="122"/>
      <c r="O3271" s="122"/>
      <c r="P3271" s="122"/>
      <c r="Q3271" s="122"/>
      <c r="R3271" s="123"/>
      <c r="S3271" s="122"/>
      <c r="T3271" s="122"/>
      <c r="U3271" s="122"/>
      <c r="V3271" s="122"/>
      <c r="W3271" s="123"/>
      <c r="X3271" s="122"/>
      <c r="Y3271" s="115"/>
      <c r="Z3271" s="115"/>
      <c r="AA3271" s="115"/>
      <c r="AB3271" s="116"/>
    </row>
    <row r="3272" spans="1:28">
      <c r="A3272" s="102">
        <v>3270</v>
      </c>
      <c r="B3272" s="37"/>
      <c r="C3272" s="37"/>
      <c r="D3272" s="37"/>
      <c r="G3272" s="37"/>
      <c r="J3272" s="25"/>
      <c r="K3272" s="25"/>
      <c r="P3272" s="25"/>
      <c r="T3272" s="37"/>
      <c r="U3272" s="37"/>
      <c r="Y3272" s="37"/>
      <c r="Z3272" s="37"/>
    </row>
    <row r="3273" spans="1:28">
      <c r="A3273" s="102">
        <v>3271</v>
      </c>
      <c r="B3273" s="37"/>
      <c r="C3273" s="37"/>
      <c r="D3273" s="37"/>
      <c r="G3273" s="37"/>
      <c r="J3273" s="25"/>
      <c r="K3273" s="25"/>
      <c r="P3273" s="25"/>
      <c r="T3273" s="37"/>
      <c r="U3273" s="37"/>
      <c r="Y3273" s="37"/>
      <c r="Z3273" s="37"/>
    </row>
    <row r="3274" spans="1:28">
      <c r="A3274" s="102">
        <v>3272</v>
      </c>
      <c r="B3274" s="37"/>
      <c r="C3274" s="37"/>
      <c r="D3274" s="37"/>
      <c r="G3274" s="37"/>
      <c r="J3274" s="25"/>
      <c r="K3274" s="25"/>
      <c r="P3274" s="25"/>
      <c r="T3274" s="37"/>
      <c r="U3274" s="37"/>
      <c r="Y3274" s="37"/>
      <c r="Z3274" s="37"/>
    </row>
    <row r="3275" spans="1:28">
      <c r="A3275" s="102">
        <v>3273</v>
      </c>
      <c r="B3275" s="37"/>
      <c r="C3275" s="37"/>
      <c r="D3275" s="37"/>
      <c r="G3275" s="37"/>
      <c r="J3275" s="25"/>
      <c r="K3275" s="25"/>
      <c r="P3275" s="25"/>
      <c r="T3275" s="37"/>
      <c r="U3275" s="37"/>
      <c r="Y3275" s="37"/>
      <c r="Z3275" s="37"/>
    </row>
    <row r="3276" spans="1:28" ht="13.5" thickBot="1">
      <c r="A3276" s="114">
        <v>3274</v>
      </c>
      <c r="B3276" s="122"/>
      <c r="C3276" s="122"/>
      <c r="D3276" s="122"/>
      <c r="E3276" s="122"/>
      <c r="F3276" s="123"/>
      <c r="G3276" s="122"/>
      <c r="H3276" s="123"/>
      <c r="I3276" s="122"/>
      <c r="J3276" s="122"/>
      <c r="K3276" s="122"/>
      <c r="L3276" s="122"/>
      <c r="M3276" s="123"/>
      <c r="N3276" s="122"/>
      <c r="O3276" s="122"/>
      <c r="P3276" s="122"/>
      <c r="Q3276" s="122"/>
      <c r="R3276" s="123"/>
      <c r="S3276" s="122"/>
      <c r="T3276" s="122"/>
      <c r="U3276" s="122"/>
      <c r="V3276" s="122"/>
      <c r="W3276" s="123"/>
      <c r="X3276" s="122"/>
      <c r="Y3276" s="115"/>
      <c r="Z3276" s="115"/>
      <c r="AA3276" s="115"/>
      <c r="AB3276" s="116"/>
    </row>
    <row r="3277" spans="1:28">
      <c r="A3277" s="102">
        <v>3275</v>
      </c>
      <c r="B3277" s="37"/>
      <c r="C3277" s="37"/>
      <c r="D3277" s="37"/>
      <c r="G3277" s="37"/>
      <c r="J3277" s="25"/>
      <c r="K3277" s="25"/>
      <c r="P3277" s="25"/>
      <c r="T3277" s="37"/>
      <c r="U3277" s="37"/>
      <c r="Y3277" s="37"/>
      <c r="Z3277" s="37"/>
    </row>
    <row r="3278" spans="1:28">
      <c r="A3278" s="102">
        <v>3276</v>
      </c>
      <c r="B3278" s="37"/>
      <c r="C3278" s="37"/>
      <c r="D3278" s="37"/>
      <c r="G3278" s="37"/>
      <c r="J3278" s="25"/>
      <c r="K3278" s="25"/>
      <c r="P3278" s="25"/>
      <c r="T3278" s="37"/>
      <c r="U3278" s="37"/>
      <c r="Y3278" s="37"/>
      <c r="Z3278" s="37"/>
    </row>
    <row r="3279" spans="1:28">
      <c r="A3279" s="102">
        <v>3277</v>
      </c>
      <c r="B3279" s="37"/>
      <c r="C3279" s="37"/>
      <c r="D3279" s="37"/>
      <c r="G3279" s="37"/>
      <c r="J3279" s="25"/>
      <c r="K3279" s="25"/>
      <c r="P3279" s="25"/>
      <c r="T3279" s="37"/>
      <c r="U3279" s="37"/>
      <c r="Y3279" s="37"/>
      <c r="Z3279" s="37"/>
    </row>
    <row r="3280" spans="1:28">
      <c r="A3280" s="102">
        <v>3278</v>
      </c>
      <c r="B3280" s="37"/>
      <c r="C3280" s="37"/>
      <c r="D3280" s="37"/>
      <c r="G3280" s="37"/>
      <c r="J3280" s="25"/>
      <c r="K3280" s="25"/>
      <c r="P3280" s="25"/>
      <c r="T3280" s="37"/>
      <c r="U3280" s="37"/>
      <c r="Y3280" s="37"/>
      <c r="Z3280" s="37"/>
    </row>
    <row r="3281" spans="1:28" ht="13.5" thickBot="1">
      <c r="A3281" s="114">
        <v>3279</v>
      </c>
      <c r="B3281" s="122"/>
      <c r="C3281" s="122"/>
      <c r="D3281" s="122"/>
      <c r="E3281" s="122"/>
      <c r="F3281" s="123"/>
      <c r="G3281" s="122"/>
      <c r="H3281" s="123"/>
      <c r="I3281" s="122"/>
      <c r="J3281" s="122"/>
      <c r="K3281" s="122"/>
      <c r="L3281" s="122"/>
      <c r="M3281" s="123"/>
      <c r="N3281" s="122"/>
      <c r="O3281" s="122"/>
      <c r="P3281" s="122"/>
      <c r="Q3281" s="122"/>
      <c r="R3281" s="123"/>
      <c r="S3281" s="122"/>
      <c r="T3281" s="122"/>
      <c r="U3281" s="122"/>
      <c r="V3281" s="122"/>
      <c r="W3281" s="123"/>
      <c r="X3281" s="122"/>
      <c r="Y3281" s="115"/>
      <c r="Z3281" s="115"/>
      <c r="AA3281" s="115"/>
      <c r="AB3281" s="116"/>
    </row>
    <row r="3282" spans="1:28">
      <c r="A3282" s="102">
        <v>3280</v>
      </c>
      <c r="B3282" s="37"/>
      <c r="C3282" s="37"/>
      <c r="D3282" s="37"/>
      <c r="G3282" s="37"/>
      <c r="J3282" s="25"/>
      <c r="K3282" s="25"/>
      <c r="P3282" s="25"/>
      <c r="T3282" s="37"/>
      <c r="U3282" s="37"/>
      <c r="Y3282" s="37"/>
      <c r="Z3282" s="37"/>
    </row>
    <row r="3283" spans="1:28">
      <c r="A3283" s="102">
        <v>3281</v>
      </c>
      <c r="B3283" s="37"/>
      <c r="C3283" s="37"/>
      <c r="D3283" s="37"/>
      <c r="G3283" s="37"/>
      <c r="J3283" s="25"/>
      <c r="K3283" s="25"/>
      <c r="P3283" s="25"/>
      <c r="T3283" s="37"/>
      <c r="U3283" s="37"/>
      <c r="Y3283" s="37"/>
      <c r="Z3283" s="37"/>
    </row>
    <row r="3284" spans="1:28">
      <c r="A3284" s="102">
        <v>3282</v>
      </c>
      <c r="B3284" s="37"/>
      <c r="C3284" s="37"/>
      <c r="D3284" s="37"/>
      <c r="G3284" s="37"/>
      <c r="J3284" s="25"/>
      <c r="K3284" s="25"/>
      <c r="P3284" s="25"/>
      <c r="T3284" s="37"/>
      <c r="U3284" s="37"/>
      <c r="Y3284" s="37"/>
      <c r="Z3284" s="37"/>
    </row>
    <row r="3285" spans="1:28">
      <c r="A3285" s="102">
        <v>3283</v>
      </c>
      <c r="B3285" s="37"/>
      <c r="C3285" s="37"/>
      <c r="D3285" s="37"/>
      <c r="G3285" s="37"/>
      <c r="J3285" s="25"/>
      <c r="K3285" s="25"/>
      <c r="P3285" s="25"/>
      <c r="T3285" s="37"/>
      <c r="U3285" s="37"/>
      <c r="Y3285" s="37"/>
      <c r="Z3285" s="37"/>
    </row>
    <row r="3286" spans="1:28" ht="13.5" thickBot="1">
      <c r="A3286" s="114">
        <v>3284</v>
      </c>
      <c r="B3286" s="122"/>
      <c r="C3286" s="122"/>
      <c r="D3286" s="122"/>
      <c r="E3286" s="122"/>
      <c r="F3286" s="123"/>
      <c r="G3286" s="122"/>
      <c r="H3286" s="123"/>
      <c r="I3286" s="122"/>
      <c r="J3286" s="122"/>
      <c r="K3286" s="122"/>
      <c r="L3286" s="122"/>
      <c r="M3286" s="123"/>
      <c r="N3286" s="122"/>
      <c r="O3286" s="122"/>
      <c r="P3286" s="122"/>
      <c r="Q3286" s="122"/>
      <c r="R3286" s="123"/>
      <c r="S3286" s="122"/>
      <c r="T3286" s="122"/>
      <c r="U3286" s="122"/>
      <c r="V3286" s="122"/>
      <c r="W3286" s="123"/>
      <c r="X3286" s="122"/>
      <c r="Y3286" s="115"/>
      <c r="Z3286" s="115"/>
      <c r="AA3286" s="115"/>
      <c r="AB3286" s="116"/>
    </row>
    <row r="3287" spans="1:28">
      <c r="A3287" s="102">
        <v>3285</v>
      </c>
      <c r="B3287" s="37"/>
      <c r="C3287" s="37"/>
      <c r="D3287" s="37"/>
      <c r="G3287" s="37"/>
      <c r="J3287" s="25"/>
      <c r="K3287" s="25"/>
      <c r="P3287" s="25"/>
      <c r="T3287" s="37"/>
      <c r="U3287" s="37"/>
      <c r="Y3287" s="37"/>
      <c r="Z3287" s="37"/>
    </row>
    <row r="3288" spans="1:28">
      <c r="A3288" s="102">
        <v>3286</v>
      </c>
      <c r="B3288" s="37"/>
      <c r="C3288" s="37"/>
      <c r="D3288" s="37"/>
      <c r="G3288" s="37"/>
      <c r="J3288" s="25"/>
      <c r="K3288" s="25"/>
      <c r="P3288" s="25"/>
      <c r="T3288" s="37"/>
      <c r="U3288" s="37"/>
      <c r="Y3288" s="37"/>
      <c r="Z3288" s="37"/>
    </row>
    <row r="3289" spans="1:28">
      <c r="A3289" s="102">
        <v>3287</v>
      </c>
      <c r="B3289" s="37"/>
      <c r="C3289" s="37"/>
      <c r="D3289" s="37"/>
      <c r="G3289" s="37"/>
      <c r="J3289" s="25"/>
      <c r="K3289" s="25"/>
      <c r="P3289" s="25"/>
      <c r="T3289" s="37"/>
      <c r="U3289" s="37"/>
      <c r="Y3289" s="37"/>
      <c r="Z3289" s="37"/>
    </row>
    <row r="3290" spans="1:28">
      <c r="A3290" s="102">
        <v>3288</v>
      </c>
      <c r="B3290" s="37"/>
      <c r="C3290" s="37"/>
      <c r="D3290" s="37"/>
      <c r="G3290" s="37"/>
      <c r="J3290" s="25"/>
      <c r="K3290" s="25"/>
      <c r="P3290" s="25"/>
      <c r="T3290" s="37"/>
      <c r="U3290" s="37"/>
      <c r="Y3290" s="37"/>
      <c r="Z3290" s="37"/>
    </row>
    <row r="3291" spans="1:28" ht="13.5" thickBot="1">
      <c r="A3291" s="114">
        <v>3289</v>
      </c>
      <c r="B3291" s="122"/>
      <c r="C3291" s="122"/>
      <c r="D3291" s="122"/>
      <c r="E3291" s="122"/>
      <c r="F3291" s="123"/>
      <c r="G3291" s="122"/>
      <c r="H3291" s="123"/>
      <c r="I3291" s="122"/>
      <c r="J3291" s="122"/>
      <c r="K3291" s="122"/>
      <c r="L3291" s="122"/>
      <c r="M3291" s="123"/>
      <c r="N3291" s="122"/>
      <c r="O3291" s="122"/>
      <c r="P3291" s="122"/>
      <c r="Q3291" s="122"/>
      <c r="R3291" s="123"/>
      <c r="S3291" s="122"/>
      <c r="T3291" s="122"/>
      <c r="U3291" s="122"/>
      <c r="V3291" s="122"/>
      <c r="W3291" s="123"/>
      <c r="X3291" s="122"/>
      <c r="Y3291" s="115"/>
      <c r="Z3291" s="115"/>
      <c r="AA3291" s="115"/>
      <c r="AB3291" s="116"/>
    </row>
    <row r="3292" spans="1:28">
      <c r="A3292" s="102">
        <v>3290</v>
      </c>
      <c r="B3292" s="37"/>
      <c r="C3292" s="37"/>
      <c r="D3292" s="37"/>
      <c r="G3292" s="37"/>
      <c r="J3292" s="25"/>
      <c r="K3292" s="25"/>
      <c r="P3292" s="25"/>
      <c r="T3292" s="37"/>
      <c r="U3292" s="37"/>
      <c r="Y3292" s="37"/>
      <c r="Z3292" s="37"/>
    </row>
    <row r="3293" spans="1:28">
      <c r="A3293" s="102">
        <v>3291</v>
      </c>
      <c r="B3293" s="37"/>
      <c r="C3293" s="37"/>
      <c r="D3293" s="37"/>
      <c r="G3293" s="37"/>
      <c r="J3293" s="25"/>
      <c r="K3293" s="25"/>
      <c r="P3293" s="25"/>
      <c r="T3293" s="37"/>
      <c r="U3293" s="37"/>
      <c r="Y3293" s="37"/>
      <c r="Z3293" s="37"/>
    </row>
    <row r="3294" spans="1:28">
      <c r="A3294" s="102">
        <v>3292</v>
      </c>
      <c r="B3294" s="37"/>
      <c r="C3294" s="37"/>
      <c r="D3294" s="37"/>
      <c r="G3294" s="37"/>
      <c r="J3294" s="25"/>
      <c r="K3294" s="25"/>
      <c r="P3294" s="25"/>
      <c r="T3294" s="37"/>
      <c r="U3294" s="37"/>
      <c r="Y3294" s="37"/>
      <c r="Z3294" s="37"/>
    </row>
    <row r="3295" spans="1:28">
      <c r="A3295" s="102">
        <v>3293</v>
      </c>
      <c r="B3295" s="37"/>
      <c r="C3295" s="37"/>
      <c r="D3295" s="37"/>
      <c r="G3295" s="37"/>
      <c r="J3295" s="25"/>
      <c r="K3295" s="25"/>
      <c r="P3295" s="25"/>
      <c r="T3295" s="37"/>
      <c r="U3295" s="37"/>
      <c r="Y3295" s="37"/>
      <c r="Z3295" s="37"/>
    </row>
    <row r="3296" spans="1:28" ht="13.5" thickBot="1">
      <c r="A3296" s="114">
        <v>3294</v>
      </c>
      <c r="B3296" s="122"/>
      <c r="C3296" s="122"/>
      <c r="D3296" s="122"/>
      <c r="E3296" s="122"/>
      <c r="F3296" s="123"/>
      <c r="G3296" s="122"/>
      <c r="H3296" s="123"/>
      <c r="I3296" s="122"/>
      <c r="J3296" s="122"/>
      <c r="K3296" s="122"/>
      <c r="L3296" s="122"/>
      <c r="M3296" s="123"/>
      <c r="N3296" s="122"/>
      <c r="O3296" s="122"/>
      <c r="P3296" s="122"/>
      <c r="Q3296" s="122"/>
      <c r="R3296" s="123"/>
      <c r="S3296" s="122"/>
      <c r="T3296" s="122"/>
      <c r="U3296" s="122"/>
      <c r="V3296" s="122"/>
      <c r="W3296" s="123"/>
      <c r="X3296" s="122"/>
      <c r="Y3296" s="115"/>
      <c r="Z3296" s="115"/>
      <c r="AA3296" s="115"/>
      <c r="AB3296" s="116"/>
    </row>
    <row r="3297" spans="1:28">
      <c r="A3297" s="102">
        <v>3295</v>
      </c>
      <c r="B3297" s="37"/>
      <c r="C3297" s="37"/>
      <c r="D3297" s="37"/>
      <c r="G3297" s="37"/>
      <c r="J3297" s="25"/>
      <c r="K3297" s="25"/>
      <c r="P3297" s="25"/>
      <c r="T3297" s="37"/>
      <c r="U3297" s="37"/>
      <c r="Y3297" s="37"/>
      <c r="Z3297" s="37"/>
    </row>
    <row r="3298" spans="1:28">
      <c r="A3298" s="102">
        <v>3296</v>
      </c>
      <c r="B3298" s="37"/>
      <c r="C3298" s="37"/>
      <c r="D3298" s="37"/>
      <c r="G3298" s="37"/>
      <c r="J3298" s="25"/>
      <c r="K3298" s="25"/>
      <c r="P3298" s="25"/>
      <c r="T3298" s="37"/>
      <c r="U3298" s="37"/>
      <c r="Y3298" s="37"/>
      <c r="Z3298" s="37"/>
    </row>
    <row r="3299" spans="1:28">
      <c r="A3299" s="102">
        <v>3297</v>
      </c>
      <c r="B3299" s="37"/>
      <c r="C3299" s="37"/>
      <c r="D3299" s="37"/>
      <c r="G3299" s="37"/>
      <c r="J3299" s="25"/>
      <c r="K3299" s="25"/>
      <c r="P3299" s="25"/>
      <c r="T3299" s="37"/>
      <c r="U3299" s="37"/>
      <c r="Y3299" s="37"/>
      <c r="Z3299" s="37"/>
    </row>
    <row r="3300" spans="1:28">
      <c r="A3300" s="102">
        <v>3298</v>
      </c>
      <c r="B3300" s="37"/>
      <c r="C3300" s="37"/>
      <c r="D3300" s="37"/>
      <c r="G3300" s="37"/>
      <c r="J3300" s="25"/>
      <c r="K3300" s="25"/>
      <c r="P3300" s="25"/>
      <c r="T3300" s="37"/>
      <c r="U3300" s="37"/>
      <c r="Y3300" s="37"/>
      <c r="Z3300" s="37"/>
    </row>
    <row r="3301" spans="1:28" ht="13.5" thickBot="1">
      <c r="A3301" s="114">
        <v>3299</v>
      </c>
      <c r="B3301" s="122"/>
      <c r="C3301" s="122"/>
      <c r="D3301" s="122"/>
      <c r="E3301" s="122"/>
      <c r="F3301" s="123"/>
      <c r="G3301" s="122"/>
      <c r="H3301" s="123"/>
      <c r="I3301" s="122"/>
      <c r="J3301" s="122"/>
      <c r="K3301" s="122"/>
      <c r="L3301" s="122"/>
      <c r="M3301" s="123"/>
      <c r="N3301" s="122"/>
      <c r="O3301" s="122"/>
      <c r="P3301" s="122"/>
      <c r="Q3301" s="122"/>
      <c r="R3301" s="123"/>
      <c r="S3301" s="122"/>
      <c r="T3301" s="122"/>
      <c r="U3301" s="122"/>
      <c r="V3301" s="122"/>
      <c r="W3301" s="123"/>
      <c r="X3301" s="122"/>
      <c r="Y3301" s="115"/>
      <c r="Z3301" s="115"/>
      <c r="AA3301" s="115"/>
      <c r="AB3301" s="116"/>
    </row>
    <row r="3302" spans="1:28">
      <c r="A3302" s="102">
        <v>3300</v>
      </c>
      <c r="B3302" s="37"/>
      <c r="C3302" s="37"/>
      <c r="D3302" s="37"/>
      <c r="G3302" s="37"/>
      <c r="J3302" s="25"/>
      <c r="K3302" s="25"/>
      <c r="P3302" s="25"/>
      <c r="T3302" s="37"/>
      <c r="U3302" s="37"/>
      <c r="Y3302" s="37"/>
      <c r="Z3302" s="37"/>
    </row>
    <row r="3303" spans="1:28">
      <c r="A3303" s="102">
        <v>3301</v>
      </c>
      <c r="B3303" s="37"/>
      <c r="C3303" s="37"/>
      <c r="D3303" s="37"/>
      <c r="G3303" s="37"/>
      <c r="J3303" s="25"/>
      <c r="K3303" s="25"/>
      <c r="P3303" s="25"/>
      <c r="T3303" s="37"/>
      <c r="U3303" s="37"/>
      <c r="Y3303" s="37"/>
      <c r="Z3303" s="37"/>
    </row>
    <row r="3304" spans="1:28">
      <c r="A3304" s="102">
        <v>3302</v>
      </c>
      <c r="B3304" s="37"/>
      <c r="C3304" s="37"/>
      <c r="D3304" s="37"/>
      <c r="G3304" s="37"/>
      <c r="J3304" s="25"/>
      <c r="K3304" s="25"/>
      <c r="P3304" s="25"/>
      <c r="T3304" s="37"/>
      <c r="U3304" s="37"/>
      <c r="Y3304" s="37"/>
      <c r="Z3304" s="37"/>
    </row>
    <row r="3305" spans="1:28">
      <c r="A3305" s="102">
        <v>3303</v>
      </c>
      <c r="B3305" s="37"/>
      <c r="C3305" s="37"/>
      <c r="D3305" s="37"/>
      <c r="G3305" s="37"/>
      <c r="J3305" s="25"/>
      <c r="K3305" s="25"/>
      <c r="P3305" s="25"/>
      <c r="T3305" s="37"/>
      <c r="U3305" s="37"/>
      <c r="Y3305" s="37"/>
      <c r="Z3305" s="37"/>
    </row>
    <row r="3306" spans="1:28" ht="13.5" thickBot="1">
      <c r="A3306" s="114">
        <v>3304</v>
      </c>
      <c r="B3306" s="122"/>
      <c r="C3306" s="122"/>
      <c r="D3306" s="122"/>
      <c r="E3306" s="122"/>
      <c r="F3306" s="123"/>
      <c r="G3306" s="122"/>
      <c r="H3306" s="123"/>
      <c r="I3306" s="122"/>
      <c r="J3306" s="122"/>
      <c r="K3306" s="122"/>
      <c r="L3306" s="122"/>
      <c r="M3306" s="123"/>
      <c r="N3306" s="122"/>
      <c r="O3306" s="122"/>
      <c r="P3306" s="122"/>
      <c r="Q3306" s="122"/>
      <c r="R3306" s="123"/>
      <c r="S3306" s="122"/>
      <c r="T3306" s="122"/>
      <c r="U3306" s="122"/>
      <c r="V3306" s="122"/>
      <c r="W3306" s="123"/>
      <c r="X3306" s="122"/>
      <c r="Y3306" s="115"/>
      <c r="Z3306" s="115"/>
      <c r="AA3306" s="115"/>
      <c r="AB3306" s="116"/>
    </row>
    <row r="3307" spans="1:28">
      <c r="A3307" s="102">
        <v>3305</v>
      </c>
      <c r="B3307" s="37"/>
      <c r="C3307" s="37"/>
      <c r="D3307" s="37"/>
      <c r="G3307" s="37"/>
      <c r="J3307" s="25"/>
      <c r="K3307" s="25"/>
      <c r="P3307" s="25"/>
      <c r="T3307" s="37"/>
      <c r="U3307" s="37"/>
      <c r="Y3307" s="37"/>
      <c r="Z3307" s="37"/>
    </row>
    <row r="3308" spans="1:28">
      <c r="A3308" s="102">
        <v>3306</v>
      </c>
      <c r="B3308" s="37"/>
      <c r="C3308" s="37"/>
      <c r="D3308" s="37"/>
      <c r="G3308" s="37"/>
      <c r="J3308" s="25"/>
      <c r="K3308" s="25"/>
      <c r="P3308" s="25"/>
      <c r="T3308" s="37"/>
      <c r="U3308" s="37"/>
      <c r="Y3308" s="37"/>
      <c r="Z3308" s="37"/>
    </row>
    <row r="3309" spans="1:28">
      <c r="A3309" s="102">
        <v>3307</v>
      </c>
      <c r="B3309" s="37"/>
      <c r="C3309" s="37"/>
      <c r="D3309" s="37"/>
      <c r="G3309" s="37"/>
      <c r="J3309" s="25"/>
      <c r="K3309" s="25"/>
      <c r="P3309" s="25"/>
      <c r="T3309" s="37"/>
      <c r="U3309" s="37"/>
      <c r="Y3309" s="37"/>
      <c r="Z3309" s="37"/>
    </row>
    <row r="3310" spans="1:28">
      <c r="A3310" s="102">
        <v>3308</v>
      </c>
      <c r="B3310" s="37"/>
      <c r="C3310" s="37"/>
      <c r="D3310" s="37"/>
      <c r="G3310" s="37"/>
      <c r="J3310" s="25"/>
      <c r="K3310" s="25"/>
      <c r="P3310" s="25"/>
      <c r="T3310" s="37"/>
      <c r="U3310" s="37"/>
      <c r="Y3310" s="37"/>
      <c r="Z3310" s="37"/>
    </row>
    <row r="3311" spans="1:28" ht="13.5" thickBot="1">
      <c r="A3311" s="114">
        <v>3309</v>
      </c>
      <c r="B3311" s="122"/>
      <c r="C3311" s="122"/>
      <c r="D3311" s="122"/>
      <c r="E3311" s="122"/>
      <c r="F3311" s="123"/>
      <c r="G3311" s="122"/>
      <c r="H3311" s="123"/>
      <c r="I3311" s="122"/>
      <c r="J3311" s="122"/>
      <c r="K3311" s="122"/>
      <c r="L3311" s="122"/>
      <c r="M3311" s="123"/>
      <c r="N3311" s="122"/>
      <c r="O3311" s="122"/>
      <c r="P3311" s="122"/>
      <c r="Q3311" s="122"/>
      <c r="R3311" s="123"/>
      <c r="S3311" s="122"/>
      <c r="T3311" s="122"/>
      <c r="U3311" s="122"/>
      <c r="V3311" s="122"/>
      <c r="W3311" s="123"/>
      <c r="X3311" s="122"/>
      <c r="Y3311" s="115"/>
      <c r="Z3311" s="115"/>
      <c r="AA3311" s="115"/>
      <c r="AB3311" s="116"/>
    </row>
    <row r="3312" spans="1:28">
      <c r="A3312" s="102">
        <v>3310</v>
      </c>
      <c r="B3312" s="37"/>
      <c r="C3312" s="37"/>
      <c r="D3312" s="37"/>
      <c r="G3312" s="37"/>
      <c r="J3312" s="25"/>
      <c r="K3312" s="25"/>
      <c r="P3312" s="25"/>
      <c r="T3312" s="37"/>
      <c r="U3312" s="37"/>
      <c r="Y3312" s="37"/>
      <c r="Z3312" s="37"/>
    </row>
    <row r="3313" spans="1:28">
      <c r="A3313" s="102">
        <v>3311</v>
      </c>
      <c r="B3313" s="37"/>
      <c r="C3313" s="37"/>
      <c r="D3313" s="37"/>
      <c r="G3313" s="37"/>
      <c r="J3313" s="25"/>
      <c r="K3313" s="25"/>
      <c r="P3313" s="25"/>
      <c r="T3313" s="37"/>
      <c r="U3313" s="37"/>
      <c r="Y3313" s="37"/>
      <c r="Z3313" s="37"/>
    </row>
    <row r="3314" spans="1:28">
      <c r="A3314" s="102">
        <v>3312</v>
      </c>
      <c r="B3314" s="37"/>
      <c r="C3314" s="37"/>
      <c r="D3314" s="37"/>
      <c r="G3314" s="37"/>
      <c r="J3314" s="25"/>
      <c r="K3314" s="25"/>
      <c r="P3314" s="25"/>
      <c r="T3314" s="37"/>
      <c r="U3314" s="37"/>
      <c r="Y3314" s="37"/>
      <c r="Z3314" s="37"/>
    </row>
    <row r="3315" spans="1:28">
      <c r="A3315" s="102">
        <v>3313</v>
      </c>
      <c r="B3315" s="37"/>
      <c r="C3315" s="37"/>
      <c r="D3315" s="37"/>
      <c r="G3315" s="37"/>
      <c r="J3315" s="25"/>
      <c r="K3315" s="25"/>
      <c r="P3315" s="25"/>
      <c r="T3315" s="37"/>
      <c r="U3315" s="37"/>
      <c r="Y3315" s="37"/>
      <c r="Z3315" s="37"/>
    </row>
    <row r="3316" spans="1:28" ht="13.5" thickBot="1">
      <c r="A3316" s="114">
        <v>3314</v>
      </c>
      <c r="B3316" s="122"/>
      <c r="C3316" s="122"/>
      <c r="D3316" s="122"/>
      <c r="E3316" s="122"/>
      <c r="F3316" s="123"/>
      <c r="G3316" s="122"/>
      <c r="H3316" s="123"/>
      <c r="I3316" s="122"/>
      <c r="J3316" s="122"/>
      <c r="K3316" s="122"/>
      <c r="L3316" s="122"/>
      <c r="M3316" s="123"/>
      <c r="N3316" s="122"/>
      <c r="O3316" s="122"/>
      <c r="P3316" s="122"/>
      <c r="Q3316" s="122"/>
      <c r="R3316" s="123"/>
      <c r="S3316" s="122"/>
      <c r="T3316" s="122"/>
      <c r="U3316" s="122"/>
      <c r="V3316" s="122"/>
      <c r="W3316" s="123"/>
      <c r="X3316" s="122"/>
      <c r="Y3316" s="115"/>
      <c r="Z3316" s="115"/>
      <c r="AA3316" s="115"/>
      <c r="AB3316" s="116"/>
    </row>
    <row r="3317" spans="1:28">
      <c r="A3317" s="102">
        <v>3315</v>
      </c>
      <c r="B3317" s="37"/>
      <c r="C3317" s="37"/>
      <c r="D3317" s="37"/>
      <c r="G3317" s="37"/>
      <c r="J3317" s="25"/>
      <c r="K3317" s="25"/>
      <c r="P3317" s="25"/>
      <c r="T3317" s="37"/>
      <c r="U3317" s="37"/>
      <c r="Y3317" s="37"/>
      <c r="Z3317" s="37"/>
    </row>
    <row r="3318" spans="1:28">
      <c r="A3318" s="102">
        <v>3316</v>
      </c>
      <c r="B3318" s="37"/>
      <c r="C3318" s="37"/>
      <c r="D3318" s="37"/>
      <c r="G3318" s="37"/>
      <c r="J3318" s="25"/>
      <c r="K3318" s="25"/>
      <c r="P3318" s="25"/>
      <c r="T3318" s="37"/>
      <c r="U3318" s="37"/>
      <c r="Y3318" s="37"/>
      <c r="Z3318" s="37"/>
    </row>
    <row r="3319" spans="1:28">
      <c r="A3319" s="102">
        <v>3317</v>
      </c>
      <c r="B3319" s="37"/>
      <c r="C3319" s="37"/>
      <c r="D3319" s="37"/>
      <c r="G3319" s="37"/>
      <c r="J3319" s="25"/>
      <c r="K3319" s="25"/>
      <c r="P3319" s="25"/>
      <c r="T3319" s="37"/>
      <c r="U3319" s="37"/>
      <c r="Y3319" s="37"/>
      <c r="Z3319" s="37"/>
    </row>
    <row r="3320" spans="1:28">
      <c r="A3320" s="102">
        <v>3318</v>
      </c>
      <c r="B3320" s="37"/>
      <c r="C3320" s="37"/>
      <c r="D3320" s="37"/>
      <c r="G3320" s="37"/>
      <c r="J3320" s="25"/>
      <c r="K3320" s="25"/>
      <c r="P3320" s="25"/>
      <c r="T3320" s="37"/>
      <c r="U3320" s="37"/>
      <c r="Y3320" s="37"/>
      <c r="Z3320" s="37"/>
    </row>
    <row r="3321" spans="1:28" ht="13.5" thickBot="1">
      <c r="A3321" s="114">
        <v>3319</v>
      </c>
      <c r="B3321" s="122"/>
      <c r="C3321" s="122"/>
      <c r="D3321" s="122"/>
      <c r="E3321" s="122"/>
      <c r="F3321" s="123"/>
      <c r="G3321" s="122"/>
      <c r="H3321" s="123"/>
      <c r="I3321" s="122"/>
      <c r="J3321" s="122"/>
      <c r="K3321" s="122"/>
      <c r="L3321" s="122"/>
      <c r="M3321" s="123"/>
      <c r="N3321" s="122"/>
      <c r="O3321" s="122"/>
      <c r="P3321" s="122"/>
      <c r="Q3321" s="122"/>
      <c r="R3321" s="123"/>
      <c r="S3321" s="122"/>
      <c r="T3321" s="122"/>
      <c r="U3321" s="122"/>
      <c r="V3321" s="122"/>
      <c r="W3321" s="123"/>
      <c r="X3321" s="122"/>
      <c r="Y3321" s="115"/>
      <c r="Z3321" s="115"/>
      <c r="AA3321" s="115"/>
      <c r="AB3321" s="116"/>
    </row>
    <row r="3322" spans="1:28">
      <c r="A3322" s="102">
        <v>3320</v>
      </c>
      <c r="B3322" s="37"/>
      <c r="C3322" s="37"/>
      <c r="D3322" s="37"/>
      <c r="G3322" s="37"/>
      <c r="J3322" s="25"/>
      <c r="K3322" s="25"/>
      <c r="P3322" s="25"/>
      <c r="T3322" s="37"/>
      <c r="U3322" s="37"/>
      <c r="Y3322" s="37"/>
      <c r="Z3322" s="37"/>
    </row>
    <row r="3323" spans="1:28">
      <c r="A3323" s="102">
        <v>3321</v>
      </c>
      <c r="B3323" s="37"/>
      <c r="C3323" s="37"/>
      <c r="D3323" s="37"/>
      <c r="G3323" s="37"/>
      <c r="J3323" s="25"/>
      <c r="K3323" s="25"/>
      <c r="P3323" s="25"/>
      <c r="T3323" s="37"/>
      <c r="U3323" s="37"/>
      <c r="Y3323" s="37"/>
      <c r="Z3323" s="37"/>
    </row>
    <row r="3324" spans="1:28">
      <c r="A3324" s="102">
        <v>3322</v>
      </c>
      <c r="B3324" s="37"/>
      <c r="C3324" s="37"/>
      <c r="D3324" s="37"/>
      <c r="G3324" s="37"/>
      <c r="J3324" s="25"/>
      <c r="K3324" s="25"/>
      <c r="P3324" s="25"/>
      <c r="T3324" s="37"/>
      <c r="U3324" s="37"/>
      <c r="Y3324" s="37"/>
      <c r="Z3324" s="37"/>
    </row>
    <row r="3325" spans="1:28">
      <c r="A3325" s="102">
        <v>3323</v>
      </c>
      <c r="B3325" s="37"/>
      <c r="C3325" s="37"/>
      <c r="D3325" s="37"/>
      <c r="G3325" s="37"/>
      <c r="J3325" s="25"/>
      <c r="K3325" s="25"/>
      <c r="P3325" s="25"/>
      <c r="T3325" s="37"/>
      <c r="U3325" s="37"/>
      <c r="Y3325" s="37"/>
      <c r="Z3325" s="37"/>
    </row>
    <row r="3326" spans="1:28" ht="13.5" thickBot="1">
      <c r="A3326" s="114">
        <v>3324</v>
      </c>
      <c r="B3326" s="122"/>
      <c r="C3326" s="122"/>
      <c r="D3326" s="122"/>
      <c r="E3326" s="122"/>
      <c r="F3326" s="123"/>
      <c r="G3326" s="122"/>
      <c r="H3326" s="123"/>
      <c r="I3326" s="122"/>
      <c r="J3326" s="122"/>
      <c r="K3326" s="122"/>
      <c r="L3326" s="122"/>
      <c r="M3326" s="123"/>
      <c r="N3326" s="122"/>
      <c r="O3326" s="122"/>
      <c r="P3326" s="122"/>
      <c r="Q3326" s="122"/>
      <c r="R3326" s="123"/>
      <c r="S3326" s="122"/>
      <c r="T3326" s="122"/>
      <c r="U3326" s="122"/>
      <c r="V3326" s="122"/>
      <c r="W3326" s="123"/>
      <c r="X3326" s="122"/>
      <c r="Y3326" s="115"/>
      <c r="Z3326" s="115"/>
      <c r="AA3326" s="115"/>
      <c r="AB3326" s="116"/>
    </row>
    <row r="3327" spans="1:28">
      <c r="A3327" s="102">
        <v>3325</v>
      </c>
      <c r="B3327" s="37"/>
      <c r="C3327" s="37"/>
      <c r="D3327" s="37"/>
      <c r="G3327" s="37"/>
      <c r="J3327" s="25"/>
      <c r="K3327" s="25"/>
      <c r="P3327" s="25"/>
      <c r="T3327" s="37"/>
      <c r="U3327" s="37"/>
      <c r="Y3327" s="37"/>
      <c r="Z3327" s="37"/>
    </row>
    <row r="3328" spans="1:28">
      <c r="A3328" s="102">
        <v>3326</v>
      </c>
      <c r="B3328" s="37"/>
      <c r="C3328" s="37"/>
      <c r="D3328" s="37"/>
      <c r="G3328" s="37"/>
      <c r="J3328" s="25"/>
      <c r="K3328" s="25"/>
      <c r="P3328" s="25"/>
      <c r="T3328" s="37"/>
      <c r="U3328" s="37"/>
      <c r="Y3328" s="37"/>
      <c r="Z3328" s="37"/>
    </row>
    <row r="3329" spans="1:28">
      <c r="A3329" s="102">
        <v>3327</v>
      </c>
      <c r="B3329" s="37"/>
      <c r="C3329" s="37"/>
      <c r="D3329" s="37"/>
      <c r="G3329" s="37"/>
      <c r="J3329" s="25"/>
      <c r="K3329" s="25"/>
      <c r="P3329" s="25"/>
      <c r="T3329" s="37"/>
      <c r="U3329" s="37"/>
      <c r="Y3329" s="37"/>
      <c r="Z3329" s="37"/>
    </row>
    <row r="3330" spans="1:28">
      <c r="A3330" s="102">
        <v>3328</v>
      </c>
      <c r="B3330" s="37"/>
      <c r="C3330" s="37"/>
      <c r="D3330" s="37"/>
      <c r="G3330" s="37"/>
      <c r="J3330" s="25"/>
      <c r="K3330" s="25"/>
      <c r="P3330" s="25"/>
      <c r="T3330" s="37"/>
      <c r="U3330" s="37"/>
      <c r="Y3330" s="37"/>
      <c r="Z3330" s="37"/>
    </row>
    <row r="3331" spans="1:28" ht="13.5" thickBot="1">
      <c r="A3331" s="114">
        <v>3329</v>
      </c>
      <c r="B3331" s="122"/>
      <c r="C3331" s="122"/>
      <c r="D3331" s="122"/>
      <c r="E3331" s="122"/>
      <c r="F3331" s="123"/>
      <c r="G3331" s="122"/>
      <c r="H3331" s="123"/>
      <c r="I3331" s="122"/>
      <c r="J3331" s="122"/>
      <c r="K3331" s="122"/>
      <c r="L3331" s="122"/>
      <c r="M3331" s="123"/>
      <c r="N3331" s="122"/>
      <c r="O3331" s="122"/>
      <c r="P3331" s="122"/>
      <c r="Q3331" s="122"/>
      <c r="R3331" s="123"/>
      <c r="S3331" s="122"/>
      <c r="T3331" s="122"/>
      <c r="U3331" s="122"/>
      <c r="V3331" s="122"/>
      <c r="W3331" s="123"/>
      <c r="X3331" s="122"/>
      <c r="Y3331" s="115"/>
      <c r="Z3331" s="115"/>
      <c r="AA3331" s="115"/>
      <c r="AB3331" s="116"/>
    </row>
    <row r="3332" spans="1:28">
      <c r="A3332" s="102">
        <v>3330</v>
      </c>
      <c r="B3332" s="37"/>
      <c r="C3332" s="37"/>
      <c r="D3332" s="37"/>
      <c r="G3332" s="37"/>
      <c r="J3332" s="25"/>
      <c r="K3332" s="25"/>
      <c r="P3332" s="25"/>
      <c r="T3332" s="37"/>
      <c r="U3332" s="37"/>
      <c r="Y3332" s="37"/>
      <c r="Z3332" s="37"/>
    </row>
    <row r="3333" spans="1:28">
      <c r="A3333" s="102">
        <v>3331</v>
      </c>
      <c r="B3333" s="37"/>
      <c r="C3333" s="37"/>
      <c r="D3333" s="37"/>
      <c r="G3333" s="37"/>
      <c r="J3333" s="25"/>
      <c r="K3333" s="25"/>
      <c r="P3333" s="25"/>
      <c r="T3333" s="37"/>
      <c r="U3333" s="37"/>
      <c r="Y3333" s="37"/>
      <c r="Z3333" s="37"/>
    </row>
    <row r="3334" spans="1:28">
      <c r="A3334" s="102">
        <v>3332</v>
      </c>
      <c r="B3334" s="37"/>
      <c r="C3334" s="37"/>
      <c r="D3334" s="37"/>
      <c r="G3334" s="37"/>
      <c r="J3334" s="25"/>
      <c r="K3334" s="25"/>
      <c r="P3334" s="25"/>
      <c r="T3334" s="37"/>
      <c r="U3334" s="37"/>
      <c r="Y3334" s="37"/>
      <c r="Z3334" s="37"/>
    </row>
    <row r="3335" spans="1:28">
      <c r="A3335" s="102">
        <v>3333</v>
      </c>
      <c r="B3335" s="37"/>
      <c r="C3335" s="37"/>
      <c r="D3335" s="37"/>
      <c r="G3335" s="37"/>
      <c r="J3335" s="25"/>
      <c r="K3335" s="25"/>
      <c r="P3335" s="25"/>
      <c r="T3335" s="37"/>
      <c r="U3335" s="37"/>
      <c r="Y3335" s="37"/>
      <c r="Z3335" s="37"/>
    </row>
    <row r="3336" spans="1:28" ht="13.5" thickBot="1">
      <c r="A3336" s="114">
        <v>3334</v>
      </c>
      <c r="B3336" s="122"/>
      <c r="C3336" s="122"/>
      <c r="D3336" s="122"/>
      <c r="E3336" s="122"/>
      <c r="F3336" s="123"/>
      <c r="G3336" s="122"/>
      <c r="H3336" s="123"/>
      <c r="I3336" s="122"/>
      <c r="J3336" s="122"/>
      <c r="K3336" s="122"/>
      <c r="L3336" s="122"/>
      <c r="M3336" s="123"/>
      <c r="N3336" s="122"/>
      <c r="O3336" s="122"/>
      <c r="P3336" s="122"/>
      <c r="Q3336" s="122"/>
      <c r="R3336" s="123"/>
      <c r="S3336" s="122"/>
      <c r="T3336" s="122"/>
      <c r="U3336" s="122"/>
      <c r="V3336" s="122"/>
      <c r="W3336" s="123"/>
      <c r="X3336" s="122"/>
      <c r="Y3336" s="115"/>
      <c r="Z3336" s="115"/>
      <c r="AA3336" s="115"/>
      <c r="AB3336" s="116"/>
    </row>
    <row r="3337" spans="1:28">
      <c r="A3337" s="102">
        <v>3335</v>
      </c>
      <c r="B3337" s="37"/>
      <c r="C3337" s="37"/>
      <c r="D3337" s="37"/>
      <c r="G3337" s="37"/>
      <c r="J3337" s="25"/>
      <c r="K3337" s="25"/>
      <c r="P3337" s="25"/>
      <c r="T3337" s="37"/>
      <c r="U3337" s="37"/>
      <c r="Y3337" s="37"/>
      <c r="Z3337" s="37"/>
    </row>
    <row r="3338" spans="1:28">
      <c r="A3338" s="102">
        <v>3336</v>
      </c>
      <c r="B3338" s="37"/>
      <c r="C3338" s="37"/>
      <c r="D3338" s="37"/>
      <c r="G3338" s="37"/>
      <c r="J3338" s="25"/>
      <c r="K3338" s="25"/>
      <c r="P3338" s="25"/>
      <c r="T3338" s="37"/>
      <c r="U3338" s="37"/>
      <c r="Y3338" s="37"/>
      <c r="Z3338" s="37"/>
    </row>
    <row r="3339" spans="1:28">
      <c r="A3339" s="102">
        <v>3337</v>
      </c>
      <c r="B3339" s="37"/>
      <c r="C3339" s="37"/>
      <c r="D3339" s="37"/>
      <c r="G3339" s="37"/>
      <c r="J3339" s="25"/>
      <c r="K3339" s="25"/>
      <c r="P3339" s="25"/>
      <c r="T3339" s="37"/>
      <c r="U3339" s="37"/>
      <c r="Y3339" s="37"/>
      <c r="Z3339" s="37"/>
    </row>
    <row r="3340" spans="1:28">
      <c r="A3340" s="102">
        <v>3338</v>
      </c>
      <c r="B3340" s="37"/>
      <c r="C3340" s="37"/>
      <c r="D3340" s="37"/>
      <c r="G3340" s="37"/>
      <c r="J3340" s="25"/>
      <c r="K3340" s="25"/>
      <c r="P3340" s="25"/>
      <c r="T3340" s="37"/>
      <c r="U3340" s="37"/>
      <c r="Y3340" s="37"/>
      <c r="Z3340" s="37"/>
    </row>
    <row r="3341" spans="1:28" ht="13.5" thickBot="1">
      <c r="A3341" s="114">
        <v>3339</v>
      </c>
      <c r="B3341" s="122"/>
      <c r="C3341" s="122"/>
      <c r="D3341" s="122"/>
      <c r="E3341" s="122"/>
      <c r="F3341" s="123"/>
      <c r="G3341" s="122"/>
      <c r="H3341" s="123"/>
      <c r="I3341" s="122"/>
      <c r="J3341" s="122"/>
      <c r="K3341" s="122"/>
      <c r="L3341" s="122"/>
      <c r="M3341" s="123"/>
      <c r="N3341" s="122"/>
      <c r="O3341" s="122"/>
      <c r="P3341" s="122"/>
      <c r="Q3341" s="122"/>
      <c r="R3341" s="123"/>
      <c r="S3341" s="122"/>
      <c r="T3341" s="122"/>
      <c r="U3341" s="122"/>
      <c r="V3341" s="122"/>
      <c r="W3341" s="123"/>
      <c r="X3341" s="122"/>
      <c r="Y3341" s="115"/>
      <c r="Z3341" s="115"/>
      <c r="AA3341" s="115"/>
      <c r="AB3341" s="116"/>
    </row>
    <row r="3342" spans="1:28">
      <c r="A3342" s="102">
        <v>3340</v>
      </c>
      <c r="B3342" s="37"/>
      <c r="C3342" s="37"/>
      <c r="D3342" s="37"/>
      <c r="G3342" s="37"/>
      <c r="J3342" s="25"/>
      <c r="K3342" s="25"/>
      <c r="P3342" s="25"/>
      <c r="T3342" s="37"/>
      <c r="U3342" s="37"/>
      <c r="Y3342" s="37"/>
      <c r="Z3342" s="37"/>
    </row>
    <row r="3343" spans="1:28">
      <c r="A3343" s="102">
        <v>3341</v>
      </c>
      <c r="B3343" s="37"/>
      <c r="C3343" s="37"/>
      <c r="D3343" s="37"/>
      <c r="G3343" s="37"/>
      <c r="J3343" s="25"/>
      <c r="K3343" s="25"/>
      <c r="P3343" s="25"/>
      <c r="T3343" s="37"/>
      <c r="U3343" s="37"/>
      <c r="Y3343" s="37"/>
      <c r="Z3343" s="37"/>
    </row>
    <row r="3344" spans="1:28">
      <c r="A3344" s="102">
        <v>3342</v>
      </c>
      <c r="B3344" s="37"/>
      <c r="C3344" s="37"/>
      <c r="D3344" s="37"/>
      <c r="G3344" s="37"/>
      <c r="J3344" s="25"/>
      <c r="K3344" s="25"/>
      <c r="P3344" s="25"/>
      <c r="T3344" s="37"/>
      <c r="U3344" s="37"/>
      <c r="Y3344" s="37"/>
      <c r="Z3344" s="37"/>
    </row>
    <row r="3345" spans="1:28">
      <c r="A3345" s="102">
        <v>3343</v>
      </c>
      <c r="B3345" s="37"/>
      <c r="C3345" s="37"/>
      <c r="D3345" s="37"/>
      <c r="G3345" s="37"/>
      <c r="J3345" s="25"/>
      <c r="K3345" s="25"/>
      <c r="P3345" s="25"/>
      <c r="T3345" s="37"/>
      <c r="U3345" s="37"/>
      <c r="Y3345" s="37"/>
      <c r="Z3345" s="37"/>
    </row>
    <row r="3346" spans="1:28" ht="13.5" thickBot="1">
      <c r="A3346" s="114">
        <v>3344</v>
      </c>
      <c r="B3346" s="122"/>
      <c r="C3346" s="122"/>
      <c r="D3346" s="122"/>
      <c r="E3346" s="122"/>
      <c r="F3346" s="123"/>
      <c r="G3346" s="122"/>
      <c r="H3346" s="123"/>
      <c r="I3346" s="122"/>
      <c r="J3346" s="122"/>
      <c r="K3346" s="122"/>
      <c r="L3346" s="122"/>
      <c r="M3346" s="123"/>
      <c r="N3346" s="122"/>
      <c r="O3346" s="122"/>
      <c r="P3346" s="122"/>
      <c r="Q3346" s="122"/>
      <c r="R3346" s="123"/>
      <c r="S3346" s="122"/>
      <c r="T3346" s="122"/>
      <c r="U3346" s="122"/>
      <c r="V3346" s="122"/>
      <c r="W3346" s="123"/>
      <c r="X3346" s="122"/>
      <c r="Y3346" s="115"/>
      <c r="Z3346" s="115"/>
      <c r="AA3346" s="115"/>
      <c r="AB3346" s="116"/>
    </row>
    <row r="3347" spans="1:28">
      <c r="A3347" s="102">
        <v>3345</v>
      </c>
      <c r="B3347" s="37"/>
      <c r="C3347" s="37"/>
      <c r="D3347" s="37"/>
      <c r="G3347" s="37"/>
      <c r="J3347" s="25"/>
      <c r="K3347" s="25"/>
      <c r="P3347" s="25"/>
      <c r="T3347" s="37"/>
      <c r="U3347" s="37"/>
      <c r="Y3347" s="37"/>
      <c r="Z3347" s="37"/>
    </row>
    <row r="3348" spans="1:28">
      <c r="A3348" s="102">
        <v>3346</v>
      </c>
      <c r="B3348" s="37"/>
      <c r="C3348" s="37"/>
      <c r="D3348" s="37"/>
      <c r="G3348" s="37"/>
      <c r="J3348" s="25"/>
      <c r="K3348" s="25"/>
      <c r="P3348" s="25"/>
      <c r="T3348" s="37"/>
      <c r="U3348" s="37"/>
      <c r="Y3348" s="37"/>
      <c r="Z3348" s="37"/>
    </row>
    <row r="3349" spans="1:28">
      <c r="A3349" s="102">
        <v>3347</v>
      </c>
      <c r="B3349" s="37"/>
      <c r="C3349" s="37"/>
      <c r="D3349" s="37"/>
      <c r="G3349" s="37"/>
      <c r="J3349" s="25"/>
      <c r="K3349" s="25"/>
      <c r="P3349" s="25"/>
      <c r="T3349" s="37"/>
      <c r="U3349" s="37"/>
      <c r="Y3349" s="37"/>
      <c r="Z3349" s="37"/>
    </row>
    <row r="3350" spans="1:28">
      <c r="A3350" s="102">
        <v>3348</v>
      </c>
      <c r="B3350" s="37"/>
      <c r="C3350" s="37"/>
      <c r="D3350" s="37"/>
      <c r="G3350" s="37"/>
      <c r="J3350" s="25"/>
      <c r="K3350" s="25"/>
      <c r="P3350" s="25"/>
      <c r="T3350" s="37"/>
      <c r="U3350" s="37"/>
      <c r="Y3350" s="37"/>
      <c r="Z3350" s="37"/>
    </row>
    <row r="3351" spans="1:28" ht="13.5" thickBot="1">
      <c r="A3351" s="114">
        <v>3349</v>
      </c>
      <c r="B3351" s="122"/>
      <c r="C3351" s="122"/>
      <c r="D3351" s="122"/>
      <c r="E3351" s="122"/>
      <c r="F3351" s="123"/>
      <c r="G3351" s="122"/>
      <c r="H3351" s="123"/>
      <c r="I3351" s="122"/>
      <c r="J3351" s="122"/>
      <c r="K3351" s="122"/>
      <c r="L3351" s="122"/>
      <c r="M3351" s="123"/>
      <c r="N3351" s="122"/>
      <c r="O3351" s="122"/>
      <c r="P3351" s="122"/>
      <c r="Q3351" s="122"/>
      <c r="R3351" s="123"/>
      <c r="S3351" s="122"/>
      <c r="T3351" s="122"/>
      <c r="U3351" s="122"/>
      <c r="V3351" s="122"/>
      <c r="W3351" s="123"/>
      <c r="X3351" s="122"/>
      <c r="Y3351" s="115"/>
      <c r="Z3351" s="115"/>
      <c r="AA3351" s="115"/>
      <c r="AB3351" s="116"/>
    </row>
    <row r="3352" spans="1:28">
      <c r="A3352" s="102">
        <v>3350</v>
      </c>
      <c r="B3352" s="37"/>
      <c r="C3352" s="37"/>
      <c r="D3352" s="37"/>
      <c r="G3352" s="37"/>
      <c r="J3352" s="25"/>
      <c r="K3352" s="25"/>
      <c r="P3352" s="25"/>
      <c r="T3352" s="37"/>
      <c r="U3352" s="37"/>
      <c r="Y3352" s="37"/>
      <c r="Z3352" s="37"/>
    </row>
    <row r="3353" spans="1:28">
      <c r="A3353" s="102">
        <v>3351</v>
      </c>
      <c r="B3353" s="37"/>
      <c r="C3353" s="37"/>
      <c r="D3353" s="37"/>
      <c r="G3353" s="37"/>
      <c r="J3353" s="25"/>
      <c r="K3353" s="25"/>
      <c r="P3353" s="25"/>
      <c r="T3353" s="37"/>
      <c r="U3353" s="37"/>
      <c r="Y3353" s="37"/>
      <c r="Z3353" s="37"/>
    </row>
    <row r="3354" spans="1:28">
      <c r="A3354" s="102">
        <v>3352</v>
      </c>
      <c r="B3354" s="37"/>
      <c r="C3354" s="37"/>
      <c r="D3354" s="37"/>
      <c r="G3354" s="37"/>
      <c r="J3354" s="25"/>
      <c r="K3354" s="25"/>
      <c r="P3354" s="25"/>
      <c r="T3354" s="37"/>
      <c r="U3354" s="37"/>
      <c r="Y3354" s="37"/>
      <c r="Z3354" s="37"/>
    </row>
    <row r="3355" spans="1:28">
      <c r="A3355" s="102">
        <v>3353</v>
      </c>
      <c r="B3355" s="37"/>
      <c r="C3355" s="37"/>
      <c r="D3355" s="37"/>
      <c r="G3355" s="37"/>
      <c r="J3355" s="25"/>
      <c r="K3355" s="25"/>
      <c r="P3355" s="25"/>
      <c r="T3355" s="37"/>
      <c r="U3355" s="37"/>
      <c r="Y3355" s="37"/>
      <c r="Z3355" s="37"/>
    </row>
    <row r="3356" spans="1:28" ht="13.5" thickBot="1">
      <c r="A3356" s="114">
        <v>3354</v>
      </c>
      <c r="B3356" s="122"/>
      <c r="C3356" s="122"/>
      <c r="D3356" s="122"/>
      <c r="E3356" s="122"/>
      <c r="F3356" s="123"/>
      <c r="G3356" s="122"/>
      <c r="H3356" s="123"/>
      <c r="I3356" s="122"/>
      <c r="J3356" s="122"/>
      <c r="K3356" s="122"/>
      <c r="L3356" s="122"/>
      <c r="M3356" s="123"/>
      <c r="N3356" s="122"/>
      <c r="O3356" s="122"/>
      <c r="P3356" s="122"/>
      <c r="Q3356" s="122"/>
      <c r="R3356" s="123"/>
      <c r="S3356" s="122"/>
      <c r="T3356" s="122"/>
      <c r="U3356" s="122"/>
      <c r="V3356" s="122"/>
      <c r="W3356" s="123"/>
      <c r="X3356" s="122"/>
      <c r="Y3356" s="115"/>
      <c r="Z3356" s="115"/>
      <c r="AA3356" s="115"/>
      <c r="AB3356" s="116"/>
    </row>
    <row r="3357" spans="1:28">
      <c r="A3357" s="102">
        <v>3355</v>
      </c>
      <c r="B3357" s="37"/>
      <c r="C3357" s="37"/>
      <c r="D3357" s="37"/>
      <c r="G3357" s="37"/>
      <c r="J3357" s="25"/>
      <c r="K3357" s="25"/>
      <c r="P3357" s="25"/>
      <c r="T3357" s="37"/>
      <c r="U3357" s="37"/>
      <c r="Y3357" s="37"/>
      <c r="Z3357" s="37"/>
    </row>
    <row r="3358" spans="1:28">
      <c r="A3358" s="102">
        <v>3356</v>
      </c>
      <c r="B3358" s="37"/>
      <c r="C3358" s="37"/>
      <c r="D3358" s="37"/>
      <c r="G3358" s="37"/>
      <c r="J3358" s="25"/>
      <c r="K3358" s="25"/>
      <c r="P3358" s="25"/>
      <c r="T3358" s="37"/>
      <c r="U3358" s="37"/>
      <c r="Y3358" s="37"/>
      <c r="Z3358" s="37"/>
    </row>
    <row r="3359" spans="1:28">
      <c r="A3359" s="102">
        <v>3357</v>
      </c>
      <c r="B3359" s="37"/>
      <c r="C3359" s="37"/>
      <c r="D3359" s="37"/>
      <c r="G3359" s="37"/>
      <c r="J3359" s="25"/>
      <c r="K3359" s="25"/>
      <c r="P3359" s="25"/>
      <c r="T3359" s="37"/>
      <c r="U3359" s="37"/>
      <c r="Y3359" s="37"/>
      <c r="Z3359" s="37"/>
    </row>
    <row r="3360" spans="1:28">
      <c r="A3360" s="102">
        <v>3358</v>
      </c>
      <c r="B3360" s="37"/>
      <c r="C3360" s="37"/>
      <c r="D3360" s="37"/>
      <c r="G3360" s="37"/>
      <c r="J3360" s="25"/>
      <c r="K3360" s="25"/>
      <c r="P3360" s="25"/>
      <c r="T3360" s="37"/>
      <c r="U3360" s="37"/>
      <c r="Y3360" s="37"/>
      <c r="Z3360" s="37"/>
    </row>
    <row r="3361" spans="1:28" ht="13.5" thickBot="1">
      <c r="A3361" s="114">
        <v>3359</v>
      </c>
      <c r="B3361" s="122"/>
      <c r="C3361" s="122"/>
      <c r="D3361" s="122"/>
      <c r="E3361" s="122"/>
      <c r="F3361" s="123"/>
      <c r="G3361" s="122"/>
      <c r="H3361" s="123"/>
      <c r="I3361" s="122"/>
      <c r="J3361" s="122"/>
      <c r="K3361" s="122"/>
      <c r="L3361" s="122"/>
      <c r="M3361" s="123"/>
      <c r="N3361" s="122"/>
      <c r="O3361" s="122"/>
      <c r="P3361" s="122"/>
      <c r="Q3361" s="122"/>
      <c r="R3361" s="123"/>
      <c r="S3361" s="122"/>
      <c r="T3361" s="122"/>
      <c r="U3361" s="122"/>
      <c r="V3361" s="122"/>
      <c r="W3361" s="123"/>
      <c r="X3361" s="122"/>
      <c r="Y3361" s="115"/>
      <c r="Z3361" s="115"/>
      <c r="AA3361" s="115"/>
      <c r="AB3361" s="116"/>
    </row>
    <row r="3362" spans="1:28">
      <c r="A3362" s="102">
        <v>3360</v>
      </c>
      <c r="B3362" s="37"/>
      <c r="C3362" s="37"/>
      <c r="D3362" s="37"/>
      <c r="G3362" s="37"/>
      <c r="J3362" s="25"/>
      <c r="K3362" s="25"/>
      <c r="P3362" s="25"/>
      <c r="T3362" s="37"/>
      <c r="U3362" s="37"/>
      <c r="Y3362" s="37"/>
      <c r="Z3362" s="37"/>
    </row>
    <row r="3363" spans="1:28">
      <c r="A3363" s="102">
        <v>3361</v>
      </c>
      <c r="B3363" s="37"/>
      <c r="C3363" s="37"/>
      <c r="D3363" s="37"/>
      <c r="G3363" s="37"/>
      <c r="J3363" s="25"/>
      <c r="K3363" s="25"/>
      <c r="P3363" s="25"/>
      <c r="T3363" s="37"/>
      <c r="U3363" s="37"/>
      <c r="Y3363" s="37"/>
      <c r="Z3363" s="37"/>
    </row>
    <row r="3364" spans="1:28">
      <c r="A3364" s="102">
        <v>3362</v>
      </c>
      <c r="B3364" s="37"/>
      <c r="C3364" s="37"/>
      <c r="D3364" s="37"/>
      <c r="G3364" s="37"/>
      <c r="J3364" s="25"/>
      <c r="K3364" s="25"/>
      <c r="P3364" s="25"/>
      <c r="T3364" s="37"/>
      <c r="U3364" s="37"/>
      <c r="Y3364" s="37"/>
      <c r="Z3364" s="37"/>
    </row>
    <row r="3365" spans="1:28">
      <c r="A3365" s="102">
        <v>3363</v>
      </c>
      <c r="B3365" s="37"/>
      <c r="C3365" s="37"/>
      <c r="D3365" s="37"/>
      <c r="G3365" s="37"/>
      <c r="J3365" s="25"/>
      <c r="K3365" s="25"/>
      <c r="P3365" s="25"/>
      <c r="T3365" s="37"/>
      <c r="U3365" s="37"/>
      <c r="Y3365" s="37"/>
      <c r="Z3365" s="37"/>
    </row>
    <row r="3366" spans="1:28" ht="13.5" thickBot="1">
      <c r="A3366" s="114">
        <v>3364</v>
      </c>
      <c r="B3366" s="122"/>
      <c r="C3366" s="122"/>
      <c r="D3366" s="122"/>
      <c r="E3366" s="122"/>
      <c r="F3366" s="123"/>
      <c r="G3366" s="122"/>
      <c r="H3366" s="123"/>
      <c r="I3366" s="122"/>
      <c r="J3366" s="122"/>
      <c r="K3366" s="122"/>
      <c r="L3366" s="122"/>
      <c r="M3366" s="123"/>
      <c r="N3366" s="122"/>
      <c r="O3366" s="122"/>
      <c r="P3366" s="122"/>
      <c r="Q3366" s="122"/>
      <c r="R3366" s="123"/>
      <c r="S3366" s="122"/>
      <c r="T3366" s="122"/>
      <c r="U3366" s="122"/>
      <c r="V3366" s="122"/>
      <c r="W3366" s="123"/>
      <c r="X3366" s="122"/>
      <c r="Y3366" s="115"/>
      <c r="Z3366" s="115"/>
      <c r="AA3366" s="115"/>
      <c r="AB3366" s="116"/>
    </row>
    <row r="3367" spans="1:28">
      <c r="A3367" s="102">
        <v>3365</v>
      </c>
      <c r="B3367" s="37"/>
      <c r="C3367" s="37"/>
      <c r="D3367" s="37"/>
      <c r="G3367" s="37"/>
      <c r="J3367" s="25"/>
      <c r="K3367" s="25"/>
      <c r="P3367" s="25"/>
      <c r="T3367" s="37"/>
      <c r="U3367" s="37"/>
      <c r="Y3367" s="37"/>
      <c r="Z3367" s="37"/>
    </row>
    <row r="3368" spans="1:28">
      <c r="A3368" s="102">
        <v>3366</v>
      </c>
      <c r="B3368" s="37"/>
      <c r="C3368" s="37"/>
      <c r="D3368" s="37"/>
      <c r="G3368" s="37"/>
      <c r="J3368" s="25"/>
      <c r="K3368" s="25"/>
      <c r="P3368" s="25"/>
      <c r="T3368" s="37"/>
      <c r="U3368" s="37"/>
      <c r="Y3368" s="37"/>
      <c r="Z3368" s="37"/>
    </row>
    <row r="3369" spans="1:28">
      <c r="A3369" s="102">
        <v>3367</v>
      </c>
      <c r="B3369" s="37"/>
      <c r="C3369" s="37"/>
      <c r="D3369" s="37"/>
      <c r="G3369" s="37"/>
      <c r="J3369" s="25"/>
      <c r="K3369" s="25"/>
      <c r="P3369" s="25"/>
      <c r="T3369" s="37"/>
      <c r="U3369" s="37"/>
      <c r="Y3369" s="37"/>
      <c r="Z3369" s="37"/>
    </row>
    <row r="3370" spans="1:28">
      <c r="A3370" s="102">
        <v>3368</v>
      </c>
      <c r="B3370" s="37"/>
      <c r="C3370" s="37"/>
      <c r="D3370" s="37"/>
      <c r="G3370" s="37"/>
      <c r="J3370" s="25"/>
      <c r="K3370" s="25"/>
      <c r="P3370" s="25"/>
      <c r="T3370" s="37"/>
      <c r="U3370" s="37"/>
      <c r="Y3370" s="37"/>
      <c r="Z3370" s="37"/>
    </row>
    <row r="3371" spans="1:28" ht="13.5" thickBot="1">
      <c r="A3371" s="114">
        <v>3369</v>
      </c>
      <c r="B3371" s="122"/>
      <c r="C3371" s="122"/>
      <c r="D3371" s="122"/>
      <c r="E3371" s="122"/>
      <c r="F3371" s="123"/>
      <c r="G3371" s="122"/>
      <c r="H3371" s="123"/>
      <c r="I3371" s="122"/>
      <c r="J3371" s="122"/>
      <c r="K3371" s="122"/>
      <c r="L3371" s="122"/>
      <c r="M3371" s="123"/>
      <c r="N3371" s="122"/>
      <c r="O3371" s="122"/>
      <c r="P3371" s="122"/>
      <c r="Q3371" s="122"/>
      <c r="R3371" s="123"/>
      <c r="S3371" s="122"/>
      <c r="T3371" s="122"/>
      <c r="U3371" s="122"/>
      <c r="V3371" s="122"/>
      <c r="W3371" s="123"/>
      <c r="X3371" s="122"/>
      <c r="Y3371" s="115"/>
      <c r="Z3371" s="115"/>
      <c r="AA3371" s="115"/>
      <c r="AB3371" s="116"/>
    </row>
    <row r="3372" spans="1:28">
      <c r="A3372" s="102">
        <v>3370</v>
      </c>
      <c r="B3372" s="37"/>
      <c r="C3372" s="37"/>
      <c r="D3372" s="37"/>
      <c r="G3372" s="37"/>
      <c r="J3372" s="25"/>
      <c r="K3372" s="25"/>
      <c r="P3372" s="25"/>
      <c r="T3372" s="37"/>
      <c r="U3372" s="37"/>
      <c r="Y3372" s="37"/>
      <c r="Z3372" s="37"/>
    </row>
    <row r="3373" spans="1:28">
      <c r="A3373" s="102">
        <v>3371</v>
      </c>
      <c r="B3373" s="37"/>
      <c r="C3373" s="37"/>
      <c r="D3373" s="37"/>
      <c r="G3373" s="37"/>
      <c r="J3373" s="25"/>
      <c r="K3373" s="25"/>
      <c r="P3373" s="25"/>
      <c r="T3373" s="37"/>
      <c r="U3373" s="37"/>
      <c r="Y3373" s="37"/>
      <c r="Z3373" s="37"/>
    </row>
    <row r="3374" spans="1:28">
      <c r="A3374" s="102">
        <v>3372</v>
      </c>
      <c r="B3374" s="37"/>
      <c r="C3374" s="37"/>
      <c r="D3374" s="37"/>
      <c r="G3374" s="37"/>
      <c r="J3374" s="25"/>
      <c r="K3374" s="25"/>
      <c r="P3374" s="25"/>
      <c r="T3374" s="37"/>
      <c r="U3374" s="37"/>
      <c r="Y3374" s="37"/>
      <c r="Z3374" s="37"/>
    </row>
    <row r="3375" spans="1:28">
      <c r="A3375" s="102">
        <v>3373</v>
      </c>
      <c r="B3375" s="37"/>
      <c r="C3375" s="37"/>
      <c r="D3375" s="37"/>
      <c r="G3375" s="37"/>
      <c r="J3375" s="25"/>
      <c r="K3375" s="25"/>
      <c r="P3375" s="25"/>
      <c r="T3375" s="37"/>
      <c r="U3375" s="37"/>
      <c r="Y3375" s="37"/>
      <c r="Z3375" s="37"/>
    </row>
    <row r="3376" spans="1:28" ht="13.5" thickBot="1">
      <c r="A3376" s="114">
        <v>3374</v>
      </c>
      <c r="B3376" s="122"/>
      <c r="C3376" s="122"/>
      <c r="D3376" s="122"/>
      <c r="E3376" s="122"/>
      <c r="F3376" s="123"/>
      <c r="G3376" s="122"/>
      <c r="H3376" s="123"/>
      <c r="I3376" s="122"/>
      <c r="J3376" s="122"/>
      <c r="K3376" s="122"/>
      <c r="L3376" s="122"/>
      <c r="M3376" s="123"/>
      <c r="N3376" s="122"/>
      <c r="O3376" s="122"/>
      <c r="P3376" s="122"/>
      <c r="Q3376" s="122"/>
      <c r="R3376" s="123"/>
      <c r="S3376" s="122"/>
      <c r="T3376" s="122"/>
      <c r="U3376" s="122"/>
      <c r="V3376" s="122"/>
      <c r="W3376" s="123"/>
      <c r="X3376" s="122"/>
      <c r="Y3376" s="115"/>
      <c r="Z3376" s="115"/>
      <c r="AA3376" s="115"/>
      <c r="AB3376" s="116"/>
    </row>
    <row r="3377" spans="1:28">
      <c r="A3377" s="102">
        <v>3375</v>
      </c>
      <c r="B3377" s="37"/>
      <c r="C3377" s="37"/>
      <c r="D3377" s="37"/>
      <c r="G3377" s="37"/>
      <c r="J3377" s="25"/>
      <c r="K3377" s="25"/>
      <c r="P3377" s="25"/>
      <c r="T3377" s="37"/>
      <c r="U3377" s="37"/>
      <c r="Y3377" s="37"/>
      <c r="Z3377" s="37"/>
    </row>
    <row r="3378" spans="1:28">
      <c r="A3378" s="102">
        <v>3376</v>
      </c>
      <c r="B3378" s="37"/>
      <c r="C3378" s="37"/>
      <c r="D3378" s="37"/>
      <c r="G3378" s="37"/>
      <c r="J3378" s="25"/>
      <c r="K3378" s="25"/>
      <c r="P3378" s="25"/>
      <c r="T3378" s="37"/>
      <c r="U3378" s="37"/>
      <c r="Y3378" s="37"/>
      <c r="Z3378" s="37"/>
    </row>
    <row r="3379" spans="1:28">
      <c r="A3379" s="102">
        <v>3377</v>
      </c>
      <c r="B3379" s="37"/>
      <c r="C3379" s="37"/>
      <c r="D3379" s="37"/>
      <c r="G3379" s="37"/>
      <c r="J3379" s="25"/>
      <c r="K3379" s="25"/>
      <c r="P3379" s="25"/>
      <c r="T3379" s="37"/>
      <c r="U3379" s="37"/>
      <c r="Y3379" s="37"/>
      <c r="Z3379" s="37"/>
    </row>
    <row r="3380" spans="1:28">
      <c r="A3380" s="102">
        <v>3378</v>
      </c>
      <c r="B3380" s="37"/>
      <c r="C3380" s="37"/>
      <c r="D3380" s="37"/>
      <c r="G3380" s="37"/>
      <c r="J3380" s="25"/>
      <c r="K3380" s="25"/>
      <c r="P3380" s="25"/>
      <c r="T3380" s="37"/>
      <c r="U3380" s="37"/>
      <c r="Y3380" s="37"/>
      <c r="Z3380" s="37"/>
    </row>
    <row r="3381" spans="1:28" ht="13.5" thickBot="1">
      <c r="A3381" s="114">
        <v>3379</v>
      </c>
      <c r="B3381" s="122"/>
      <c r="C3381" s="122"/>
      <c r="D3381" s="122"/>
      <c r="E3381" s="122"/>
      <c r="F3381" s="123"/>
      <c r="G3381" s="122"/>
      <c r="H3381" s="123"/>
      <c r="I3381" s="122"/>
      <c r="J3381" s="122"/>
      <c r="K3381" s="122"/>
      <c r="L3381" s="122"/>
      <c r="M3381" s="123"/>
      <c r="N3381" s="122"/>
      <c r="O3381" s="122"/>
      <c r="P3381" s="122"/>
      <c r="Q3381" s="122"/>
      <c r="R3381" s="123"/>
      <c r="S3381" s="122"/>
      <c r="T3381" s="122"/>
      <c r="U3381" s="122"/>
      <c r="V3381" s="122"/>
      <c r="W3381" s="123"/>
      <c r="X3381" s="122"/>
      <c r="Y3381" s="115"/>
      <c r="Z3381" s="115"/>
      <c r="AA3381" s="115"/>
      <c r="AB3381" s="116"/>
    </row>
    <row r="3382" spans="1:28">
      <c r="A3382" s="102">
        <v>3380</v>
      </c>
      <c r="B3382" s="37"/>
      <c r="C3382" s="37"/>
      <c r="D3382" s="37"/>
      <c r="G3382" s="37"/>
      <c r="J3382" s="25"/>
      <c r="K3382" s="25"/>
      <c r="P3382" s="25"/>
      <c r="T3382" s="37"/>
      <c r="U3382" s="37"/>
      <c r="Y3382" s="37"/>
      <c r="Z3382" s="37"/>
    </row>
    <row r="3383" spans="1:28">
      <c r="A3383" s="102">
        <v>3381</v>
      </c>
      <c r="B3383" s="37"/>
      <c r="C3383" s="37"/>
      <c r="D3383" s="37"/>
      <c r="G3383" s="37"/>
      <c r="J3383" s="25"/>
      <c r="K3383" s="25"/>
      <c r="P3383" s="25"/>
      <c r="T3383" s="37"/>
      <c r="U3383" s="37"/>
      <c r="Y3383" s="37"/>
      <c r="Z3383" s="37"/>
    </row>
    <row r="3384" spans="1:28">
      <c r="A3384" s="102">
        <v>3382</v>
      </c>
      <c r="B3384" s="37"/>
      <c r="C3384" s="37"/>
      <c r="D3384" s="37"/>
      <c r="G3384" s="37"/>
      <c r="J3384" s="25"/>
      <c r="K3384" s="25"/>
      <c r="P3384" s="25"/>
      <c r="T3384" s="37"/>
      <c r="U3384" s="37"/>
      <c r="Y3384" s="37"/>
      <c r="Z3384" s="37"/>
    </row>
    <row r="3385" spans="1:28">
      <c r="A3385" s="102">
        <v>3383</v>
      </c>
      <c r="B3385" s="37"/>
      <c r="C3385" s="37"/>
      <c r="D3385" s="37"/>
      <c r="G3385" s="37"/>
      <c r="J3385" s="25"/>
      <c r="K3385" s="25"/>
      <c r="P3385" s="25"/>
      <c r="T3385" s="37"/>
      <c r="U3385" s="37"/>
      <c r="Y3385" s="37"/>
      <c r="Z3385" s="37"/>
    </row>
    <row r="3386" spans="1:28" ht="13.5" thickBot="1">
      <c r="A3386" s="114">
        <v>3384</v>
      </c>
      <c r="B3386" s="122"/>
      <c r="C3386" s="122"/>
      <c r="D3386" s="122"/>
      <c r="E3386" s="122"/>
      <c r="F3386" s="123"/>
      <c r="G3386" s="122"/>
      <c r="H3386" s="123"/>
      <c r="I3386" s="122"/>
      <c r="J3386" s="122"/>
      <c r="K3386" s="122"/>
      <c r="L3386" s="122"/>
      <c r="M3386" s="123"/>
      <c r="N3386" s="122"/>
      <c r="O3386" s="122"/>
      <c r="P3386" s="122"/>
      <c r="Q3386" s="122"/>
      <c r="R3386" s="123"/>
      <c r="S3386" s="122"/>
      <c r="T3386" s="122"/>
      <c r="U3386" s="122"/>
      <c r="V3386" s="122"/>
      <c r="W3386" s="123"/>
      <c r="X3386" s="122"/>
      <c r="Y3386" s="115"/>
      <c r="Z3386" s="115"/>
      <c r="AA3386" s="115"/>
      <c r="AB3386" s="116"/>
    </row>
    <row r="3387" spans="1:28">
      <c r="A3387" s="102">
        <v>3385</v>
      </c>
      <c r="B3387" s="37"/>
      <c r="C3387" s="37"/>
      <c r="D3387" s="37"/>
      <c r="G3387" s="37"/>
      <c r="J3387" s="25"/>
      <c r="K3387" s="25"/>
      <c r="P3387" s="25"/>
      <c r="T3387" s="37"/>
      <c r="U3387" s="37"/>
      <c r="Y3387" s="37"/>
      <c r="Z3387" s="37"/>
    </row>
    <row r="3388" spans="1:28">
      <c r="A3388" s="102">
        <v>3386</v>
      </c>
      <c r="B3388" s="37"/>
      <c r="C3388" s="37"/>
      <c r="D3388" s="37"/>
      <c r="G3388" s="37"/>
      <c r="J3388" s="25"/>
      <c r="K3388" s="25"/>
      <c r="P3388" s="25"/>
      <c r="T3388" s="37"/>
      <c r="U3388" s="37"/>
      <c r="Y3388" s="37"/>
      <c r="Z3388" s="37"/>
    </row>
    <row r="3389" spans="1:28">
      <c r="A3389" s="102">
        <v>3387</v>
      </c>
      <c r="B3389" s="37"/>
      <c r="C3389" s="37"/>
      <c r="D3389" s="37"/>
      <c r="G3389" s="37"/>
      <c r="J3389" s="25"/>
      <c r="K3389" s="25"/>
      <c r="P3389" s="25"/>
      <c r="T3389" s="37"/>
      <c r="U3389" s="37"/>
      <c r="Y3389" s="37"/>
      <c r="Z3389" s="37"/>
    </row>
    <row r="3390" spans="1:28">
      <c r="A3390" s="102">
        <v>3388</v>
      </c>
      <c r="B3390" s="37"/>
      <c r="C3390" s="37"/>
      <c r="D3390" s="37"/>
      <c r="G3390" s="37"/>
      <c r="J3390" s="25"/>
      <c r="K3390" s="25"/>
      <c r="P3390" s="25"/>
      <c r="T3390" s="37"/>
      <c r="U3390" s="37"/>
      <c r="Y3390" s="37"/>
      <c r="Z3390" s="37"/>
    </row>
    <row r="3391" spans="1:28" ht="13.5" thickBot="1">
      <c r="A3391" s="114">
        <v>3389</v>
      </c>
      <c r="B3391" s="122"/>
      <c r="C3391" s="122"/>
      <c r="D3391" s="122"/>
      <c r="E3391" s="122"/>
      <c r="F3391" s="123"/>
      <c r="G3391" s="122"/>
      <c r="H3391" s="123"/>
      <c r="I3391" s="122"/>
      <c r="J3391" s="122"/>
      <c r="K3391" s="122"/>
      <c r="L3391" s="122"/>
      <c r="M3391" s="123"/>
      <c r="N3391" s="122"/>
      <c r="O3391" s="122"/>
      <c r="P3391" s="122"/>
      <c r="Q3391" s="122"/>
      <c r="R3391" s="123"/>
      <c r="S3391" s="122"/>
      <c r="T3391" s="122"/>
      <c r="U3391" s="122"/>
      <c r="V3391" s="122"/>
      <c r="W3391" s="123"/>
      <c r="X3391" s="122"/>
      <c r="Y3391" s="115"/>
      <c r="Z3391" s="115"/>
      <c r="AA3391" s="115"/>
      <c r="AB3391" s="116"/>
    </row>
    <row r="3392" spans="1:28">
      <c r="A3392" s="102">
        <v>3390</v>
      </c>
      <c r="B3392" s="37"/>
      <c r="C3392" s="37"/>
      <c r="D3392" s="37"/>
      <c r="G3392" s="37"/>
      <c r="J3392" s="25"/>
      <c r="K3392" s="25"/>
      <c r="P3392" s="25"/>
      <c r="T3392" s="37"/>
      <c r="U3392" s="37"/>
      <c r="Y3392" s="37"/>
      <c r="Z3392" s="37"/>
    </row>
    <row r="3393" spans="1:28">
      <c r="A3393" s="102">
        <v>3391</v>
      </c>
      <c r="B3393" s="37"/>
      <c r="C3393" s="37"/>
      <c r="D3393" s="37"/>
      <c r="G3393" s="37"/>
      <c r="J3393" s="25"/>
      <c r="K3393" s="25"/>
      <c r="P3393" s="25"/>
      <c r="T3393" s="37"/>
      <c r="U3393" s="37"/>
      <c r="Y3393" s="37"/>
      <c r="Z3393" s="37"/>
    </row>
    <row r="3394" spans="1:28">
      <c r="A3394" s="102">
        <v>3392</v>
      </c>
      <c r="B3394" s="37"/>
      <c r="C3394" s="37"/>
      <c r="D3394" s="37"/>
      <c r="G3394" s="37"/>
      <c r="J3394" s="25"/>
      <c r="K3394" s="25"/>
      <c r="P3394" s="25"/>
      <c r="T3394" s="37"/>
      <c r="U3394" s="37"/>
      <c r="Y3394" s="37"/>
      <c r="Z3394" s="37"/>
    </row>
    <row r="3395" spans="1:28">
      <c r="A3395" s="102">
        <v>3393</v>
      </c>
      <c r="B3395" s="37"/>
      <c r="C3395" s="37"/>
      <c r="D3395" s="37"/>
      <c r="G3395" s="37"/>
      <c r="J3395" s="25"/>
      <c r="K3395" s="25"/>
      <c r="P3395" s="25"/>
      <c r="T3395" s="37"/>
      <c r="U3395" s="37"/>
      <c r="Y3395" s="37"/>
      <c r="Z3395" s="37"/>
    </row>
    <row r="3396" spans="1:28" ht="13.5" thickBot="1">
      <c r="A3396" s="114">
        <v>3394</v>
      </c>
      <c r="B3396" s="122"/>
      <c r="C3396" s="122"/>
      <c r="D3396" s="122"/>
      <c r="E3396" s="122"/>
      <c r="F3396" s="123"/>
      <c r="G3396" s="122"/>
      <c r="H3396" s="123"/>
      <c r="I3396" s="122"/>
      <c r="J3396" s="122"/>
      <c r="K3396" s="122"/>
      <c r="L3396" s="122"/>
      <c r="M3396" s="123"/>
      <c r="N3396" s="122"/>
      <c r="O3396" s="122"/>
      <c r="P3396" s="122"/>
      <c r="Q3396" s="122"/>
      <c r="R3396" s="123"/>
      <c r="S3396" s="122"/>
      <c r="T3396" s="122"/>
      <c r="U3396" s="122"/>
      <c r="V3396" s="122"/>
      <c r="W3396" s="123"/>
      <c r="X3396" s="122"/>
      <c r="Y3396" s="115"/>
      <c r="Z3396" s="115"/>
      <c r="AA3396" s="115"/>
      <c r="AB3396" s="116"/>
    </row>
    <row r="3397" spans="1:28">
      <c r="A3397" s="102">
        <v>3395</v>
      </c>
      <c r="B3397" s="37"/>
      <c r="C3397" s="37"/>
      <c r="D3397" s="37"/>
      <c r="G3397" s="37"/>
      <c r="J3397" s="25"/>
      <c r="K3397" s="25"/>
      <c r="P3397" s="25"/>
      <c r="T3397" s="37"/>
      <c r="U3397" s="37"/>
      <c r="Y3397" s="37"/>
      <c r="Z3397" s="37"/>
    </row>
    <row r="3398" spans="1:28">
      <c r="A3398" s="102">
        <v>3396</v>
      </c>
      <c r="B3398" s="37"/>
      <c r="C3398" s="37"/>
      <c r="D3398" s="37"/>
      <c r="G3398" s="37"/>
      <c r="J3398" s="25"/>
      <c r="K3398" s="25"/>
      <c r="P3398" s="25"/>
      <c r="T3398" s="37"/>
      <c r="U3398" s="37"/>
      <c r="Y3398" s="37"/>
      <c r="Z3398" s="37"/>
    </row>
    <row r="3399" spans="1:28">
      <c r="A3399" s="102">
        <v>3397</v>
      </c>
      <c r="B3399" s="37"/>
      <c r="C3399" s="37"/>
      <c r="D3399" s="37"/>
      <c r="G3399" s="37"/>
      <c r="J3399" s="25"/>
      <c r="K3399" s="25"/>
      <c r="P3399" s="25"/>
      <c r="T3399" s="37"/>
      <c r="U3399" s="37"/>
      <c r="Y3399" s="37"/>
      <c r="Z3399" s="37"/>
    </row>
    <row r="3400" spans="1:28">
      <c r="A3400" s="102">
        <v>3398</v>
      </c>
      <c r="B3400" s="37"/>
      <c r="C3400" s="37"/>
      <c r="D3400" s="37"/>
      <c r="G3400" s="37"/>
      <c r="J3400" s="25"/>
      <c r="K3400" s="25"/>
      <c r="P3400" s="25"/>
      <c r="T3400" s="37"/>
      <c r="U3400" s="37"/>
      <c r="Y3400" s="37"/>
      <c r="Z3400" s="37"/>
    </row>
    <row r="3401" spans="1:28" ht="13.5" thickBot="1">
      <c r="A3401" s="114">
        <v>3399</v>
      </c>
      <c r="B3401" s="122"/>
      <c r="C3401" s="122"/>
      <c r="D3401" s="122"/>
      <c r="E3401" s="122"/>
      <c r="F3401" s="123"/>
      <c r="G3401" s="122"/>
      <c r="H3401" s="123"/>
      <c r="I3401" s="122"/>
      <c r="J3401" s="122"/>
      <c r="K3401" s="122"/>
      <c r="L3401" s="122"/>
      <c r="M3401" s="123"/>
      <c r="N3401" s="122"/>
      <c r="O3401" s="122"/>
      <c r="P3401" s="122"/>
      <c r="Q3401" s="122"/>
      <c r="R3401" s="123"/>
      <c r="S3401" s="122"/>
      <c r="T3401" s="122"/>
      <c r="U3401" s="122"/>
      <c r="V3401" s="122"/>
      <c r="W3401" s="123"/>
      <c r="X3401" s="122"/>
      <c r="Y3401" s="115"/>
      <c r="Z3401" s="115"/>
      <c r="AA3401" s="115"/>
      <c r="AB3401" s="116"/>
    </row>
    <row r="3402" spans="1:28">
      <c r="A3402" s="102">
        <v>3400</v>
      </c>
      <c r="B3402" s="37"/>
      <c r="C3402" s="37"/>
      <c r="D3402" s="37"/>
      <c r="G3402" s="37"/>
      <c r="J3402" s="25"/>
      <c r="K3402" s="25"/>
      <c r="P3402" s="25"/>
      <c r="T3402" s="37"/>
      <c r="U3402" s="37"/>
      <c r="Y3402" s="37"/>
      <c r="Z3402" s="37"/>
    </row>
    <row r="3403" spans="1:28">
      <c r="A3403" s="102">
        <v>3401</v>
      </c>
      <c r="B3403" s="37"/>
      <c r="C3403" s="37"/>
      <c r="D3403" s="37"/>
      <c r="G3403" s="37"/>
      <c r="J3403" s="25"/>
      <c r="K3403" s="25"/>
      <c r="P3403" s="25"/>
      <c r="T3403" s="37"/>
      <c r="U3403" s="37"/>
      <c r="Y3403" s="37"/>
      <c r="Z3403" s="37"/>
    </row>
    <row r="3404" spans="1:28">
      <c r="A3404" s="102">
        <v>3402</v>
      </c>
      <c r="B3404" s="37"/>
      <c r="C3404" s="37"/>
      <c r="D3404" s="37"/>
      <c r="G3404" s="37"/>
      <c r="J3404" s="25"/>
      <c r="K3404" s="25"/>
      <c r="P3404" s="25"/>
      <c r="T3404" s="37"/>
      <c r="U3404" s="37"/>
      <c r="Y3404" s="37"/>
      <c r="Z3404" s="37"/>
    </row>
    <row r="3405" spans="1:28">
      <c r="A3405" s="102">
        <v>3403</v>
      </c>
      <c r="B3405" s="37"/>
      <c r="C3405" s="37"/>
      <c r="D3405" s="37"/>
      <c r="G3405" s="37"/>
      <c r="J3405" s="25"/>
      <c r="K3405" s="25"/>
      <c r="P3405" s="25"/>
      <c r="T3405" s="37"/>
      <c r="U3405" s="37"/>
      <c r="Y3405" s="37"/>
      <c r="Z3405" s="37"/>
    </row>
    <row r="3406" spans="1:28" ht="13.5" thickBot="1">
      <c r="A3406" s="114">
        <v>3404</v>
      </c>
      <c r="B3406" s="122"/>
      <c r="C3406" s="122"/>
      <c r="D3406" s="122"/>
      <c r="E3406" s="122"/>
      <c r="F3406" s="123"/>
      <c r="G3406" s="122"/>
      <c r="H3406" s="123"/>
      <c r="I3406" s="122"/>
      <c r="J3406" s="122"/>
      <c r="K3406" s="122"/>
      <c r="L3406" s="122"/>
      <c r="M3406" s="123"/>
      <c r="N3406" s="122"/>
      <c r="O3406" s="122"/>
      <c r="P3406" s="122"/>
      <c r="Q3406" s="122"/>
      <c r="R3406" s="123"/>
      <c r="S3406" s="122"/>
      <c r="T3406" s="122"/>
      <c r="U3406" s="122"/>
      <c r="V3406" s="122"/>
      <c r="W3406" s="123"/>
      <c r="X3406" s="122"/>
      <c r="Y3406" s="115"/>
      <c r="Z3406" s="115"/>
      <c r="AA3406" s="115"/>
      <c r="AB3406" s="116"/>
    </row>
    <row r="3407" spans="1:28">
      <c r="A3407" s="102">
        <v>3405</v>
      </c>
      <c r="B3407" s="37"/>
      <c r="C3407" s="37"/>
      <c r="D3407" s="37"/>
      <c r="G3407" s="37"/>
      <c r="J3407" s="25"/>
      <c r="K3407" s="25"/>
      <c r="P3407" s="25"/>
      <c r="T3407" s="37"/>
      <c r="U3407" s="37"/>
      <c r="Y3407" s="37"/>
      <c r="Z3407" s="37"/>
    </row>
    <row r="3408" spans="1:28">
      <c r="A3408" s="102">
        <v>3406</v>
      </c>
      <c r="B3408" s="37"/>
      <c r="C3408" s="37"/>
      <c r="D3408" s="37"/>
      <c r="G3408" s="37"/>
      <c r="J3408" s="25"/>
      <c r="K3408" s="25"/>
      <c r="P3408" s="25"/>
      <c r="T3408" s="37"/>
      <c r="U3408" s="37"/>
      <c r="Y3408" s="37"/>
      <c r="Z3408" s="37"/>
    </row>
    <row r="3409" spans="1:28">
      <c r="A3409" s="102">
        <v>3407</v>
      </c>
      <c r="B3409" s="37"/>
      <c r="C3409" s="37"/>
      <c r="D3409" s="37"/>
      <c r="G3409" s="37"/>
      <c r="J3409" s="25"/>
      <c r="K3409" s="25"/>
      <c r="P3409" s="25"/>
      <c r="T3409" s="37"/>
      <c r="U3409" s="37"/>
      <c r="Y3409" s="37"/>
      <c r="Z3409" s="37"/>
    </row>
    <row r="3410" spans="1:28">
      <c r="A3410" s="102">
        <v>3408</v>
      </c>
      <c r="B3410" s="37"/>
      <c r="C3410" s="37"/>
      <c r="D3410" s="37"/>
      <c r="G3410" s="37"/>
      <c r="J3410" s="25"/>
      <c r="K3410" s="25"/>
      <c r="P3410" s="25"/>
      <c r="T3410" s="37"/>
      <c r="U3410" s="37"/>
      <c r="Y3410" s="37"/>
      <c r="Z3410" s="37"/>
    </row>
    <row r="3411" spans="1:28" ht="13.5" thickBot="1">
      <c r="A3411" s="114">
        <v>3409</v>
      </c>
      <c r="B3411" s="122"/>
      <c r="C3411" s="122"/>
      <c r="D3411" s="122"/>
      <c r="E3411" s="122"/>
      <c r="F3411" s="123"/>
      <c r="G3411" s="122"/>
      <c r="H3411" s="123"/>
      <c r="I3411" s="122"/>
      <c r="J3411" s="122"/>
      <c r="K3411" s="122"/>
      <c r="L3411" s="122"/>
      <c r="M3411" s="123"/>
      <c r="N3411" s="122"/>
      <c r="O3411" s="122"/>
      <c r="P3411" s="122"/>
      <c r="Q3411" s="122"/>
      <c r="R3411" s="123"/>
      <c r="S3411" s="122"/>
      <c r="T3411" s="122"/>
      <c r="U3411" s="122"/>
      <c r="V3411" s="122"/>
      <c r="W3411" s="123"/>
      <c r="X3411" s="122"/>
      <c r="Y3411" s="115"/>
      <c r="Z3411" s="115"/>
      <c r="AA3411" s="115"/>
      <c r="AB3411" s="116"/>
    </row>
    <row r="3412" spans="1:28">
      <c r="A3412" s="102">
        <v>3410</v>
      </c>
      <c r="B3412" s="37"/>
      <c r="C3412" s="37"/>
      <c r="D3412" s="37"/>
      <c r="G3412" s="37"/>
      <c r="J3412" s="25"/>
      <c r="K3412" s="25"/>
      <c r="P3412" s="25"/>
      <c r="T3412" s="37"/>
      <c r="U3412" s="37"/>
      <c r="Y3412" s="37"/>
      <c r="Z3412" s="37"/>
    </row>
    <row r="3413" spans="1:28">
      <c r="A3413" s="102">
        <v>3411</v>
      </c>
      <c r="B3413" s="37"/>
      <c r="C3413" s="37"/>
      <c r="D3413" s="37"/>
      <c r="G3413" s="37"/>
      <c r="J3413" s="25"/>
      <c r="K3413" s="25"/>
      <c r="P3413" s="25"/>
      <c r="T3413" s="37"/>
      <c r="U3413" s="37"/>
      <c r="Y3413" s="37"/>
      <c r="Z3413" s="37"/>
    </row>
    <row r="3414" spans="1:28">
      <c r="A3414" s="102">
        <v>3412</v>
      </c>
      <c r="B3414" s="37"/>
      <c r="C3414" s="37"/>
      <c r="D3414" s="37"/>
      <c r="G3414" s="37"/>
      <c r="J3414" s="25"/>
      <c r="K3414" s="25"/>
      <c r="P3414" s="25"/>
      <c r="T3414" s="37"/>
      <c r="U3414" s="37"/>
      <c r="Y3414" s="37"/>
      <c r="Z3414" s="37"/>
    </row>
    <row r="3415" spans="1:28">
      <c r="A3415" s="102">
        <v>3413</v>
      </c>
      <c r="B3415" s="37"/>
      <c r="C3415" s="37"/>
      <c r="D3415" s="37"/>
      <c r="G3415" s="37"/>
      <c r="J3415" s="25"/>
      <c r="K3415" s="25"/>
      <c r="P3415" s="25"/>
      <c r="T3415" s="37"/>
      <c r="U3415" s="37"/>
      <c r="Y3415" s="37"/>
      <c r="Z3415" s="37"/>
    </row>
    <row r="3416" spans="1:28" ht="13.5" thickBot="1">
      <c r="A3416" s="114">
        <v>3414</v>
      </c>
      <c r="B3416" s="122"/>
      <c r="C3416" s="122"/>
      <c r="D3416" s="122"/>
      <c r="E3416" s="122"/>
      <c r="F3416" s="123"/>
      <c r="G3416" s="122"/>
      <c r="H3416" s="123"/>
      <c r="I3416" s="122"/>
      <c r="J3416" s="122"/>
      <c r="K3416" s="122"/>
      <c r="L3416" s="122"/>
      <c r="M3416" s="123"/>
      <c r="N3416" s="122"/>
      <c r="O3416" s="122"/>
      <c r="P3416" s="122"/>
      <c r="Q3416" s="122"/>
      <c r="R3416" s="123"/>
      <c r="S3416" s="122"/>
      <c r="T3416" s="122"/>
      <c r="U3416" s="122"/>
      <c r="V3416" s="122"/>
      <c r="W3416" s="123"/>
      <c r="X3416" s="122"/>
      <c r="Y3416" s="115"/>
      <c r="Z3416" s="115"/>
      <c r="AA3416" s="115"/>
      <c r="AB3416" s="116"/>
    </row>
    <row r="3417" spans="1:28">
      <c r="A3417" s="102">
        <v>3415</v>
      </c>
      <c r="B3417" s="37"/>
      <c r="C3417" s="37"/>
      <c r="D3417" s="37"/>
      <c r="G3417" s="37"/>
      <c r="J3417" s="25"/>
      <c r="K3417" s="25"/>
      <c r="P3417" s="25"/>
      <c r="T3417" s="37"/>
      <c r="U3417" s="37"/>
      <c r="Y3417" s="37"/>
      <c r="Z3417" s="37"/>
    </row>
    <row r="3418" spans="1:28">
      <c r="A3418" s="102">
        <v>3416</v>
      </c>
      <c r="B3418" s="37"/>
      <c r="C3418" s="37"/>
      <c r="D3418" s="37"/>
      <c r="G3418" s="37"/>
      <c r="J3418" s="25"/>
      <c r="K3418" s="25"/>
      <c r="P3418" s="25"/>
      <c r="T3418" s="37"/>
      <c r="U3418" s="37"/>
      <c r="Y3418" s="37"/>
      <c r="Z3418" s="37"/>
    </row>
    <row r="3419" spans="1:28">
      <c r="A3419" s="102">
        <v>3417</v>
      </c>
      <c r="B3419" s="37"/>
      <c r="C3419" s="37"/>
      <c r="D3419" s="37"/>
      <c r="G3419" s="37"/>
      <c r="J3419" s="25"/>
      <c r="K3419" s="25"/>
      <c r="P3419" s="25"/>
      <c r="T3419" s="37"/>
      <c r="U3419" s="37"/>
      <c r="Y3419" s="37"/>
      <c r="Z3419" s="37"/>
    </row>
    <row r="3420" spans="1:28">
      <c r="A3420" s="102">
        <v>3418</v>
      </c>
      <c r="B3420" s="37"/>
      <c r="C3420" s="37"/>
      <c r="D3420" s="37"/>
      <c r="G3420" s="37"/>
      <c r="J3420" s="25"/>
      <c r="K3420" s="25"/>
      <c r="P3420" s="25"/>
      <c r="T3420" s="37"/>
      <c r="U3420" s="37"/>
      <c r="Y3420" s="37"/>
      <c r="Z3420" s="37"/>
    </row>
    <row r="3421" spans="1:28" ht="13.5" thickBot="1">
      <c r="A3421" s="114">
        <v>3419</v>
      </c>
      <c r="B3421" s="122"/>
      <c r="C3421" s="122"/>
      <c r="D3421" s="122"/>
      <c r="E3421" s="122"/>
      <c r="F3421" s="123"/>
      <c r="G3421" s="122"/>
      <c r="H3421" s="123"/>
      <c r="I3421" s="122"/>
      <c r="J3421" s="122"/>
      <c r="K3421" s="122"/>
      <c r="L3421" s="122"/>
      <c r="M3421" s="123"/>
      <c r="N3421" s="122"/>
      <c r="O3421" s="122"/>
      <c r="P3421" s="122"/>
      <c r="Q3421" s="122"/>
      <c r="R3421" s="123"/>
      <c r="S3421" s="122"/>
      <c r="T3421" s="122"/>
      <c r="U3421" s="122"/>
      <c r="V3421" s="122"/>
      <c r="W3421" s="123"/>
      <c r="X3421" s="122"/>
      <c r="Y3421" s="115"/>
      <c r="Z3421" s="115"/>
      <c r="AA3421" s="115"/>
      <c r="AB3421" s="116"/>
    </row>
    <row r="3422" spans="1:28">
      <c r="A3422" s="102">
        <v>3420</v>
      </c>
      <c r="B3422" s="37"/>
      <c r="C3422" s="37"/>
      <c r="D3422" s="37"/>
      <c r="G3422" s="37"/>
      <c r="J3422" s="25"/>
      <c r="K3422" s="25"/>
      <c r="P3422" s="25"/>
      <c r="T3422" s="37"/>
      <c r="U3422" s="37"/>
      <c r="Y3422" s="37"/>
      <c r="Z3422" s="37"/>
    </row>
    <row r="3423" spans="1:28">
      <c r="A3423" s="102">
        <v>3421</v>
      </c>
      <c r="B3423" s="37"/>
      <c r="C3423" s="37"/>
      <c r="D3423" s="37"/>
      <c r="G3423" s="37"/>
      <c r="J3423" s="25"/>
      <c r="K3423" s="25"/>
      <c r="P3423" s="25"/>
      <c r="T3423" s="37"/>
      <c r="U3423" s="37"/>
      <c r="Y3423" s="37"/>
      <c r="Z3423" s="37"/>
    </row>
    <row r="3424" spans="1:28">
      <c r="A3424" s="102">
        <v>3422</v>
      </c>
      <c r="B3424" s="37"/>
      <c r="C3424" s="37"/>
      <c r="D3424" s="37"/>
      <c r="G3424" s="37"/>
      <c r="J3424" s="25"/>
      <c r="K3424" s="25"/>
      <c r="P3424" s="25"/>
      <c r="T3424" s="37"/>
      <c r="U3424" s="37"/>
      <c r="Y3424" s="37"/>
      <c r="Z3424" s="37"/>
    </row>
    <row r="3425" spans="1:28">
      <c r="A3425" s="102">
        <v>3423</v>
      </c>
      <c r="B3425" s="37"/>
      <c r="C3425" s="37"/>
      <c r="D3425" s="37"/>
      <c r="G3425" s="37"/>
      <c r="J3425" s="25"/>
      <c r="K3425" s="25"/>
      <c r="P3425" s="25"/>
      <c r="T3425" s="37"/>
      <c r="U3425" s="37"/>
      <c r="Y3425" s="37"/>
      <c r="Z3425" s="37"/>
    </row>
    <row r="3426" spans="1:28" ht="13.5" thickBot="1">
      <c r="A3426" s="114">
        <v>3424</v>
      </c>
      <c r="B3426" s="122"/>
      <c r="C3426" s="122"/>
      <c r="D3426" s="122"/>
      <c r="E3426" s="122"/>
      <c r="F3426" s="123"/>
      <c r="G3426" s="122"/>
      <c r="H3426" s="123"/>
      <c r="I3426" s="122"/>
      <c r="J3426" s="122"/>
      <c r="K3426" s="122"/>
      <c r="L3426" s="122"/>
      <c r="M3426" s="123"/>
      <c r="N3426" s="122"/>
      <c r="O3426" s="122"/>
      <c r="P3426" s="122"/>
      <c r="Q3426" s="122"/>
      <c r="R3426" s="123"/>
      <c r="S3426" s="122"/>
      <c r="T3426" s="122"/>
      <c r="U3426" s="122"/>
      <c r="V3426" s="122"/>
      <c r="W3426" s="123"/>
      <c r="X3426" s="122"/>
      <c r="Y3426" s="115"/>
      <c r="Z3426" s="115"/>
      <c r="AA3426" s="115"/>
      <c r="AB3426" s="116"/>
    </row>
    <row r="3427" spans="1:28">
      <c r="A3427" s="102">
        <v>3425</v>
      </c>
      <c r="B3427" s="37"/>
      <c r="C3427" s="37"/>
      <c r="D3427" s="37"/>
      <c r="G3427" s="37"/>
      <c r="J3427" s="25"/>
      <c r="K3427" s="25"/>
      <c r="P3427" s="25"/>
      <c r="T3427" s="37"/>
      <c r="U3427" s="37"/>
      <c r="Y3427" s="37"/>
      <c r="Z3427" s="37"/>
    </row>
    <row r="3428" spans="1:28">
      <c r="A3428" s="102">
        <v>3426</v>
      </c>
      <c r="B3428" s="37"/>
      <c r="C3428" s="37"/>
      <c r="D3428" s="37"/>
      <c r="G3428" s="37"/>
      <c r="J3428" s="25"/>
      <c r="K3428" s="25"/>
      <c r="P3428" s="25"/>
      <c r="T3428" s="37"/>
      <c r="U3428" s="37"/>
      <c r="Y3428" s="37"/>
      <c r="Z3428" s="37"/>
    </row>
    <row r="3429" spans="1:28">
      <c r="A3429" s="102">
        <v>3427</v>
      </c>
      <c r="B3429" s="37"/>
      <c r="C3429" s="37"/>
      <c r="D3429" s="37"/>
      <c r="G3429" s="37"/>
      <c r="J3429" s="25"/>
      <c r="K3429" s="25"/>
      <c r="P3429" s="25"/>
      <c r="T3429" s="37"/>
      <c r="U3429" s="37"/>
      <c r="Y3429" s="37"/>
      <c r="Z3429" s="37"/>
    </row>
    <row r="3430" spans="1:28">
      <c r="A3430" s="102">
        <v>3428</v>
      </c>
      <c r="B3430" s="37"/>
      <c r="C3430" s="37"/>
      <c r="D3430" s="37"/>
      <c r="G3430" s="37"/>
      <c r="J3430" s="25"/>
      <c r="K3430" s="25"/>
      <c r="P3430" s="25"/>
      <c r="T3430" s="37"/>
      <c r="U3430" s="37"/>
      <c r="Y3430" s="37"/>
      <c r="Z3430" s="37"/>
    </row>
    <row r="3431" spans="1:28" ht="13.5" thickBot="1">
      <c r="A3431" s="114">
        <v>3429</v>
      </c>
      <c r="B3431" s="122"/>
      <c r="C3431" s="122"/>
      <c r="D3431" s="122"/>
      <c r="E3431" s="122"/>
      <c r="F3431" s="123"/>
      <c r="G3431" s="122"/>
      <c r="H3431" s="123"/>
      <c r="I3431" s="122"/>
      <c r="J3431" s="122"/>
      <c r="K3431" s="122"/>
      <c r="L3431" s="122"/>
      <c r="M3431" s="123"/>
      <c r="N3431" s="122"/>
      <c r="O3431" s="122"/>
      <c r="P3431" s="122"/>
      <c r="Q3431" s="122"/>
      <c r="R3431" s="123"/>
      <c r="S3431" s="122"/>
      <c r="T3431" s="122"/>
      <c r="U3431" s="122"/>
      <c r="V3431" s="122"/>
      <c r="W3431" s="123"/>
      <c r="X3431" s="122"/>
      <c r="Y3431" s="115"/>
      <c r="Z3431" s="115"/>
      <c r="AA3431" s="115"/>
      <c r="AB3431" s="116"/>
    </row>
    <row r="3432" spans="1:28">
      <c r="A3432" s="102">
        <v>3430</v>
      </c>
      <c r="B3432" s="37"/>
      <c r="C3432" s="37"/>
      <c r="D3432" s="37"/>
      <c r="G3432" s="37"/>
      <c r="J3432" s="25"/>
      <c r="K3432" s="25"/>
      <c r="P3432" s="25"/>
      <c r="T3432" s="37"/>
      <c r="U3432" s="37"/>
      <c r="Y3432" s="37"/>
      <c r="Z3432" s="37"/>
    </row>
    <row r="3433" spans="1:28">
      <c r="A3433" s="102">
        <v>3431</v>
      </c>
      <c r="B3433" s="37"/>
      <c r="C3433" s="37"/>
      <c r="D3433" s="37"/>
      <c r="G3433" s="37"/>
      <c r="J3433" s="25"/>
      <c r="K3433" s="25"/>
      <c r="P3433" s="25"/>
      <c r="T3433" s="37"/>
      <c r="U3433" s="37"/>
      <c r="Y3433" s="37"/>
      <c r="Z3433" s="37"/>
    </row>
    <row r="3434" spans="1:28">
      <c r="A3434" s="102">
        <v>3432</v>
      </c>
      <c r="B3434" s="37"/>
      <c r="C3434" s="37"/>
      <c r="D3434" s="37"/>
      <c r="G3434" s="37"/>
      <c r="J3434" s="25"/>
      <c r="K3434" s="25"/>
      <c r="P3434" s="25"/>
      <c r="T3434" s="37"/>
      <c r="U3434" s="37"/>
      <c r="Y3434" s="37"/>
      <c r="Z3434" s="37"/>
    </row>
    <row r="3435" spans="1:28">
      <c r="A3435" s="102">
        <v>3433</v>
      </c>
      <c r="B3435" s="37"/>
      <c r="C3435" s="37"/>
      <c r="D3435" s="37"/>
      <c r="G3435" s="37"/>
      <c r="J3435" s="25"/>
      <c r="K3435" s="25"/>
      <c r="P3435" s="25"/>
      <c r="T3435" s="37"/>
      <c r="U3435" s="37"/>
      <c r="Y3435" s="37"/>
      <c r="Z3435" s="37"/>
    </row>
    <row r="3436" spans="1:28" ht="13.5" thickBot="1">
      <c r="A3436" s="114">
        <v>3434</v>
      </c>
      <c r="B3436" s="122"/>
      <c r="C3436" s="122"/>
      <c r="D3436" s="122"/>
      <c r="E3436" s="122"/>
      <c r="F3436" s="123"/>
      <c r="G3436" s="122"/>
      <c r="H3436" s="123"/>
      <c r="I3436" s="122"/>
      <c r="J3436" s="122"/>
      <c r="K3436" s="122"/>
      <c r="L3436" s="122"/>
      <c r="M3436" s="123"/>
      <c r="N3436" s="122"/>
      <c r="O3436" s="122"/>
      <c r="P3436" s="122"/>
      <c r="Q3436" s="122"/>
      <c r="R3436" s="123"/>
      <c r="S3436" s="122"/>
      <c r="T3436" s="122"/>
      <c r="U3436" s="122"/>
      <c r="V3436" s="122"/>
      <c r="W3436" s="123"/>
      <c r="X3436" s="122"/>
      <c r="Y3436" s="115"/>
      <c r="Z3436" s="115"/>
      <c r="AA3436" s="115"/>
      <c r="AB3436" s="116"/>
    </row>
    <row r="3437" spans="1:28">
      <c r="A3437" s="102">
        <v>3435</v>
      </c>
      <c r="B3437" s="37"/>
      <c r="C3437" s="37"/>
      <c r="D3437" s="37"/>
      <c r="G3437" s="37"/>
      <c r="J3437" s="25"/>
      <c r="K3437" s="25"/>
      <c r="P3437" s="25"/>
      <c r="T3437" s="37"/>
      <c r="U3437" s="37"/>
      <c r="Y3437" s="37"/>
      <c r="Z3437" s="37"/>
    </row>
    <row r="3438" spans="1:28">
      <c r="A3438" s="102">
        <v>3436</v>
      </c>
      <c r="B3438" s="37"/>
      <c r="C3438" s="37"/>
      <c r="D3438" s="37"/>
      <c r="G3438" s="37"/>
      <c r="J3438" s="25"/>
      <c r="K3438" s="25"/>
      <c r="P3438" s="25"/>
      <c r="T3438" s="37"/>
      <c r="U3438" s="37"/>
      <c r="Y3438" s="37"/>
      <c r="Z3438" s="37"/>
    </row>
    <row r="3439" spans="1:28">
      <c r="A3439" s="102">
        <v>3437</v>
      </c>
      <c r="B3439" s="37"/>
      <c r="C3439" s="37"/>
      <c r="D3439" s="37"/>
      <c r="G3439" s="37"/>
      <c r="J3439" s="25"/>
      <c r="K3439" s="25"/>
      <c r="P3439" s="25"/>
      <c r="T3439" s="37"/>
      <c r="U3439" s="37"/>
      <c r="Y3439" s="37"/>
      <c r="Z3439" s="37"/>
    </row>
    <row r="3440" spans="1:28">
      <c r="A3440" s="102">
        <v>3438</v>
      </c>
      <c r="B3440" s="37"/>
      <c r="C3440" s="37"/>
      <c r="D3440" s="37"/>
      <c r="G3440" s="37"/>
      <c r="J3440" s="25"/>
      <c r="K3440" s="25"/>
      <c r="P3440" s="25"/>
      <c r="T3440" s="37"/>
      <c r="U3440" s="37"/>
      <c r="Y3440" s="37"/>
      <c r="Z3440" s="37"/>
    </row>
    <row r="3441" spans="1:28" ht="13.5" thickBot="1">
      <c r="A3441" s="114">
        <v>3439</v>
      </c>
      <c r="B3441" s="122"/>
      <c r="C3441" s="122"/>
      <c r="D3441" s="122"/>
      <c r="E3441" s="122"/>
      <c r="F3441" s="123"/>
      <c r="G3441" s="122"/>
      <c r="H3441" s="123"/>
      <c r="I3441" s="122"/>
      <c r="J3441" s="122"/>
      <c r="K3441" s="122"/>
      <c r="L3441" s="122"/>
      <c r="M3441" s="123"/>
      <c r="N3441" s="122"/>
      <c r="O3441" s="122"/>
      <c r="P3441" s="122"/>
      <c r="Q3441" s="122"/>
      <c r="R3441" s="123"/>
      <c r="S3441" s="122"/>
      <c r="T3441" s="122"/>
      <c r="U3441" s="122"/>
      <c r="V3441" s="122"/>
      <c r="W3441" s="123"/>
      <c r="X3441" s="122"/>
      <c r="Y3441" s="115"/>
      <c r="Z3441" s="115"/>
      <c r="AA3441" s="115"/>
      <c r="AB3441" s="116"/>
    </row>
    <row r="3442" spans="1:28">
      <c r="A3442" s="102">
        <v>3440</v>
      </c>
      <c r="B3442" s="37"/>
      <c r="C3442" s="37"/>
      <c r="D3442" s="37"/>
      <c r="G3442" s="37"/>
      <c r="J3442" s="25"/>
      <c r="K3442" s="25"/>
      <c r="P3442" s="25"/>
      <c r="T3442" s="37"/>
      <c r="U3442" s="37"/>
      <c r="Y3442" s="37"/>
      <c r="Z3442" s="37"/>
    </row>
    <row r="3443" spans="1:28">
      <c r="A3443" s="102">
        <v>3441</v>
      </c>
      <c r="B3443" s="37"/>
      <c r="C3443" s="37"/>
      <c r="D3443" s="37"/>
      <c r="G3443" s="37"/>
      <c r="J3443" s="25"/>
      <c r="K3443" s="25"/>
      <c r="P3443" s="25"/>
      <c r="T3443" s="37"/>
      <c r="U3443" s="37"/>
      <c r="Y3443" s="37"/>
      <c r="Z3443" s="37"/>
    </row>
    <row r="3444" spans="1:28">
      <c r="A3444" s="102">
        <v>3442</v>
      </c>
      <c r="B3444" s="37"/>
      <c r="C3444" s="37"/>
      <c r="D3444" s="37"/>
      <c r="G3444" s="37"/>
      <c r="J3444" s="25"/>
      <c r="K3444" s="25"/>
      <c r="P3444" s="25"/>
      <c r="T3444" s="37"/>
      <c r="U3444" s="37"/>
      <c r="Y3444" s="37"/>
      <c r="Z3444" s="37"/>
    </row>
    <row r="3445" spans="1:28">
      <c r="A3445" s="102">
        <v>3443</v>
      </c>
      <c r="B3445" s="37"/>
      <c r="C3445" s="37"/>
      <c r="D3445" s="37"/>
      <c r="G3445" s="37"/>
      <c r="J3445" s="25"/>
      <c r="K3445" s="25"/>
      <c r="P3445" s="25"/>
      <c r="T3445" s="37"/>
      <c r="U3445" s="37"/>
      <c r="Y3445" s="37"/>
      <c r="Z3445" s="37"/>
    </row>
    <row r="3446" spans="1:28" ht="13.5" thickBot="1">
      <c r="A3446" s="114">
        <v>3444</v>
      </c>
      <c r="B3446" s="122"/>
      <c r="C3446" s="122"/>
      <c r="D3446" s="122"/>
      <c r="E3446" s="122"/>
      <c r="F3446" s="123"/>
      <c r="G3446" s="122"/>
      <c r="H3446" s="123"/>
      <c r="I3446" s="122"/>
      <c r="J3446" s="122"/>
      <c r="K3446" s="122"/>
      <c r="L3446" s="122"/>
      <c r="M3446" s="123"/>
      <c r="N3446" s="122"/>
      <c r="O3446" s="122"/>
      <c r="P3446" s="122"/>
      <c r="Q3446" s="122"/>
      <c r="R3446" s="123"/>
      <c r="S3446" s="122"/>
      <c r="T3446" s="122"/>
      <c r="U3446" s="122"/>
      <c r="V3446" s="122"/>
      <c r="W3446" s="123"/>
      <c r="X3446" s="122"/>
      <c r="Y3446" s="115"/>
      <c r="Z3446" s="115"/>
      <c r="AA3446" s="115"/>
      <c r="AB3446" s="116"/>
    </row>
    <row r="3447" spans="1:28">
      <c r="A3447" s="102">
        <v>3445</v>
      </c>
      <c r="B3447" s="37"/>
      <c r="C3447" s="37"/>
      <c r="D3447" s="37"/>
      <c r="G3447" s="37"/>
      <c r="J3447" s="25"/>
      <c r="K3447" s="25"/>
      <c r="P3447" s="25"/>
      <c r="T3447" s="37"/>
      <c r="U3447" s="37"/>
      <c r="Y3447" s="37"/>
      <c r="Z3447" s="37"/>
    </row>
    <row r="3448" spans="1:28">
      <c r="A3448" s="102">
        <v>3446</v>
      </c>
      <c r="B3448" s="37"/>
      <c r="C3448" s="37"/>
      <c r="D3448" s="37"/>
      <c r="G3448" s="37"/>
      <c r="J3448" s="25"/>
      <c r="K3448" s="25"/>
      <c r="P3448" s="25"/>
      <c r="T3448" s="37"/>
      <c r="U3448" s="37"/>
      <c r="Y3448" s="37"/>
      <c r="Z3448" s="37"/>
    </row>
    <row r="3449" spans="1:28">
      <c r="A3449" s="102">
        <v>3447</v>
      </c>
      <c r="B3449" s="37"/>
      <c r="C3449" s="37"/>
      <c r="D3449" s="37"/>
      <c r="G3449" s="37"/>
      <c r="J3449" s="25"/>
      <c r="K3449" s="25"/>
      <c r="P3449" s="25"/>
      <c r="T3449" s="37"/>
      <c r="U3449" s="37"/>
      <c r="Y3449" s="37"/>
      <c r="Z3449" s="37"/>
    </row>
    <row r="3450" spans="1:28">
      <c r="A3450" s="102">
        <v>3448</v>
      </c>
      <c r="B3450" s="37"/>
      <c r="C3450" s="37"/>
      <c r="D3450" s="37"/>
      <c r="G3450" s="37"/>
      <c r="J3450" s="25"/>
      <c r="K3450" s="25"/>
      <c r="P3450" s="25"/>
      <c r="T3450" s="37"/>
      <c r="U3450" s="37"/>
      <c r="Y3450" s="37"/>
      <c r="Z3450" s="37"/>
    </row>
    <row r="3451" spans="1:28" ht="13.5" thickBot="1">
      <c r="A3451" s="114">
        <v>3449</v>
      </c>
      <c r="B3451" s="122"/>
      <c r="C3451" s="122"/>
      <c r="D3451" s="122"/>
      <c r="E3451" s="122"/>
      <c r="F3451" s="123"/>
      <c r="G3451" s="122"/>
      <c r="H3451" s="123"/>
      <c r="I3451" s="122"/>
      <c r="J3451" s="122"/>
      <c r="K3451" s="122"/>
      <c r="L3451" s="122"/>
      <c r="M3451" s="123"/>
      <c r="N3451" s="122"/>
      <c r="O3451" s="122"/>
      <c r="P3451" s="122"/>
      <c r="Q3451" s="122"/>
      <c r="R3451" s="123"/>
      <c r="S3451" s="122"/>
      <c r="T3451" s="122"/>
      <c r="U3451" s="122"/>
      <c r="V3451" s="122"/>
      <c r="W3451" s="123"/>
      <c r="X3451" s="122"/>
      <c r="Y3451" s="115"/>
      <c r="Z3451" s="115"/>
      <c r="AA3451" s="115"/>
      <c r="AB3451" s="116"/>
    </row>
    <row r="3452" spans="1:28">
      <c r="A3452" s="102">
        <v>3450</v>
      </c>
      <c r="B3452" s="37"/>
      <c r="C3452" s="37"/>
      <c r="D3452" s="37"/>
      <c r="G3452" s="37"/>
      <c r="J3452" s="25"/>
      <c r="K3452" s="25"/>
      <c r="P3452" s="25"/>
      <c r="T3452" s="37"/>
      <c r="U3452" s="37"/>
      <c r="Y3452" s="37"/>
      <c r="Z3452" s="37"/>
    </row>
    <row r="3453" spans="1:28">
      <c r="A3453" s="102">
        <v>3451</v>
      </c>
      <c r="B3453" s="37"/>
      <c r="C3453" s="37"/>
      <c r="D3453" s="37"/>
      <c r="G3453" s="37"/>
      <c r="J3453" s="25"/>
      <c r="K3453" s="25"/>
      <c r="P3453" s="25"/>
      <c r="T3453" s="37"/>
      <c r="U3453" s="37"/>
      <c r="Y3453" s="37"/>
      <c r="Z3453" s="37"/>
    </row>
    <row r="3454" spans="1:28">
      <c r="A3454" s="102">
        <v>3452</v>
      </c>
      <c r="B3454" s="37"/>
      <c r="C3454" s="37"/>
      <c r="D3454" s="37"/>
      <c r="G3454" s="37"/>
      <c r="J3454" s="25"/>
      <c r="K3454" s="25"/>
      <c r="P3454" s="25"/>
      <c r="T3454" s="37"/>
      <c r="U3454" s="37"/>
      <c r="Y3454" s="37"/>
      <c r="Z3454" s="37"/>
    </row>
    <row r="3455" spans="1:28">
      <c r="A3455" s="102">
        <v>3453</v>
      </c>
      <c r="B3455" s="37"/>
      <c r="C3455" s="37"/>
      <c r="D3455" s="37"/>
      <c r="G3455" s="37"/>
      <c r="J3455" s="25"/>
      <c r="K3455" s="25"/>
      <c r="P3455" s="25"/>
      <c r="T3455" s="37"/>
      <c r="U3455" s="37"/>
      <c r="Y3455" s="37"/>
      <c r="Z3455" s="37"/>
    </row>
    <row r="3456" spans="1:28" ht="13.5" thickBot="1">
      <c r="A3456" s="114">
        <v>3454</v>
      </c>
      <c r="B3456" s="122"/>
      <c r="C3456" s="122"/>
      <c r="D3456" s="122"/>
      <c r="E3456" s="122"/>
      <c r="F3456" s="123"/>
      <c r="G3456" s="122"/>
      <c r="H3456" s="123"/>
      <c r="I3456" s="122"/>
      <c r="J3456" s="122"/>
      <c r="K3456" s="122"/>
      <c r="L3456" s="122"/>
      <c r="M3456" s="123"/>
      <c r="N3456" s="122"/>
      <c r="O3456" s="122"/>
      <c r="P3456" s="122"/>
      <c r="Q3456" s="122"/>
      <c r="R3456" s="123"/>
      <c r="S3456" s="122"/>
      <c r="T3456" s="122"/>
      <c r="U3456" s="122"/>
      <c r="V3456" s="122"/>
      <c r="W3456" s="123"/>
      <c r="X3456" s="122"/>
      <c r="Y3456" s="115"/>
      <c r="Z3456" s="115"/>
      <c r="AA3456" s="115"/>
      <c r="AB3456" s="116"/>
    </row>
    <row r="3457" spans="1:28">
      <c r="A3457" s="102">
        <v>3455</v>
      </c>
      <c r="B3457" s="37"/>
      <c r="C3457" s="37"/>
      <c r="D3457" s="37"/>
      <c r="G3457" s="37"/>
      <c r="J3457" s="25"/>
      <c r="K3457" s="25"/>
      <c r="P3457" s="25"/>
      <c r="T3457" s="37"/>
      <c r="U3457" s="37"/>
      <c r="Y3457" s="37"/>
      <c r="Z3457" s="37"/>
    </row>
    <row r="3458" spans="1:28">
      <c r="A3458" s="102">
        <v>3456</v>
      </c>
      <c r="B3458" s="37"/>
      <c r="C3458" s="37"/>
      <c r="D3458" s="37"/>
      <c r="G3458" s="37"/>
      <c r="J3458" s="25"/>
      <c r="K3458" s="25"/>
      <c r="P3458" s="25"/>
      <c r="T3458" s="37"/>
      <c r="U3458" s="37"/>
      <c r="Y3458" s="37"/>
      <c r="Z3458" s="37"/>
    </row>
    <row r="3459" spans="1:28">
      <c r="A3459" s="102">
        <v>3457</v>
      </c>
      <c r="B3459" s="37"/>
      <c r="C3459" s="37"/>
      <c r="D3459" s="37"/>
      <c r="G3459" s="37"/>
      <c r="J3459" s="25"/>
      <c r="K3459" s="25"/>
      <c r="P3459" s="25"/>
      <c r="T3459" s="37"/>
      <c r="U3459" s="37"/>
      <c r="Y3459" s="37"/>
      <c r="Z3459" s="37"/>
    </row>
    <row r="3460" spans="1:28">
      <c r="A3460" s="102">
        <v>3458</v>
      </c>
      <c r="B3460" s="37"/>
      <c r="C3460" s="37"/>
      <c r="D3460" s="37"/>
      <c r="G3460" s="37"/>
      <c r="J3460" s="25"/>
      <c r="K3460" s="25"/>
      <c r="P3460" s="25"/>
      <c r="T3460" s="37"/>
      <c r="U3460" s="37"/>
      <c r="Y3460" s="37"/>
      <c r="Z3460" s="37"/>
    </row>
    <row r="3461" spans="1:28" ht="13.5" thickBot="1">
      <c r="A3461" s="114">
        <v>3459</v>
      </c>
      <c r="B3461" s="122"/>
      <c r="C3461" s="122"/>
      <c r="D3461" s="122"/>
      <c r="E3461" s="122"/>
      <c r="F3461" s="123"/>
      <c r="G3461" s="122"/>
      <c r="H3461" s="123"/>
      <c r="I3461" s="122"/>
      <c r="J3461" s="122"/>
      <c r="K3461" s="122"/>
      <c r="L3461" s="122"/>
      <c r="M3461" s="123"/>
      <c r="N3461" s="122"/>
      <c r="O3461" s="122"/>
      <c r="P3461" s="122"/>
      <c r="Q3461" s="122"/>
      <c r="R3461" s="123"/>
      <c r="S3461" s="122"/>
      <c r="T3461" s="122"/>
      <c r="U3461" s="122"/>
      <c r="V3461" s="122"/>
      <c r="W3461" s="123"/>
      <c r="X3461" s="122"/>
      <c r="Y3461" s="115"/>
      <c r="Z3461" s="115"/>
      <c r="AA3461" s="115"/>
      <c r="AB3461" s="116"/>
    </row>
    <row r="3462" spans="1:28">
      <c r="A3462" s="102">
        <v>3460</v>
      </c>
      <c r="B3462" s="37"/>
      <c r="C3462" s="37"/>
      <c r="D3462" s="37"/>
      <c r="G3462" s="37"/>
      <c r="J3462" s="25"/>
      <c r="K3462" s="25"/>
      <c r="P3462" s="25"/>
      <c r="T3462" s="37"/>
      <c r="U3462" s="37"/>
      <c r="Y3462" s="37"/>
      <c r="Z3462" s="37"/>
    </row>
    <row r="3463" spans="1:28">
      <c r="A3463" s="102">
        <v>3461</v>
      </c>
      <c r="B3463" s="37"/>
      <c r="C3463" s="37"/>
      <c r="D3463" s="37"/>
      <c r="G3463" s="37"/>
      <c r="J3463" s="25"/>
      <c r="K3463" s="25"/>
      <c r="P3463" s="25"/>
      <c r="T3463" s="37"/>
      <c r="U3463" s="37"/>
      <c r="Y3463" s="37"/>
      <c r="Z3463" s="37"/>
    </row>
    <row r="3464" spans="1:28">
      <c r="A3464" s="102">
        <v>3462</v>
      </c>
      <c r="B3464" s="37"/>
      <c r="C3464" s="37"/>
      <c r="D3464" s="37"/>
      <c r="G3464" s="37"/>
      <c r="J3464" s="25"/>
      <c r="K3464" s="25"/>
      <c r="P3464" s="25"/>
      <c r="T3464" s="37"/>
      <c r="U3464" s="37"/>
      <c r="Y3464" s="37"/>
      <c r="Z3464" s="37"/>
    </row>
    <row r="3465" spans="1:28">
      <c r="A3465" s="102">
        <v>3463</v>
      </c>
      <c r="B3465" s="37"/>
      <c r="C3465" s="37"/>
      <c r="D3465" s="37"/>
      <c r="G3465" s="37"/>
      <c r="J3465" s="25"/>
      <c r="K3465" s="25"/>
      <c r="P3465" s="25"/>
      <c r="T3465" s="37"/>
      <c r="U3465" s="37"/>
      <c r="Y3465" s="37"/>
      <c r="Z3465" s="37"/>
    </row>
    <row r="3466" spans="1:28" ht="13.5" thickBot="1">
      <c r="A3466" s="114">
        <v>3464</v>
      </c>
      <c r="B3466" s="122"/>
      <c r="C3466" s="122"/>
      <c r="D3466" s="122"/>
      <c r="E3466" s="122"/>
      <c r="F3466" s="123"/>
      <c r="G3466" s="122"/>
      <c r="H3466" s="123"/>
      <c r="I3466" s="122"/>
      <c r="J3466" s="122"/>
      <c r="K3466" s="122"/>
      <c r="L3466" s="122"/>
      <c r="M3466" s="123"/>
      <c r="N3466" s="122"/>
      <c r="O3466" s="122"/>
      <c r="P3466" s="122"/>
      <c r="Q3466" s="122"/>
      <c r="R3466" s="123"/>
      <c r="S3466" s="122"/>
      <c r="T3466" s="122"/>
      <c r="U3466" s="122"/>
      <c r="V3466" s="122"/>
      <c r="W3466" s="123"/>
      <c r="X3466" s="122"/>
      <c r="Y3466" s="115"/>
      <c r="Z3466" s="115"/>
      <c r="AA3466" s="115"/>
      <c r="AB3466" s="116"/>
    </row>
    <row r="3467" spans="1:28">
      <c r="A3467" s="102">
        <v>3465</v>
      </c>
      <c r="B3467" s="37"/>
      <c r="C3467" s="37"/>
      <c r="D3467" s="37"/>
      <c r="G3467" s="37"/>
      <c r="J3467" s="25"/>
      <c r="K3467" s="25"/>
      <c r="P3467" s="25"/>
      <c r="T3467" s="37"/>
      <c r="U3467" s="37"/>
      <c r="Y3467" s="37"/>
      <c r="Z3467" s="37"/>
    </row>
    <row r="3468" spans="1:28">
      <c r="A3468" s="102">
        <v>3466</v>
      </c>
      <c r="B3468" s="37"/>
      <c r="C3468" s="37"/>
      <c r="D3468" s="37"/>
      <c r="G3468" s="37"/>
      <c r="J3468" s="25"/>
      <c r="K3468" s="25"/>
      <c r="P3468" s="25"/>
      <c r="T3468" s="37"/>
      <c r="U3468" s="37"/>
      <c r="Y3468" s="37"/>
      <c r="Z3468" s="37"/>
    </row>
    <row r="3469" spans="1:28">
      <c r="A3469" s="102">
        <v>3467</v>
      </c>
      <c r="B3469" s="37"/>
      <c r="C3469" s="37"/>
      <c r="D3469" s="37"/>
      <c r="G3469" s="37"/>
      <c r="J3469" s="25"/>
      <c r="K3469" s="25"/>
      <c r="P3469" s="25"/>
      <c r="T3469" s="37"/>
      <c r="U3469" s="37"/>
      <c r="Y3469" s="37"/>
      <c r="Z3469" s="37"/>
    </row>
    <row r="3470" spans="1:28">
      <c r="A3470" s="102">
        <v>3468</v>
      </c>
      <c r="B3470" s="37"/>
      <c r="C3470" s="37"/>
      <c r="D3470" s="37"/>
      <c r="G3470" s="37"/>
      <c r="J3470" s="25"/>
      <c r="K3470" s="25"/>
      <c r="P3470" s="25"/>
      <c r="T3470" s="37"/>
      <c r="U3470" s="37"/>
      <c r="Y3470" s="37"/>
      <c r="Z3470" s="37"/>
    </row>
    <row r="3471" spans="1:28" ht="13.5" thickBot="1">
      <c r="A3471" s="114">
        <v>3469</v>
      </c>
      <c r="B3471" s="122"/>
      <c r="C3471" s="122"/>
      <c r="D3471" s="122"/>
      <c r="E3471" s="122"/>
      <c r="F3471" s="123"/>
      <c r="G3471" s="122"/>
      <c r="H3471" s="123"/>
      <c r="I3471" s="122"/>
      <c r="J3471" s="122"/>
      <c r="K3471" s="122"/>
      <c r="L3471" s="122"/>
      <c r="M3471" s="123"/>
      <c r="N3471" s="122"/>
      <c r="O3471" s="122"/>
      <c r="P3471" s="122"/>
      <c r="Q3471" s="122"/>
      <c r="R3471" s="123"/>
      <c r="S3471" s="122"/>
      <c r="T3471" s="122"/>
      <c r="U3471" s="122"/>
      <c r="V3471" s="122"/>
      <c r="W3471" s="123"/>
      <c r="X3471" s="122"/>
      <c r="Y3471" s="115"/>
      <c r="Z3471" s="115"/>
      <c r="AA3471" s="115"/>
      <c r="AB3471" s="116"/>
    </row>
    <row r="3472" spans="1:28">
      <c r="A3472" s="102">
        <v>3470</v>
      </c>
      <c r="B3472" s="37"/>
      <c r="C3472" s="37"/>
      <c r="D3472" s="37"/>
      <c r="G3472" s="37"/>
      <c r="J3472" s="25"/>
      <c r="K3472" s="25"/>
      <c r="P3472" s="25"/>
      <c r="T3472" s="37"/>
      <c r="U3472" s="37"/>
      <c r="Y3472" s="37"/>
      <c r="Z3472" s="37"/>
    </row>
    <row r="3473" spans="1:28">
      <c r="A3473" s="102">
        <v>3471</v>
      </c>
      <c r="B3473" s="37"/>
      <c r="C3473" s="37"/>
      <c r="D3473" s="37"/>
      <c r="G3473" s="37"/>
      <c r="J3473" s="25"/>
      <c r="K3473" s="25"/>
      <c r="P3473" s="25"/>
      <c r="T3473" s="37"/>
      <c r="U3473" s="37"/>
      <c r="Y3473" s="37"/>
      <c r="Z3473" s="37"/>
    </row>
    <row r="3474" spans="1:28">
      <c r="A3474" s="102">
        <v>3472</v>
      </c>
      <c r="B3474" s="37"/>
      <c r="C3474" s="37"/>
      <c r="D3474" s="37"/>
      <c r="G3474" s="37"/>
      <c r="J3474" s="25"/>
      <c r="K3474" s="25"/>
      <c r="P3474" s="25"/>
      <c r="T3474" s="37"/>
      <c r="U3474" s="37"/>
      <c r="Y3474" s="37"/>
      <c r="Z3474" s="37"/>
    </row>
    <row r="3475" spans="1:28">
      <c r="A3475" s="102">
        <v>3473</v>
      </c>
      <c r="B3475" s="37"/>
      <c r="C3475" s="37"/>
      <c r="D3475" s="37"/>
      <c r="G3475" s="37"/>
      <c r="J3475" s="25"/>
      <c r="K3475" s="25"/>
      <c r="P3475" s="25"/>
      <c r="T3475" s="37"/>
      <c r="U3475" s="37"/>
      <c r="Y3475" s="37"/>
      <c r="Z3475" s="37"/>
    </row>
    <row r="3476" spans="1:28" ht="13.5" thickBot="1">
      <c r="A3476" s="114">
        <v>3474</v>
      </c>
      <c r="B3476" s="122"/>
      <c r="C3476" s="122"/>
      <c r="D3476" s="122"/>
      <c r="E3476" s="122"/>
      <c r="F3476" s="123"/>
      <c r="G3476" s="122"/>
      <c r="H3476" s="123"/>
      <c r="I3476" s="122"/>
      <c r="J3476" s="122"/>
      <c r="K3476" s="122"/>
      <c r="L3476" s="122"/>
      <c r="M3476" s="123"/>
      <c r="N3476" s="122"/>
      <c r="O3476" s="122"/>
      <c r="P3476" s="122"/>
      <c r="Q3476" s="122"/>
      <c r="R3476" s="123"/>
      <c r="S3476" s="122"/>
      <c r="T3476" s="122"/>
      <c r="U3476" s="122"/>
      <c r="V3476" s="122"/>
      <c r="W3476" s="123"/>
      <c r="X3476" s="122"/>
      <c r="Y3476" s="115"/>
      <c r="Z3476" s="115"/>
      <c r="AA3476" s="115"/>
      <c r="AB3476" s="116"/>
    </row>
    <row r="3477" spans="1:28">
      <c r="A3477" s="102">
        <v>3475</v>
      </c>
      <c r="B3477" s="37"/>
      <c r="C3477" s="37"/>
      <c r="D3477" s="37"/>
      <c r="G3477" s="37"/>
      <c r="J3477" s="25"/>
      <c r="K3477" s="25"/>
      <c r="P3477" s="25"/>
      <c r="T3477" s="37"/>
      <c r="U3477" s="37"/>
      <c r="Y3477" s="37"/>
      <c r="Z3477" s="37"/>
    </row>
    <row r="3478" spans="1:28">
      <c r="A3478" s="102">
        <v>3476</v>
      </c>
      <c r="B3478" s="37"/>
      <c r="C3478" s="37"/>
      <c r="D3478" s="37"/>
      <c r="G3478" s="37"/>
      <c r="J3478" s="25"/>
      <c r="K3478" s="25"/>
      <c r="P3478" s="25"/>
      <c r="T3478" s="37"/>
      <c r="U3478" s="37"/>
      <c r="Y3478" s="37"/>
      <c r="Z3478" s="37"/>
    </row>
    <row r="3479" spans="1:28">
      <c r="A3479" s="102">
        <v>3477</v>
      </c>
      <c r="B3479" s="37"/>
      <c r="C3479" s="37"/>
      <c r="D3479" s="37"/>
      <c r="G3479" s="37"/>
      <c r="J3479" s="25"/>
      <c r="K3479" s="25"/>
      <c r="P3479" s="25"/>
      <c r="T3479" s="37"/>
      <c r="U3479" s="37"/>
      <c r="Y3479" s="37"/>
      <c r="Z3479" s="37"/>
    </row>
    <row r="3480" spans="1:28">
      <c r="A3480" s="102">
        <v>3478</v>
      </c>
      <c r="B3480" s="37"/>
      <c r="C3480" s="37"/>
      <c r="D3480" s="37"/>
      <c r="G3480" s="37"/>
      <c r="J3480" s="25"/>
      <c r="K3480" s="25"/>
      <c r="P3480" s="25"/>
      <c r="T3480" s="37"/>
      <c r="U3480" s="37"/>
      <c r="Y3480" s="37"/>
      <c r="Z3480" s="37"/>
    </row>
    <row r="3481" spans="1:28" ht="13.5" thickBot="1">
      <c r="A3481" s="114">
        <v>3479</v>
      </c>
      <c r="B3481" s="122"/>
      <c r="C3481" s="122"/>
      <c r="D3481" s="122"/>
      <c r="E3481" s="122"/>
      <c r="F3481" s="123"/>
      <c r="G3481" s="122"/>
      <c r="H3481" s="123"/>
      <c r="I3481" s="122"/>
      <c r="J3481" s="122"/>
      <c r="K3481" s="122"/>
      <c r="L3481" s="122"/>
      <c r="M3481" s="123"/>
      <c r="N3481" s="122"/>
      <c r="O3481" s="122"/>
      <c r="P3481" s="122"/>
      <c r="Q3481" s="122"/>
      <c r="R3481" s="123"/>
      <c r="S3481" s="122"/>
      <c r="T3481" s="122"/>
      <c r="U3481" s="122"/>
      <c r="V3481" s="122"/>
      <c r="W3481" s="123"/>
      <c r="X3481" s="122"/>
      <c r="Y3481" s="115"/>
      <c r="Z3481" s="115"/>
      <c r="AA3481" s="115"/>
      <c r="AB3481" s="116"/>
    </row>
    <row r="3482" spans="1:28">
      <c r="A3482" s="102">
        <v>3480</v>
      </c>
      <c r="B3482" s="37"/>
      <c r="C3482" s="37"/>
      <c r="D3482" s="37"/>
      <c r="G3482" s="37"/>
      <c r="J3482" s="25"/>
      <c r="K3482" s="25"/>
      <c r="P3482" s="25"/>
      <c r="T3482" s="37"/>
      <c r="U3482" s="37"/>
      <c r="Y3482" s="37"/>
      <c r="Z3482" s="37"/>
    </row>
    <row r="3483" spans="1:28">
      <c r="A3483" s="102">
        <v>3481</v>
      </c>
      <c r="B3483" s="37"/>
      <c r="C3483" s="37"/>
      <c r="D3483" s="37"/>
      <c r="G3483" s="37"/>
      <c r="J3483" s="25"/>
      <c r="K3483" s="25"/>
      <c r="P3483" s="25"/>
      <c r="T3483" s="37"/>
      <c r="U3483" s="37"/>
      <c r="Y3483" s="37"/>
      <c r="Z3483" s="37"/>
    </row>
    <row r="3484" spans="1:28">
      <c r="A3484" s="102">
        <v>3482</v>
      </c>
      <c r="B3484" s="37"/>
      <c r="C3484" s="37"/>
      <c r="D3484" s="37"/>
      <c r="G3484" s="37"/>
      <c r="J3484" s="25"/>
      <c r="K3484" s="25"/>
      <c r="P3484" s="25"/>
      <c r="T3484" s="37"/>
      <c r="U3484" s="37"/>
      <c r="Y3484" s="37"/>
      <c r="Z3484" s="37"/>
    </row>
    <row r="3485" spans="1:28">
      <c r="A3485" s="102">
        <v>3483</v>
      </c>
      <c r="B3485" s="37"/>
      <c r="C3485" s="37"/>
      <c r="D3485" s="37"/>
      <c r="G3485" s="37"/>
      <c r="J3485" s="25"/>
      <c r="K3485" s="25"/>
      <c r="P3485" s="25"/>
      <c r="T3485" s="37"/>
      <c r="U3485" s="37"/>
      <c r="Y3485" s="37"/>
      <c r="Z3485" s="37"/>
    </row>
    <row r="3486" spans="1:28" ht="13.5" thickBot="1">
      <c r="A3486" s="114">
        <v>3484</v>
      </c>
      <c r="B3486" s="122"/>
      <c r="C3486" s="122"/>
      <c r="D3486" s="122"/>
      <c r="E3486" s="122"/>
      <c r="F3486" s="123"/>
      <c r="G3486" s="122"/>
      <c r="H3486" s="123"/>
      <c r="I3486" s="122"/>
      <c r="J3486" s="122"/>
      <c r="K3486" s="122"/>
      <c r="L3486" s="122"/>
      <c r="M3486" s="123"/>
      <c r="N3486" s="122"/>
      <c r="O3486" s="122"/>
      <c r="P3486" s="122"/>
      <c r="Q3486" s="122"/>
      <c r="R3486" s="123"/>
      <c r="S3486" s="122"/>
      <c r="T3486" s="122"/>
      <c r="U3486" s="122"/>
      <c r="V3486" s="122"/>
      <c r="W3486" s="123"/>
      <c r="X3486" s="122"/>
      <c r="Y3486" s="115"/>
      <c r="Z3486" s="115"/>
      <c r="AA3486" s="115"/>
      <c r="AB3486" s="116"/>
    </row>
    <row r="3487" spans="1:28">
      <c r="A3487" s="102">
        <v>3485</v>
      </c>
      <c r="B3487" s="37"/>
      <c r="C3487" s="37"/>
      <c r="D3487" s="37"/>
      <c r="G3487" s="37"/>
      <c r="J3487" s="25"/>
      <c r="K3487" s="25"/>
      <c r="P3487" s="25"/>
      <c r="T3487" s="37"/>
      <c r="U3487" s="37"/>
      <c r="Y3487" s="37"/>
      <c r="Z3487" s="37"/>
    </row>
    <row r="3488" spans="1:28">
      <c r="A3488" s="102">
        <v>3486</v>
      </c>
      <c r="B3488" s="37"/>
      <c r="C3488" s="37"/>
      <c r="D3488" s="37"/>
      <c r="G3488" s="37"/>
      <c r="J3488" s="25"/>
      <c r="K3488" s="25"/>
      <c r="P3488" s="25"/>
      <c r="T3488" s="37"/>
      <c r="U3488" s="37"/>
      <c r="Y3488" s="37"/>
      <c r="Z3488" s="37"/>
    </row>
    <row r="3489" spans="1:28">
      <c r="A3489" s="102">
        <v>3487</v>
      </c>
      <c r="B3489" s="37"/>
      <c r="C3489" s="37"/>
      <c r="D3489" s="37"/>
      <c r="G3489" s="37"/>
      <c r="J3489" s="25"/>
      <c r="K3489" s="25"/>
      <c r="P3489" s="25"/>
      <c r="T3489" s="37"/>
      <c r="U3489" s="37"/>
      <c r="Y3489" s="37"/>
      <c r="Z3489" s="37"/>
    </row>
    <row r="3490" spans="1:28">
      <c r="A3490" s="102">
        <v>3488</v>
      </c>
      <c r="B3490" s="37"/>
      <c r="C3490" s="37"/>
      <c r="D3490" s="37"/>
      <c r="G3490" s="37"/>
      <c r="J3490" s="25"/>
      <c r="K3490" s="25"/>
      <c r="P3490" s="25"/>
      <c r="T3490" s="37"/>
      <c r="U3490" s="37"/>
      <c r="Y3490" s="37"/>
      <c r="Z3490" s="37"/>
    </row>
    <row r="3491" spans="1:28" ht="13.5" thickBot="1">
      <c r="A3491" s="114">
        <v>3489</v>
      </c>
      <c r="B3491" s="122"/>
      <c r="C3491" s="122"/>
      <c r="D3491" s="122"/>
      <c r="E3491" s="122"/>
      <c r="F3491" s="123"/>
      <c r="G3491" s="122"/>
      <c r="H3491" s="123"/>
      <c r="I3491" s="122"/>
      <c r="J3491" s="122"/>
      <c r="K3491" s="122"/>
      <c r="L3491" s="122"/>
      <c r="M3491" s="123"/>
      <c r="N3491" s="122"/>
      <c r="O3491" s="122"/>
      <c r="P3491" s="122"/>
      <c r="Q3491" s="122"/>
      <c r="R3491" s="123"/>
      <c r="S3491" s="122"/>
      <c r="T3491" s="122"/>
      <c r="U3491" s="122"/>
      <c r="V3491" s="122"/>
      <c r="W3491" s="123"/>
      <c r="X3491" s="122"/>
      <c r="Y3491" s="115"/>
      <c r="Z3491" s="115"/>
      <c r="AA3491" s="115"/>
      <c r="AB3491" s="116"/>
    </row>
    <row r="3492" spans="1:28">
      <c r="A3492" s="102">
        <v>3490</v>
      </c>
      <c r="B3492" s="37"/>
      <c r="C3492" s="37"/>
      <c r="D3492" s="37"/>
      <c r="G3492" s="37"/>
      <c r="J3492" s="25"/>
      <c r="K3492" s="25"/>
      <c r="P3492" s="25"/>
      <c r="T3492" s="37"/>
      <c r="U3492" s="37"/>
      <c r="Y3492" s="37"/>
      <c r="Z3492" s="37"/>
    </row>
    <row r="3493" spans="1:28">
      <c r="A3493" s="102">
        <v>3491</v>
      </c>
      <c r="B3493" s="37"/>
      <c r="C3493" s="37"/>
      <c r="D3493" s="37"/>
      <c r="G3493" s="37"/>
      <c r="J3493" s="25"/>
      <c r="K3493" s="25"/>
      <c r="P3493" s="25"/>
      <c r="T3493" s="37"/>
      <c r="U3493" s="37"/>
      <c r="Y3493" s="37"/>
      <c r="Z3493" s="37"/>
    </row>
    <row r="3494" spans="1:28">
      <c r="A3494" s="102">
        <v>3492</v>
      </c>
      <c r="B3494" s="37"/>
      <c r="C3494" s="37"/>
      <c r="D3494" s="37"/>
      <c r="G3494" s="37"/>
      <c r="J3494" s="25"/>
      <c r="K3494" s="25"/>
      <c r="P3494" s="25"/>
      <c r="T3494" s="37"/>
      <c r="U3494" s="37"/>
      <c r="Y3494" s="37"/>
      <c r="Z3494" s="37"/>
    </row>
    <row r="3495" spans="1:28">
      <c r="A3495" s="102">
        <v>3493</v>
      </c>
      <c r="B3495" s="37"/>
      <c r="C3495" s="37"/>
      <c r="D3495" s="37"/>
      <c r="G3495" s="37"/>
      <c r="J3495" s="25"/>
      <c r="K3495" s="25"/>
      <c r="P3495" s="25"/>
      <c r="T3495" s="37"/>
      <c r="U3495" s="37"/>
      <c r="Y3495" s="37"/>
      <c r="Z3495" s="37"/>
    </row>
    <row r="3496" spans="1:28" ht="13.5" thickBot="1">
      <c r="A3496" s="114">
        <v>3494</v>
      </c>
      <c r="B3496" s="122"/>
      <c r="C3496" s="122"/>
      <c r="D3496" s="122"/>
      <c r="E3496" s="122"/>
      <c r="F3496" s="123"/>
      <c r="G3496" s="122"/>
      <c r="H3496" s="123"/>
      <c r="I3496" s="122"/>
      <c r="J3496" s="122"/>
      <c r="K3496" s="122"/>
      <c r="L3496" s="122"/>
      <c r="M3496" s="123"/>
      <c r="N3496" s="122"/>
      <c r="O3496" s="122"/>
      <c r="P3496" s="122"/>
      <c r="Q3496" s="122"/>
      <c r="R3496" s="123"/>
      <c r="S3496" s="122"/>
      <c r="T3496" s="122"/>
      <c r="U3496" s="122"/>
      <c r="V3496" s="122"/>
      <c r="W3496" s="123"/>
      <c r="X3496" s="122"/>
      <c r="Y3496" s="115"/>
      <c r="Z3496" s="115"/>
      <c r="AA3496" s="115"/>
      <c r="AB3496" s="116"/>
    </row>
    <row r="3497" spans="1:28">
      <c r="A3497" s="102">
        <v>3495</v>
      </c>
      <c r="B3497" s="37"/>
      <c r="C3497" s="37"/>
      <c r="D3497" s="37"/>
      <c r="G3497" s="37"/>
      <c r="J3497" s="25"/>
      <c r="K3497" s="25"/>
      <c r="P3497" s="25"/>
      <c r="T3497" s="37"/>
      <c r="U3497" s="37"/>
      <c r="Y3497" s="37"/>
      <c r="Z3497" s="37"/>
    </row>
    <row r="3498" spans="1:28">
      <c r="A3498" s="102">
        <v>3496</v>
      </c>
      <c r="B3498" s="37"/>
      <c r="C3498" s="37"/>
      <c r="D3498" s="37"/>
      <c r="G3498" s="37"/>
      <c r="J3498" s="25"/>
      <c r="K3498" s="25"/>
      <c r="P3498" s="25"/>
      <c r="T3498" s="37"/>
      <c r="U3498" s="37"/>
      <c r="Y3498" s="37"/>
      <c r="Z3498" s="37"/>
    </row>
    <row r="3499" spans="1:28">
      <c r="A3499" s="102">
        <v>3497</v>
      </c>
      <c r="B3499" s="37"/>
      <c r="C3499" s="37"/>
      <c r="D3499" s="37"/>
      <c r="G3499" s="37"/>
      <c r="J3499" s="25"/>
      <c r="K3499" s="25"/>
      <c r="P3499" s="25"/>
      <c r="T3499" s="37"/>
      <c r="U3499" s="37"/>
      <c r="Y3499" s="37"/>
      <c r="Z3499" s="37"/>
    </row>
    <row r="3500" spans="1:28">
      <c r="A3500" s="102">
        <v>3498</v>
      </c>
      <c r="B3500" s="37"/>
      <c r="C3500" s="37"/>
      <c r="D3500" s="37"/>
      <c r="G3500" s="37"/>
      <c r="J3500" s="25"/>
      <c r="K3500" s="25"/>
      <c r="P3500" s="25"/>
      <c r="T3500" s="37"/>
      <c r="U3500" s="37"/>
      <c r="Y3500" s="37"/>
      <c r="Z3500" s="37"/>
    </row>
    <row r="3501" spans="1:28" ht="13.5" thickBot="1">
      <c r="A3501" s="114">
        <v>3499</v>
      </c>
      <c r="B3501" s="122"/>
      <c r="C3501" s="122"/>
      <c r="D3501" s="122"/>
      <c r="E3501" s="122"/>
      <c r="F3501" s="123"/>
      <c r="G3501" s="122"/>
      <c r="H3501" s="123"/>
      <c r="I3501" s="122"/>
      <c r="J3501" s="122"/>
      <c r="K3501" s="122"/>
      <c r="L3501" s="122"/>
      <c r="M3501" s="123"/>
      <c r="N3501" s="122"/>
      <c r="O3501" s="122"/>
      <c r="P3501" s="122"/>
      <c r="Q3501" s="122"/>
      <c r="R3501" s="123"/>
      <c r="S3501" s="122"/>
      <c r="T3501" s="122"/>
      <c r="U3501" s="122"/>
      <c r="V3501" s="122"/>
      <c r="W3501" s="123"/>
      <c r="X3501" s="122"/>
      <c r="Y3501" s="115"/>
      <c r="Z3501" s="115"/>
      <c r="AA3501" s="115"/>
      <c r="AB3501" s="116"/>
    </row>
    <row r="3502" spans="1:28">
      <c r="A3502" s="102">
        <v>3500</v>
      </c>
      <c r="B3502" s="37"/>
      <c r="C3502" s="37"/>
      <c r="D3502" s="37"/>
      <c r="G3502" s="37"/>
      <c r="J3502" s="25"/>
      <c r="K3502" s="25"/>
      <c r="P3502" s="25"/>
      <c r="T3502" s="37"/>
      <c r="U3502" s="37"/>
      <c r="Y3502" s="37"/>
      <c r="Z3502" s="37"/>
    </row>
    <row r="3503" spans="1:28">
      <c r="A3503" s="102">
        <v>3501</v>
      </c>
      <c r="B3503" s="37"/>
      <c r="C3503" s="37"/>
      <c r="D3503" s="37"/>
      <c r="G3503" s="37"/>
      <c r="J3503" s="25"/>
      <c r="K3503" s="25"/>
      <c r="P3503" s="25"/>
      <c r="T3503" s="37"/>
      <c r="U3503" s="37"/>
      <c r="Y3503" s="37"/>
      <c r="Z3503" s="37"/>
    </row>
    <row r="3504" spans="1:28">
      <c r="A3504" s="102">
        <v>3502</v>
      </c>
      <c r="B3504" s="37"/>
      <c r="C3504" s="37"/>
      <c r="D3504" s="37"/>
      <c r="G3504" s="37"/>
      <c r="J3504" s="25"/>
      <c r="K3504" s="25"/>
      <c r="P3504" s="25"/>
      <c r="T3504" s="37"/>
      <c r="U3504" s="37"/>
      <c r="Y3504" s="37"/>
      <c r="Z3504" s="37"/>
    </row>
    <row r="3505" spans="1:28">
      <c r="A3505" s="102">
        <v>3503</v>
      </c>
      <c r="B3505" s="37"/>
      <c r="C3505" s="37"/>
      <c r="D3505" s="37"/>
      <c r="G3505" s="37"/>
      <c r="J3505" s="25"/>
      <c r="K3505" s="25"/>
      <c r="P3505" s="25"/>
      <c r="T3505" s="37"/>
      <c r="U3505" s="37"/>
      <c r="Y3505" s="37"/>
      <c r="Z3505" s="37"/>
    </row>
    <row r="3506" spans="1:28" ht="13.5" thickBot="1">
      <c r="A3506" s="114">
        <v>3504</v>
      </c>
      <c r="B3506" s="122"/>
      <c r="C3506" s="122"/>
      <c r="D3506" s="122"/>
      <c r="E3506" s="122"/>
      <c r="F3506" s="123"/>
      <c r="G3506" s="122"/>
      <c r="H3506" s="123"/>
      <c r="I3506" s="122"/>
      <c r="J3506" s="122"/>
      <c r="K3506" s="122"/>
      <c r="L3506" s="122"/>
      <c r="M3506" s="123"/>
      <c r="N3506" s="122"/>
      <c r="O3506" s="122"/>
      <c r="P3506" s="122"/>
      <c r="Q3506" s="122"/>
      <c r="R3506" s="123"/>
      <c r="S3506" s="122"/>
      <c r="T3506" s="122"/>
      <c r="U3506" s="122"/>
      <c r="V3506" s="122"/>
      <c r="W3506" s="123"/>
      <c r="X3506" s="122"/>
      <c r="Y3506" s="115"/>
      <c r="Z3506" s="115"/>
      <c r="AA3506" s="115"/>
      <c r="AB3506" s="116"/>
    </row>
    <row r="3507" spans="1:28">
      <c r="A3507" s="102">
        <v>3505</v>
      </c>
      <c r="B3507" s="37"/>
      <c r="C3507" s="37"/>
      <c r="D3507" s="37"/>
      <c r="G3507" s="37"/>
      <c r="J3507" s="25"/>
      <c r="K3507" s="25"/>
      <c r="P3507" s="25"/>
      <c r="T3507" s="37"/>
      <c r="U3507" s="37"/>
      <c r="Y3507" s="37"/>
      <c r="Z3507" s="37"/>
    </row>
    <row r="3508" spans="1:28">
      <c r="A3508" s="102">
        <v>3506</v>
      </c>
      <c r="B3508" s="37"/>
      <c r="C3508" s="37"/>
      <c r="D3508" s="37"/>
      <c r="G3508" s="37"/>
      <c r="J3508" s="25"/>
      <c r="K3508" s="25"/>
      <c r="P3508" s="25"/>
      <c r="T3508" s="37"/>
      <c r="U3508" s="37"/>
      <c r="Y3508" s="37"/>
      <c r="Z3508" s="37"/>
    </row>
    <row r="3509" spans="1:28">
      <c r="A3509" s="102">
        <v>3507</v>
      </c>
      <c r="B3509" s="37"/>
      <c r="C3509" s="37"/>
      <c r="D3509" s="37"/>
      <c r="G3509" s="37"/>
      <c r="J3509" s="25"/>
      <c r="K3509" s="25"/>
      <c r="P3509" s="25"/>
      <c r="T3509" s="37"/>
      <c r="U3509" s="37"/>
      <c r="Y3509" s="37"/>
      <c r="Z3509" s="37"/>
    </row>
    <row r="3510" spans="1:28">
      <c r="A3510" s="102">
        <v>3508</v>
      </c>
      <c r="B3510" s="37"/>
      <c r="C3510" s="37"/>
      <c r="D3510" s="37"/>
      <c r="G3510" s="37"/>
      <c r="J3510" s="25"/>
      <c r="K3510" s="25"/>
      <c r="P3510" s="25"/>
      <c r="T3510" s="37"/>
      <c r="U3510" s="37"/>
      <c r="Y3510" s="37"/>
      <c r="Z3510" s="37"/>
    </row>
    <row r="3511" spans="1:28" ht="13.5" thickBot="1">
      <c r="A3511" s="114">
        <v>3509</v>
      </c>
      <c r="B3511" s="122"/>
      <c r="C3511" s="122"/>
      <c r="D3511" s="122"/>
      <c r="E3511" s="122"/>
      <c r="F3511" s="123"/>
      <c r="G3511" s="122"/>
      <c r="H3511" s="123"/>
      <c r="I3511" s="122"/>
      <c r="J3511" s="122"/>
      <c r="K3511" s="122"/>
      <c r="L3511" s="122"/>
      <c r="M3511" s="123"/>
      <c r="N3511" s="122"/>
      <c r="O3511" s="122"/>
      <c r="P3511" s="122"/>
      <c r="Q3511" s="122"/>
      <c r="R3511" s="123"/>
      <c r="S3511" s="122"/>
      <c r="T3511" s="122"/>
      <c r="U3511" s="122"/>
      <c r="V3511" s="122"/>
      <c r="W3511" s="123"/>
      <c r="X3511" s="122"/>
      <c r="Y3511" s="115"/>
      <c r="Z3511" s="115"/>
      <c r="AA3511" s="115"/>
      <c r="AB3511" s="116"/>
    </row>
    <row r="3512" spans="1:28">
      <c r="A3512" s="102">
        <v>3510</v>
      </c>
      <c r="B3512" s="37"/>
      <c r="C3512" s="37"/>
      <c r="D3512" s="37"/>
      <c r="G3512" s="37"/>
      <c r="J3512" s="25"/>
      <c r="K3512" s="25"/>
      <c r="P3512" s="25"/>
      <c r="T3512" s="37"/>
      <c r="U3512" s="37"/>
      <c r="Y3512" s="37"/>
      <c r="Z3512" s="37"/>
    </row>
    <row r="3513" spans="1:28">
      <c r="A3513" s="102">
        <v>3511</v>
      </c>
      <c r="B3513" s="37"/>
      <c r="C3513" s="37"/>
      <c r="D3513" s="37"/>
      <c r="G3513" s="37"/>
      <c r="J3513" s="25"/>
      <c r="K3513" s="25"/>
      <c r="P3513" s="25"/>
      <c r="T3513" s="37"/>
      <c r="U3513" s="37"/>
      <c r="Y3513" s="37"/>
      <c r="Z3513" s="37"/>
    </row>
    <row r="3514" spans="1:28">
      <c r="A3514" s="102">
        <v>3512</v>
      </c>
      <c r="B3514" s="37"/>
      <c r="C3514" s="37"/>
      <c r="D3514" s="37"/>
      <c r="G3514" s="37"/>
      <c r="J3514" s="25"/>
      <c r="K3514" s="25"/>
      <c r="P3514" s="25"/>
      <c r="T3514" s="37"/>
      <c r="U3514" s="37"/>
      <c r="Y3514" s="37"/>
      <c r="Z3514" s="37"/>
    </row>
    <row r="3515" spans="1:28">
      <c r="A3515" s="102">
        <v>3513</v>
      </c>
      <c r="B3515" s="37"/>
      <c r="C3515" s="37"/>
      <c r="D3515" s="37"/>
      <c r="G3515" s="37"/>
      <c r="J3515" s="25"/>
      <c r="K3515" s="25"/>
      <c r="P3515" s="25"/>
      <c r="T3515" s="37"/>
      <c r="U3515" s="37"/>
      <c r="Y3515" s="37"/>
      <c r="Z3515" s="37"/>
    </row>
    <row r="3516" spans="1:28" ht="13.5" thickBot="1">
      <c r="A3516" s="114">
        <v>3514</v>
      </c>
      <c r="B3516" s="122"/>
      <c r="C3516" s="122"/>
      <c r="D3516" s="122"/>
      <c r="E3516" s="122"/>
      <c r="F3516" s="123"/>
      <c r="G3516" s="122"/>
      <c r="H3516" s="123"/>
      <c r="I3516" s="122"/>
      <c r="J3516" s="122"/>
      <c r="K3516" s="122"/>
      <c r="L3516" s="122"/>
      <c r="M3516" s="123"/>
      <c r="N3516" s="122"/>
      <c r="O3516" s="122"/>
      <c r="P3516" s="122"/>
      <c r="Q3516" s="122"/>
      <c r="R3516" s="123"/>
      <c r="S3516" s="122"/>
      <c r="T3516" s="122"/>
      <c r="U3516" s="122"/>
      <c r="V3516" s="122"/>
      <c r="W3516" s="123"/>
      <c r="X3516" s="122"/>
      <c r="Y3516" s="115"/>
      <c r="Z3516" s="115"/>
      <c r="AA3516" s="115"/>
      <c r="AB3516" s="116"/>
    </row>
    <row r="3517" spans="1:28">
      <c r="A3517" s="102">
        <v>3515</v>
      </c>
      <c r="B3517" s="37"/>
      <c r="C3517" s="37"/>
      <c r="D3517" s="37"/>
      <c r="G3517" s="37"/>
      <c r="J3517" s="25"/>
      <c r="K3517" s="25"/>
      <c r="P3517" s="25"/>
      <c r="T3517" s="37"/>
      <c r="U3517" s="37"/>
      <c r="Y3517" s="37"/>
      <c r="Z3517" s="37"/>
    </row>
    <row r="3518" spans="1:28">
      <c r="A3518" s="102">
        <v>3516</v>
      </c>
      <c r="B3518" s="37"/>
      <c r="C3518" s="37"/>
      <c r="D3518" s="37"/>
      <c r="G3518" s="37"/>
      <c r="J3518" s="25"/>
      <c r="K3518" s="25"/>
      <c r="P3518" s="25"/>
      <c r="T3518" s="37"/>
      <c r="U3518" s="37"/>
      <c r="Y3518" s="37"/>
      <c r="Z3518" s="37"/>
    </row>
    <row r="3519" spans="1:28">
      <c r="A3519" s="102">
        <v>3517</v>
      </c>
      <c r="B3519" s="37"/>
      <c r="C3519" s="37"/>
      <c r="D3519" s="37"/>
      <c r="G3519" s="37"/>
      <c r="J3519" s="25"/>
      <c r="K3519" s="25"/>
      <c r="P3519" s="25"/>
      <c r="T3519" s="37"/>
      <c r="U3519" s="37"/>
      <c r="Y3519" s="37"/>
      <c r="Z3519" s="37"/>
    </row>
    <row r="3520" spans="1:28">
      <c r="A3520" s="102">
        <v>3518</v>
      </c>
      <c r="B3520" s="37"/>
      <c r="C3520" s="37"/>
      <c r="D3520" s="37"/>
      <c r="G3520" s="37"/>
      <c r="J3520" s="25"/>
      <c r="K3520" s="25"/>
      <c r="P3520" s="25"/>
      <c r="T3520" s="37"/>
      <c r="U3520" s="37"/>
      <c r="Y3520" s="37"/>
      <c r="Z3520" s="37"/>
    </row>
    <row r="3521" spans="1:28" ht="13.5" thickBot="1">
      <c r="A3521" s="114">
        <v>3519</v>
      </c>
      <c r="B3521" s="122"/>
      <c r="C3521" s="122"/>
      <c r="D3521" s="122"/>
      <c r="E3521" s="122"/>
      <c r="F3521" s="123"/>
      <c r="G3521" s="122"/>
      <c r="H3521" s="123"/>
      <c r="I3521" s="122"/>
      <c r="J3521" s="122"/>
      <c r="K3521" s="122"/>
      <c r="L3521" s="122"/>
      <c r="M3521" s="123"/>
      <c r="N3521" s="122"/>
      <c r="O3521" s="122"/>
      <c r="P3521" s="122"/>
      <c r="Q3521" s="122"/>
      <c r="R3521" s="123"/>
      <c r="S3521" s="122"/>
      <c r="T3521" s="122"/>
      <c r="U3521" s="122"/>
      <c r="V3521" s="122"/>
      <c r="W3521" s="123"/>
      <c r="X3521" s="122"/>
      <c r="Y3521" s="115"/>
      <c r="Z3521" s="115"/>
      <c r="AA3521" s="115"/>
      <c r="AB3521" s="116"/>
    </row>
    <row r="3522" spans="1:28">
      <c r="A3522" s="102">
        <v>3520</v>
      </c>
      <c r="B3522" s="37"/>
      <c r="C3522" s="37"/>
      <c r="D3522" s="37"/>
      <c r="G3522" s="37"/>
      <c r="J3522" s="25"/>
      <c r="K3522" s="25"/>
      <c r="P3522" s="25"/>
      <c r="T3522" s="37"/>
      <c r="U3522" s="37"/>
      <c r="Y3522" s="37"/>
      <c r="Z3522" s="37"/>
    </row>
    <row r="3523" spans="1:28">
      <c r="A3523" s="102">
        <v>3521</v>
      </c>
      <c r="B3523" s="37"/>
      <c r="C3523" s="37"/>
      <c r="D3523" s="37"/>
      <c r="G3523" s="37"/>
      <c r="J3523" s="25"/>
      <c r="K3523" s="25"/>
      <c r="P3523" s="25"/>
      <c r="T3523" s="37"/>
      <c r="U3523" s="37"/>
      <c r="Y3523" s="37"/>
      <c r="Z3523" s="37"/>
    </row>
    <row r="3524" spans="1:28">
      <c r="A3524" s="102">
        <v>3522</v>
      </c>
      <c r="B3524" s="37"/>
      <c r="C3524" s="37"/>
      <c r="D3524" s="37"/>
      <c r="G3524" s="37"/>
      <c r="J3524" s="25"/>
      <c r="K3524" s="25"/>
      <c r="P3524" s="25"/>
      <c r="T3524" s="37"/>
      <c r="U3524" s="37"/>
      <c r="Y3524" s="37"/>
      <c r="Z3524" s="37"/>
    </row>
    <row r="3525" spans="1:28">
      <c r="A3525" s="102">
        <v>3523</v>
      </c>
      <c r="B3525" s="37"/>
      <c r="C3525" s="37"/>
      <c r="D3525" s="37"/>
      <c r="G3525" s="37"/>
      <c r="J3525" s="25"/>
      <c r="K3525" s="25"/>
      <c r="P3525" s="25"/>
      <c r="T3525" s="37"/>
      <c r="U3525" s="37"/>
      <c r="Y3525" s="37"/>
      <c r="Z3525" s="37"/>
    </row>
    <row r="3526" spans="1:28" ht="13.5" thickBot="1">
      <c r="A3526" s="114">
        <v>3524</v>
      </c>
      <c r="B3526" s="122"/>
      <c r="C3526" s="122"/>
      <c r="D3526" s="122"/>
      <c r="E3526" s="122"/>
      <c r="F3526" s="123"/>
      <c r="G3526" s="122"/>
      <c r="H3526" s="123"/>
      <c r="I3526" s="122"/>
      <c r="J3526" s="122"/>
      <c r="K3526" s="122"/>
      <c r="L3526" s="122"/>
      <c r="M3526" s="123"/>
      <c r="N3526" s="122"/>
      <c r="O3526" s="122"/>
      <c r="P3526" s="122"/>
      <c r="Q3526" s="122"/>
      <c r="R3526" s="123"/>
      <c r="S3526" s="122"/>
      <c r="T3526" s="122"/>
      <c r="U3526" s="122"/>
      <c r="V3526" s="122"/>
      <c r="W3526" s="123"/>
      <c r="X3526" s="122"/>
      <c r="Y3526" s="115"/>
      <c r="Z3526" s="115"/>
      <c r="AA3526" s="115"/>
      <c r="AB3526" s="116"/>
    </row>
    <row r="3527" spans="1:28">
      <c r="A3527" s="102">
        <v>3525</v>
      </c>
      <c r="B3527" s="37"/>
      <c r="C3527" s="37"/>
      <c r="D3527" s="37"/>
      <c r="G3527" s="37"/>
      <c r="J3527" s="25"/>
      <c r="K3527" s="25"/>
      <c r="P3527" s="25"/>
      <c r="T3527" s="37"/>
      <c r="U3527" s="37"/>
      <c r="Y3527" s="37"/>
      <c r="Z3527" s="37"/>
    </row>
    <row r="3528" spans="1:28">
      <c r="A3528" s="102">
        <v>3526</v>
      </c>
      <c r="B3528" s="37"/>
      <c r="C3528" s="37"/>
      <c r="D3528" s="37"/>
      <c r="G3528" s="37"/>
      <c r="J3528" s="25"/>
      <c r="K3528" s="25"/>
      <c r="P3528" s="25"/>
      <c r="T3528" s="37"/>
      <c r="U3528" s="37"/>
      <c r="Y3528" s="37"/>
      <c r="Z3528" s="37"/>
    </row>
    <row r="3529" spans="1:28">
      <c r="A3529" s="102">
        <v>3527</v>
      </c>
      <c r="B3529" s="37"/>
      <c r="C3529" s="37"/>
      <c r="D3529" s="37"/>
      <c r="G3529" s="37"/>
      <c r="J3529" s="25"/>
      <c r="K3529" s="25"/>
      <c r="P3529" s="25"/>
      <c r="T3529" s="37"/>
      <c r="U3529" s="37"/>
      <c r="Y3529" s="37"/>
      <c r="Z3529" s="37"/>
    </row>
    <row r="3530" spans="1:28">
      <c r="A3530" s="102">
        <v>3528</v>
      </c>
      <c r="B3530" s="37"/>
      <c r="C3530" s="37"/>
      <c r="D3530" s="37"/>
      <c r="G3530" s="37"/>
      <c r="J3530" s="25"/>
      <c r="K3530" s="25"/>
      <c r="P3530" s="25"/>
      <c r="T3530" s="37"/>
      <c r="U3530" s="37"/>
      <c r="Y3530" s="37"/>
      <c r="Z3530" s="37"/>
    </row>
    <row r="3531" spans="1:28" ht="13.5" thickBot="1">
      <c r="A3531" s="114">
        <v>3529</v>
      </c>
      <c r="B3531" s="122"/>
      <c r="C3531" s="122"/>
      <c r="D3531" s="122"/>
      <c r="E3531" s="122"/>
      <c r="F3531" s="123"/>
      <c r="G3531" s="122"/>
      <c r="H3531" s="123"/>
      <c r="I3531" s="122"/>
      <c r="J3531" s="122"/>
      <c r="K3531" s="122"/>
      <c r="L3531" s="122"/>
      <c r="M3531" s="123"/>
      <c r="N3531" s="122"/>
      <c r="O3531" s="122"/>
      <c r="P3531" s="122"/>
      <c r="Q3531" s="122"/>
      <c r="R3531" s="123"/>
      <c r="S3531" s="122"/>
      <c r="T3531" s="122"/>
      <c r="U3531" s="122"/>
      <c r="V3531" s="122"/>
      <c r="W3531" s="123"/>
      <c r="X3531" s="122"/>
      <c r="Y3531" s="115"/>
      <c r="Z3531" s="115"/>
      <c r="AA3531" s="115"/>
      <c r="AB3531" s="116"/>
    </row>
    <row r="3532" spans="1:28">
      <c r="A3532" s="102">
        <v>3530</v>
      </c>
      <c r="B3532" s="37"/>
      <c r="C3532" s="37"/>
      <c r="D3532" s="37"/>
      <c r="G3532" s="37"/>
      <c r="J3532" s="25"/>
      <c r="K3532" s="25"/>
      <c r="P3532" s="25"/>
      <c r="T3532" s="37"/>
      <c r="U3532" s="37"/>
      <c r="Y3532" s="37"/>
      <c r="Z3532" s="37"/>
    </row>
    <row r="3533" spans="1:28">
      <c r="A3533" s="102">
        <v>3531</v>
      </c>
      <c r="B3533" s="37"/>
      <c r="C3533" s="37"/>
      <c r="D3533" s="37"/>
      <c r="G3533" s="37"/>
      <c r="J3533" s="25"/>
      <c r="K3533" s="25"/>
      <c r="P3533" s="25"/>
      <c r="T3533" s="37"/>
      <c r="U3533" s="37"/>
      <c r="Y3533" s="37"/>
      <c r="Z3533" s="37"/>
    </row>
    <row r="3534" spans="1:28">
      <c r="A3534" s="102">
        <v>3532</v>
      </c>
      <c r="B3534" s="37"/>
      <c r="C3534" s="37"/>
      <c r="D3534" s="37"/>
      <c r="G3534" s="37"/>
      <c r="J3534" s="25"/>
      <c r="K3534" s="25"/>
      <c r="P3534" s="25"/>
      <c r="T3534" s="37"/>
      <c r="U3534" s="37"/>
      <c r="Y3534" s="37"/>
      <c r="Z3534" s="37"/>
    </row>
    <row r="3535" spans="1:28">
      <c r="A3535" s="102">
        <v>3533</v>
      </c>
      <c r="B3535" s="37"/>
      <c r="C3535" s="37"/>
      <c r="D3535" s="37"/>
      <c r="G3535" s="37"/>
      <c r="J3535" s="25"/>
      <c r="K3535" s="25"/>
      <c r="P3535" s="25"/>
      <c r="T3535" s="37"/>
      <c r="U3535" s="37"/>
      <c r="Y3535" s="37"/>
      <c r="Z3535" s="37"/>
    </row>
    <row r="3536" spans="1:28" ht="13.5" thickBot="1">
      <c r="A3536" s="114">
        <v>3534</v>
      </c>
      <c r="B3536" s="122"/>
      <c r="C3536" s="122"/>
      <c r="D3536" s="122"/>
      <c r="E3536" s="122"/>
      <c r="F3536" s="123"/>
      <c r="G3536" s="122"/>
      <c r="H3536" s="123"/>
      <c r="I3536" s="122"/>
      <c r="J3536" s="122"/>
      <c r="K3536" s="122"/>
      <c r="L3536" s="122"/>
      <c r="M3536" s="123"/>
      <c r="N3536" s="122"/>
      <c r="O3536" s="122"/>
      <c r="P3536" s="122"/>
      <c r="Q3536" s="122"/>
      <c r="R3536" s="123"/>
      <c r="S3536" s="122"/>
      <c r="T3536" s="122"/>
      <c r="U3536" s="122"/>
      <c r="V3536" s="122"/>
      <c r="W3536" s="123"/>
      <c r="X3536" s="122"/>
      <c r="Y3536" s="115"/>
      <c r="Z3536" s="115"/>
      <c r="AA3536" s="115"/>
      <c r="AB3536" s="116"/>
    </row>
    <row r="3537" spans="1:28">
      <c r="A3537" s="102">
        <v>3535</v>
      </c>
      <c r="B3537" s="37"/>
      <c r="C3537" s="37"/>
      <c r="D3537" s="37"/>
      <c r="G3537" s="37"/>
      <c r="J3537" s="25"/>
      <c r="K3537" s="25"/>
      <c r="P3537" s="25"/>
      <c r="T3537" s="37"/>
      <c r="U3537" s="37"/>
      <c r="Y3537" s="37"/>
      <c r="Z3537" s="37"/>
    </row>
    <row r="3538" spans="1:28">
      <c r="A3538" s="102">
        <v>3536</v>
      </c>
      <c r="B3538" s="37"/>
      <c r="C3538" s="37"/>
      <c r="D3538" s="37"/>
      <c r="G3538" s="37"/>
      <c r="J3538" s="25"/>
      <c r="K3538" s="25"/>
      <c r="P3538" s="25"/>
      <c r="T3538" s="37"/>
      <c r="U3538" s="37"/>
      <c r="Y3538" s="37"/>
      <c r="Z3538" s="37"/>
    </row>
    <row r="3539" spans="1:28">
      <c r="A3539" s="102">
        <v>3537</v>
      </c>
      <c r="B3539" s="37"/>
      <c r="C3539" s="37"/>
      <c r="D3539" s="37"/>
      <c r="G3539" s="37"/>
      <c r="J3539" s="25"/>
      <c r="K3539" s="25"/>
      <c r="P3539" s="25"/>
      <c r="T3539" s="37"/>
      <c r="U3539" s="37"/>
      <c r="Y3539" s="37"/>
      <c r="Z3539" s="37"/>
    </row>
    <row r="3540" spans="1:28">
      <c r="A3540" s="102">
        <v>3538</v>
      </c>
      <c r="B3540" s="37"/>
      <c r="C3540" s="37"/>
      <c r="D3540" s="37"/>
      <c r="G3540" s="37"/>
      <c r="J3540" s="25"/>
      <c r="K3540" s="25"/>
      <c r="P3540" s="25"/>
      <c r="T3540" s="37"/>
      <c r="U3540" s="37"/>
      <c r="Y3540" s="37"/>
      <c r="Z3540" s="37"/>
    </row>
    <row r="3541" spans="1:28" ht="13.5" thickBot="1">
      <c r="A3541" s="114">
        <v>3539</v>
      </c>
      <c r="B3541" s="122"/>
      <c r="C3541" s="122"/>
      <c r="D3541" s="122"/>
      <c r="E3541" s="122"/>
      <c r="F3541" s="123"/>
      <c r="G3541" s="122"/>
      <c r="H3541" s="123"/>
      <c r="I3541" s="122"/>
      <c r="J3541" s="122"/>
      <c r="K3541" s="122"/>
      <c r="L3541" s="122"/>
      <c r="M3541" s="123"/>
      <c r="N3541" s="122"/>
      <c r="O3541" s="122"/>
      <c r="P3541" s="122"/>
      <c r="Q3541" s="122"/>
      <c r="R3541" s="123"/>
      <c r="S3541" s="122"/>
      <c r="T3541" s="122"/>
      <c r="U3541" s="122"/>
      <c r="V3541" s="122"/>
      <c r="W3541" s="123"/>
      <c r="X3541" s="122"/>
      <c r="Y3541" s="115"/>
      <c r="Z3541" s="115"/>
      <c r="AA3541" s="115"/>
      <c r="AB3541" s="116"/>
    </row>
    <row r="3542" spans="1:28">
      <c r="A3542" s="102">
        <v>3540</v>
      </c>
      <c r="B3542" s="37"/>
      <c r="C3542" s="37"/>
      <c r="D3542" s="37"/>
      <c r="G3542" s="37"/>
      <c r="J3542" s="25"/>
      <c r="K3542" s="25"/>
      <c r="P3542" s="25"/>
      <c r="T3542" s="37"/>
      <c r="U3542" s="37"/>
      <c r="Y3542" s="37"/>
      <c r="Z3542" s="37"/>
    </row>
    <row r="3543" spans="1:28">
      <c r="A3543" s="102">
        <v>3541</v>
      </c>
      <c r="B3543" s="37"/>
      <c r="C3543" s="37"/>
      <c r="D3543" s="37"/>
      <c r="G3543" s="37"/>
      <c r="J3543" s="25"/>
      <c r="K3543" s="25"/>
      <c r="P3543" s="25"/>
      <c r="T3543" s="37"/>
      <c r="U3543" s="37"/>
      <c r="Y3543" s="37"/>
      <c r="Z3543" s="37"/>
    </row>
    <row r="3544" spans="1:28">
      <c r="A3544" s="102">
        <v>3542</v>
      </c>
      <c r="B3544" s="37"/>
      <c r="C3544" s="37"/>
      <c r="D3544" s="37"/>
      <c r="G3544" s="37"/>
      <c r="J3544" s="25"/>
      <c r="K3544" s="25"/>
      <c r="P3544" s="25"/>
      <c r="T3544" s="37"/>
      <c r="U3544" s="37"/>
      <c r="Y3544" s="37"/>
      <c r="Z3544" s="37"/>
    </row>
    <row r="3545" spans="1:28">
      <c r="A3545" s="102">
        <v>3543</v>
      </c>
      <c r="B3545" s="37"/>
      <c r="C3545" s="37"/>
      <c r="D3545" s="37"/>
      <c r="G3545" s="37"/>
      <c r="J3545" s="25"/>
      <c r="K3545" s="25"/>
      <c r="P3545" s="25"/>
      <c r="T3545" s="37"/>
      <c r="U3545" s="37"/>
      <c r="Y3545" s="37"/>
      <c r="Z3545" s="37"/>
    </row>
    <row r="3546" spans="1:28" ht="13.5" thickBot="1">
      <c r="A3546" s="114">
        <v>3544</v>
      </c>
      <c r="B3546" s="122"/>
      <c r="C3546" s="122"/>
      <c r="D3546" s="122"/>
      <c r="E3546" s="122"/>
      <c r="F3546" s="123"/>
      <c r="G3546" s="122"/>
      <c r="H3546" s="123"/>
      <c r="I3546" s="122"/>
      <c r="J3546" s="122"/>
      <c r="K3546" s="122"/>
      <c r="L3546" s="122"/>
      <c r="M3546" s="123"/>
      <c r="N3546" s="122"/>
      <c r="O3546" s="122"/>
      <c r="P3546" s="122"/>
      <c r="Q3546" s="122"/>
      <c r="R3546" s="123"/>
      <c r="S3546" s="122"/>
      <c r="T3546" s="122"/>
      <c r="U3546" s="122"/>
      <c r="V3546" s="122"/>
      <c r="W3546" s="123"/>
      <c r="X3546" s="122"/>
      <c r="Y3546" s="115"/>
      <c r="Z3546" s="115"/>
      <c r="AA3546" s="115"/>
      <c r="AB3546" s="116"/>
    </row>
    <row r="3547" spans="1:28">
      <c r="A3547" s="102">
        <v>3545</v>
      </c>
      <c r="B3547" s="37"/>
      <c r="C3547" s="37"/>
      <c r="D3547" s="37"/>
      <c r="G3547" s="37"/>
      <c r="J3547" s="25"/>
      <c r="K3547" s="25"/>
      <c r="P3547" s="25"/>
      <c r="T3547" s="37"/>
      <c r="U3547" s="37"/>
      <c r="Y3547" s="37"/>
      <c r="Z3547" s="37"/>
    </row>
    <row r="3548" spans="1:28">
      <c r="A3548" s="102">
        <v>3546</v>
      </c>
      <c r="B3548" s="37"/>
      <c r="C3548" s="37"/>
      <c r="D3548" s="37"/>
      <c r="G3548" s="37"/>
      <c r="J3548" s="25"/>
      <c r="K3548" s="25"/>
      <c r="P3548" s="25"/>
      <c r="T3548" s="37"/>
      <c r="U3548" s="37"/>
      <c r="Y3548" s="37"/>
      <c r="Z3548" s="37"/>
    </row>
    <row r="3549" spans="1:28">
      <c r="A3549" s="102">
        <v>3547</v>
      </c>
      <c r="B3549" s="37"/>
      <c r="C3549" s="37"/>
      <c r="D3549" s="37"/>
      <c r="G3549" s="37"/>
      <c r="J3549" s="25"/>
      <c r="K3549" s="25"/>
      <c r="P3549" s="25"/>
      <c r="T3549" s="37"/>
      <c r="U3549" s="37"/>
      <c r="Y3549" s="37"/>
      <c r="Z3549" s="37"/>
    </row>
    <row r="3550" spans="1:28">
      <c r="A3550" s="102">
        <v>3548</v>
      </c>
      <c r="B3550" s="37"/>
      <c r="C3550" s="37"/>
      <c r="D3550" s="37"/>
      <c r="G3550" s="37"/>
      <c r="J3550" s="25"/>
      <c r="K3550" s="25"/>
      <c r="P3550" s="25"/>
      <c r="T3550" s="37"/>
      <c r="U3550" s="37"/>
      <c r="Y3550" s="37"/>
      <c r="Z3550" s="37"/>
    </row>
    <row r="3551" spans="1:28" ht="13.5" thickBot="1">
      <c r="A3551" s="114">
        <v>3549</v>
      </c>
      <c r="B3551" s="122"/>
      <c r="C3551" s="122"/>
      <c r="D3551" s="122"/>
      <c r="E3551" s="122"/>
      <c r="F3551" s="123"/>
      <c r="G3551" s="122"/>
      <c r="H3551" s="123"/>
      <c r="I3551" s="122"/>
      <c r="J3551" s="122"/>
      <c r="K3551" s="122"/>
      <c r="L3551" s="122"/>
      <c r="M3551" s="123"/>
      <c r="N3551" s="122"/>
      <c r="O3551" s="122"/>
      <c r="P3551" s="122"/>
      <c r="Q3551" s="122"/>
      <c r="R3551" s="123"/>
      <c r="S3551" s="122"/>
      <c r="T3551" s="122"/>
      <c r="U3551" s="122"/>
      <c r="V3551" s="122"/>
      <c r="W3551" s="123"/>
      <c r="X3551" s="122"/>
      <c r="Y3551" s="115"/>
      <c r="Z3551" s="115"/>
      <c r="AA3551" s="115"/>
      <c r="AB3551" s="116"/>
    </row>
    <row r="3552" spans="1:28">
      <c r="A3552" s="102">
        <v>3550</v>
      </c>
      <c r="B3552" s="37"/>
      <c r="C3552" s="37"/>
      <c r="D3552" s="37"/>
      <c r="G3552" s="37"/>
      <c r="J3552" s="25"/>
      <c r="K3552" s="25"/>
      <c r="P3552" s="25"/>
      <c r="T3552" s="37"/>
      <c r="U3552" s="37"/>
      <c r="Y3552" s="37"/>
      <c r="Z3552" s="37"/>
    </row>
    <row r="3553" spans="1:28">
      <c r="A3553" s="102">
        <v>3551</v>
      </c>
      <c r="B3553" s="37"/>
      <c r="C3553" s="37"/>
      <c r="D3553" s="37"/>
      <c r="G3553" s="37"/>
      <c r="J3553" s="25"/>
      <c r="K3553" s="25"/>
      <c r="P3553" s="25"/>
      <c r="T3553" s="37"/>
      <c r="U3553" s="37"/>
      <c r="Y3553" s="37"/>
      <c r="Z3553" s="37"/>
    </row>
    <row r="3554" spans="1:28">
      <c r="A3554" s="102">
        <v>3552</v>
      </c>
      <c r="B3554" s="37"/>
      <c r="C3554" s="37"/>
      <c r="D3554" s="37"/>
      <c r="G3554" s="37"/>
      <c r="J3554" s="25"/>
      <c r="K3554" s="25"/>
      <c r="P3554" s="25"/>
      <c r="T3554" s="37"/>
      <c r="U3554" s="37"/>
      <c r="Y3554" s="37"/>
      <c r="Z3554" s="37"/>
    </row>
    <row r="3555" spans="1:28">
      <c r="A3555" s="102">
        <v>3553</v>
      </c>
      <c r="B3555" s="37"/>
      <c r="C3555" s="37"/>
      <c r="D3555" s="37"/>
      <c r="G3555" s="37"/>
      <c r="J3555" s="25"/>
      <c r="K3555" s="25"/>
      <c r="P3555" s="25"/>
      <c r="T3555" s="37"/>
      <c r="U3555" s="37"/>
      <c r="Y3555" s="37"/>
      <c r="Z3555" s="37"/>
    </row>
    <row r="3556" spans="1:28" ht="13.5" thickBot="1">
      <c r="A3556" s="114">
        <v>3554</v>
      </c>
      <c r="B3556" s="122"/>
      <c r="C3556" s="122"/>
      <c r="D3556" s="122"/>
      <c r="E3556" s="122"/>
      <c r="F3556" s="123"/>
      <c r="G3556" s="122"/>
      <c r="H3556" s="123"/>
      <c r="I3556" s="122"/>
      <c r="J3556" s="122"/>
      <c r="K3556" s="122"/>
      <c r="L3556" s="122"/>
      <c r="M3556" s="123"/>
      <c r="N3556" s="122"/>
      <c r="O3556" s="122"/>
      <c r="P3556" s="122"/>
      <c r="Q3556" s="122"/>
      <c r="R3556" s="123"/>
      <c r="S3556" s="122"/>
      <c r="T3556" s="122"/>
      <c r="U3556" s="122"/>
      <c r="V3556" s="122"/>
      <c r="W3556" s="123"/>
      <c r="X3556" s="122"/>
      <c r="Y3556" s="115"/>
      <c r="Z3556" s="115"/>
      <c r="AA3556" s="115"/>
      <c r="AB3556" s="116"/>
    </row>
    <row r="3557" spans="1:28">
      <c r="A3557" s="102">
        <v>3555</v>
      </c>
      <c r="B3557" s="37"/>
      <c r="C3557" s="37"/>
      <c r="D3557" s="37"/>
      <c r="G3557" s="37"/>
      <c r="J3557" s="25"/>
      <c r="K3557" s="25"/>
      <c r="P3557" s="25"/>
      <c r="T3557" s="37"/>
      <c r="U3557" s="37"/>
      <c r="Y3557" s="37"/>
      <c r="Z3557" s="37"/>
    </row>
    <row r="3558" spans="1:28">
      <c r="A3558" s="102">
        <v>3556</v>
      </c>
      <c r="B3558" s="37"/>
      <c r="C3558" s="37"/>
      <c r="D3558" s="37"/>
      <c r="G3558" s="37"/>
      <c r="J3558" s="25"/>
      <c r="K3558" s="25"/>
      <c r="P3558" s="25"/>
      <c r="T3558" s="37"/>
      <c r="U3558" s="37"/>
      <c r="Y3558" s="37"/>
      <c r="Z3558" s="37"/>
    </row>
    <row r="3559" spans="1:28">
      <c r="A3559" s="102">
        <v>3557</v>
      </c>
      <c r="B3559" s="37"/>
      <c r="C3559" s="37"/>
      <c r="D3559" s="37"/>
      <c r="G3559" s="37"/>
      <c r="J3559" s="25"/>
      <c r="K3559" s="25"/>
      <c r="P3559" s="25"/>
      <c r="T3559" s="37"/>
      <c r="U3559" s="37"/>
      <c r="Y3559" s="37"/>
      <c r="Z3559" s="37"/>
    </row>
    <row r="3560" spans="1:28">
      <c r="A3560" s="102">
        <v>3558</v>
      </c>
      <c r="B3560" s="37"/>
      <c r="C3560" s="37"/>
      <c r="D3560" s="37"/>
      <c r="G3560" s="37"/>
      <c r="J3560" s="25"/>
      <c r="K3560" s="25"/>
      <c r="P3560" s="25"/>
      <c r="T3560" s="37"/>
      <c r="U3560" s="37"/>
      <c r="Y3560" s="37"/>
      <c r="Z3560" s="37"/>
    </row>
    <row r="3561" spans="1:28" ht="13.5" thickBot="1">
      <c r="A3561" s="114">
        <v>3559</v>
      </c>
      <c r="B3561" s="122"/>
      <c r="C3561" s="122"/>
      <c r="D3561" s="122"/>
      <c r="E3561" s="122"/>
      <c r="F3561" s="123"/>
      <c r="G3561" s="122"/>
      <c r="H3561" s="123"/>
      <c r="I3561" s="122"/>
      <c r="J3561" s="122"/>
      <c r="K3561" s="122"/>
      <c r="L3561" s="122"/>
      <c r="M3561" s="123"/>
      <c r="N3561" s="122"/>
      <c r="O3561" s="122"/>
      <c r="P3561" s="122"/>
      <c r="Q3561" s="122"/>
      <c r="R3561" s="123"/>
      <c r="S3561" s="122"/>
      <c r="T3561" s="122"/>
      <c r="U3561" s="122"/>
      <c r="V3561" s="122"/>
      <c r="W3561" s="123"/>
      <c r="X3561" s="122"/>
      <c r="Y3561" s="115"/>
      <c r="Z3561" s="115"/>
      <c r="AA3561" s="115"/>
      <c r="AB3561" s="116"/>
    </row>
    <row r="3562" spans="1:28">
      <c r="A3562" s="102">
        <v>3560</v>
      </c>
      <c r="B3562" s="37"/>
      <c r="C3562" s="37"/>
      <c r="D3562" s="37"/>
      <c r="G3562" s="37"/>
      <c r="J3562" s="25"/>
      <c r="K3562" s="25"/>
      <c r="P3562" s="25"/>
      <c r="T3562" s="37"/>
      <c r="U3562" s="37"/>
      <c r="Y3562" s="37"/>
      <c r="Z3562" s="37"/>
    </row>
    <row r="3563" spans="1:28">
      <c r="A3563" s="102">
        <v>3561</v>
      </c>
      <c r="B3563" s="37"/>
      <c r="C3563" s="37"/>
      <c r="D3563" s="37"/>
      <c r="G3563" s="37"/>
      <c r="J3563" s="25"/>
      <c r="K3563" s="25"/>
      <c r="P3563" s="25"/>
      <c r="T3563" s="37"/>
      <c r="U3563" s="37"/>
      <c r="Y3563" s="37"/>
      <c r="Z3563" s="37"/>
    </row>
    <row r="3564" spans="1:28">
      <c r="A3564" s="102">
        <v>3562</v>
      </c>
      <c r="B3564" s="37"/>
      <c r="C3564" s="37"/>
      <c r="D3564" s="37"/>
      <c r="G3564" s="37"/>
      <c r="J3564" s="25"/>
      <c r="K3564" s="25"/>
      <c r="P3564" s="25"/>
      <c r="T3564" s="37"/>
      <c r="U3564" s="37"/>
      <c r="Y3564" s="37"/>
      <c r="Z3564" s="37"/>
    </row>
    <row r="3565" spans="1:28">
      <c r="A3565" s="102">
        <v>3563</v>
      </c>
      <c r="B3565" s="37"/>
      <c r="C3565" s="37"/>
      <c r="D3565" s="37"/>
      <c r="G3565" s="37"/>
      <c r="J3565" s="25"/>
      <c r="K3565" s="25"/>
      <c r="P3565" s="25"/>
      <c r="T3565" s="37"/>
      <c r="U3565" s="37"/>
      <c r="Y3565" s="37"/>
      <c r="Z3565" s="37"/>
    </row>
    <row r="3566" spans="1:28" ht="13.5" thickBot="1">
      <c r="A3566" s="114">
        <v>3564</v>
      </c>
      <c r="B3566" s="122"/>
      <c r="C3566" s="122"/>
      <c r="D3566" s="122"/>
      <c r="E3566" s="122"/>
      <c r="F3566" s="123"/>
      <c r="G3566" s="122"/>
      <c r="H3566" s="123"/>
      <c r="I3566" s="122"/>
      <c r="J3566" s="122"/>
      <c r="K3566" s="122"/>
      <c r="L3566" s="122"/>
      <c r="M3566" s="123"/>
      <c r="N3566" s="122"/>
      <c r="O3566" s="122"/>
      <c r="P3566" s="122"/>
      <c r="Q3566" s="122"/>
      <c r="R3566" s="123"/>
      <c r="S3566" s="122"/>
      <c r="T3566" s="122"/>
      <c r="U3566" s="122"/>
      <c r="V3566" s="122"/>
      <c r="W3566" s="123"/>
      <c r="X3566" s="122"/>
      <c r="Y3566" s="115"/>
      <c r="Z3566" s="115"/>
      <c r="AA3566" s="115"/>
      <c r="AB3566" s="116"/>
    </row>
    <row r="3567" spans="1:28">
      <c r="A3567" s="102">
        <v>3565</v>
      </c>
      <c r="B3567" s="37"/>
      <c r="C3567" s="37"/>
      <c r="D3567" s="37"/>
      <c r="G3567" s="37"/>
      <c r="J3567" s="25"/>
      <c r="K3567" s="25"/>
      <c r="P3567" s="25"/>
      <c r="T3567" s="37"/>
      <c r="U3567" s="37"/>
      <c r="Y3567" s="37"/>
      <c r="Z3567" s="37"/>
    </row>
    <row r="3568" spans="1:28">
      <c r="A3568" s="102">
        <v>3566</v>
      </c>
      <c r="B3568" s="37"/>
      <c r="C3568" s="37"/>
      <c r="D3568" s="37"/>
      <c r="G3568" s="37"/>
      <c r="J3568" s="25"/>
      <c r="K3568" s="25"/>
      <c r="P3568" s="25"/>
      <c r="T3568" s="37"/>
      <c r="U3568" s="37"/>
      <c r="Y3568" s="37"/>
      <c r="Z3568" s="37"/>
    </row>
    <row r="3569" spans="1:28">
      <c r="A3569" s="102">
        <v>3567</v>
      </c>
      <c r="B3569" s="37"/>
      <c r="C3569" s="37"/>
      <c r="D3569" s="37"/>
      <c r="G3569" s="37"/>
      <c r="J3569" s="25"/>
      <c r="K3569" s="25"/>
      <c r="P3569" s="25"/>
      <c r="T3569" s="37"/>
      <c r="U3569" s="37"/>
      <c r="Y3569" s="37"/>
      <c r="Z3569" s="37"/>
    </row>
    <row r="3570" spans="1:28">
      <c r="A3570" s="102">
        <v>3568</v>
      </c>
      <c r="B3570" s="37"/>
      <c r="C3570" s="37"/>
      <c r="D3570" s="37"/>
      <c r="G3570" s="37"/>
      <c r="J3570" s="25"/>
      <c r="K3570" s="25"/>
      <c r="P3570" s="25"/>
      <c r="T3570" s="37"/>
      <c r="U3570" s="37"/>
      <c r="Y3570" s="37"/>
      <c r="Z3570" s="37"/>
    </row>
    <row r="3571" spans="1:28" ht="13.5" thickBot="1">
      <c r="A3571" s="114">
        <v>3569</v>
      </c>
      <c r="B3571" s="122"/>
      <c r="C3571" s="122"/>
      <c r="D3571" s="122"/>
      <c r="E3571" s="122"/>
      <c r="F3571" s="123"/>
      <c r="G3571" s="122"/>
      <c r="H3571" s="123"/>
      <c r="I3571" s="122"/>
      <c r="J3571" s="122"/>
      <c r="K3571" s="122"/>
      <c r="L3571" s="122"/>
      <c r="M3571" s="123"/>
      <c r="N3571" s="122"/>
      <c r="O3571" s="122"/>
      <c r="P3571" s="122"/>
      <c r="Q3571" s="122"/>
      <c r="R3571" s="123"/>
      <c r="S3571" s="122"/>
      <c r="T3571" s="122"/>
      <c r="U3571" s="122"/>
      <c r="V3571" s="122"/>
      <c r="W3571" s="123"/>
      <c r="X3571" s="122"/>
      <c r="Y3571" s="115"/>
      <c r="Z3571" s="115"/>
      <c r="AA3571" s="115"/>
      <c r="AB3571" s="116"/>
    </row>
    <row r="3572" spans="1:28">
      <c r="A3572" s="102">
        <v>3570</v>
      </c>
      <c r="B3572" s="37"/>
      <c r="C3572" s="37"/>
      <c r="D3572" s="37"/>
      <c r="G3572" s="37"/>
      <c r="J3572" s="25"/>
      <c r="K3572" s="25"/>
      <c r="P3572" s="25"/>
      <c r="T3572" s="37"/>
      <c r="U3572" s="37"/>
      <c r="Y3572" s="37"/>
      <c r="Z3572" s="37"/>
    </row>
    <row r="3573" spans="1:28">
      <c r="A3573" s="102">
        <v>3571</v>
      </c>
      <c r="B3573" s="37"/>
      <c r="C3573" s="37"/>
      <c r="D3573" s="37"/>
      <c r="G3573" s="37"/>
      <c r="J3573" s="25"/>
      <c r="K3573" s="25"/>
      <c r="P3573" s="25"/>
      <c r="T3573" s="37"/>
      <c r="U3573" s="37"/>
      <c r="Y3573" s="37"/>
      <c r="Z3573" s="37"/>
    </row>
    <row r="3574" spans="1:28">
      <c r="A3574" s="102">
        <v>3572</v>
      </c>
      <c r="B3574" s="37"/>
      <c r="C3574" s="37"/>
      <c r="D3574" s="37"/>
      <c r="G3574" s="37"/>
      <c r="J3574" s="25"/>
      <c r="K3574" s="25"/>
      <c r="P3574" s="25"/>
      <c r="T3574" s="37"/>
      <c r="U3574" s="37"/>
      <c r="Y3574" s="37"/>
      <c r="Z3574" s="37"/>
    </row>
    <row r="3575" spans="1:28">
      <c r="A3575" s="102">
        <v>3573</v>
      </c>
      <c r="B3575" s="37"/>
      <c r="C3575" s="37"/>
      <c r="D3575" s="37"/>
      <c r="G3575" s="37"/>
      <c r="J3575" s="25"/>
      <c r="K3575" s="25"/>
      <c r="P3575" s="25"/>
      <c r="T3575" s="37"/>
      <c r="U3575" s="37"/>
      <c r="Y3575" s="37"/>
      <c r="Z3575" s="37"/>
    </row>
    <row r="3576" spans="1:28" ht="13.5" thickBot="1">
      <c r="A3576" s="114">
        <v>3574</v>
      </c>
      <c r="B3576" s="122"/>
      <c r="C3576" s="122"/>
      <c r="D3576" s="122"/>
      <c r="E3576" s="122"/>
      <c r="F3576" s="123"/>
      <c r="G3576" s="122"/>
      <c r="H3576" s="123"/>
      <c r="I3576" s="122"/>
      <c r="J3576" s="122"/>
      <c r="K3576" s="122"/>
      <c r="L3576" s="122"/>
      <c r="M3576" s="123"/>
      <c r="N3576" s="122"/>
      <c r="O3576" s="122"/>
      <c r="P3576" s="122"/>
      <c r="Q3576" s="122"/>
      <c r="R3576" s="123"/>
      <c r="S3576" s="122"/>
      <c r="T3576" s="122"/>
      <c r="U3576" s="122"/>
      <c r="V3576" s="122"/>
      <c r="W3576" s="123"/>
      <c r="X3576" s="122"/>
      <c r="Y3576" s="115"/>
      <c r="Z3576" s="115"/>
      <c r="AA3576" s="115"/>
      <c r="AB3576" s="116"/>
    </row>
    <row r="3577" spans="1:28">
      <c r="A3577" s="102">
        <v>3575</v>
      </c>
      <c r="B3577" s="37"/>
      <c r="C3577" s="37"/>
      <c r="D3577" s="37"/>
      <c r="G3577" s="37"/>
      <c r="J3577" s="25"/>
      <c r="K3577" s="25"/>
      <c r="P3577" s="25"/>
      <c r="T3577" s="37"/>
      <c r="U3577" s="37"/>
      <c r="Y3577" s="37"/>
      <c r="Z3577" s="37"/>
    </row>
    <row r="3578" spans="1:28">
      <c r="A3578" s="102">
        <v>3576</v>
      </c>
      <c r="B3578" s="37"/>
      <c r="C3578" s="37"/>
      <c r="D3578" s="37"/>
      <c r="G3578" s="37"/>
      <c r="J3578" s="25"/>
      <c r="K3578" s="25"/>
      <c r="P3578" s="25"/>
      <c r="T3578" s="37"/>
      <c r="U3578" s="37"/>
      <c r="Y3578" s="37"/>
      <c r="Z3578" s="37"/>
    </row>
    <row r="3579" spans="1:28">
      <c r="A3579" s="102">
        <v>3577</v>
      </c>
      <c r="B3579" s="37"/>
      <c r="C3579" s="37"/>
      <c r="D3579" s="37"/>
      <c r="G3579" s="37"/>
      <c r="J3579" s="25"/>
      <c r="K3579" s="25"/>
      <c r="P3579" s="25"/>
      <c r="T3579" s="37"/>
      <c r="U3579" s="37"/>
      <c r="Y3579" s="37"/>
      <c r="Z3579" s="37"/>
    </row>
    <row r="3580" spans="1:28">
      <c r="A3580" s="102">
        <v>3578</v>
      </c>
      <c r="B3580" s="37"/>
      <c r="C3580" s="37"/>
      <c r="D3580" s="37"/>
      <c r="G3580" s="37"/>
      <c r="J3580" s="25"/>
      <c r="K3580" s="25"/>
      <c r="P3580" s="25"/>
      <c r="T3580" s="37"/>
      <c r="U3580" s="37"/>
      <c r="Y3580" s="37"/>
      <c r="Z3580" s="37"/>
    </row>
    <row r="3581" spans="1:28" ht="13.5" thickBot="1">
      <c r="A3581" s="114">
        <v>3579</v>
      </c>
      <c r="B3581" s="122"/>
      <c r="C3581" s="122"/>
      <c r="D3581" s="122"/>
      <c r="E3581" s="122"/>
      <c r="F3581" s="123"/>
      <c r="G3581" s="122"/>
      <c r="H3581" s="123"/>
      <c r="I3581" s="122"/>
      <c r="J3581" s="122"/>
      <c r="K3581" s="122"/>
      <c r="L3581" s="122"/>
      <c r="M3581" s="123"/>
      <c r="N3581" s="122"/>
      <c r="O3581" s="122"/>
      <c r="P3581" s="122"/>
      <c r="Q3581" s="122"/>
      <c r="R3581" s="123"/>
      <c r="S3581" s="122"/>
      <c r="T3581" s="122"/>
      <c r="U3581" s="122"/>
      <c r="V3581" s="122"/>
      <c r="W3581" s="123"/>
      <c r="X3581" s="122"/>
      <c r="Y3581" s="115"/>
      <c r="Z3581" s="115"/>
      <c r="AA3581" s="115"/>
      <c r="AB3581" s="116"/>
    </row>
    <row r="3582" spans="1:28">
      <c r="A3582" s="102">
        <v>3580</v>
      </c>
      <c r="B3582" s="37"/>
      <c r="C3582" s="37"/>
      <c r="D3582" s="37"/>
      <c r="G3582" s="37"/>
      <c r="J3582" s="25"/>
      <c r="K3582" s="25"/>
      <c r="P3582" s="25"/>
      <c r="T3582" s="37"/>
      <c r="U3582" s="37"/>
      <c r="Y3582" s="37"/>
      <c r="Z3582" s="37"/>
    </row>
    <row r="3583" spans="1:28">
      <c r="A3583" s="102">
        <v>3581</v>
      </c>
      <c r="B3583" s="37"/>
      <c r="C3583" s="37"/>
      <c r="D3583" s="37"/>
      <c r="G3583" s="37"/>
      <c r="J3583" s="25"/>
      <c r="K3583" s="25"/>
      <c r="P3583" s="25"/>
      <c r="T3583" s="37"/>
      <c r="U3583" s="37"/>
      <c r="Y3583" s="37"/>
      <c r="Z3583" s="37"/>
    </row>
    <row r="3584" spans="1:28">
      <c r="A3584" s="102">
        <v>3582</v>
      </c>
      <c r="B3584" s="37"/>
      <c r="C3584" s="37"/>
      <c r="D3584" s="37"/>
      <c r="G3584" s="37"/>
      <c r="J3584" s="25"/>
      <c r="K3584" s="25"/>
      <c r="P3584" s="25"/>
      <c r="T3584" s="37"/>
      <c r="U3584" s="37"/>
      <c r="Y3584" s="37"/>
      <c r="Z3584" s="37"/>
    </row>
    <row r="3585" spans="1:28">
      <c r="A3585" s="102">
        <v>3583</v>
      </c>
      <c r="B3585" s="37"/>
      <c r="C3585" s="37"/>
      <c r="D3585" s="37"/>
      <c r="G3585" s="37"/>
      <c r="J3585" s="25"/>
      <c r="K3585" s="25"/>
      <c r="P3585" s="25"/>
      <c r="T3585" s="37"/>
      <c r="U3585" s="37"/>
      <c r="Y3585" s="37"/>
      <c r="Z3585" s="37"/>
    </row>
    <row r="3586" spans="1:28" ht="13.5" thickBot="1">
      <c r="A3586" s="114">
        <v>3584</v>
      </c>
      <c r="B3586" s="122"/>
      <c r="C3586" s="122"/>
      <c r="D3586" s="122"/>
      <c r="E3586" s="122"/>
      <c r="F3586" s="123"/>
      <c r="G3586" s="122"/>
      <c r="H3586" s="123"/>
      <c r="I3586" s="122"/>
      <c r="J3586" s="122"/>
      <c r="K3586" s="122"/>
      <c r="L3586" s="122"/>
      <c r="M3586" s="123"/>
      <c r="N3586" s="122"/>
      <c r="O3586" s="122"/>
      <c r="P3586" s="122"/>
      <c r="Q3586" s="122"/>
      <c r="R3586" s="123"/>
      <c r="S3586" s="122"/>
      <c r="T3586" s="122"/>
      <c r="U3586" s="122"/>
      <c r="V3586" s="122"/>
      <c r="W3586" s="123"/>
      <c r="X3586" s="122"/>
      <c r="Y3586" s="115"/>
      <c r="Z3586" s="115"/>
      <c r="AA3586" s="115"/>
      <c r="AB3586" s="116"/>
    </row>
    <row r="3587" spans="1:28">
      <c r="A3587" s="102">
        <v>3585</v>
      </c>
      <c r="B3587" s="37"/>
      <c r="C3587" s="37"/>
      <c r="D3587" s="37"/>
      <c r="G3587" s="37"/>
      <c r="J3587" s="25"/>
      <c r="K3587" s="25"/>
      <c r="P3587" s="25"/>
      <c r="T3587" s="37"/>
      <c r="U3587" s="37"/>
      <c r="Y3587" s="37"/>
      <c r="Z3587" s="37"/>
    </row>
    <row r="3588" spans="1:28">
      <c r="A3588" s="102">
        <v>3586</v>
      </c>
      <c r="B3588" s="37"/>
      <c r="C3588" s="37"/>
      <c r="D3588" s="37"/>
      <c r="G3588" s="37"/>
      <c r="J3588" s="25"/>
      <c r="K3588" s="25"/>
      <c r="P3588" s="25"/>
      <c r="T3588" s="37"/>
      <c r="U3588" s="37"/>
      <c r="Y3588" s="37"/>
      <c r="Z3588" s="37"/>
    </row>
    <row r="3589" spans="1:28">
      <c r="A3589" s="102">
        <v>3587</v>
      </c>
      <c r="B3589" s="37"/>
      <c r="C3589" s="37"/>
      <c r="D3589" s="37"/>
      <c r="G3589" s="37"/>
      <c r="J3589" s="25"/>
      <c r="K3589" s="25"/>
      <c r="P3589" s="25"/>
      <c r="T3589" s="37"/>
      <c r="U3589" s="37"/>
      <c r="Y3589" s="37"/>
      <c r="Z3589" s="37"/>
    </row>
    <row r="3590" spans="1:28">
      <c r="A3590" s="102">
        <v>3588</v>
      </c>
      <c r="B3590" s="37"/>
      <c r="C3590" s="37"/>
      <c r="D3590" s="37"/>
      <c r="G3590" s="37"/>
      <c r="J3590" s="25"/>
      <c r="K3590" s="25"/>
      <c r="P3590" s="25"/>
      <c r="T3590" s="37"/>
      <c r="U3590" s="37"/>
      <c r="Y3590" s="37"/>
      <c r="Z3590" s="37"/>
    </row>
    <row r="3591" spans="1:28" ht="13.5" thickBot="1">
      <c r="A3591" s="114">
        <v>3589</v>
      </c>
      <c r="B3591" s="122"/>
      <c r="C3591" s="122"/>
      <c r="D3591" s="122"/>
      <c r="E3591" s="122"/>
      <c r="F3591" s="123"/>
      <c r="G3591" s="122"/>
      <c r="H3591" s="123"/>
      <c r="I3591" s="122"/>
      <c r="J3591" s="122"/>
      <c r="K3591" s="122"/>
      <c r="L3591" s="122"/>
      <c r="M3591" s="123"/>
      <c r="N3591" s="122"/>
      <c r="O3591" s="122"/>
      <c r="P3591" s="122"/>
      <c r="Q3591" s="122"/>
      <c r="R3591" s="123"/>
      <c r="S3591" s="122"/>
      <c r="T3591" s="122"/>
      <c r="U3591" s="122"/>
      <c r="V3591" s="122"/>
      <c r="W3591" s="123"/>
      <c r="X3591" s="122"/>
      <c r="Y3591" s="115"/>
      <c r="Z3591" s="115"/>
      <c r="AA3591" s="115"/>
      <c r="AB3591" s="116"/>
    </row>
    <row r="3592" spans="1:28">
      <c r="A3592" s="102">
        <v>3590</v>
      </c>
      <c r="B3592" s="37"/>
      <c r="C3592" s="37"/>
      <c r="D3592" s="37"/>
      <c r="G3592" s="37"/>
      <c r="J3592" s="25"/>
      <c r="K3592" s="25"/>
      <c r="P3592" s="25"/>
      <c r="T3592" s="37"/>
      <c r="U3592" s="37"/>
      <c r="Y3592" s="37"/>
      <c r="Z3592" s="37"/>
    </row>
    <row r="3593" spans="1:28">
      <c r="A3593" s="102">
        <v>3591</v>
      </c>
      <c r="B3593" s="37"/>
      <c r="C3593" s="37"/>
      <c r="D3593" s="37"/>
      <c r="G3593" s="37"/>
      <c r="J3593" s="25"/>
      <c r="K3593" s="25"/>
      <c r="P3593" s="25"/>
      <c r="T3593" s="37"/>
      <c r="U3593" s="37"/>
      <c r="Y3593" s="37"/>
      <c r="Z3593" s="37"/>
    </row>
    <row r="3594" spans="1:28">
      <c r="A3594" s="102">
        <v>3592</v>
      </c>
      <c r="B3594" s="37"/>
      <c r="C3594" s="37"/>
      <c r="D3594" s="37"/>
      <c r="G3594" s="37"/>
      <c r="J3594" s="25"/>
      <c r="K3594" s="25"/>
      <c r="P3594" s="25"/>
      <c r="T3594" s="37"/>
      <c r="U3594" s="37"/>
      <c r="Y3594" s="37"/>
      <c r="Z3594" s="37"/>
    </row>
    <row r="3595" spans="1:28">
      <c r="A3595" s="102">
        <v>3593</v>
      </c>
      <c r="B3595" s="37"/>
      <c r="C3595" s="37"/>
      <c r="D3595" s="37"/>
      <c r="G3595" s="37"/>
      <c r="J3595" s="25"/>
      <c r="K3595" s="25"/>
      <c r="P3595" s="25"/>
      <c r="T3595" s="37"/>
      <c r="U3595" s="37"/>
      <c r="Y3595" s="37"/>
      <c r="Z3595" s="37"/>
    </row>
    <row r="3596" spans="1:28" ht="13.5" thickBot="1">
      <c r="A3596" s="114">
        <v>3594</v>
      </c>
      <c r="B3596" s="122"/>
      <c r="C3596" s="122"/>
      <c r="D3596" s="122"/>
      <c r="E3596" s="122"/>
      <c r="F3596" s="123"/>
      <c r="G3596" s="122"/>
      <c r="H3596" s="123"/>
      <c r="I3596" s="122"/>
      <c r="J3596" s="122"/>
      <c r="K3596" s="122"/>
      <c r="L3596" s="122"/>
      <c r="M3596" s="123"/>
      <c r="N3596" s="122"/>
      <c r="O3596" s="122"/>
      <c r="P3596" s="122"/>
      <c r="Q3596" s="122"/>
      <c r="R3596" s="123"/>
      <c r="S3596" s="122"/>
      <c r="T3596" s="122"/>
      <c r="U3596" s="122"/>
      <c r="V3596" s="122"/>
      <c r="W3596" s="123"/>
      <c r="X3596" s="122"/>
      <c r="Y3596" s="115"/>
      <c r="Z3596" s="115"/>
      <c r="AA3596" s="115"/>
      <c r="AB3596" s="116"/>
    </row>
    <row r="3597" spans="1:28">
      <c r="A3597" s="102">
        <v>3595</v>
      </c>
      <c r="B3597" s="37"/>
      <c r="C3597" s="37"/>
      <c r="D3597" s="37"/>
      <c r="G3597" s="37"/>
      <c r="J3597" s="25"/>
      <c r="K3597" s="25"/>
      <c r="P3597" s="25"/>
      <c r="T3597" s="37"/>
      <c r="U3597" s="37"/>
      <c r="Y3597" s="37"/>
      <c r="Z3597" s="37"/>
    </row>
    <row r="3598" spans="1:28">
      <c r="A3598" s="102">
        <v>3596</v>
      </c>
      <c r="B3598" s="37"/>
      <c r="C3598" s="37"/>
      <c r="D3598" s="37"/>
      <c r="G3598" s="37"/>
      <c r="J3598" s="25"/>
      <c r="K3598" s="25"/>
      <c r="P3598" s="25"/>
      <c r="T3598" s="37"/>
      <c r="U3598" s="37"/>
      <c r="Y3598" s="37"/>
      <c r="Z3598" s="37"/>
    </row>
    <row r="3599" spans="1:28">
      <c r="A3599" s="102">
        <v>3597</v>
      </c>
      <c r="B3599" s="37"/>
      <c r="C3599" s="37"/>
      <c r="D3599" s="37"/>
      <c r="G3599" s="37"/>
      <c r="J3599" s="25"/>
      <c r="K3599" s="25"/>
      <c r="P3599" s="25"/>
      <c r="T3599" s="37"/>
      <c r="U3599" s="37"/>
      <c r="Y3599" s="37"/>
      <c r="Z3599" s="37"/>
    </row>
    <row r="3600" spans="1:28">
      <c r="A3600" s="102">
        <v>3598</v>
      </c>
      <c r="B3600" s="37"/>
      <c r="C3600" s="37"/>
      <c r="D3600" s="37"/>
      <c r="G3600" s="37"/>
      <c r="J3600" s="25"/>
      <c r="K3600" s="25"/>
      <c r="P3600" s="25"/>
      <c r="T3600" s="37"/>
      <c r="U3600" s="37"/>
      <c r="Y3600" s="37"/>
      <c r="Z3600" s="37"/>
    </row>
    <row r="3601" spans="1:28" ht="13.5" thickBot="1">
      <c r="A3601" s="114">
        <v>3599</v>
      </c>
      <c r="B3601" s="122"/>
      <c r="C3601" s="122"/>
      <c r="D3601" s="122"/>
      <c r="E3601" s="122"/>
      <c r="F3601" s="123"/>
      <c r="G3601" s="122"/>
      <c r="H3601" s="123"/>
      <c r="I3601" s="122"/>
      <c r="J3601" s="122"/>
      <c r="K3601" s="122"/>
      <c r="L3601" s="122"/>
      <c r="M3601" s="123"/>
      <c r="N3601" s="122"/>
      <c r="O3601" s="122"/>
      <c r="P3601" s="122"/>
      <c r="Q3601" s="122"/>
      <c r="R3601" s="123"/>
      <c r="S3601" s="122"/>
      <c r="T3601" s="122"/>
      <c r="U3601" s="122"/>
      <c r="V3601" s="122"/>
      <c r="W3601" s="123"/>
      <c r="X3601" s="122"/>
      <c r="Y3601" s="115"/>
      <c r="Z3601" s="115"/>
      <c r="AA3601" s="115"/>
      <c r="AB3601" s="116"/>
    </row>
    <row r="3602" spans="1:28">
      <c r="A3602" s="102">
        <v>3600</v>
      </c>
      <c r="B3602" s="37"/>
      <c r="C3602" s="37"/>
      <c r="D3602" s="37"/>
      <c r="G3602" s="37"/>
      <c r="J3602" s="25"/>
      <c r="K3602" s="25"/>
      <c r="P3602" s="25"/>
      <c r="T3602" s="37"/>
      <c r="U3602" s="37"/>
      <c r="Y3602" s="37"/>
      <c r="Z3602" s="37"/>
    </row>
    <row r="3603" spans="1:28">
      <c r="A3603" s="102">
        <v>3601</v>
      </c>
      <c r="B3603" s="37"/>
      <c r="C3603" s="37"/>
      <c r="D3603" s="37"/>
      <c r="G3603" s="37"/>
      <c r="J3603" s="25"/>
      <c r="K3603" s="25"/>
      <c r="P3603" s="25"/>
      <c r="T3603" s="37"/>
      <c r="U3603" s="37"/>
      <c r="Y3603" s="37"/>
      <c r="Z3603" s="37"/>
    </row>
    <row r="3604" spans="1:28">
      <c r="A3604" s="102">
        <v>3602</v>
      </c>
      <c r="B3604" s="37"/>
      <c r="C3604" s="37"/>
      <c r="D3604" s="37"/>
      <c r="G3604" s="37"/>
      <c r="J3604" s="25"/>
      <c r="K3604" s="25"/>
      <c r="P3604" s="25"/>
      <c r="T3604" s="37"/>
      <c r="U3604" s="37"/>
      <c r="Y3604" s="37"/>
      <c r="Z3604" s="37"/>
    </row>
    <row r="3605" spans="1:28">
      <c r="A3605" s="102">
        <v>3603</v>
      </c>
      <c r="B3605" s="37"/>
      <c r="C3605" s="37"/>
      <c r="D3605" s="37"/>
      <c r="G3605" s="37"/>
      <c r="J3605" s="25"/>
      <c r="K3605" s="25"/>
      <c r="P3605" s="25"/>
      <c r="T3605" s="37"/>
      <c r="U3605" s="37"/>
      <c r="Y3605" s="37"/>
      <c r="Z3605" s="37"/>
    </row>
    <row r="3606" spans="1:28" ht="13.5" thickBot="1">
      <c r="A3606" s="114">
        <v>3604</v>
      </c>
      <c r="B3606" s="122"/>
      <c r="C3606" s="122"/>
      <c r="D3606" s="122"/>
      <c r="E3606" s="122"/>
      <c r="F3606" s="123"/>
      <c r="G3606" s="122"/>
      <c r="H3606" s="123"/>
      <c r="I3606" s="122"/>
      <c r="J3606" s="122"/>
      <c r="K3606" s="122"/>
      <c r="L3606" s="122"/>
      <c r="M3606" s="123"/>
      <c r="N3606" s="122"/>
      <c r="O3606" s="122"/>
      <c r="P3606" s="122"/>
      <c r="Q3606" s="122"/>
      <c r="R3606" s="123"/>
      <c r="S3606" s="122"/>
      <c r="T3606" s="122"/>
      <c r="U3606" s="122"/>
      <c r="V3606" s="122"/>
      <c r="W3606" s="123"/>
      <c r="X3606" s="122"/>
      <c r="Y3606" s="115"/>
      <c r="Z3606" s="115"/>
      <c r="AA3606" s="115"/>
      <c r="AB3606" s="116"/>
    </row>
    <row r="3607" spans="1:28">
      <c r="A3607" s="102">
        <v>3605</v>
      </c>
      <c r="B3607" s="37"/>
      <c r="C3607" s="37"/>
      <c r="D3607" s="37"/>
      <c r="G3607" s="37"/>
      <c r="J3607" s="25"/>
      <c r="K3607" s="25"/>
      <c r="P3607" s="25"/>
      <c r="T3607" s="37"/>
      <c r="U3607" s="37"/>
      <c r="Y3607" s="37"/>
      <c r="Z3607" s="37"/>
    </row>
    <row r="3608" spans="1:28">
      <c r="A3608" s="102">
        <v>3606</v>
      </c>
      <c r="B3608" s="37"/>
      <c r="C3608" s="37"/>
      <c r="D3608" s="37"/>
      <c r="G3608" s="37"/>
      <c r="J3608" s="25"/>
      <c r="K3608" s="25"/>
      <c r="P3608" s="25"/>
      <c r="T3608" s="37"/>
      <c r="U3608" s="37"/>
      <c r="Y3608" s="37"/>
      <c r="Z3608" s="37"/>
    </row>
    <row r="3609" spans="1:28">
      <c r="A3609" s="102">
        <v>3607</v>
      </c>
      <c r="B3609" s="37"/>
      <c r="C3609" s="37"/>
      <c r="D3609" s="37"/>
      <c r="G3609" s="37"/>
      <c r="J3609" s="25"/>
      <c r="K3609" s="25"/>
      <c r="P3609" s="25"/>
      <c r="T3609" s="37"/>
      <c r="U3609" s="37"/>
      <c r="Y3609" s="37"/>
      <c r="Z3609" s="37"/>
    </row>
    <row r="3610" spans="1:28">
      <c r="A3610" s="102">
        <v>3608</v>
      </c>
      <c r="B3610" s="37"/>
      <c r="C3610" s="37"/>
      <c r="D3610" s="37"/>
      <c r="G3610" s="37"/>
      <c r="J3610" s="25"/>
      <c r="K3610" s="25"/>
      <c r="P3610" s="25"/>
      <c r="T3610" s="37"/>
      <c r="U3610" s="37"/>
      <c r="Y3610" s="37"/>
      <c r="Z3610" s="37"/>
    </row>
    <row r="3611" spans="1:28" ht="13.5" thickBot="1">
      <c r="A3611" s="114">
        <v>3609</v>
      </c>
      <c r="B3611" s="122"/>
      <c r="C3611" s="122"/>
      <c r="D3611" s="122"/>
      <c r="E3611" s="122"/>
      <c r="F3611" s="123"/>
      <c r="G3611" s="122"/>
      <c r="H3611" s="123"/>
      <c r="I3611" s="122"/>
      <c r="J3611" s="122"/>
      <c r="K3611" s="122"/>
      <c r="L3611" s="122"/>
      <c r="M3611" s="123"/>
      <c r="N3611" s="122"/>
      <c r="O3611" s="122"/>
      <c r="P3611" s="122"/>
      <c r="Q3611" s="122"/>
      <c r="R3611" s="123"/>
      <c r="S3611" s="122"/>
      <c r="T3611" s="122"/>
      <c r="U3611" s="122"/>
      <c r="V3611" s="122"/>
      <c r="W3611" s="123"/>
      <c r="X3611" s="122"/>
      <c r="Y3611" s="115"/>
      <c r="Z3611" s="115"/>
      <c r="AA3611" s="115"/>
      <c r="AB3611" s="116"/>
    </row>
    <row r="3612" spans="1:28">
      <c r="A3612" s="102">
        <v>3610</v>
      </c>
      <c r="B3612" s="37"/>
      <c r="C3612" s="37"/>
      <c r="D3612" s="37"/>
      <c r="G3612" s="37"/>
      <c r="J3612" s="25"/>
      <c r="K3612" s="25"/>
      <c r="P3612" s="25"/>
      <c r="T3612" s="37"/>
      <c r="U3612" s="37"/>
      <c r="Y3612" s="37"/>
      <c r="Z3612" s="37"/>
    </row>
    <row r="3613" spans="1:28">
      <c r="A3613" s="102">
        <v>3611</v>
      </c>
      <c r="B3613" s="37"/>
      <c r="C3613" s="37"/>
      <c r="D3613" s="37"/>
      <c r="G3613" s="37"/>
      <c r="J3613" s="25"/>
      <c r="K3613" s="25"/>
      <c r="P3613" s="25"/>
      <c r="T3613" s="37"/>
      <c r="U3613" s="37"/>
      <c r="Y3613" s="37"/>
      <c r="Z3613" s="37"/>
    </row>
    <row r="3614" spans="1:28">
      <c r="A3614" s="102">
        <v>3612</v>
      </c>
      <c r="B3614" s="37"/>
      <c r="C3614" s="37"/>
      <c r="D3614" s="37"/>
      <c r="G3614" s="37"/>
      <c r="J3614" s="25"/>
      <c r="K3614" s="25"/>
      <c r="P3614" s="25"/>
      <c r="T3614" s="37"/>
      <c r="U3614" s="37"/>
      <c r="Y3614" s="37"/>
      <c r="Z3614" s="37"/>
    </row>
    <row r="3615" spans="1:28">
      <c r="A3615" s="102">
        <v>3613</v>
      </c>
      <c r="B3615" s="37"/>
      <c r="C3615" s="37"/>
      <c r="D3615" s="37"/>
      <c r="G3615" s="37"/>
      <c r="J3615" s="25"/>
      <c r="K3615" s="25"/>
      <c r="P3615" s="25"/>
      <c r="T3615" s="37"/>
      <c r="U3615" s="37"/>
      <c r="Y3615" s="37"/>
      <c r="Z3615" s="37"/>
    </row>
    <row r="3616" spans="1:28" ht="13.5" thickBot="1">
      <c r="A3616" s="114">
        <v>3614</v>
      </c>
      <c r="B3616" s="122"/>
      <c r="C3616" s="122"/>
      <c r="D3616" s="122"/>
      <c r="E3616" s="122"/>
      <c r="F3616" s="123"/>
      <c r="G3616" s="122"/>
      <c r="H3616" s="123"/>
      <c r="I3616" s="122"/>
      <c r="J3616" s="122"/>
      <c r="K3616" s="122"/>
      <c r="L3616" s="122"/>
      <c r="M3616" s="123"/>
      <c r="N3616" s="122"/>
      <c r="O3616" s="122"/>
      <c r="P3616" s="122"/>
      <c r="Q3616" s="122"/>
      <c r="R3616" s="123"/>
      <c r="S3616" s="122"/>
      <c r="T3616" s="122"/>
      <c r="U3616" s="122"/>
      <c r="V3616" s="122"/>
      <c r="W3616" s="123"/>
      <c r="X3616" s="122"/>
      <c r="Y3616" s="115"/>
      <c r="Z3616" s="115"/>
      <c r="AA3616" s="115"/>
      <c r="AB3616" s="116"/>
    </row>
    <row r="3617" spans="1:28">
      <c r="A3617" s="102">
        <v>3615</v>
      </c>
      <c r="B3617" s="37"/>
      <c r="C3617" s="37"/>
      <c r="D3617" s="37"/>
      <c r="G3617" s="37"/>
      <c r="J3617" s="25"/>
      <c r="K3617" s="25"/>
      <c r="P3617" s="25"/>
      <c r="T3617" s="37"/>
      <c r="U3617" s="37"/>
      <c r="Y3617" s="37"/>
      <c r="Z3617" s="37"/>
    </row>
    <row r="3618" spans="1:28">
      <c r="A3618" s="102">
        <v>3616</v>
      </c>
      <c r="B3618" s="37"/>
      <c r="C3618" s="37"/>
      <c r="D3618" s="37"/>
      <c r="G3618" s="37"/>
      <c r="J3618" s="25"/>
      <c r="K3618" s="25"/>
      <c r="P3618" s="25"/>
      <c r="T3618" s="37"/>
      <c r="U3618" s="37"/>
      <c r="Y3618" s="37"/>
      <c r="Z3618" s="37"/>
    </row>
    <row r="3619" spans="1:28">
      <c r="A3619" s="102">
        <v>3617</v>
      </c>
      <c r="B3619" s="37"/>
      <c r="C3619" s="37"/>
      <c r="D3619" s="37"/>
      <c r="G3619" s="37"/>
      <c r="J3619" s="25"/>
      <c r="K3619" s="25"/>
      <c r="P3619" s="25"/>
      <c r="T3619" s="37"/>
      <c r="U3619" s="37"/>
      <c r="Y3619" s="37"/>
      <c r="Z3619" s="37"/>
    </row>
    <row r="3620" spans="1:28">
      <c r="A3620" s="102">
        <v>3618</v>
      </c>
      <c r="B3620" s="37"/>
      <c r="C3620" s="37"/>
      <c r="D3620" s="37"/>
      <c r="G3620" s="37"/>
      <c r="J3620" s="25"/>
      <c r="K3620" s="25"/>
      <c r="P3620" s="25"/>
      <c r="T3620" s="37"/>
      <c r="U3620" s="37"/>
      <c r="Y3620" s="37"/>
      <c r="Z3620" s="37"/>
    </row>
    <row r="3621" spans="1:28" ht="13.5" thickBot="1">
      <c r="A3621" s="114">
        <v>3619</v>
      </c>
      <c r="B3621" s="122"/>
      <c r="C3621" s="122"/>
      <c r="D3621" s="122"/>
      <c r="E3621" s="122"/>
      <c r="F3621" s="123"/>
      <c r="G3621" s="122"/>
      <c r="H3621" s="123"/>
      <c r="I3621" s="122"/>
      <c r="J3621" s="122"/>
      <c r="K3621" s="122"/>
      <c r="L3621" s="122"/>
      <c r="M3621" s="123"/>
      <c r="N3621" s="122"/>
      <c r="O3621" s="122"/>
      <c r="P3621" s="122"/>
      <c r="Q3621" s="122"/>
      <c r="R3621" s="123"/>
      <c r="S3621" s="122"/>
      <c r="T3621" s="122"/>
      <c r="U3621" s="122"/>
      <c r="V3621" s="122"/>
      <c r="W3621" s="123"/>
      <c r="X3621" s="122"/>
      <c r="Y3621" s="115"/>
      <c r="Z3621" s="115"/>
      <c r="AA3621" s="115"/>
      <c r="AB3621" s="116"/>
    </row>
    <row r="3622" spans="1:28">
      <c r="A3622" s="102">
        <v>3620</v>
      </c>
      <c r="B3622" s="37"/>
      <c r="C3622" s="37"/>
      <c r="D3622" s="37"/>
      <c r="G3622" s="37"/>
      <c r="J3622" s="25"/>
      <c r="K3622" s="25"/>
      <c r="P3622" s="25"/>
      <c r="T3622" s="37"/>
      <c r="U3622" s="37"/>
      <c r="Y3622" s="37"/>
      <c r="Z3622" s="37"/>
    </row>
    <row r="3623" spans="1:28">
      <c r="A3623" s="102">
        <v>3621</v>
      </c>
      <c r="B3623" s="37"/>
      <c r="C3623" s="37"/>
      <c r="D3623" s="37"/>
      <c r="G3623" s="37"/>
      <c r="J3623" s="25"/>
      <c r="K3623" s="25"/>
      <c r="P3623" s="25"/>
      <c r="T3623" s="37"/>
      <c r="U3623" s="37"/>
      <c r="Y3623" s="37"/>
      <c r="Z3623" s="37"/>
    </row>
    <row r="3624" spans="1:28">
      <c r="A3624" s="102">
        <v>3622</v>
      </c>
      <c r="B3624" s="37"/>
      <c r="C3624" s="37"/>
      <c r="D3624" s="37"/>
      <c r="G3624" s="37"/>
      <c r="J3624" s="25"/>
      <c r="K3624" s="25"/>
      <c r="P3624" s="25"/>
      <c r="T3624" s="37"/>
      <c r="U3624" s="37"/>
      <c r="Y3624" s="37"/>
      <c r="Z3624" s="37"/>
    </row>
    <row r="3625" spans="1:28">
      <c r="A3625" s="102">
        <v>3623</v>
      </c>
      <c r="B3625" s="37"/>
      <c r="C3625" s="37"/>
      <c r="D3625" s="37"/>
      <c r="G3625" s="37"/>
      <c r="J3625" s="25"/>
      <c r="K3625" s="25"/>
      <c r="P3625" s="25"/>
      <c r="T3625" s="37"/>
      <c r="U3625" s="37"/>
      <c r="Y3625" s="37"/>
      <c r="Z3625" s="37"/>
    </row>
    <row r="3626" spans="1:28" ht="13.5" thickBot="1">
      <c r="A3626" s="114">
        <v>3624</v>
      </c>
      <c r="B3626" s="122"/>
      <c r="C3626" s="122"/>
      <c r="D3626" s="122"/>
      <c r="E3626" s="122"/>
      <c r="F3626" s="123"/>
      <c r="G3626" s="122"/>
      <c r="H3626" s="123"/>
      <c r="I3626" s="122"/>
      <c r="J3626" s="122"/>
      <c r="K3626" s="122"/>
      <c r="L3626" s="122"/>
      <c r="M3626" s="123"/>
      <c r="N3626" s="122"/>
      <c r="O3626" s="122"/>
      <c r="P3626" s="122"/>
      <c r="Q3626" s="122"/>
      <c r="R3626" s="123"/>
      <c r="S3626" s="122"/>
      <c r="T3626" s="122"/>
      <c r="U3626" s="122"/>
      <c r="V3626" s="122"/>
      <c r="W3626" s="123"/>
      <c r="X3626" s="122"/>
      <c r="Y3626" s="115"/>
      <c r="Z3626" s="115"/>
      <c r="AA3626" s="115"/>
      <c r="AB3626" s="116"/>
    </row>
    <row r="3627" spans="1:28">
      <c r="A3627" s="102">
        <v>3625</v>
      </c>
      <c r="B3627" s="37"/>
      <c r="C3627" s="37"/>
      <c r="D3627" s="37"/>
      <c r="G3627" s="37"/>
      <c r="J3627" s="25"/>
      <c r="K3627" s="25"/>
      <c r="P3627" s="25"/>
      <c r="T3627" s="37"/>
      <c r="U3627" s="37"/>
      <c r="Y3627" s="37"/>
      <c r="Z3627" s="37"/>
    </row>
    <row r="3628" spans="1:28">
      <c r="A3628" s="102">
        <v>3626</v>
      </c>
      <c r="B3628" s="37"/>
      <c r="C3628" s="37"/>
      <c r="D3628" s="37"/>
      <c r="G3628" s="37"/>
      <c r="J3628" s="25"/>
      <c r="K3628" s="25"/>
      <c r="P3628" s="25"/>
      <c r="T3628" s="37"/>
      <c r="U3628" s="37"/>
      <c r="Y3628" s="37"/>
      <c r="Z3628" s="37"/>
    </row>
    <row r="3629" spans="1:28">
      <c r="A3629" s="102">
        <v>3627</v>
      </c>
      <c r="B3629" s="37"/>
      <c r="C3629" s="37"/>
      <c r="D3629" s="37"/>
      <c r="G3629" s="37"/>
      <c r="J3629" s="25"/>
      <c r="K3629" s="25"/>
      <c r="P3629" s="25"/>
      <c r="T3629" s="37"/>
      <c r="U3629" s="37"/>
      <c r="Y3629" s="37"/>
      <c r="Z3629" s="37"/>
    </row>
    <row r="3630" spans="1:28">
      <c r="A3630" s="102">
        <v>3628</v>
      </c>
      <c r="B3630" s="37"/>
      <c r="C3630" s="37"/>
      <c r="D3630" s="37"/>
      <c r="G3630" s="37"/>
      <c r="J3630" s="25"/>
      <c r="K3630" s="25"/>
      <c r="P3630" s="25"/>
      <c r="T3630" s="37"/>
      <c r="U3630" s="37"/>
      <c r="Y3630" s="37"/>
      <c r="Z3630" s="37"/>
    </row>
    <row r="3631" spans="1:28" ht="13.5" thickBot="1">
      <c r="A3631" s="114">
        <v>3629</v>
      </c>
      <c r="B3631" s="122"/>
      <c r="C3631" s="122"/>
      <c r="D3631" s="122"/>
      <c r="E3631" s="122"/>
      <c r="F3631" s="123"/>
      <c r="G3631" s="122"/>
      <c r="H3631" s="123"/>
      <c r="I3631" s="122"/>
      <c r="J3631" s="122"/>
      <c r="K3631" s="122"/>
      <c r="L3631" s="122"/>
      <c r="M3631" s="123"/>
      <c r="N3631" s="122"/>
      <c r="O3631" s="122"/>
      <c r="P3631" s="122"/>
      <c r="Q3631" s="122"/>
      <c r="R3631" s="123"/>
      <c r="S3631" s="122"/>
      <c r="T3631" s="122"/>
      <c r="U3631" s="122"/>
      <c r="V3631" s="122"/>
      <c r="W3631" s="123"/>
      <c r="X3631" s="122"/>
      <c r="Y3631" s="115"/>
      <c r="Z3631" s="115"/>
      <c r="AA3631" s="115"/>
      <c r="AB3631" s="116"/>
    </row>
    <row r="3632" spans="1:28">
      <c r="A3632" s="102">
        <v>3630</v>
      </c>
      <c r="B3632" s="37"/>
      <c r="C3632" s="37"/>
      <c r="D3632" s="37"/>
      <c r="G3632" s="37"/>
      <c r="J3632" s="25"/>
      <c r="K3632" s="25"/>
      <c r="P3632" s="25"/>
      <c r="T3632" s="37"/>
      <c r="U3632" s="37"/>
      <c r="Y3632" s="37"/>
      <c r="Z3632" s="37"/>
    </row>
    <row r="3633" spans="1:28">
      <c r="A3633" s="102">
        <v>3631</v>
      </c>
      <c r="B3633" s="37"/>
      <c r="C3633" s="37"/>
      <c r="D3633" s="37"/>
      <c r="G3633" s="37"/>
      <c r="J3633" s="25"/>
      <c r="K3633" s="25"/>
      <c r="P3633" s="25"/>
      <c r="T3633" s="37"/>
      <c r="U3633" s="37"/>
      <c r="Y3633" s="37"/>
      <c r="Z3633" s="37"/>
    </row>
    <row r="3634" spans="1:28">
      <c r="A3634" s="102">
        <v>3632</v>
      </c>
      <c r="B3634" s="37"/>
      <c r="C3634" s="37"/>
      <c r="D3634" s="37"/>
      <c r="G3634" s="37"/>
      <c r="J3634" s="25"/>
      <c r="K3634" s="25"/>
      <c r="P3634" s="25"/>
      <c r="T3634" s="37"/>
      <c r="U3634" s="37"/>
      <c r="Y3634" s="37"/>
      <c r="Z3634" s="37"/>
    </row>
    <row r="3635" spans="1:28">
      <c r="A3635" s="102">
        <v>3633</v>
      </c>
      <c r="B3635" s="37"/>
      <c r="C3635" s="37"/>
      <c r="D3635" s="37"/>
      <c r="G3635" s="37"/>
      <c r="J3635" s="25"/>
      <c r="K3635" s="25"/>
      <c r="P3635" s="25"/>
      <c r="T3635" s="37"/>
      <c r="U3635" s="37"/>
      <c r="Y3635" s="37"/>
      <c r="Z3635" s="37"/>
    </row>
    <row r="3636" spans="1:28" ht="13.5" thickBot="1">
      <c r="A3636" s="114">
        <v>3634</v>
      </c>
      <c r="B3636" s="122"/>
      <c r="C3636" s="122"/>
      <c r="D3636" s="122"/>
      <c r="E3636" s="122"/>
      <c r="F3636" s="123"/>
      <c r="G3636" s="122"/>
      <c r="H3636" s="123"/>
      <c r="I3636" s="122"/>
      <c r="J3636" s="122"/>
      <c r="K3636" s="122"/>
      <c r="L3636" s="122"/>
      <c r="M3636" s="123"/>
      <c r="N3636" s="122"/>
      <c r="O3636" s="122"/>
      <c r="P3636" s="122"/>
      <c r="Q3636" s="122"/>
      <c r="R3636" s="123"/>
      <c r="S3636" s="122"/>
      <c r="T3636" s="122"/>
      <c r="U3636" s="122"/>
      <c r="V3636" s="122"/>
      <c r="W3636" s="123"/>
      <c r="X3636" s="122"/>
      <c r="Y3636" s="115"/>
      <c r="Z3636" s="115"/>
      <c r="AA3636" s="115"/>
      <c r="AB3636" s="116"/>
    </row>
    <row r="3637" spans="1:28">
      <c r="A3637" s="102">
        <v>3635</v>
      </c>
      <c r="B3637" s="37"/>
      <c r="C3637" s="37"/>
      <c r="D3637" s="37"/>
      <c r="G3637" s="37"/>
      <c r="J3637" s="25"/>
      <c r="K3637" s="25"/>
      <c r="P3637" s="25"/>
      <c r="T3637" s="37"/>
      <c r="U3637" s="37"/>
      <c r="Y3637" s="37"/>
      <c r="Z3637" s="37"/>
    </row>
    <row r="3638" spans="1:28">
      <c r="A3638" s="102">
        <v>3636</v>
      </c>
      <c r="B3638" s="37"/>
      <c r="C3638" s="37"/>
      <c r="D3638" s="37"/>
      <c r="G3638" s="37"/>
      <c r="J3638" s="25"/>
      <c r="K3638" s="25"/>
      <c r="P3638" s="25"/>
      <c r="T3638" s="37"/>
      <c r="U3638" s="37"/>
      <c r="Y3638" s="37"/>
      <c r="Z3638" s="37"/>
    </row>
    <row r="3639" spans="1:28">
      <c r="A3639" s="102">
        <v>3637</v>
      </c>
      <c r="B3639" s="37"/>
      <c r="C3639" s="37"/>
      <c r="D3639" s="37"/>
      <c r="G3639" s="37"/>
      <c r="J3639" s="25"/>
      <c r="K3639" s="25"/>
      <c r="P3639" s="25"/>
      <c r="T3639" s="37"/>
      <c r="U3639" s="37"/>
      <c r="Y3639" s="37"/>
      <c r="Z3639" s="37"/>
    </row>
    <row r="3640" spans="1:28">
      <c r="A3640" s="102">
        <v>3638</v>
      </c>
      <c r="B3640" s="37"/>
      <c r="C3640" s="37"/>
      <c r="D3640" s="37"/>
      <c r="G3640" s="37"/>
      <c r="J3640" s="25"/>
      <c r="K3640" s="25"/>
      <c r="P3640" s="25"/>
      <c r="T3640" s="37"/>
      <c r="U3640" s="37"/>
      <c r="Y3640" s="37"/>
      <c r="Z3640" s="37"/>
    </row>
    <row r="3641" spans="1:28" ht="13.5" thickBot="1">
      <c r="A3641" s="114">
        <v>3639</v>
      </c>
      <c r="B3641" s="122"/>
      <c r="C3641" s="122"/>
      <c r="D3641" s="122"/>
      <c r="E3641" s="122"/>
      <c r="F3641" s="123"/>
      <c r="G3641" s="122"/>
      <c r="H3641" s="123"/>
      <c r="I3641" s="122"/>
      <c r="J3641" s="122"/>
      <c r="K3641" s="122"/>
      <c r="L3641" s="122"/>
      <c r="M3641" s="123"/>
      <c r="N3641" s="122"/>
      <c r="O3641" s="122"/>
      <c r="P3641" s="122"/>
      <c r="Q3641" s="122"/>
      <c r="R3641" s="123"/>
      <c r="S3641" s="122"/>
      <c r="T3641" s="122"/>
      <c r="U3641" s="122"/>
      <c r="V3641" s="122"/>
      <c r="W3641" s="123"/>
      <c r="X3641" s="122"/>
      <c r="Y3641" s="115"/>
      <c r="Z3641" s="115"/>
      <c r="AA3641" s="115"/>
      <c r="AB3641" s="116"/>
    </row>
    <row r="3642" spans="1:28">
      <c r="A3642" s="102">
        <v>3640</v>
      </c>
      <c r="B3642" s="37"/>
      <c r="C3642" s="37"/>
      <c r="D3642" s="37"/>
      <c r="G3642" s="37"/>
      <c r="J3642" s="25"/>
      <c r="K3642" s="25"/>
      <c r="P3642" s="25"/>
      <c r="T3642" s="37"/>
      <c r="U3642" s="37"/>
      <c r="Y3642" s="37"/>
      <c r="Z3642" s="37"/>
    </row>
    <row r="3643" spans="1:28">
      <c r="A3643" s="102">
        <v>3641</v>
      </c>
      <c r="B3643" s="37"/>
      <c r="C3643" s="37"/>
      <c r="D3643" s="37"/>
      <c r="G3643" s="37"/>
      <c r="J3643" s="25"/>
      <c r="K3643" s="25"/>
      <c r="P3643" s="25"/>
      <c r="T3643" s="37"/>
      <c r="U3643" s="37"/>
      <c r="Y3643" s="37"/>
      <c r="Z3643" s="37"/>
    </row>
    <row r="3644" spans="1:28">
      <c r="A3644" s="102">
        <v>3642</v>
      </c>
      <c r="B3644" s="37"/>
      <c r="C3644" s="37"/>
      <c r="D3644" s="37"/>
      <c r="G3644" s="37"/>
      <c r="J3644" s="25"/>
      <c r="K3644" s="25"/>
      <c r="P3644" s="25"/>
      <c r="T3644" s="37"/>
      <c r="U3644" s="37"/>
      <c r="Y3644" s="37"/>
      <c r="Z3644" s="37"/>
    </row>
    <row r="3645" spans="1:28">
      <c r="A3645" s="102">
        <v>3643</v>
      </c>
      <c r="B3645" s="37"/>
      <c r="C3645" s="37"/>
      <c r="D3645" s="37"/>
      <c r="G3645" s="37"/>
      <c r="J3645" s="25"/>
      <c r="K3645" s="25"/>
      <c r="P3645" s="25"/>
      <c r="T3645" s="37"/>
      <c r="U3645" s="37"/>
      <c r="Y3645" s="37"/>
      <c r="Z3645" s="37"/>
    </row>
    <row r="3646" spans="1:28" ht="13.5" thickBot="1">
      <c r="A3646" s="114">
        <v>3644</v>
      </c>
      <c r="B3646" s="122"/>
      <c r="C3646" s="122"/>
      <c r="D3646" s="122"/>
      <c r="E3646" s="122"/>
      <c r="F3646" s="123"/>
      <c r="G3646" s="122"/>
      <c r="H3646" s="123"/>
      <c r="I3646" s="122"/>
      <c r="J3646" s="122"/>
      <c r="K3646" s="122"/>
      <c r="L3646" s="122"/>
      <c r="M3646" s="123"/>
      <c r="N3646" s="122"/>
      <c r="O3646" s="122"/>
      <c r="P3646" s="122"/>
      <c r="Q3646" s="122"/>
      <c r="R3646" s="123"/>
      <c r="S3646" s="122"/>
      <c r="T3646" s="122"/>
      <c r="U3646" s="122"/>
      <c r="V3646" s="122"/>
      <c r="W3646" s="123"/>
      <c r="X3646" s="122"/>
      <c r="Y3646" s="115"/>
      <c r="Z3646" s="115"/>
      <c r="AA3646" s="115"/>
      <c r="AB3646" s="116"/>
    </row>
    <row r="3647" spans="1:28">
      <c r="A3647" s="102">
        <v>3645</v>
      </c>
      <c r="B3647" s="37"/>
      <c r="C3647" s="37"/>
      <c r="D3647" s="37"/>
      <c r="G3647" s="37"/>
      <c r="J3647" s="25"/>
      <c r="K3647" s="25"/>
      <c r="P3647" s="25"/>
      <c r="T3647" s="37"/>
      <c r="U3647" s="37"/>
      <c r="Y3647" s="37"/>
      <c r="Z3647" s="37"/>
    </row>
    <row r="3648" spans="1:28">
      <c r="A3648" s="102">
        <v>3646</v>
      </c>
      <c r="B3648" s="37"/>
      <c r="C3648" s="37"/>
      <c r="D3648" s="37"/>
      <c r="G3648" s="37"/>
      <c r="J3648" s="25"/>
      <c r="K3648" s="25"/>
      <c r="P3648" s="25"/>
      <c r="T3648" s="37"/>
      <c r="U3648" s="37"/>
      <c r="Y3648" s="37"/>
      <c r="Z3648" s="37"/>
    </row>
    <row r="3649" spans="1:28">
      <c r="A3649" s="102">
        <v>3647</v>
      </c>
      <c r="B3649" s="37"/>
      <c r="C3649" s="37"/>
      <c r="D3649" s="37"/>
      <c r="G3649" s="37"/>
      <c r="J3649" s="25"/>
      <c r="K3649" s="25"/>
      <c r="P3649" s="25"/>
      <c r="T3649" s="37"/>
      <c r="U3649" s="37"/>
      <c r="Y3649" s="37"/>
      <c r="Z3649" s="37"/>
    </row>
    <row r="3650" spans="1:28">
      <c r="A3650" s="102">
        <v>3648</v>
      </c>
      <c r="B3650" s="37"/>
      <c r="C3650" s="37"/>
      <c r="D3650" s="37"/>
      <c r="G3650" s="37"/>
      <c r="J3650" s="25"/>
      <c r="K3650" s="25"/>
      <c r="P3650" s="25"/>
      <c r="T3650" s="37"/>
      <c r="U3650" s="37"/>
      <c r="Y3650" s="37"/>
      <c r="Z3650" s="37"/>
    </row>
    <row r="3651" spans="1:28" ht="13.5" thickBot="1">
      <c r="A3651" s="114">
        <v>3649</v>
      </c>
      <c r="B3651" s="122"/>
      <c r="C3651" s="122"/>
      <c r="D3651" s="122"/>
      <c r="E3651" s="122"/>
      <c r="F3651" s="123"/>
      <c r="G3651" s="122"/>
      <c r="H3651" s="123"/>
      <c r="I3651" s="122"/>
      <c r="J3651" s="122"/>
      <c r="K3651" s="122"/>
      <c r="L3651" s="122"/>
      <c r="M3651" s="123"/>
      <c r="N3651" s="122"/>
      <c r="O3651" s="122"/>
      <c r="P3651" s="122"/>
      <c r="Q3651" s="122"/>
      <c r="R3651" s="123"/>
      <c r="S3651" s="122"/>
      <c r="T3651" s="122"/>
      <c r="U3651" s="122"/>
      <c r="V3651" s="122"/>
      <c r="W3651" s="123"/>
      <c r="X3651" s="122"/>
      <c r="Y3651" s="115"/>
      <c r="Z3651" s="115"/>
      <c r="AA3651" s="115"/>
      <c r="AB3651" s="116"/>
    </row>
    <row r="3652" spans="1:28">
      <c r="A3652" s="102">
        <v>3650</v>
      </c>
      <c r="B3652" s="37"/>
      <c r="C3652" s="37"/>
      <c r="D3652" s="37"/>
      <c r="G3652" s="37"/>
      <c r="J3652" s="25"/>
      <c r="K3652" s="25"/>
      <c r="P3652" s="25"/>
      <c r="T3652" s="37"/>
      <c r="U3652" s="37"/>
      <c r="Y3652" s="37"/>
      <c r="Z3652" s="37"/>
    </row>
    <row r="3653" spans="1:28">
      <c r="A3653" s="102">
        <v>3651</v>
      </c>
      <c r="B3653" s="37"/>
      <c r="C3653" s="37"/>
      <c r="D3653" s="37"/>
      <c r="G3653" s="37"/>
      <c r="J3653" s="25"/>
      <c r="K3653" s="25"/>
      <c r="P3653" s="25"/>
      <c r="T3653" s="37"/>
      <c r="U3653" s="37"/>
      <c r="Y3653" s="37"/>
      <c r="Z3653" s="37"/>
    </row>
    <row r="3654" spans="1:28">
      <c r="A3654" s="102">
        <v>3652</v>
      </c>
      <c r="B3654" s="37"/>
      <c r="C3654" s="37"/>
      <c r="D3654" s="37"/>
      <c r="G3654" s="37"/>
      <c r="J3654" s="25"/>
      <c r="K3654" s="25"/>
      <c r="P3654" s="25"/>
      <c r="T3654" s="37"/>
      <c r="U3654" s="37"/>
      <c r="Y3654" s="37"/>
      <c r="Z3654" s="37"/>
    </row>
    <row r="3655" spans="1:28">
      <c r="A3655" s="102">
        <v>3653</v>
      </c>
      <c r="B3655" s="37"/>
      <c r="C3655" s="37"/>
      <c r="D3655" s="37"/>
      <c r="G3655" s="37"/>
      <c r="J3655" s="25"/>
      <c r="K3655" s="25"/>
      <c r="P3655" s="25"/>
      <c r="T3655" s="37"/>
      <c r="U3655" s="37"/>
      <c r="Y3655" s="37"/>
      <c r="Z3655" s="37"/>
    </row>
    <row r="3656" spans="1:28" ht="13.5" thickBot="1">
      <c r="A3656" s="114">
        <v>3654</v>
      </c>
      <c r="B3656" s="122"/>
      <c r="C3656" s="122"/>
      <c r="D3656" s="122"/>
      <c r="E3656" s="122"/>
      <c r="F3656" s="123"/>
      <c r="G3656" s="122"/>
      <c r="H3656" s="123"/>
      <c r="I3656" s="122"/>
      <c r="J3656" s="122"/>
      <c r="K3656" s="122"/>
      <c r="L3656" s="122"/>
      <c r="M3656" s="123"/>
      <c r="N3656" s="122"/>
      <c r="O3656" s="122"/>
      <c r="P3656" s="122"/>
      <c r="Q3656" s="122"/>
      <c r="R3656" s="123"/>
      <c r="S3656" s="122"/>
      <c r="T3656" s="122"/>
      <c r="U3656" s="122"/>
      <c r="V3656" s="122"/>
      <c r="W3656" s="123"/>
      <c r="X3656" s="122"/>
      <c r="Y3656" s="115"/>
      <c r="Z3656" s="115"/>
      <c r="AA3656" s="115"/>
      <c r="AB3656" s="116"/>
    </row>
    <row r="3657" spans="1:28">
      <c r="A3657" s="102">
        <v>3655</v>
      </c>
      <c r="B3657" s="37"/>
      <c r="C3657" s="37"/>
      <c r="D3657" s="37"/>
      <c r="G3657" s="37"/>
      <c r="J3657" s="25"/>
      <c r="K3657" s="25"/>
      <c r="P3657" s="25"/>
      <c r="T3657" s="37"/>
      <c r="U3657" s="37"/>
      <c r="Y3657" s="37"/>
      <c r="Z3657" s="37"/>
    </row>
    <row r="3658" spans="1:28">
      <c r="A3658" s="102">
        <v>3656</v>
      </c>
      <c r="B3658" s="37"/>
      <c r="C3658" s="37"/>
      <c r="D3658" s="37"/>
      <c r="G3658" s="37"/>
      <c r="J3658" s="25"/>
      <c r="K3658" s="25"/>
      <c r="P3658" s="25"/>
      <c r="T3658" s="37"/>
      <c r="U3658" s="37"/>
      <c r="Y3658" s="37"/>
      <c r="Z3658" s="37"/>
    </row>
    <row r="3659" spans="1:28">
      <c r="A3659" s="102">
        <v>3657</v>
      </c>
      <c r="B3659" s="37"/>
      <c r="C3659" s="37"/>
      <c r="D3659" s="37"/>
      <c r="G3659" s="37"/>
      <c r="J3659" s="25"/>
      <c r="K3659" s="25"/>
      <c r="P3659" s="25"/>
      <c r="T3659" s="37"/>
      <c r="U3659" s="37"/>
      <c r="Y3659" s="37"/>
      <c r="Z3659" s="37"/>
    </row>
    <row r="3660" spans="1:28">
      <c r="A3660" s="102">
        <v>3658</v>
      </c>
      <c r="B3660" s="37"/>
      <c r="C3660" s="37"/>
      <c r="D3660" s="37"/>
      <c r="G3660" s="37"/>
      <c r="J3660" s="25"/>
      <c r="K3660" s="25"/>
      <c r="P3660" s="25"/>
      <c r="T3660" s="37"/>
      <c r="U3660" s="37"/>
      <c r="Y3660" s="37"/>
      <c r="Z3660" s="37"/>
    </row>
    <row r="3661" spans="1:28" ht="13.5" thickBot="1">
      <c r="A3661" s="114">
        <v>3659</v>
      </c>
      <c r="B3661" s="122"/>
      <c r="C3661" s="122"/>
      <c r="D3661" s="122"/>
      <c r="E3661" s="122"/>
      <c r="F3661" s="123"/>
      <c r="G3661" s="122"/>
      <c r="H3661" s="123"/>
      <c r="I3661" s="122"/>
      <c r="J3661" s="122"/>
      <c r="K3661" s="122"/>
      <c r="L3661" s="122"/>
      <c r="M3661" s="123"/>
      <c r="N3661" s="122"/>
      <c r="O3661" s="122"/>
      <c r="P3661" s="122"/>
      <c r="Q3661" s="122"/>
      <c r="R3661" s="123"/>
      <c r="S3661" s="122"/>
      <c r="T3661" s="122"/>
      <c r="U3661" s="122"/>
      <c r="V3661" s="122"/>
      <c r="W3661" s="123"/>
      <c r="X3661" s="122"/>
      <c r="Y3661" s="115"/>
      <c r="Z3661" s="115"/>
      <c r="AA3661" s="115"/>
      <c r="AB3661" s="116"/>
    </row>
    <row r="3662" spans="1:28">
      <c r="A3662" s="102">
        <v>3660</v>
      </c>
      <c r="B3662" s="37"/>
      <c r="C3662" s="37"/>
      <c r="D3662" s="37"/>
      <c r="G3662" s="37"/>
      <c r="J3662" s="25"/>
      <c r="K3662" s="25"/>
      <c r="P3662" s="25"/>
      <c r="T3662" s="37"/>
      <c r="U3662" s="37"/>
      <c r="Y3662" s="37"/>
      <c r="Z3662" s="37"/>
    </row>
    <row r="3663" spans="1:28">
      <c r="A3663" s="102">
        <v>3661</v>
      </c>
      <c r="B3663" s="37"/>
      <c r="C3663" s="37"/>
      <c r="D3663" s="37"/>
      <c r="G3663" s="37"/>
      <c r="J3663" s="25"/>
      <c r="K3663" s="25"/>
      <c r="P3663" s="25"/>
      <c r="T3663" s="37"/>
      <c r="U3663" s="37"/>
      <c r="Y3663" s="37"/>
      <c r="Z3663" s="37"/>
    </row>
    <row r="3664" spans="1:28">
      <c r="A3664" s="102">
        <v>3662</v>
      </c>
      <c r="B3664" s="37"/>
      <c r="C3664" s="37"/>
      <c r="D3664" s="37"/>
      <c r="G3664" s="37"/>
      <c r="J3664" s="25"/>
      <c r="K3664" s="25"/>
      <c r="P3664" s="25"/>
      <c r="T3664" s="37"/>
      <c r="U3664" s="37"/>
      <c r="Y3664" s="37"/>
      <c r="Z3664" s="37"/>
    </row>
    <row r="3665" spans="1:28">
      <c r="A3665" s="102">
        <v>3663</v>
      </c>
      <c r="B3665" s="37"/>
      <c r="C3665" s="37"/>
      <c r="D3665" s="37"/>
      <c r="G3665" s="37"/>
      <c r="J3665" s="25"/>
      <c r="K3665" s="25"/>
      <c r="P3665" s="25"/>
      <c r="T3665" s="37"/>
      <c r="U3665" s="37"/>
      <c r="Y3665" s="37"/>
      <c r="Z3665" s="37"/>
    </row>
    <row r="3666" spans="1:28" ht="13.5" thickBot="1">
      <c r="A3666" s="114">
        <v>3664</v>
      </c>
      <c r="B3666" s="122"/>
      <c r="C3666" s="122"/>
      <c r="D3666" s="122"/>
      <c r="E3666" s="122"/>
      <c r="F3666" s="123"/>
      <c r="G3666" s="122"/>
      <c r="H3666" s="123"/>
      <c r="I3666" s="122"/>
      <c r="J3666" s="122"/>
      <c r="K3666" s="122"/>
      <c r="L3666" s="122"/>
      <c r="M3666" s="123"/>
      <c r="N3666" s="122"/>
      <c r="O3666" s="122"/>
      <c r="P3666" s="122"/>
      <c r="Q3666" s="122"/>
      <c r="R3666" s="123"/>
      <c r="S3666" s="122"/>
      <c r="T3666" s="122"/>
      <c r="U3666" s="122"/>
      <c r="V3666" s="122"/>
      <c r="W3666" s="123"/>
      <c r="X3666" s="122"/>
      <c r="Y3666" s="115"/>
      <c r="Z3666" s="115"/>
      <c r="AA3666" s="115"/>
      <c r="AB3666" s="116"/>
    </row>
    <row r="3667" spans="1:28">
      <c r="A3667" s="102">
        <v>3665</v>
      </c>
      <c r="B3667" s="37"/>
      <c r="C3667" s="37"/>
      <c r="D3667" s="37"/>
      <c r="G3667" s="37"/>
      <c r="J3667" s="25"/>
      <c r="K3667" s="25"/>
      <c r="P3667" s="25"/>
      <c r="T3667" s="37"/>
      <c r="U3667" s="37"/>
      <c r="Y3667" s="37"/>
      <c r="Z3667" s="37"/>
    </row>
    <row r="3668" spans="1:28">
      <c r="A3668" s="102">
        <v>3666</v>
      </c>
      <c r="B3668" s="37"/>
      <c r="C3668" s="37"/>
      <c r="D3668" s="37"/>
      <c r="G3668" s="37"/>
      <c r="J3668" s="25"/>
      <c r="K3668" s="25"/>
      <c r="P3668" s="25"/>
      <c r="T3668" s="37"/>
      <c r="U3668" s="37"/>
      <c r="Y3668" s="37"/>
      <c r="Z3668" s="37"/>
    </row>
    <row r="3669" spans="1:28">
      <c r="A3669" s="102">
        <v>3667</v>
      </c>
      <c r="B3669" s="37"/>
      <c r="C3669" s="37"/>
      <c r="D3669" s="37"/>
      <c r="G3669" s="37"/>
      <c r="J3669" s="25"/>
      <c r="K3669" s="25"/>
      <c r="P3669" s="25"/>
      <c r="T3669" s="37"/>
      <c r="U3669" s="37"/>
      <c r="Y3669" s="37"/>
      <c r="Z3669" s="37"/>
    </row>
    <row r="3670" spans="1:28">
      <c r="A3670" s="102">
        <v>3668</v>
      </c>
      <c r="B3670" s="37"/>
      <c r="C3670" s="37"/>
      <c r="D3670" s="37"/>
      <c r="G3670" s="37"/>
      <c r="J3670" s="25"/>
      <c r="K3670" s="25"/>
      <c r="P3670" s="25"/>
      <c r="T3670" s="37"/>
      <c r="U3670" s="37"/>
      <c r="Y3670" s="37"/>
      <c r="Z3670" s="37"/>
    </row>
    <row r="3671" spans="1:28" ht="13.5" thickBot="1">
      <c r="A3671" s="114">
        <v>3669</v>
      </c>
      <c r="B3671" s="122"/>
      <c r="C3671" s="122"/>
      <c r="D3671" s="122"/>
      <c r="E3671" s="122"/>
      <c r="F3671" s="123"/>
      <c r="G3671" s="122"/>
      <c r="H3671" s="123"/>
      <c r="I3671" s="122"/>
      <c r="J3671" s="122"/>
      <c r="K3671" s="122"/>
      <c r="L3671" s="122"/>
      <c r="M3671" s="123"/>
      <c r="N3671" s="122"/>
      <c r="O3671" s="122"/>
      <c r="P3671" s="122"/>
      <c r="Q3671" s="122"/>
      <c r="R3671" s="123"/>
      <c r="S3671" s="122"/>
      <c r="T3671" s="122"/>
      <c r="U3671" s="122"/>
      <c r="V3671" s="122"/>
      <c r="W3671" s="123"/>
      <c r="X3671" s="122"/>
      <c r="Y3671" s="115"/>
      <c r="Z3671" s="115"/>
      <c r="AA3671" s="115"/>
      <c r="AB3671" s="116"/>
    </row>
    <row r="3672" spans="1:28">
      <c r="A3672" s="102">
        <v>3670</v>
      </c>
      <c r="B3672" s="37"/>
      <c r="C3672" s="37"/>
      <c r="D3672" s="37"/>
      <c r="G3672" s="37"/>
      <c r="J3672" s="25"/>
      <c r="K3672" s="25"/>
      <c r="P3672" s="25"/>
      <c r="T3672" s="37"/>
      <c r="U3672" s="37"/>
      <c r="Y3672" s="37"/>
      <c r="Z3672" s="37"/>
    </row>
    <row r="3673" spans="1:28">
      <c r="A3673" s="102">
        <v>3671</v>
      </c>
      <c r="B3673" s="37"/>
      <c r="C3673" s="37"/>
      <c r="D3673" s="37"/>
      <c r="G3673" s="37"/>
      <c r="J3673" s="25"/>
      <c r="K3673" s="25"/>
      <c r="P3673" s="25"/>
      <c r="T3673" s="37"/>
      <c r="U3673" s="37"/>
      <c r="Y3673" s="37"/>
      <c r="Z3673" s="37"/>
    </row>
    <row r="3674" spans="1:28">
      <c r="A3674" s="102">
        <v>3672</v>
      </c>
      <c r="B3674" s="37"/>
      <c r="C3674" s="37"/>
      <c r="D3674" s="37"/>
      <c r="G3674" s="37"/>
      <c r="J3674" s="25"/>
      <c r="K3674" s="25"/>
      <c r="P3674" s="25"/>
      <c r="T3674" s="37"/>
      <c r="U3674" s="37"/>
      <c r="Y3674" s="37"/>
      <c r="Z3674" s="37"/>
    </row>
    <row r="3675" spans="1:28">
      <c r="A3675" s="102">
        <v>3673</v>
      </c>
      <c r="B3675" s="37"/>
      <c r="C3675" s="37"/>
      <c r="D3675" s="37"/>
      <c r="G3675" s="37"/>
      <c r="J3675" s="25"/>
      <c r="K3675" s="25"/>
      <c r="P3675" s="25"/>
      <c r="T3675" s="37"/>
      <c r="U3675" s="37"/>
      <c r="Y3675" s="37"/>
      <c r="Z3675" s="37"/>
    </row>
    <row r="3676" spans="1:28" ht="13.5" thickBot="1">
      <c r="A3676" s="114">
        <v>3674</v>
      </c>
      <c r="B3676" s="122"/>
      <c r="C3676" s="122"/>
      <c r="D3676" s="122"/>
      <c r="E3676" s="122"/>
      <c r="F3676" s="123"/>
      <c r="G3676" s="122"/>
      <c r="H3676" s="123"/>
      <c r="I3676" s="122"/>
      <c r="J3676" s="122"/>
      <c r="K3676" s="122"/>
      <c r="L3676" s="122"/>
      <c r="M3676" s="123"/>
      <c r="N3676" s="122"/>
      <c r="O3676" s="122"/>
      <c r="P3676" s="122"/>
      <c r="Q3676" s="122"/>
      <c r="R3676" s="123"/>
      <c r="S3676" s="122"/>
      <c r="T3676" s="122"/>
      <c r="U3676" s="122"/>
      <c r="V3676" s="122"/>
      <c r="W3676" s="123"/>
      <c r="X3676" s="122"/>
      <c r="Y3676" s="115"/>
      <c r="Z3676" s="115"/>
      <c r="AA3676" s="115"/>
      <c r="AB3676" s="116"/>
    </row>
    <row r="3677" spans="1:28">
      <c r="A3677" s="102">
        <v>3675</v>
      </c>
      <c r="B3677" s="37"/>
      <c r="C3677" s="37"/>
      <c r="D3677" s="37"/>
      <c r="G3677" s="37"/>
      <c r="J3677" s="25"/>
      <c r="K3677" s="25"/>
      <c r="P3677" s="25"/>
      <c r="T3677" s="37"/>
      <c r="U3677" s="37"/>
      <c r="Y3677" s="37"/>
      <c r="Z3677" s="37"/>
    </row>
    <row r="3678" spans="1:28">
      <c r="A3678" s="102">
        <v>3676</v>
      </c>
      <c r="B3678" s="37"/>
      <c r="C3678" s="37"/>
      <c r="D3678" s="37"/>
      <c r="G3678" s="37"/>
      <c r="J3678" s="25"/>
      <c r="K3678" s="25"/>
      <c r="P3678" s="25"/>
      <c r="T3678" s="37"/>
      <c r="U3678" s="37"/>
      <c r="Y3678" s="37"/>
      <c r="Z3678" s="37"/>
    </row>
    <row r="3679" spans="1:28">
      <c r="A3679" s="102">
        <v>3677</v>
      </c>
      <c r="B3679" s="37"/>
      <c r="C3679" s="37"/>
      <c r="D3679" s="37"/>
      <c r="G3679" s="37"/>
      <c r="J3679" s="25"/>
      <c r="K3679" s="25"/>
      <c r="P3679" s="25"/>
      <c r="T3679" s="37"/>
      <c r="U3679" s="37"/>
      <c r="Y3679" s="37"/>
      <c r="Z3679" s="37"/>
    </row>
    <row r="3680" spans="1:28">
      <c r="A3680" s="102">
        <v>3678</v>
      </c>
      <c r="B3680" s="37"/>
      <c r="C3680" s="37"/>
      <c r="D3680" s="37"/>
      <c r="G3680" s="37"/>
      <c r="J3680" s="25"/>
      <c r="K3680" s="25"/>
      <c r="P3680" s="25"/>
      <c r="T3680" s="37"/>
      <c r="U3680" s="37"/>
      <c r="Y3680" s="37"/>
      <c r="Z3680" s="37"/>
    </row>
    <row r="3681" spans="1:28" ht="13.5" thickBot="1">
      <c r="A3681" s="114">
        <v>3679</v>
      </c>
      <c r="B3681" s="122"/>
      <c r="C3681" s="122"/>
      <c r="D3681" s="122"/>
      <c r="E3681" s="122"/>
      <c r="F3681" s="123"/>
      <c r="G3681" s="122"/>
      <c r="H3681" s="123"/>
      <c r="I3681" s="122"/>
      <c r="J3681" s="122"/>
      <c r="K3681" s="122"/>
      <c r="L3681" s="122"/>
      <c r="M3681" s="123"/>
      <c r="N3681" s="122"/>
      <c r="O3681" s="122"/>
      <c r="P3681" s="122"/>
      <c r="Q3681" s="122"/>
      <c r="R3681" s="123"/>
      <c r="S3681" s="122"/>
      <c r="T3681" s="122"/>
      <c r="U3681" s="122"/>
      <c r="V3681" s="122"/>
      <c r="W3681" s="123"/>
      <c r="X3681" s="122"/>
      <c r="Y3681" s="115"/>
      <c r="Z3681" s="115"/>
      <c r="AA3681" s="115"/>
      <c r="AB3681" s="116"/>
    </row>
    <row r="3682" spans="1:28">
      <c r="A3682" s="102">
        <v>3680</v>
      </c>
      <c r="B3682" s="37"/>
      <c r="C3682" s="37"/>
      <c r="D3682" s="37"/>
      <c r="G3682" s="37"/>
      <c r="J3682" s="25"/>
      <c r="K3682" s="25"/>
      <c r="P3682" s="25"/>
      <c r="T3682" s="37"/>
      <c r="U3682" s="37"/>
      <c r="Y3682" s="37"/>
      <c r="Z3682" s="37"/>
    </row>
    <row r="3683" spans="1:28">
      <c r="A3683" s="102">
        <v>3681</v>
      </c>
      <c r="B3683" s="37"/>
      <c r="C3683" s="37"/>
      <c r="D3683" s="37"/>
      <c r="G3683" s="37"/>
      <c r="J3683" s="25"/>
      <c r="K3683" s="25"/>
      <c r="P3683" s="25"/>
      <c r="T3683" s="37"/>
      <c r="U3683" s="37"/>
      <c r="Y3683" s="37"/>
      <c r="Z3683" s="37"/>
    </row>
    <row r="3684" spans="1:28">
      <c r="A3684" s="102">
        <v>3682</v>
      </c>
      <c r="B3684" s="37"/>
      <c r="C3684" s="37"/>
      <c r="D3684" s="37"/>
      <c r="G3684" s="37"/>
      <c r="J3684" s="25"/>
      <c r="K3684" s="25"/>
      <c r="P3684" s="25"/>
      <c r="T3684" s="37"/>
      <c r="U3684" s="37"/>
      <c r="Y3684" s="37"/>
      <c r="Z3684" s="37"/>
    </row>
    <row r="3685" spans="1:28">
      <c r="A3685" s="102">
        <v>3683</v>
      </c>
      <c r="B3685" s="37"/>
      <c r="C3685" s="37"/>
      <c r="D3685" s="37"/>
      <c r="G3685" s="37"/>
      <c r="J3685" s="25"/>
      <c r="K3685" s="25"/>
      <c r="P3685" s="25"/>
      <c r="T3685" s="37"/>
      <c r="U3685" s="37"/>
      <c r="Y3685" s="37"/>
      <c r="Z3685" s="37"/>
    </row>
    <row r="3686" spans="1:28" ht="13.5" thickBot="1">
      <c r="A3686" s="114">
        <v>3684</v>
      </c>
      <c r="B3686" s="122"/>
      <c r="C3686" s="122"/>
      <c r="D3686" s="122"/>
      <c r="E3686" s="122"/>
      <c r="F3686" s="123"/>
      <c r="G3686" s="122"/>
      <c r="H3686" s="123"/>
      <c r="I3686" s="122"/>
      <c r="J3686" s="122"/>
      <c r="K3686" s="122"/>
      <c r="L3686" s="122"/>
      <c r="M3686" s="123"/>
      <c r="N3686" s="122"/>
      <c r="O3686" s="122"/>
      <c r="P3686" s="122"/>
      <c r="Q3686" s="122"/>
      <c r="R3686" s="123"/>
      <c r="S3686" s="122"/>
      <c r="T3686" s="122"/>
      <c r="U3686" s="122"/>
      <c r="V3686" s="122"/>
      <c r="W3686" s="123"/>
      <c r="X3686" s="122"/>
      <c r="Y3686" s="115"/>
      <c r="Z3686" s="115"/>
      <c r="AA3686" s="115"/>
      <c r="AB3686" s="116"/>
    </row>
    <row r="3687" spans="1:28">
      <c r="A3687" s="102">
        <v>3685</v>
      </c>
      <c r="B3687" s="37"/>
      <c r="C3687" s="37"/>
      <c r="D3687" s="37"/>
      <c r="G3687" s="37"/>
      <c r="J3687" s="25"/>
      <c r="K3687" s="25"/>
      <c r="P3687" s="25"/>
      <c r="T3687" s="37"/>
      <c r="U3687" s="37"/>
      <c r="Y3687" s="37"/>
      <c r="Z3687" s="37"/>
    </row>
    <row r="3688" spans="1:28">
      <c r="A3688" s="102">
        <v>3686</v>
      </c>
      <c r="B3688" s="37"/>
      <c r="C3688" s="37"/>
      <c r="D3688" s="37"/>
      <c r="G3688" s="37"/>
      <c r="J3688" s="25"/>
      <c r="K3688" s="25"/>
      <c r="P3688" s="25"/>
      <c r="T3688" s="37"/>
      <c r="U3688" s="37"/>
      <c r="Y3688" s="37"/>
      <c r="Z3688" s="37"/>
    </row>
    <row r="3689" spans="1:28">
      <c r="A3689" s="102">
        <v>3687</v>
      </c>
      <c r="B3689" s="37"/>
      <c r="C3689" s="37"/>
      <c r="D3689" s="37"/>
      <c r="G3689" s="37"/>
      <c r="J3689" s="25"/>
      <c r="K3689" s="25"/>
      <c r="P3689" s="25"/>
      <c r="T3689" s="37"/>
      <c r="U3689" s="37"/>
      <c r="Y3689" s="37"/>
      <c r="Z3689" s="37"/>
    </row>
    <row r="3690" spans="1:28">
      <c r="A3690" s="102">
        <v>3688</v>
      </c>
      <c r="B3690" s="37"/>
      <c r="C3690" s="37"/>
      <c r="D3690" s="37"/>
      <c r="G3690" s="37"/>
      <c r="J3690" s="25"/>
      <c r="K3690" s="25"/>
      <c r="P3690" s="25"/>
      <c r="T3690" s="37"/>
      <c r="U3690" s="37"/>
      <c r="Y3690" s="37"/>
      <c r="Z3690" s="37"/>
    </row>
    <row r="3691" spans="1:28" ht="13.5" thickBot="1">
      <c r="A3691" s="114">
        <v>3689</v>
      </c>
      <c r="B3691" s="122"/>
      <c r="C3691" s="122"/>
      <c r="D3691" s="122"/>
      <c r="E3691" s="122"/>
      <c r="F3691" s="123"/>
      <c r="G3691" s="122"/>
      <c r="H3691" s="123"/>
      <c r="I3691" s="122"/>
      <c r="J3691" s="122"/>
      <c r="K3691" s="122"/>
      <c r="L3691" s="122"/>
      <c r="M3691" s="123"/>
      <c r="N3691" s="122"/>
      <c r="O3691" s="122"/>
      <c r="P3691" s="122"/>
      <c r="Q3691" s="122"/>
      <c r="R3691" s="123"/>
      <c r="S3691" s="122"/>
      <c r="T3691" s="122"/>
      <c r="U3691" s="122"/>
      <c r="V3691" s="122"/>
      <c r="W3691" s="123"/>
      <c r="X3691" s="122"/>
      <c r="Y3691" s="115"/>
      <c r="Z3691" s="115"/>
      <c r="AA3691" s="115"/>
      <c r="AB3691" s="116"/>
    </row>
    <row r="3692" spans="1:28">
      <c r="A3692" s="102">
        <v>3690</v>
      </c>
      <c r="B3692" s="37"/>
      <c r="C3692" s="37"/>
      <c r="D3692" s="37"/>
      <c r="G3692" s="37"/>
      <c r="J3692" s="25"/>
      <c r="K3692" s="25"/>
      <c r="P3692" s="25"/>
      <c r="T3692" s="37"/>
      <c r="U3692" s="37"/>
      <c r="Y3692" s="37"/>
      <c r="Z3692" s="37"/>
    </row>
    <row r="3693" spans="1:28">
      <c r="A3693" s="102">
        <v>3691</v>
      </c>
      <c r="B3693" s="37"/>
      <c r="C3693" s="37"/>
      <c r="D3693" s="37"/>
      <c r="G3693" s="37"/>
      <c r="J3693" s="25"/>
      <c r="K3693" s="25"/>
      <c r="P3693" s="25"/>
      <c r="T3693" s="37"/>
      <c r="U3693" s="37"/>
      <c r="Y3693" s="37"/>
      <c r="Z3693" s="37"/>
    </row>
    <row r="3694" spans="1:28">
      <c r="A3694" s="102">
        <v>3692</v>
      </c>
      <c r="B3694" s="37"/>
      <c r="C3694" s="37"/>
      <c r="D3694" s="37"/>
      <c r="G3694" s="37"/>
      <c r="J3694" s="25"/>
      <c r="K3694" s="25"/>
      <c r="P3694" s="25"/>
      <c r="T3694" s="37"/>
      <c r="U3694" s="37"/>
      <c r="Y3694" s="37"/>
      <c r="Z3694" s="37"/>
    </row>
    <row r="3695" spans="1:28">
      <c r="A3695" s="102">
        <v>3693</v>
      </c>
      <c r="B3695" s="37"/>
      <c r="C3695" s="37"/>
      <c r="D3695" s="37"/>
      <c r="G3695" s="37"/>
      <c r="J3695" s="25"/>
      <c r="K3695" s="25"/>
      <c r="P3695" s="25"/>
      <c r="T3695" s="37"/>
      <c r="U3695" s="37"/>
      <c r="Y3695" s="37"/>
      <c r="Z3695" s="37"/>
    </row>
    <row r="3696" spans="1:28" ht="13.5" thickBot="1">
      <c r="A3696" s="114">
        <v>3694</v>
      </c>
      <c r="B3696" s="122"/>
      <c r="C3696" s="122"/>
      <c r="D3696" s="122"/>
      <c r="E3696" s="122"/>
      <c r="F3696" s="123"/>
      <c r="G3696" s="122"/>
      <c r="H3696" s="123"/>
      <c r="I3696" s="122"/>
      <c r="J3696" s="122"/>
      <c r="K3696" s="122"/>
      <c r="L3696" s="122"/>
      <c r="M3696" s="123"/>
      <c r="N3696" s="122"/>
      <c r="O3696" s="122"/>
      <c r="P3696" s="122"/>
      <c r="Q3696" s="122"/>
      <c r="R3696" s="123"/>
      <c r="S3696" s="122"/>
      <c r="T3696" s="122"/>
      <c r="U3696" s="122"/>
      <c r="V3696" s="122"/>
      <c r="W3696" s="123"/>
      <c r="X3696" s="122"/>
      <c r="Y3696" s="115"/>
      <c r="Z3696" s="115"/>
      <c r="AA3696" s="115"/>
      <c r="AB3696" s="116"/>
    </row>
    <row r="3697" spans="1:28">
      <c r="A3697" s="102">
        <v>3695</v>
      </c>
      <c r="B3697" s="37"/>
      <c r="C3697" s="37"/>
      <c r="D3697" s="37"/>
      <c r="G3697" s="37"/>
      <c r="J3697" s="25"/>
      <c r="K3697" s="25"/>
      <c r="P3697" s="25"/>
      <c r="T3697" s="37"/>
      <c r="U3697" s="37"/>
      <c r="Y3697" s="37"/>
      <c r="Z3697" s="37"/>
    </row>
    <row r="3698" spans="1:28">
      <c r="A3698" s="102">
        <v>3696</v>
      </c>
      <c r="B3698" s="37"/>
      <c r="C3698" s="37"/>
      <c r="D3698" s="37"/>
      <c r="G3698" s="37"/>
      <c r="J3698" s="25"/>
      <c r="K3698" s="25"/>
      <c r="P3698" s="25"/>
      <c r="T3698" s="37"/>
      <c r="U3698" s="37"/>
      <c r="Y3698" s="37"/>
      <c r="Z3698" s="37"/>
    </row>
    <row r="3699" spans="1:28">
      <c r="A3699" s="102">
        <v>3697</v>
      </c>
      <c r="B3699" s="37"/>
      <c r="C3699" s="37"/>
      <c r="D3699" s="37"/>
      <c r="G3699" s="37"/>
      <c r="J3699" s="25"/>
      <c r="K3699" s="25"/>
      <c r="P3699" s="25"/>
      <c r="T3699" s="37"/>
      <c r="U3699" s="37"/>
      <c r="Y3699" s="37"/>
      <c r="Z3699" s="37"/>
    </row>
    <row r="3700" spans="1:28">
      <c r="A3700" s="102">
        <v>3698</v>
      </c>
      <c r="B3700" s="37"/>
      <c r="C3700" s="37"/>
      <c r="D3700" s="37"/>
      <c r="G3700" s="37"/>
      <c r="J3700" s="25"/>
      <c r="K3700" s="25"/>
      <c r="P3700" s="25"/>
      <c r="T3700" s="37"/>
      <c r="U3700" s="37"/>
      <c r="Y3700" s="37"/>
      <c r="Z3700" s="37"/>
    </row>
    <row r="3701" spans="1:28" ht="13.5" thickBot="1">
      <c r="A3701" s="114">
        <v>3699</v>
      </c>
      <c r="B3701" s="122"/>
      <c r="C3701" s="122"/>
      <c r="D3701" s="122"/>
      <c r="E3701" s="122"/>
      <c r="F3701" s="123"/>
      <c r="G3701" s="122"/>
      <c r="H3701" s="123"/>
      <c r="I3701" s="122"/>
      <c r="J3701" s="122"/>
      <c r="K3701" s="122"/>
      <c r="L3701" s="122"/>
      <c r="M3701" s="123"/>
      <c r="N3701" s="122"/>
      <c r="O3701" s="122"/>
      <c r="P3701" s="122"/>
      <c r="Q3701" s="122"/>
      <c r="R3701" s="123"/>
      <c r="S3701" s="122"/>
      <c r="T3701" s="122"/>
      <c r="U3701" s="122"/>
      <c r="V3701" s="122"/>
      <c r="W3701" s="123"/>
      <c r="X3701" s="122"/>
      <c r="Y3701" s="115"/>
      <c r="Z3701" s="115"/>
      <c r="AA3701" s="115"/>
      <c r="AB3701" s="116"/>
    </row>
    <row r="3702" spans="1:28">
      <c r="A3702" s="102">
        <v>3700</v>
      </c>
      <c r="B3702" s="37"/>
      <c r="C3702" s="37"/>
      <c r="D3702" s="37"/>
      <c r="G3702" s="37"/>
      <c r="J3702" s="25"/>
      <c r="K3702" s="25"/>
      <c r="P3702" s="25"/>
      <c r="T3702" s="37"/>
      <c r="U3702" s="37"/>
      <c r="Y3702" s="37"/>
      <c r="Z3702" s="37"/>
    </row>
    <row r="3703" spans="1:28">
      <c r="A3703" s="102">
        <v>3701</v>
      </c>
      <c r="B3703" s="37"/>
      <c r="C3703" s="37"/>
      <c r="D3703" s="37"/>
      <c r="G3703" s="37"/>
      <c r="J3703" s="25"/>
      <c r="K3703" s="25"/>
      <c r="P3703" s="25"/>
      <c r="T3703" s="37"/>
      <c r="U3703" s="37"/>
      <c r="Y3703" s="37"/>
      <c r="Z3703" s="37"/>
    </row>
    <row r="3704" spans="1:28">
      <c r="A3704" s="102">
        <v>3702</v>
      </c>
      <c r="B3704" s="37"/>
      <c r="C3704" s="37"/>
      <c r="D3704" s="37"/>
      <c r="G3704" s="37"/>
      <c r="J3704" s="25"/>
      <c r="K3704" s="25"/>
      <c r="P3704" s="25"/>
      <c r="T3704" s="37"/>
      <c r="U3704" s="37"/>
      <c r="Y3704" s="37"/>
      <c r="Z3704" s="37"/>
    </row>
    <row r="3705" spans="1:28">
      <c r="A3705" s="102">
        <v>3703</v>
      </c>
      <c r="B3705" s="37"/>
      <c r="C3705" s="37"/>
      <c r="D3705" s="37"/>
      <c r="G3705" s="37"/>
      <c r="J3705" s="25"/>
      <c r="K3705" s="25"/>
      <c r="P3705" s="25"/>
      <c r="T3705" s="37"/>
      <c r="U3705" s="37"/>
      <c r="Y3705" s="37"/>
      <c r="Z3705" s="37"/>
    </row>
    <row r="3706" spans="1:28" ht="13.5" thickBot="1">
      <c r="A3706" s="114">
        <v>3704</v>
      </c>
      <c r="B3706" s="122"/>
      <c r="C3706" s="122"/>
      <c r="D3706" s="122"/>
      <c r="E3706" s="122"/>
      <c r="F3706" s="123"/>
      <c r="G3706" s="122"/>
      <c r="H3706" s="123"/>
      <c r="I3706" s="122"/>
      <c r="J3706" s="122"/>
      <c r="K3706" s="122"/>
      <c r="L3706" s="122"/>
      <c r="M3706" s="123"/>
      <c r="N3706" s="122"/>
      <c r="O3706" s="122"/>
      <c r="P3706" s="122"/>
      <c r="Q3706" s="122"/>
      <c r="R3706" s="123"/>
      <c r="S3706" s="122"/>
      <c r="T3706" s="122"/>
      <c r="U3706" s="122"/>
      <c r="V3706" s="122"/>
      <c r="W3706" s="123"/>
      <c r="X3706" s="122"/>
      <c r="Y3706" s="115"/>
      <c r="Z3706" s="115"/>
      <c r="AA3706" s="115"/>
      <c r="AB3706" s="116"/>
    </row>
    <row r="3707" spans="1:28">
      <c r="A3707" s="102">
        <v>3705</v>
      </c>
      <c r="B3707" s="37"/>
      <c r="C3707" s="37"/>
      <c r="D3707" s="37"/>
      <c r="G3707" s="37"/>
      <c r="J3707" s="25"/>
      <c r="K3707" s="25"/>
      <c r="P3707" s="25"/>
      <c r="T3707" s="37"/>
      <c r="U3707" s="37"/>
      <c r="Y3707" s="37"/>
      <c r="Z3707" s="37"/>
    </row>
    <row r="3708" spans="1:28">
      <c r="A3708" s="102">
        <v>3706</v>
      </c>
      <c r="B3708" s="37"/>
      <c r="C3708" s="37"/>
      <c r="D3708" s="37"/>
      <c r="G3708" s="37"/>
      <c r="J3708" s="25"/>
      <c r="K3708" s="25"/>
      <c r="P3708" s="25"/>
      <c r="T3708" s="37"/>
      <c r="U3708" s="37"/>
      <c r="Y3708" s="37"/>
      <c r="Z3708" s="37"/>
    </row>
    <row r="3709" spans="1:28">
      <c r="A3709" s="102">
        <v>3707</v>
      </c>
      <c r="B3709" s="37"/>
      <c r="C3709" s="37"/>
      <c r="D3709" s="37"/>
      <c r="G3709" s="37"/>
      <c r="J3709" s="25"/>
      <c r="K3709" s="25"/>
      <c r="P3709" s="25"/>
      <c r="T3709" s="37"/>
      <c r="U3709" s="37"/>
      <c r="Y3709" s="37"/>
      <c r="Z3709" s="37"/>
    </row>
    <row r="3710" spans="1:28">
      <c r="A3710" s="102">
        <v>3708</v>
      </c>
      <c r="B3710" s="37"/>
      <c r="C3710" s="37"/>
      <c r="D3710" s="37"/>
      <c r="G3710" s="37"/>
      <c r="J3710" s="25"/>
      <c r="K3710" s="25"/>
      <c r="P3710" s="25"/>
      <c r="T3710" s="37"/>
      <c r="U3710" s="37"/>
      <c r="Y3710" s="37"/>
      <c r="Z3710" s="37"/>
    </row>
    <row r="3711" spans="1:28" ht="13.5" thickBot="1">
      <c r="A3711" s="114">
        <v>3709</v>
      </c>
      <c r="B3711" s="122"/>
      <c r="C3711" s="122"/>
      <c r="D3711" s="122"/>
      <c r="E3711" s="122"/>
      <c r="F3711" s="123"/>
      <c r="G3711" s="122"/>
      <c r="H3711" s="123"/>
      <c r="I3711" s="122"/>
      <c r="J3711" s="122"/>
      <c r="K3711" s="122"/>
      <c r="L3711" s="122"/>
      <c r="M3711" s="123"/>
      <c r="N3711" s="122"/>
      <c r="O3711" s="122"/>
      <c r="P3711" s="122"/>
      <c r="Q3711" s="122"/>
      <c r="R3711" s="123"/>
      <c r="S3711" s="122"/>
      <c r="T3711" s="122"/>
      <c r="U3711" s="122"/>
      <c r="V3711" s="122"/>
      <c r="W3711" s="123"/>
      <c r="X3711" s="122"/>
      <c r="Y3711" s="115"/>
      <c r="Z3711" s="115"/>
      <c r="AA3711" s="115"/>
      <c r="AB3711" s="116"/>
    </row>
    <row r="3712" spans="1:28">
      <c r="A3712" s="102">
        <v>3710</v>
      </c>
      <c r="B3712" s="37"/>
      <c r="C3712" s="37"/>
      <c r="D3712" s="37"/>
      <c r="G3712" s="37"/>
      <c r="J3712" s="25"/>
      <c r="K3712" s="25"/>
      <c r="P3712" s="25"/>
      <c r="T3712" s="37"/>
      <c r="U3712" s="37"/>
      <c r="Y3712" s="37"/>
      <c r="Z3712" s="37"/>
    </row>
    <row r="3713" spans="1:28">
      <c r="A3713" s="102">
        <v>3711</v>
      </c>
      <c r="B3713" s="37"/>
      <c r="C3713" s="37"/>
      <c r="D3713" s="37"/>
      <c r="G3713" s="37"/>
      <c r="J3713" s="25"/>
      <c r="K3713" s="25"/>
      <c r="P3713" s="25"/>
      <c r="T3713" s="37"/>
      <c r="U3713" s="37"/>
      <c r="Y3713" s="37"/>
      <c r="Z3713" s="37"/>
    </row>
    <row r="3714" spans="1:28">
      <c r="A3714" s="102">
        <v>3712</v>
      </c>
      <c r="B3714" s="37"/>
      <c r="C3714" s="37"/>
      <c r="D3714" s="37"/>
      <c r="G3714" s="37"/>
      <c r="J3714" s="25"/>
      <c r="K3714" s="25"/>
      <c r="P3714" s="25"/>
      <c r="T3714" s="37"/>
      <c r="U3714" s="37"/>
      <c r="Y3714" s="37"/>
      <c r="Z3714" s="37"/>
    </row>
    <row r="3715" spans="1:28">
      <c r="A3715" s="102">
        <v>3713</v>
      </c>
      <c r="B3715" s="37"/>
      <c r="C3715" s="37"/>
      <c r="D3715" s="37"/>
      <c r="G3715" s="37"/>
      <c r="J3715" s="25"/>
      <c r="K3715" s="25"/>
      <c r="P3715" s="25"/>
      <c r="T3715" s="37"/>
      <c r="U3715" s="37"/>
      <c r="Y3715" s="37"/>
      <c r="Z3715" s="37"/>
    </row>
    <row r="3716" spans="1:28" ht="13.5" thickBot="1">
      <c r="A3716" s="114">
        <v>3714</v>
      </c>
      <c r="B3716" s="122"/>
      <c r="C3716" s="122"/>
      <c r="D3716" s="122"/>
      <c r="E3716" s="122"/>
      <c r="F3716" s="123"/>
      <c r="G3716" s="122"/>
      <c r="H3716" s="123"/>
      <c r="I3716" s="122"/>
      <c r="J3716" s="122"/>
      <c r="K3716" s="122"/>
      <c r="L3716" s="122"/>
      <c r="M3716" s="123"/>
      <c r="N3716" s="122"/>
      <c r="O3716" s="122"/>
      <c r="P3716" s="122"/>
      <c r="Q3716" s="122"/>
      <c r="R3716" s="123"/>
      <c r="S3716" s="122"/>
      <c r="T3716" s="122"/>
      <c r="U3716" s="122"/>
      <c r="V3716" s="122"/>
      <c r="W3716" s="123"/>
      <c r="X3716" s="122"/>
      <c r="Y3716" s="115"/>
      <c r="Z3716" s="115"/>
      <c r="AA3716" s="115"/>
      <c r="AB3716" s="116"/>
    </row>
    <row r="3717" spans="1:28">
      <c r="A3717" s="102">
        <v>3715</v>
      </c>
      <c r="B3717" s="37"/>
      <c r="C3717" s="37"/>
      <c r="D3717" s="37"/>
      <c r="G3717" s="37"/>
      <c r="J3717" s="25"/>
      <c r="K3717" s="25"/>
      <c r="P3717" s="25"/>
      <c r="T3717" s="37"/>
      <c r="U3717" s="37"/>
      <c r="Y3717" s="37"/>
      <c r="Z3717" s="37"/>
    </row>
    <row r="3718" spans="1:28">
      <c r="A3718" s="102">
        <v>3716</v>
      </c>
      <c r="B3718" s="37"/>
      <c r="C3718" s="37"/>
      <c r="D3718" s="37"/>
      <c r="G3718" s="37"/>
      <c r="J3718" s="25"/>
      <c r="K3718" s="25"/>
      <c r="P3718" s="25"/>
      <c r="T3718" s="37"/>
      <c r="U3718" s="37"/>
      <c r="Y3718" s="37"/>
      <c r="Z3718" s="37"/>
    </row>
    <row r="3719" spans="1:28">
      <c r="A3719" s="102">
        <v>3717</v>
      </c>
      <c r="B3719" s="37"/>
      <c r="C3719" s="37"/>
      <c r="D3719" s="37"/>
      <c r="G3719" s="37"/>
      <c r="J3719" s="25"/>
      <c r="K3719" s="25"/>
      <c r="P3719" s="25"/>
      <c r="T3719" s="37"/>
      <c r="U3719" s="37"/>
      <c r="Y3719" s="37"/>
      <c r="Z3719" s="37"/>
    </row>
    <row r="3720" spans="1:28">
      <c r="A3720" s="102">
        <v>3718</v>
      </c>
      <c r="B3720" s="37"/>
      <c r="C3720" s="37"/>
      <c r="D3720" s="37"/>
      <c r="G3720" s="37"/>
      <c r="J3720" s="25"/>
      <c r="K3720" s="25"/>
      <c r="P3720" s="25"/>
      <c r="T3720" s="37"/>
      <c r="U3720" s="37"/>
      <c r="Y3720" s="37"/>
      <c r="Z3720" s="37"/>
    </row>
    <row r="3721" spans="1:28" ht="13.5" thickBot="1">
      <c r="A3721" s="114">
        <v>3719</v>
      </c>
      <c r="B3721" s="122"/>
      <c r="C3721" s="122"/>
      <c r="D3721" s="122"/>
      <c r="E3721" s="122"/>
      <c r="F3721" s="123"/>
      <c r="G3721" s="122"/>
      <c r="H3721" s="123"/>
      <c r="I3721" s="122"/>
      <c r="J3721" s="122"/>
      <c r="K3721" s="122"/>
      <c r="L3721" s="122"/>
      <c r="M3721" s="123"/>
      <c r="N3721" s="122"/>
      <c r="O3721" s="122"/>
      <c r="P3721" s="122"/>
      <c r="Q3721" s="122"/>
      <c r="R3721" s="123"/>
      <c r="S3721" s="122"/>
      <c r="T3721" s="122"/>
      <c r="U3721" s="122"/>
      <c r="V3721" s="122"/>
      <c r="W3721" s="123"/>
      <c r="X3721" s="122"/>
      <c r="Y3721" s="115"/>
      <c r="Z3721" s="115"/>
      <c r="AA3721" s="115"/>
      <c r="AB3721" s="116"/>
    </row>
    <row r="3722" spans="1:28">
      <c r="A3722" s="102">
        <v>3720</v>
      </c>
      <c r="B3722" s="37"/>
      <c r="C3722" s="37"/>
      <c r="D3722" s="37"/>
      <c r="G3722" s="37"/>
      <c r="J3722" s="25"/>
      <c r="K3722" s="25"/>
      <c r="P3722" s="25"/>
      <c r="T3722" s="37"/>
      <c r="U3722" s="37"/>
      <c r="Y3722" s="37"/>
      <c r="Z3722" s="37"/>
    </row>
    <row r="3723" spans="1:28">
      <c r="A3723" s="102">
        <v>3721</v>
      </c>
      <c r="B3723" s="37"/>
      <c r="C3723" s="37"/>
      <c r="D3723" s="37"/>
      <c r="G3723" s="37"/>
      <c r="J3723" s="25"/>
      <c r="K3723" s="25"/>
      <c r="P3723" s="25"/>
      <c r="T3723" s="37"/>
      <c r="U3723" s="37"/>
      <c r="Y3723" s="37"/>
      <c r="Z3723" s="37"/>
    </row>
    <row r="3724" spans="1:28">
      <c r="A3724" s="102">
        <v>3722</v>
      </c>
      <c r="B3724" s="37"/>
      <c r="C3724" s="37"/>
      <c r="D3724" s="37"/>
      <c r="G3724" s="37"/>
      <c r="J3724" s="25"/>
      <c r="K3724" s="25"/>
      <c r="P3724" s="25"/>
      <c r="T3724" s="37"/>
      <c r="U3724" s="37"/>
      <c r="Y3724" s="37"/>
      <c r="Z3724" s="37"/>
    </row>
    <row r="3725" spans="1:28">
      <c r="A3725" s="102">
        <v>3723</v>
      </c>
      <c r="B3725" s="37"/>
      <c r="C3725" s="37"/>
      <c r="D3725" s="37"/>
      <c r="G3725" s="37"/>
      <c r="J3725" s="25"/>
      <c r="K3725" s="25"/>
      <c r="P3725" s="25"/>
      <c r="T3725" s="37"/>
      <c r="U3725" s="37"/>
      <c r="Y3725" s="37"/>
      <c r="Z3725" s="37"/>
    </row>
    <row r="3726" spans="1:28" ht="13.5" thickBot="1">
      <c r="A3726" s="114">
        <v>3724</v>
      </c>
      <c r="B3726" s="122"/>
      <c r="C3726" s="122"/>
      <c r="D3726" s="122"/>
      <c r="E3726" s="122"/>
      <c r="F3726" s="123"/>
      <c r="G3726" s="122"/>
      <c r="H3726" s="123"/>
      <c r="I3726" s="122"/>
      <c r="J3726" s="122"/>
      <c r="K3726" s="122"/>
      <c r="L3726" s="122"/>
      <c r="M3726" s="123"/>
      <c r="N3726" s="122"/>
      <c r="O3726" s="122"/>
      <c r="P3726" s="122"/>
      <c r="Q3726" s="122"/>
      <c r="R3726" s="123"/>
      <c r="S3726" s="122"/>
      <c r="T3726" s="122"/>
      <c r="U3726" s="122"/>
      <c r="V3726" s="122"/>
      <c r="W3726" s="123"/>
      <c r="X3726" s="122"/>
      <c r="Y3726" s="115"/>
      <c r="Z3726" s="115"/>
      <c r="AA3726" s="115"/>
      <c r="AB3726" s="116"/>
    </row>
    <row r="3727" spans="1:28">
      <c r="A3727" s="102">
        <v>3725</v>
      </c>
      <c r="B3727" s="37"/>
      <c r="C3727" s="37"/>
      <c r="D3727" s="37"/>
      <c r="G3727" s="37"/>
      <c r="J3727" s="25"/>
      <c r="K3727" s="25"/>
      <c r="P3727" s="25"/>
      <c r="T3727" s="37"/>
      <c r="U3727" s="37"/>
      <c r="Y3727" s="37"/>
      <c r="Z3727" s="37"/>
    </row>
    <row r="3728" spans="1:28">
      <c r="A3728" s="102">
        <v>3726</v>
      </c>
      <c r="B3728" s="37"/>
      <c r="C3728" s="37"/>
      <c r="D3728" s="37"/>
      <c r="G3728" s="37"/>
      <c r="J3728" s="25"/>
      <c r="K3728" s="25"/>
      <c r="P3728" s="25"/>
      <c r="T3728" s="37"/>
      <c r="U3728" s="37"/>
      <c r="Y3728" s="37"/>
      <c r="Z3728" s="37"/>
    </row>
    <row r="3729" spans="1:28">
      <c r="A3729" s="102">
        <v>3727</v>
      </c>
      <c r="B3729" s="37"/>
      <c r="C3729" s="37"/>
      <c r="D3729" s="37"/>
      <c r="G3729" s="37"/>
      <c r="J3729" s="25"/>
      <c r="K3729" s="25"/>
      <c r="P3729" s="25"/>
      <c r="T3729" s="37"/>
      <c r="U3729" s="37"/>
      <c r="Y3729" s="37"/>
      <c r="Z3729" s="37"/>
    </row>
    <row r="3730" spans="1:28">
      <c r="A3730" s="102">
        <v>3728</v>
      </c>
      <c r="B3730" s="37"/>
      <c r="C3730" s="37"/>
      <c r="D3730" s="37"/>
      <c r="G3730" s="37"/>
      <c r="J3730" s="25"/>
      <c r="K3730" s="25"/>
      <c r="P3730" s="25"/>
      <c r="T3730" s="37"/>
      <c r="U3730" s="37"/>
      <c r="Y3730" s="37"/>
      <c r="Z3730" s="37"/>
    </row>
    <row r="3731" spans="1:28" ht="13.5" thickBot="1">
      <c r="A3731" s="114">
        <v>3729</v>
      </c>
      <c r="B3731" s="122"/>
      <c r="C3731" s="122"/>
      <c r="D3731" s="122"/>
      <c r="E3731" s="122"/>
      <c r="F3731" s="123"/>
      <c r="G3731" s="122"/>
      <c r="H3731" s="123"/>
      <c r="I3731" s="122"/>
      <c r="J3731" s="122"/>
      <c r="K3731" s="122"/>
      <c r="L3731" s="122"/>
      <c r="M3731" s="123"/>
      <c r="N3731" s="122"/>
      <c r="O3731" s="122"/>
      <c r="P3731" s="122"/>
      <c r="Q3731" s="122"/>
      <c r="R3731" s="123"/>
      <c r="S3731" s="122"/>
      <c r="T3731" s="122"/>
      <c r="U3731" s="122"/>
      <c r="V3731" s="122"/>
      <c r="W3731" s="123"/>
      <c r="X3731" s="122"/>
      <c r="Y3731" s="115"/>
      <c r="Z3731" s="115"/>
      <c r="AA3731" s="115"/>
      <c r="AB3731" s="116"/>
    </row>
    <row r="3732" spans="1:28">
      <c r="A3732" s="102">
        <v>3730</v>
      </c>
      <c r="B3732" s="37"/>
      <c r="C3732" s="37"/>
      <c r="D3732" s="37"/>
      <c r="G3732" s="37"/>
      <c r="J3732" s="25"/>
      <c r="K3732" s="25"/>
      <c r="P3732" s="25"/>
      <c r="T3732" s="37"/>
      <c r="U3732" s="37"/>
      <c r="Y3732" s="37"/>
      <c r="Z3732" s="37"/>
    </row>
    <row r="3733" spans="1:28">
      <c r="A3733" s="102">
        <v>3731</v>
      </c>
      <c r="B3733" s="37"/>
      <c r="C3733" s="37"/>
      <c r="D3733" s="37"/>
      <c r="G3733" s="37"/>
      <c r="J3733" s="25"/>
      <c r="K3733" s="25"/>
      <c r="P3733" s="25"/>
      <c r="T3733" s="37"/>
      <c r="U3733" s="37"/>
      <c r="Y3733" s="37"/>
      <c r="Z3733" s="37"/>
    </row>
    <row r="3734" spans="1:28">
      <c r="A3734" s="102">
        <v>3732</v>
      </c>
      <c r="B3734" s="37"/>
      <c r="C3734" s="37"/>
      <c r="D3734" s="37"/>
      <c r="G3734" s="37"/>
      <c r="J3734" s="25"/>
      <c r="K3734" s="25"/>
      <c r="P3734" s="25"/>
      <c r="T3734" s="37"/>
      <c r="U3734" s="37"/>
      <c r="Y3734" s="37"/>
      <c r="Z3734" s="37"/>
    </row>
    <row r="3735" spans="1:28">
      <c r="A3735" s="102">
        <v>3733</v>
      </c>
      <c r="B3735" s="37"/>
      <c r="C3735" s="37"/>
      <c r="D3735" s="37"/>
      <c r="G3735" s="37"/>
      <c r="J3735" s="25"/>
      <c r="K3735" s="25"/>
      <c r="P3735" s="25"/>
      <c r="T3735" s="37"/>
      <c r="U3735" s="37"/>
      <c r="Y3735" s="37"/>
      <c r="Z3735" s="37"/>
    </row>
    <row r="3736" spans="1:28" ht="13.5" thickBot="1">
      <c r="A3736" s="114">
        <v>3734</v>
      </c>
      <c r="B3736" s="122"/>
      <c r="C3736" s="122"/>
      <c r="D3736" s="122"/>
      <c r="E3736" s="122"/>
      <c r="F3736" s="123"/>
      <c r="G3736" s="122"/>
      <c r="H3736" s="123"/>
      <c r="I3736" s="122"/>
      <c r="J3736" s="122"/>
      <c r="K3736" s="122"/>
      <c r="L3736" s="122"/>
      <c r="M3736" s="123"/>
      <c r="N3736" s="122"/>
      <c r="O3736" s="122"/>
      <c r="P3736" s="122"/>
      <c r="Q3736" s="122"/>
      <c r="R3736" s="123"/>
      <c r="S3736" s="122"/>
      <c r="T3736" s="122"/>
      <c r="U3736" s="122"/>
      <c r="V3736" s="122"/>
      <c r="W3736" s="123"/>
      <c r="X3736" s="122"/>
      <c r="Y3736" s="115"/>
      <c r="Z3736" s="115"/>
      <c r="AA3736" s="115"/>
      <c r="AB3736" s="116"/>
    </row>
    <row r="3737" spans="1:28">
      <c r="A3737" s="102">
        <v>3735</v>
      </c>
      <c r="B3737" s="37"/>
      <c r="C3737" s="37"/>
      <c r="D3737" s="37"/>
      <c r="G3737" s="37"/>
      <c r="J3737" s="25"/>
      <c r="K3737" s="25"/>
      <c r="P3737" s="25"/>
      <c r="T3737" s="37"/>
      <c r="U3737" s="37"/>
      <c r="Y3737" s="37"/>
      <c r="Z3737" s="37"/>
    </row>
    <row r="3738" spans="1:28">
      <c r="A3738" s="102">
        <v>3736</v>
      </c>
      <c r="B3738" s="37"/>
      <c r="C3738" s="37"/>
      <c r="D3738" s="37"/>
      <c r="G3738" s="37"/>
      <c r="J3738" s="25"/>
      <c r="K3738" s="25"/>
      <c r="P3738" s="25"/>
      <c r="T3738" s="37"/>
      <c r="U3738" s="37"/>
      <c r="Y3738" s="37"/>
      <c r="Z3738" s="37"/>
    </row>
    <row r="3739" spans="1:28">
      <c r="A3739" s="102">
        <v>3737</v>
      </c>
      <c r="B3739" s="37"/>
      <c r="C3739" s="37"/>
      <c r="D3739" s="37"/>
      <c r="G3739" s="37"/>
      <c r="J3739" s="25"/>
      <c r="K3739" s="25"/>
      <c r="P3739" s="25"/>
      <c r="T3739" s="37"/>
      <c r="U3739" s="37"/>
      <c r="Y3739" s="37"/>
      <c r="Z3739" s="37"/>
    </row>
    <row r="3740" spans="1:28">
      <c r="A3740" s="102">
        <v>3738</v>
      </c>
      <c r="B3740" s="37"/>
      <c r="C3740" s="37"/>
      <c r="D3740" s="37"/>
      <c r="G3740" s="37"/>
      <c r="J3740" s="25"/>
      <c r="K3740" s="25"/>
      <c r="P3740" s="25"/>
      <c r="T3740" s="37"/>
      <c r="U3740" s="37"/>
      <c r="Y3740" s="37"/>
      <c r="Z3740" s="37"/>
    </row>
    <row r="3741" spans="1:28" ht="13.5" thickBot="1">
      <c r="A3741" s="114">
        <v>3739</v>
      </c>
      <c r="B3741" s="122"/>
      <c r="C3741" s="122"/>
      <c r="D3741" s="122"/>
      <c r="E3741" s="122"/>
      <c r="F3741" s="123"/>
      <c r="G3741" s="122"/>
      <c r="H3741" s="123"/>
      <c r="I3741" s="122"/>
      <c r="J3741" s="122"/>
      <c r="K3741" s="122"/>
      <c r="L3741" s="122"/>
      <c r="M3741" s="123"/>
      <c r="N3741" s="122"/>
      <c r="O3741" s="122"/>
      <c r="P3741" s="122"/>
      <c r="Q3741" s="122"/>
      <c r="R3741" s="123"/>
      <c r="S3741" s="122"/>
      <c r="T3741" s="122"/>
      <c r="U3741" s="122"/>
      <c r="V3741" s="122"/>
      <c r="W3741" s="123"/>
      <c r="X3741" s="122"/>
      <c r="Y3741" s="115"/>
      <c r="Z3741" s="115"/>
      <c r="AA3741" s="115"/>
      <c r="AB3741" s="116"/>
    </row>
    <row r="3742" spans="1:28">
      <c r="A3742" s="102">
        <v>3740</v>
      </c>
      <c r="B3742" s="37"/>
      <c r="C3742" s="37"/>
      <c r="D3742" s="37"/>
      <c r="G3742" s="37"/>
      <c r="J3742" s="25"/>
      <c r="K3742" s="25"/>
      <c r="P3742" s="25"/>
      <c r="T3742" s="37"/>
      <c r="U3742" s="37"/>
      <c r="Y3742" s="37"/>
      <c r="Z3742" s="37"/>
    </row>
    <row r="3743" spans="1:28">
      <c r="A3743" s="102">
        <v>3741</v>
      </c>
      <c r="B3743" s="37"/>
      <c r="C3743" s="37"/>
      <c r="D3743" s="37"/>
      <c r="G3743" s="37"/>
      <c r="J3743" s="25"/>
      <c r="K3743" s="25"/>
      <c r="P3743" s="25"/>
      <c r="T3743" s="37"/>
      <c r="U3743" s="37"/>
      <c r="Y3743" s="37"/>
      <c r="Z3743" s="37"/>
    </row>
    <row r="3744" spans="1:28">
      <c r="A3744" s="102">
        <v>3742</v>
      </c>
      <c r="B3744" s="37"/>
      <c r="C3744" s="37"/>
      <c r="D3744" s="37"/>
      <c r="G3744" s="37"/>
      <c r="J3744" s="25"/>
      <c r="K3744" s="25"/>
      <c r="P3744" s="25"/>
      <c r="T3744" s="37"/>
      <c r="U3744" s="37"/>
      <c r="Y3744" s="37"/>
      <c r="Z3744" s="37"/>
    </row>
    <row r="3745" spans="1:28">
      <c r="A3745" s="102">
        <v>3743</v>
      </c>
      <c r="B3745" s="37"/>
      <c r="C3745" s="37"/>
      <c r="D3745" s="37"/>
      <c r="G3745" s="37"/>
      <c r="J3745" s="25"/>
      <c r="K3745" s="25"/>
      <c r="P3745" s="25"/>
      <c r="T3745" s="37"/>
      <c r="U3745" s="37"/>
      <c r="Y3745" s="37"/>
      <c r="Z3745" s="37"/>
    </row>
    <row r="3746" spans="1:28" ht="13.5" thickBot="1">
      <c r="A3746" s="114">
        <v>3744</v>
      </c>
      <c r="B3746" s="122"/>
      <c r="C3746" s="122"/>
      <c r="D3746" s="122"/>
      <c r="E3746" s="122"/>
      <c r="F3746" s="123"/>
      <c r="G3746" s="122"/>
      <c r="H3746" s="123"/>
      <c r="I3746" s="122"/>
      <c r="J3746" s="122"/>
      <c r="K3746" s="122"/>
      <c r="L3746" s="122"/>
      <c r="M3746" s="123"/>
      <c r="N3746" s="122"/>
      <c r="O3746" s="122"/>
      <c r="P3746" s="122"/>
      <c r="Q3746" s="122"/>
      <c r="R3746" s="123"/>
      <c r="S3746" s="122"/>
      <c r="T3746" s="122"/>
      <c r="U3746" s="122"/>
      <c r="V3746" s="122"/>
      <c r="W3746" s="123"/>
      <c r="X3746" s="122"/>
      <c r="Y3746" s="115"/>
      <c r="Z3746" s="115"/>
      <c r="AA3746" s="115"/>
      <c r="AB3746" s="116"/>
    </row>
    <row r="3747" spans="1:28">
      <c r="A3747" s="102">
        <v>3745</v>
      </c>
      <c r="B3747" s="37"/>
      <c r="C3747" s="37"/>
      <c r="D3747" s="37"/>
      <c r="G3747" s="37"/>
      <c r="J3747" s="25"/>
      <c r="K3747" s="25"/>
      <c r="P3747" s="25"/>
      <c r="T3747" s="37"/>
      <c r="U3747" s="37"/>
      <c r="Y3747" s="37"/>
      <c r="Z3747" s="37"/>
    </row>
    <row r="3748" spans="1:28">
      <c r="A3748" s="102">
        <v>3746</v>
      </c>
      <c r="B3748" s="37"/>
      <c r="C3748" s="37"/>
      <c r="D3748" s="37"/>
      <c r="G3748" s="37"/>
      <c r="J3748" s="25"/>
      <c r="K3748" s="25"/>
      <c r="P3748" s="25"/>
      <c r="T3748" s="37"/>
      <c r="U3748" s="37"/>
      <c r="Y3748" s="37"/>
      <c r="Z3748" s="37"/>
    </row>
    <row r="3749" spans="1:28">
      <c r="A3749" s="102">
        <v>3747</v>
      </c>
      <c r="B3749" s="37"/>
      <c r="C3749" s="37"/>
      <c r="D3749" s="37"/>
      <c r="G3749" s="37"/>
      <c r="J3749" s="25"/>
      <c r="K3749" s="25"/>
      <c r="P3749" s="25"/>
      <c r="T3749" s="37"/>
      <c r="U3749" s="37"/>
      <c r="Y3749" s="37"/>
      <c r="Z3749" s="37"/>
    </row>
    <row r="3750" spans="1:28">
      <c r="A3750" s="102">
        <v>3748</v>
      </c>
      <c r="B3750" s="37"/>
      <c r="C3750" s="37"/>
      <c r="D3750" s="37"/>
      <c r="G3750" s="37"/>
      <c r="J3750" s="25"/>
      <c r="K3750" s="25"/>
      <c r="P3750" s="25"/>
      <c r="T3750" s="37"/>
      <c r="U3750" s="37"/>
      <c r="Y3750" s="37"/>
      <c r="Z3750" s="37"/>
    </row>
    <row r="3751" spans="1:28" ht="13.5" thickBot="1">
      <c r="A3751" s="114">
        <v>3749</v>
      </c>
      <c r="B3751" s="122"/>
      <c r="C3751" s="122"/>
      <c r="D3751" s="122"/>
      <c r="E3751" s="122"/>
      <c r="F3751" s="123"/>
      <c r="G3751" s="122"/>
      <c r="H3751" s="123"/>
      <c r="I3751" s="122"/>
      <c r="J3751" s="122"/>
      <c r="K3751" s="122"/>
      <c r="L3751" s="122"/>
      <c r="M3751" s="123"/>
      <c r="N3751" s="122"/>
      <c r="O3751" s="122"/>
      <c r="P3751" s="122"/>
      <c r="Q3751" s="122"/>
      <c r="R3751" s="123"/>
      <c r="S3751" s="122"/>
      <c r="T3751" s="122"/>
      <c r="U3751" s="122"/>
      <c r="V3751" s="122"/>
      <c r="W3751" s="123"/>
      <c r="X3751" s="122"/>
      <c r="Y3751" s="115"/>
      <c r="Z3751" s="115"/>
      <c r="AA3751" s="115"/>
      <c r="AB3751" s="116"/>
    </row>
    <row r="3752" spans="1:28">
      <c r="A3752" s="102">
        <v>3750</v>
      </c>
      <c r="B3752" s="37"/>
      <c r="C3752" s="37"/>
      <c r="D3752" s="37"/>
      <c r="G3752" s="37"/>
      <c r="J3752" s="25"/>
      <c r="K3752" s="25"/>
      <c r="P3752" s="25"/>
      <c r="T3752" s="37"/>
      <c r="U3752" s="37"/>
      <c r="Y3752" s="37"/>
      <c r="Z3752" s="37"/>
    </row>
    <row r="3753" spans="1:28">
      <c r="A3753" s="102">
        <v>3751</v>
      </c>
      <c r="B3753" s="37"/>
      <c r="C3753" s="37"/>
      <c r="D3753" s="37"/>
      <c r="G3753" s="37"/>
      <c r="J3753" s="25"/>
      <c r="K3753" s="25"/>
      <c r="P3753" s="25"/>
      <c r="T3753" s="37"/>
      <c r="U3753" s="37"/>
      <c r="Y3753" s="37"/>
      <c r="Z3753" s="37"/>
    </row>
    <row r="3754" spans="1:28">
      <c r="A3754" s="102">
        <v>3752</v>
      </c>
      <c r="B3754" s="37"/>
      <c r="C3754" s="37"/>
      <c r="D3754" s="37"/>
      <c r="G3754" s="37"/>
      <c r="J3754" s="25"/>
      <c r="K3754" s="25"/>
      <c r="P3754" s="25"/>
      <c r="T3754" s="37"/>
      <c r="U3754" s="37"/>
      <c r="Y3754" s="37"/>
      <c r="Z3754" s="37"/>
    </row>
    <row r="3755" spans="1:28">
      <c r="A3755" s="102">
        <v>3753</v>
      </c>
      <c r="B3755" s="37"/>
      <c r="C3755" s="37"/>
      <c r="D3755" s="37"/>
      <c r="G3755" s="37"/>
      <c r="J3755" s="25"/>
      <c r="K3755" s="25"/>
      <c r="P3755" s="25"/>
      <c r="T3755" s="37"/>
      <c r="U3755" s="37"/>
      <c r="Y3755" s="37"/>
      <c r="Z3755" s="37"/>
    </row>
    <row r="3756" spans="1:28" ht="13.5" thickBot="1">
      <c r="A3756" s="114">
        <v>3754</v>
      </c>
      <c r="B3756" s="122"/>
      <c r="C3756" s="122"/>
      <c r="D3756" s="122"/>
      <c r="E3756" s="122"/>
      <c r="F3756" s="123"/>
      <c r="G3756" s="122"/>
      <c r="H3756" s="123"/>
      <c r="I3756" s="122"/>
      <c r="J3756" s="122"/>
      <c r="K3756" s="122"/>
      <c r="L3756" s="122"/>
      <c r="M3756" s="123"/>
      <c r="N3756" s="122"/>
      <c r="O3756" s="122"/>
      <c r="P3756" s="122"/>
      <c r="Q3756" s="122"/>
      <c r="R3756" s="123"/>
      <c r="S3756" s="122"/>
      <c r="T3756" s="122"/>
      <c r="U3756" s="122"/>
      <c r="V3756" s="122"/>
      <c r="W3756" s="123"/>
      <c r="X3756" s="122"/>
      <c r="Y3756" s="115"/>
      <c r="Z3756" s="115"/>
      <c r="AA3756" s="115"/>
      <c r="AB3756" s="116"/>
    </row>
    <row r="3757" spans="1:28">
      <c r="A3757" s="102">
        <v>3755</v>
      </c>
      <c r="B3757" s="37"/>
      <c r="C3757" s="37"/>
      <c r="D3757" s="37"/>
      <c r="G3757" s="37"/>
      <c r="J3757" s="25"/>
      <c r="K3757" s="25"/>
      <c r="P3757" s="25"/>
      <c r="T3757" s="37"/>
      <c r="U3757" s="37"/>
      <c r="Y3757" s="37"/>
      <c r="Z3757" s="37"/>
    </row>
    <row r="3758" spans="1:28">
      <c r="A3758" s="102">
        <v>3756</v>
      </c>
      <c r="B3758" s="37"/>
      <c r="C3758" s="37"/>
      <c r="D3758" s="37"/>
      <c r="G3758" s="37"/>
      <c r="J3758" s="25"/>
      <c r="K3758" s="25"/>
      <c r="P3758" s="25"/>
      <c r="T3758" s="37"/>
      <c r="U3758" s="37"/>
      <c r="Y3758" s="37"/>
      <c r="Z3758" s="37"/>
    </row>
    <row r="3759" spans="1:28">
      <c r="A3759" s="102">
        <v>3757</v>
      </c>
      <c r="B3759" s="37"/>
      <c r="C3759" s="37"/>
      <c r="D3759" s="37"/>
      <c r="G3759" s="37"/>
      <c r="J3759" s="25"/>
      <c r="K3759" s="25"/>
      <c r="P3759" s="25"/>
      <c r="T3759" s="37"/>
      <c r="U3759" s="37"/>
      <c r="Y3759" s="37"/>
      <c r="Z3759" s="37"/>
    </row>
    <row r="3760" spans="1:28">
      <c r="A3760" s="102">
        <v>3758</v>
      </c>
      <c r="B3760" s="37"/>
      <c r="C3760" s="37"/>
      <c r="D3760" s="37"/>
      <c r="G3760" s="37"/>
      <c r="J3760" s="25"/>
      <c r="K3760" s="25"/>
      <c r="P3760" s="25"/>
      <c r="T3760" s="37"/>
      <c r="U3760" s="37"/>
      <c r="Y3760" s="37"/>
      <c r="Z3760" s="37"/>
    </row>
    <row r="3761" spans="1:28" ht="13.5" thickBot="1">
      <c r="A3761" s="114">
        <v>3759</v>
      </c>
      <c r="B3761" s="122"/>
      <c r="C3761" s="122"/>
      <c r="D3761" s="122"/>
      <c r="E3761" s="122"/>
      <c r="F3761" s="123"/>
      <c r="G3761" s="122"/>
      <c r="H3761" s="123"/>
      <c r="I3761" s="122"/>
      <c r="J3761" s="122"/>
      <c r="K3761" s="122"/>
      <c r="L3761" s="122"/>
      <c r="M3761" s="123"/>
      <c r="N3761" s="122"/>
      <c r="O3761" s="122"/>
      <c r="P3761" s="122"/>
      <c r="Q3761" s="122"/>
      <c r="R3761" s="123"/>
      <c r="S3761" s="122"/>
      <c r="T3761" s="122"/>
      <c r="U3761" s="122"/>
      <c r="V3761" s="122"/>
      <c r="W3761" s="123"/>
      <c r="X3761" s="122"/>
      <c r="Y3761" s="115"/>
      <c r="Z3761" s="115"/>
      <c r="AA3761" s="115"/>
      <c r="AB3761" s="116"/>
    </row>
    <row r="3762" spans="1:28">
      <c r="A3762" s="102">
        <v>3760</v>
      </c>
      <c r="B3762" s="37"/>
      <c r="C3762" s="37"/>
      <c r="D3762" s="37"/>
      <c r="G3762" s="37"/>
      <c r="J3762" s="25"/>
      <c r="K3762" s="25"/>
      <c r="P3762" s="25"/>
      <c r="T3762" s="37"/>
      <c r="U3762" s="37"/>
      <c r="Y3762" s="37"/>
      <c r="Z3762" s="37"/>
    </row>
    <row r="3763" spans="1:28">
      <c r="A3763" s="102">
        <v>3761</v>
      </c>
      <c r="B3763" s="37"/>
      <c r="C3763" s="37"/>
      <c r="D3763" s="37"/>
      <c r="G3763" s="37"/>
      <c r="J3763" s="25"/>
      <c r="K3763" s="25"/>
      <c r="P3763" s="25"/>
      <c r="T3763" s="37"/>
      <c r="U3763" s="37"/>
      <c r="Y3763" s="37"/>
      <c r="Z3763" s="37"/>
    </row>
    <row r="3764" spans="1:28">
      <c r="A3764" s="102">
        <v>3762</v>
      </c>
      <c r="B3764" s="37"/>
      <c r="C3764" s="37"/>
      <c r="D3764" s="37"/>
      <c r="G3764" s="37"/>
      <c r="J3764" s="25"/>
      <c r="K3764" s="25"/>
      <c r="P3764" s="25"/>
      <c r="T3764" s="37"/>
      <c r="U3764" s="37"/>
      <c r="Y3764" s="37"/>
      <c r="Z3764" s="37"/>
    </row>
    <row r="3765" spans="1:28">
      <c r="A3765" s="102">
        <v>3763</v>
      </c>
      <c r="B3765" s="37"/>
      <c r="C3765" s="37"/>
      <c r="D3765" s="37"/>
      <c r="G3765" s="37"/>
      <c r="J3765" s="25"/>
      <c r="K3765" s="25"/>
      <c r="P3765" s="25"/>
      <c r="T3765" s="37"/>
      <c r="U3765" s="37"/>
      <c r="Y3765" s="37"/>
      <c r="Z3765" s="37"/>
    </row>
    <row r="3766" spans="1:28" ht="13.5" thickBot="1">
      <c r="A3766" s="114">
        <v>3764</v>
      </c>
      <c r="B3766" s="122"/>
      <c r="C3766" s="122"/>
      <c r="D3766" s="122"/>
      <c r="E3766" s="122"/>
      <c r="F3766" s="123"/>
      <c r="G3766" s="122"/>
      <c r="H3766" s="123"/>
      <c r="I3766" s="122"/>
      <c r="J3766" s="122"/>
      <c r="K3766" s="122"/>
      <c r="L3766" s="122"/>
      <c r="M3766" s="123"/>
      <c r="N3766" s="122"/>
      <c r="O3766" s="122"/>
      <c r="P3766" s="122"/>
      <c r="Q3766" s="122"/>
      <c r="R3766" s="123"/>
      <c r="S3766" s="122"/>
      <c r="T3766" s="122"/>
      <c r="U3766" s="122"/>
      <c r="V3766" s="122"/>
      <c r="W3766" s="123"/>
      <c r="X3766" s="122"/>
      <c r="Y3766" s="115"/>
      <c r="Z3766" s="115"/>
      <c r="AA3766" s="115"/>
      <c r="AB3766" s="116"/>
    </row>
    <row r="3767" spans="1:28">
      <c r="A3767" s="102">
        <v>3765</v>
      </c>
      <c r="B3767" s="37"/>
      <c r="C3767" s="37"/>
      <c r="D3767" s="37"/>
      <c r="G3767" s="37"/>
      <c r="J3767" s="25"/>
      <c r="K3767" s="25"/>
      <c r="P3767" s="25"/>
      <c r="T3767" s="37"/>
      <c r="U3767" s="37"/>
      <c r="Y3767" s="37"/>
      <c r="Z3767" s="37"/>
    </row>
    <row r="3768" spans="1:28">
      <c r="A3768" s="102">
        <v>3766</v>
      </c>
      <c r="B3768" s="37"/>
      <c r="C3768" s="37"/>
      <c r="D3768" s="37"/>
      <c r="G3768" s="37"/>
      <c r="J3768" s="25"/>
      <c r="K3768" s="25"/>
      <c r="P3768" s="25"/>
      <c r="T3768" s="37"/>
      <c r="U3768" s="37"/>
      <c r="Y3768" s="37"/>
      <c r="Z3768" s="37"/>
    </row>
    <row r="3769" spans="1:28">
      <c r="A3769" s="102">
        <v>3767</v>
      </c>
      <c r="B3769" s="37"/>
      <c r="C3769" s="37"/>
      <c r="D3769" s="37"/>
      <c r="G3769" s="37"/>
      <c r="J3769" s="25"/>
      <c r="K3769" s="25"/>
      <c r="P3769" s="25"/>
      <c r="T3769" s="37"/>
      <c r="U3769" s="37"/>
      <c r="Y3769" s="37"/>
      <c r="Z3769" s="37"/>
    </row>
    <row r="3770" spans="1:28">
      <c r="A3770" s="102">
        <v>3768</v>
      </c>
      <c r="B3770" s="37"/>
      <c r="C3770" s="37"/>
      <c r="D3770" s="37"/>
      <c r="G3770" s="37"/>
      <c r="J3770" s="25"/>
      <c r="K3770" s="25"/>
      <c r="P3770" s="25"/>
      <c r="T3770" s="37"/>
      <c r="U3770" s="37"/>
      <c r="Y3770" s="37"/>
      <c r="Z3770" s="37"/>
    </row>
    <row r="3771" spans="1:28" ht="13.5" thickBot="1">
      <c r="A3771" s="114">
        <v>3769</v>
      </c>
      <c r="B3771" s="122"/>
      <c r="C3771" s="122"/>
      <c r="D3771" s="122"/>
      <c r="E3771" s="122"/>
      <c r="F3771" s="123"/>
      <c r="G3771" s="122"/>
      <c r="H3771" s="123"/>
      <c r="I3771" s="122"/>
      <c r="J3771" s="122"/>
      <c r="K3771" s="122"/>
      <c r="L3771" s="122"/>
      <c r="M3771" s="123"/>
      <c r="N3771" s="122"/>
      <c r="O3771" s="122"/>
      <c r="P3771" s="122"/>
      <c r="Q3771" s="122"/>
      <c r="R3771" s="123"/>
      <c r="S3771" s="122"/>
      <c r="T3771" s="122"/>
      <c r="U3771" s="122"/>
      <c r="V3771" s="122"/>
      <c r="W3771" s="123"/>
      <c r="X3771" s="122"/>
      <c r="Y3771" s="115"/>
      <c r="Z3771" s="115"/>
      <c r="AA3771" s="115"/>
      <c r="AB3771" s="116"/>
    </row>
    <row r="3772" spans="1:28">
      <c r="A3772" s="102">
        <v>3770</v>
      </c>
      <c r="B3772" s="37"/>
      <c r="C3772" s="37"/>
      <c r="D3772" s="37"/>
      <c r="G3772" s="37"/>
      <c r="J3772" s="25"/>
      <c r="K3772" s="25"/>
      <c r="P3772" s="25"/>
      <c r="T3772" s="37"/>
      <c r="U3772" s="37"/>
      <c r="Y3772" s="37"/>
      <c r="Z3772" s="37"/>
    </row>
    <row r="3773" spans="1:28">
      <c r="A3773" s="102">
        <v>3771</v>
      </c>
      <c r="B3773" s="37"/>
      <c r="C3773" s="37"/>
      <c r="D3773" s="37"/>
      <c r="G3773" s="37"/>
      <c r="J3773" s="25"/>
      <c r="K3773" s="25"/>
      <c r="P3773" s="25"/>
      <c r="T3773" s="37"/>
      <c r="U3773" s="37"/>
      <c r="Y3773" s="37"/>
      <c r="Z3773" s="37"/>
    </row>
    <row r="3774" spans="1:28">
      <c r="A3774" s="102">
        <v>3772</v>
      </c>
      <c r="B3774" s="37"/>
      <c r="C3774" s="37"/>
      <c r="D3774" s="37"/>
      <c r="G3774" s="37"/>
      <c r="J3774" s="25"/>
      <c r="K3774" s="25"/>
      <c r="P3774" s="25"/>
      <c r="T3774" s="37"/>
      <c r="U3774" s="37"/>
      <c r="Y3774" s="37"/>
      <c r="Z3774" s="37"/>
    </row>
    <row r="3775" spans="1:28">
      <c r="A3775" s="102">
        <v>3773</v>
      </c>
      <c r="B3775" s="37"/>
      <c r="C3775" s="37"/>
      <c r="D3775" s="37"/>
      <c r="G3775" s="37"/>
      <c r="J3775" s="25"/>
      <c r="K3775" s="25"/>
      <c r="P3775" s="25"/>
      <c r="T3775" s="37"/>
      <c r="U3775" s="37"/>
      <c r="Y3775" s="37"/>
      <c r="Z3775" s="37"/>
    </row>
    <row r="3776" spans="1:28" ht="13.5" thickBot="1">
      <c r="A3776" s="114">
        <v>3774</v>
      </c>
      <c r="B3776" s="122"/>
      <c r="C3776" s="122"/>
      <c r="D3776" s="122"/>
      <c r="E3776" s="122"/>
      <c r="F3776" s="123"/>
      <c r="G3776" s="122"/>
      <c r="H3776" s="123"/>
      <c r="I3776" s="122"/>
      <c r="J3776" s="122"/>
      <c r="K3776" s="122"/>
      <c r="L3776" s="122"/>
      <c r="M3776" s="123"/>
      <c r="N3776" s="122"/>
      <c r="O3776" s="122"/>
      <c r="P3776" s="122"/>
      <c r="Q3776" s="122"/>
      <c r="R3776" s="123"/>
      <c r="S3776" s="122"/>
      <c r="T3776" s="122"/>
      <c r="U3776" s="122"/>
      <c r="V3776" s="122"/>
      <c r="W3776" s="123"/>
      <c r="X3776" s="122"/>
      <c r="Y3776" s="115"/>
      <c r="Z3776" s="115"/>
      <c r="AA3776" s="115"/>
      <c r="AB3776" s="116"/>
    </row>
    <row r="3777" spans="1:28">
      <c r="A3777" s="102">
        <v>3775</v>
      </c>
      <c r="B3777" s="37"/>
      <c r="C3777" s="37"/>
      <c r="D3777" s="37"/>
      <c r="G3777" s="37"/>
      <c r="J3777" s="25"/>
      <c r="K3777" s="25"/>
      <c r="P3777" s="25"/>
      <c r="T3777" s="37"/>
      <c r="U3777" s="37"/>
      <c r="Y3777" s="37"/>
      <c r="Z3777" s="37"/>
    </row>
    <row r="3778" spans="1:28">
      <c r="A3778" s="102">
        <v>3776</v>
      </c>
      <c r="B3778" s="37"/>
      <c r="C3778" s="37"/>
      <c r="D3778" s="37"/>
      <c r="G3778" s="37"/>
      <c r="J3778" s="25"/>
      <c r="K3778" s="25"/>
      <c r="P3778" s="25"/>
      <c r="T3778" s="37"/>
      <c r="U3778" s="37"/>
      <c r="Y3778" s="37"/>
      <c r="Z3778" s="37"/>
    </row>
    <row r="3779" spans="1:28">
      <c r="A3779" s="102">
        <v>3777</v>
      </c>
      <c r="B3779" s="37"/>
      <c r="C3779" s="37"/>
      <c r="D3779" s="37"/>
      <c r="G3779" s="37"/>
      <c r="J3779" s="25"/>
      <c r="K3779" s="25"/>
      <c r="P3779" s="25"/>
      <c r="T3779" s="37"/>
      <c r="U3779" s="37"/>
      <c r="Y3779" s="37"/>
      <c r="Z3779" s="37"/>
    </row>
    <row r="3780" spans="1:28">
      <c r="A3780" s="102">
        <v>3778</v>
      </c>
      <c r="B3780" s="37"/>
      <c r="C3780" s="37"/>
      <c r="D3780" s="37"/>
      <c r="G3780" s="37"/>
      <c r="J3780" s="25"/>
      <c r="K3780" s="25"/>
      <c r="P3780" s="25"/>
      <c r="T3780" s="37"/>
      <c r="U3780" s="37"/>
      <c r="Y3780" s="37"/>
      <c r="Z3780" s="37"/>
    </row>
    <row r="3781" spans="1:28" ht="13.5" thickBot="1">
      <c r="A3781" s="114">
        <v>3779</v>
      </c>
      <c r="B3781" s="122"/>
      <c r="C3781" s="122"/>
      <c r="D3781" s="122"/>
      <c r="E3781" s="122"/>
      <c r="F3781" s="123"/>
      <c r="G3781" s="122"/>
      <c r="H3781" s="123"/>
      <c r="I3781" s="122"/>
      <c r="J3781" s="122"/>
      <c r="K3781" s="122"/>
      <c r="L3781" s="122"/>
      <c r="M3781" s="123"/>
      <c r="N3781" s="122"/>
      <c r="O3781" s="122"/>
      <c r="P3781" s="122"/>
      <c r="Q3781" s="122"/>
      <c r="R3781" s="123"/>
      <c r="S3781" s="122"/>
      <c r="T3781" s="122"/>
      <c r="U3781" s="122"/>
      <c r="V3781" s="122"/>
      <c r="W3781" s="123"/>
      <c r="X3781" s="122"/>
      <c r="Y3781" s="115"/>
      <c r="Z3781" s="115"/>
      <c r="AA3781" s="115"/>
      <c r="AB3781" s="116"/>
    </row>
    <row r="3782" spans="1:28">
      <c r="A3782" s="102">
        <v>3780</v>
      </c>
      <c r="B3782" s="37"/>
      <c r="C3782" s="37"/>
      <c r="D3782" s="37"/>
      <c r="G3782" s="37"/>
      <c r="J3782" s="25"/>
      <c r="K3782" s="25"/>
      <c r="P3782" s="25"/>
      <c r="T3782" s="37"/>
      <c r="U3782" s="37"/>
      <c r="Y3782" s="37"/>
      <c r="Z3782" s="37"/>
    </row>
    <row r="3783" spans="1:28">
      <c r="A3783" s="102">
        <v>3781</v>
      </c>
      <c r="B3783" s="37"/>
      <c r="C3783" s="37"/>
      <c r="D3783" s="37"/>
      <c r="G3783" s="37"/>
      <c r="J3783" s="25"/>
      <c r="K3783" s="25"/>
      <c r="P3783" s="25"/>
      <c r="T3783" s="37"/>
      <c r="U3783" s="37"/>
      <c r="Y3783" s="37"/>
      <c r="Z3783" s="37"/>
    </row>
    <row r="3784" spans="1:28">
      <c r="A3784" s="102">
        <v>3782</v>
      </c>
      <c r="B3784" s="37"/>
      <c r="C3784" s="37"/>
      <c r="D3784" s="37"/>
      <c r="G3784" s="37"/>
      <c r="J3784" s="25"/>
      <c r="K3784" s="25"/>
      <c r="P3784" s="25"/>
      <c r="T3784" s="37"/>
      <c r="U3784" s="37"/>
      <c r="Y3784" s="37"/>
      <c r="Z3784" s="37"/>
    </row>
    <row r="3785" spans="1:28">
      <c r="A3785" s="102">
        <v>3783</v>
      </c>
      <c r="B3785" s="37"/>
      <c r="C3785" s="37"/>
      <c r="D3785" s="37"/>
      <c r="G3785" s="37"/>
      <c r="J3785" s="25"/>
      <c r="K3785" s="25"/>
      <c r="P3785" s="25"/>
      <c r="T3785" s="37"/>
      <c r="U3785" s="37"/>
      <c r="Y3785" s="37"/>
      <c r="Z3785" s="37"/>
    </row>
    <row r="3786" spans="1:28" ht="13.5" thickBot="1">
      <c r="A3786" s="114">
        <v>3784</v>
      </c>
      <c r="B3786" s="122"/>
      <c r="C3786" s="122"/>
      <c r="D3786" s="122"/>
      <c r="E3786" s="122"/>
      <c r="F3786" s="123"/>
      <c r="G3786" s="122"/>
      <c r="H3786" s="123"/>
      <c r="I3786" s="122"/>
      <c r="J3786" s="122"/>
      <c r="K3786" s="122"/>
      <c r="L3786" s="122"/>
      <c r="M3786" s="123"/>
      <c r="N3786" s="122"/>
      <c r="O3786" s="122"/>
      <c r="P3786" s="122"/>
      <c r="Q3786" s="122"/>
      <c r="R3786" s="123"/>
      <c r="S3786" s="122"/>
      <c r="T3786" s="122"/>
      <c r="U3786" s="122"/>
      <c r="V3786" s="122"/>
      <c r="W3786" s="123"/>
      <c r="X3786" s="122"/>
      <c r="Y3786" s="115"/>
      <c r="Z3786" s="115"/>
      <c r="AA3786" s="115"/>
      <c r="AB3786" s="116"/>
    </row>
    <row r="3787" spans="1:28">
      <c r="A3787" s="102">
        <v>3785</v>
      </c>
      <c r="B3787" s="37"/>
      <c r="C3787" s="37"/>
      <c r="D3787" s="37"/>
      <c r="G3787" s="37"/>
      <c r="J3787" s="25"/>
      <c r="K3787" s="25"/>
      <c r="P3787" s="25"/>
      <c r="T3787" s="37"/>
      <c r="U3787" s="37"/>
      <c r="Y3787" s="37"/>
      <c r="Z3787" s="37"/>
    </row>
    <row r="3788" spans="1:28">
      <c r="A3788" s="102">
        <v>3786</v>
      </c>
      <c r="B3788" s="37"/>
      <c r="C3788" s="37"/>
      <c r="D3788" s="37"/>
      <c r="G3788" s="37"/>
      <c r="J3788" s="25"/>
      <c r="K3788" s="25"/>
      <c r="P3788" s="25"/>
      <c r="T3788" s="37"/>
      <c r="U3788" s="37"/>
      <c r="Y3788" s="37"/>
      <c r="Z3788" s="37"/>
    </row>
    <row r="3789" spans="1:28">
      <c r="A3789" s="102">
        <v>3787</v>
      </c>
      <c r="B3789" s="37"/>
      <c r="C3789" s="37"/>
      <c r="D3789" s="37"/>
      <c r="G3789" s="37"/>
      <c r="J3789" s="25"/>
      <c r="K3789" s="25"/>
      <c r="P3789" s="25"/>
      <c r="T3789" s="37"/>
      <c r="U3789" s="37"/>
      <c r="Y3789" s="37"/>
      <c r="Z3789" s="37"/>
    </row>
    <row r="3790" spans="1:28">
      <c r="A3790" s="102">
        <v>3788</v>
      </c>
      <c r="B3790" s="37"/>
      <c r="C3790" s="37"/>
      <c r="D3790" s="37"/>
      <c r="G3790" s="37"/>
      <c r="J3790" s="25"/>
      <c r="K3790" s="25"/>
      <c r="P3790" s="25"/>
      <c r="T3790" s="37"/>
      <c r="U3790" s="37"/>
      <c r="Y3790" s="37"/>
      <c r="Z3790" s="37"/>
    </row>
    <row r="3791" spans="1:28" ht="13.5" thickBot="1">
      <c r="A3791" s="114">
        <v>3789</v>
      </c>
      <c r="B3791" s="122"/>
      <c r="C3791" s="122"/>
      <c r="D3791" s="122"/>
      <c r="E3791" s="122"/>
      <c r="F3791" s="123"/>
      <c r="G3791" s="122"/>
      <c r="H3791" s="123"/>
      <c r="I3791" s="122"/>
      <c r="J3791" s="122"/>
      <c r="K3791" s="122"/>
      <c r="L3791" s="122"/>
      <c r="M3791" s="123"/>
      <c r="N3791" s="122"/>
      <c r="O3791" s="122"/>
      <c r="P3791" s="122"/>
      <c r="Q3791" s="122"/>
      <c r="R3791" s="123"/>
      <c r="S3791" s="122"/>
      <c r="T3791" s="122"/>
      <c r="U3791" s="122"/>
      <c r="V3791" s="122"/>
      <c r="W3791" s="123"/>
      <c r="X3791" s="122"/>
      <c r="Y3791" s="115"/>
      <c r="Z3791" s="115"/>
      <c r="AA3791" s="115"/>
      <c r="AB3791" s="116"/>
    </row>
    <row r="3792" spans="1:28">
      <c r="A3792" s="102">
        <v>3790</v>
      </c>
      <c r="B3792" s="37"/>
      <c r="C3792" s="37"/>
      <c r="D3792" s="37"/>
      <c r="G3792" s="37"/>
      <c r="J3792" s="25"/>
      <c r="K3792" s="25"/>
      <c r="P3792" s="25"/>
      <c r="T3792" s="37"/>
      <c r="U3792" s="37"/>
      <c r="Y3792" s="37"/>
      <c r="Z3792" s="37"/>
    </row>
    <row r="3793" spans="1:28">
      <c r="A3793" s="102">
        <v>3791</v>
      </c>
      <c r="B3793" s="37"/>
      <c r="C3793" s="37"/>
      <c r="D3793" s="37"/>
      <c r="G3793" s="37"/>
      <c r="J3793" s="25"/>
      <c r="K3793" s="25"/>
      <c r="P3793" s="25"/>
      <c r="T3793" s="37"/>
      <c r="U3793" s="37"/>
      <c r="Y3793" s="37"/>
      <c r="Z3793" s="37"/>
    </row>
    <row r="3794" spans="1:28">
      <c r="A3794" s="102">
        <v>3792</v>
      </c>
      <c r="B3794" s="37"/>
      <c r="C3794" s="37"/>
      <c r="D3794" s="37"/>
      <c r="G3794" s="37"/>
      <c r="J3794" s="25"/>
      <c r="K3794" s="25"/>
      <c r="P3794" s="25"/>
      <c r="T3794" s="37"/>
      <c r="U3794" s="37"/>
      <c r="Y3794" s="37"/>
      <c r="Z3794" s="37"/>
    </row>
    <row r="3795" spans="1:28">
      <c r="A3795" s="102">
        <v>3793</v>
      </c>
      <c r="B3795" s="37"/>
      <c r="C3795" s="37"/>
      <c r="D3795" s="37"/>
      <c r="G3795" s="37"/>
      <c r="J3795" s="25"/>
      <c r="K3795" s="25"/>
      <c r="P3795" s="25"/>
      <c r="T3795" s="37"/>
      <c r="U3795" s="37"/>
      <c r="Y3795" s="37"/>
      <c r="Z3795" s="37"/>
    </row>
    <row r="3796" spans="1:28" ht="13.5" thickBot="1">
      <c r="A3796" s="114">
        <v>3794</v>
      </c>
      <c r="B3796" s="122"/>
      <c r="C3796" s="122"/>
      <c r="D3796" s="122"/>
      <c r="E3796" s="122"/>
      <c r="F3796" s="123"/>
      <c r="G3796" s="122"/>
      <c r="H3796" s="123"/>
      <c r="I3796" s="122"/>
      <c r="J3796" s="122"/>
      <c r="K3796" s="122"/>
      <c r="L3796" s="122"/>
      <c r="M3796" s="123"/>
      <c r="N3796" s="122"/>
      <c r="O3796" s="122"/>
      <c r="P3796" s="122"/>
      <c r="Q3796" s="122"/>
      <c r="R3796" s="123"/>
      <c r="S3796" s="122"/>
      <c r="T3796" s="122"/>
      <c r="U3796" s="122"/>
      <c r="V3796" s="122"/>
      <c r="W3796" s="123"/>
      <c r="X3796" s="122"/>
      <c r="Y3796" s="115"/>
      <c r="Z3796" s="115"/>
      <c r="AA3796" s="115"/>
      <c r="AB3796" s="116"/>
    </row>
    <row r="3797" spans="1:28">
      <c r="A3797" s="102">
        <v>3795</v>
      </c>
      <c r="B3797" s="37"/>
      <c r="C3797" s="37"/>
      <c r="D3797" s="37"/>
      <c r="G3797" s="37"/>
      <c r="J3797" s="25"/>
      <c r="K3797" s="25"/>
      <c r="P3797" s="25"/>
      <c r="T3797" s="37"/>
      <c r="U3797" s="37"/>
      <c r="Y3797" s="37"/>
      <c r="Z3797" s="37"/>
    </row>
    <row r="3798" spans="1:28">
      <c r="A3798" s="102">
        <v>3796</v>
      </c>
      <c r="B3798" s="37"/>
      <c r="C3798" s="37"/>
      <c r="D3798" s="37"/>
      <c r="G3798" s="37"/>
      <c r="J3798" s="25"/>
      <c r="K3798" s="25"/>
      <c r="P3798" s="25"/>
      <c r="T3798" s="37"/>
      <c r="U3798" s="37"/>
      <c r="Y3798" s="37"/>
      <c r="Z3798" s="37"/>
    </row>
    <row r="3799" spans="1:28">
      <c r="A3799" s="102">
        <v>3797</v>
      </c>
      <c r="B3799" s="37"/>
      <c r="C3799" s="37"/>
      <c r="D3799" s="37"/>
      <c r="G3799" s="37"/>
      <c r="J3799" s="25"/>
      <c r="K3799" s="25"/>
      <c r="P3799" s="25"/>
      <c r="T3799" s="37"/>
      <c r="U3799" s="37"/>
      <c r="Y3799" s="37"/>
      <c r="Z3799" s="37"/>
    </row>
    <row r="3800" spans="1:28">
      <c r="A3800" s="102">
        <v>3798</v>
      </c>
      <c r="B3800" s="37"/>
      <c r="C3800" s="37"/>
      <c r="D3800" s="37"/>
      <c r="G3800" s="37"/>
      <c r="J3800" s="25"/>
      <c r="K3800" s="25"/>
      <c r="P3800" s="25"/>
      <c r="T3800" s="37"/>
      <c r="U3800" s="37"/>
      <c r="Y3800" s="37"/>
      <c r="Z3800" s="37"/>
    </row>
    <row r="3801" spans="1:28" ht="13.5" thickBot="1">
      <c r="A3801" s="114">
        <v>3799</v>
      </c>
      <c r="B3801" s="122"/>
      <c r="C3801" s="122"/>
      <c r="D3801" s="122"/>
      <c r="E3801" s="122"/>
      <c r="F3801" s="123"/>
      <c r="G3801" s="122"/>
      <c r="H3801" s="123"/>
      <c r="I3801" s="122"/>
      <c r="J3801" s="122"/>
      <c r="K3801" s="122"/>
      <c r="L3801" s="122"/>
      <c r="M3801" s="123"/>
      <c r="N3801" s="122"/>
      <c r="O3801" s="122"/>
      <c r="P3801" s="122"/>
      <c r="Q3801" s="122"/>
      <c r="R3801" s="123"/>
      <c r="S3801" s="122"/>
      <c r="T3801" s="122"/>
      <c r="U3801" s="122"/>
      <c r="V3801" s="122"/>
      <c r="W3801" s="123"/>
      <c r="X3801" s="122"/>
      <c r="Y3801" s="115"/>
      <c r="Z3801" s="115"/>
      <c r="AA3801" s="115"/>
      <c r="AB3801" s="116"/>
    </row>
    <row r="3802" spans="1:28">
      <c r="A3802" s="102">
        <v>3800</v>
      </c>
      <c r="B3802" s="37"/>
      <c r="C3802" s="37"/>
      <c r="D3802" s="37"/>
      <c r="G3802" s="37"/>
      <c r="J3802" s="25"/>
      <c r="K3802" s="25"/>
      <c r="P3802" s="25"/>
      <c r="T3802" s="37"/>
      <c r="U3802" s="37"/>
      <c r="Y3802" s="37"/>
      <c r="Z3802" s="37"/>
    </row>
    <row r="3803" spans="1:28">
      <c r="A3803" s="102">
        <v>3801</v>
      </c>
      <c r="B3803" s="37"/>
      <c r="C3803" s="37"/>
      <c r="D3803" s="37"/>
      <c r="G3803" s="37"/>
      <c r="J3803" s="25"/>
      <c r="K3803" s="25"/>
      <c r="P3803" s="25"/>
      <c r="T3803" s="37"/>
      <c r="U3803" s="37"/>
      <c r="Y3803" s="37"/>
      <c r="Z3803" s="37"/>
    </row>
    <row r="3804" spans="1:28">
      <c r="A3804" s="102">
        <v>3802</v>
      </c>
      <c r="B3804" s="37"/>
      <c r="C3804" s="37"/>
      <c r="D3804" s="37"/>
      <c r="G3804" s="37"/>
      <c r="J3804" s="25"/>
      <c r="K3804" s="25"/>
      <c r="P3804" s="25"/>
      <c r="T3804" s="37"/>
      <c r="U3804" s="37"/>
      <c r="Y3804" s="37"/>
      <c r="Z3804" s="37"/>
    </row>
    <row r="3805" spans="1:28">
      <c r="A3805" s="102">
        <v>3803</v>
      </c>
      <c r="B3805" s="37"/>
      <c r="C3805" s="37"/>
      <c r="D3805" s="37"/>
      <c r="G3805" s="37"/>
      <c r="J3805" s="25"/>
      <c r="K3805" s="25"/>
      <c r="P3805" s="25"/>
      <c r="T3805" s="37"/>
      <c r="U3805" s="37"/>
      <c r="Y3805" s="37"/>
      <c r="Z3805" s="37"/>
    </row>
    <row r="3806" spans="1:28" ht="13.5" thickBot="1">
      <c r="A3806" s="114">
        <v>3804</v>
      </c>
      <c r="B3806" s="122"/>
      <c r="C3806" s="122"/>
      <c r="D3806" s="122"/>
      <c r="E3806" s="122"/>
      <c r="F3806" s="123"/>
      <c r="G3806" s="122"/>
      <c r="H3806" s="123"/>
      <c r="I3806" s="122"/>
      <c r="J3806" s="122"/>
      <c r="K3806" s="122"/>
      <c r="L3806" s="122"/>
      <c r="M3806" s="123"/>
      <c r="N3806" s="122"/>
      <c r="O3806" s="122"/>
      <c r="P3806" s="122"/>
      <c r="Q3806" s="122"/>
      <c r="R3806" s="123"/>
      <c r="S3806" s="122"/>
      <c r="T3806" s="122"/>
      <c r="U3806" s="122"/>
      <c r="V3806" s="122"/>
      <c r="W3806" s="123"/>
      <c r="X3806" s="122"/>
      <c r="Y3806" s="115"/>
      <c r="Z3806" s="115"/>
      <c r="AA3806" s="115"/>
      <c r="AB3806" s="116"/>
    </row>
    <row r="3807" spans="1:28">
      <c r="A3807" s="102">
        <v>3805</v>
      </c>
      <c r="B3807" s="37"/>
      <c r="C3807" s="37"/>
      <c r="D3807" s="37"/>
      <c r="G3807" s="37"/>
      <c r="J3807" s="25"/>
      <c r="K3807" s="25"/>
      <c r="P3807" s="25"/>
      <c r="T3807" s="37"/>
      <c r="U3807" s="37"/>
      <c r="Y3807" s="37"/>
      <c r="Z3807" s="37"/>
    </row>
    <row r="3808" spans="1:28">
      <c r="A3808" s="102">
        <v>3806</v>
      </c>
      <c r="B3808" s="37"/>
      <c r="C3808" s="37"/>
      <c r="D3808" s="37"/>
      <c r="G3808" s="37"/>
      <c r="J3808" s="25"/>
      <c r="K3808" s="25"/>
      <c r="P3808" s="25"/>
      <c r="T3808" s="37"/>
      <c r="U3808" s="37"/>
      <c r="Y3808" s="37"/>
      <c r="Z3808" s="37"/>
    </row>
    <row r="3809" spans="1:28">
      <c r="A3809" s="102">
        <v>3807</v>
      </c>
      <c r="B3809" s="37"/>
      <c r="C3809" s="37"/>
      <c r="D3809" s="37"/>
      <c r="G3809" s="37"/>
      <c r="J3809" s="25"/>
      <c r="K3809" s="25"/>
      <c r="P3809" s="25"/>
      <c r="T3809" s="37"/>
      <c r="U3809" s="37"/>
      <c r="Y3809" s="37"/>
      <c r="Z3809" s="37"/>
    </row>
    <row r="3810" spans="1:28">
      <c r="A3810" s="102">
        <v>3808</v>
      </c>
      <c r="B3810" s="37"/>
      <c r="C3810" s="37"/>
      <c r="D3810" s="37"/>
      <c r="G3810" s="37"/>
      <c r="J3810" s="25"/>
      <c r="K3810" s="25"/>
      <c r="P3810" s="25"/>
      <c r="T3810" s="37"/>
      <c r="U3810" s="37"/>
      <c r="Y3810" s="37"/>
      <c r="Z3810" s="37"/>
    </row>
    <row r="3811" spans="1:28" ht="13.5" thickBot="1">
      <c r="A3811" s="114">
        <v>3809</v>
      </c>
      <c r="B3811" s="122"/>
      <c r="C3811" s="122"/>
      <c r="D3811" s="122"/>
      <c r="E3811" s="122"/>
      <c r="F3811" s="123"/>
      <c r="G3811" s="122"/>
      <c r="H3811" s="123"/>
      <c r="I3811" s="122"/>
      <c r="J3811" s="122"/>
      <c r="K3811" s="122"/>
      <c r="L3811" s="122"/>
      <c r="M3811" s="123"/>
      <c r="N3811" s="122"/>
      <c r="O3811" s="122"/>
      <c r="P3811" s="122"/>
      <c r="Q3811" s="122"/>
      <c r="R3811" s="123"/>
      <c r="S3811" s="122"/>
      <c r="T3811" s="122"/>
      <c r="U3811" s="122"/>
      <c r="V3811" s="122"/>
      <c r="W3811" s="123"/>
      <c r="X3811" s="122"/>
      <c r="Y3811" s="115"/>
      <c r="Z3811" s="115"/>
      <c r="AA3811" s="115"/>
      <c r="AB3811" s="116"/>
    </row>
    <row r="3812" spans="1:28">
      <c r="A3812" s="102">
        <v>3810</v>
      </c>
      <c r="B3812" s="37"/>
      <c r="C3812" s="37"/>
      <c r="D3812" s="37"/>
      <c r="G3812" s="37"/>
      <c r="J3812" s="25"/>
      <c r="K3812" s="25"/>
      <c r="P3812" s="25"/>
      <c r="T3812" s="37"/>
      <c r="U3812" s="37"/>
      <c r="Y3812" s="37"/>
      <c r="Z3812" s="37"/>
    </row>
    <row r="3813" spans="1:28">
      <c r="A3813" s="102">
        <v>3811</v>
      </c>
      <c r="B3813" s="37"/>
      <c r="C3813" s="37"/>
      <c r="D3813" s="37"/>
      <c r="G3813" s="37"/>
      <c r="J3813" s="25"/>
      <c r="K3813" s="25"/>
      <c r="P3813" s="25"/>
      <c r="T3813" s="37"/>
      <c r="U3813" s="37"/>
      <c r="Y3813" s="37"/>
      <c r="Z3813" s="37"/>
    </row>
    <row r="3814" spans="1:28">
      <c r="A3814" s="102">
        <v>3812</v>
      </c>
      <c r="B3814" s="37"/>
      <c r="C3814" s="37"/>
      <c r="D3814" s="37"/>
      <c r="G3814" s="37"/>
      <c r="J3814" s="25"/>
      <c r="K3814" s="25"/>
      <c r="P3814" s="25"/>
      <c r="T3814" s="37"/>
      <c r="U3814" s="37"/>
      <c r="Y3814" s="37"/>
      <c r="Z3814" s="37"/>
    </row>
    <row r="3815" spans="1:28">
      <c r="A3815" s="102">
        <v>3813</v>
      </c>
      <c r="B3815" s="37"/>
      <c r="C3815" s="37"/>
      <c r="D3815" s="37"/>
      <c r="G3815" s="37"/>
      <c r="J3815" s="25"/>
      <c r="K3815" s="25"/>
      <c r="P3815" s="25"/>
      <c r="T3815" s="37"/>
      <c r="U3815" s="37"/>
      <c r="Y3815" s="37"/>
      <c r="Z3815" s="37"/>
    </row>
    <row r="3816" spans="1:28" ht="13.5" thickBot="1">
      <c r="A3816" s="114">
        <v>3814</v>
      </c>
      <c r="B3816" s="122"/>
      <c r="C3816" s="122"/>
      <c r="D3816" s="122"/>
      <c r="E3816" s="122"/>
      <c r="F3816" s="123"/>
      <c r="G3816" s="122"/>
      <c r="H3816" s="123"/>
      <c r="I3816" s="122"/>
      <c r="J3816" s="122"/>
      <c r="K3816" s="122"/>
      <c r="L3816" s="122"/>
      <c r="M3816" s="123"/>
      <c r="N3816" s="122"/>
      <c r="O3816" s="122"/>
      <c r="P3816" s="122"/>
      <c r="Q3816" s="122"/>
      <c r="R3816" s="123"/>
      <c r="S3816" s="122"/>
      <c r="T3816" s="122"/>
      <c r="U3816" s="122"/>
      <c r="V3816" s="122"/>
      <c r="W3816" s="123"/>
      <c r="X3816" s="122"/>
      <c r="Y3816" s="115"/>
      <c r="Z3816" s="115"/>
      <c r="AA3816" s="115"/>
      <c r="AB3816" s="116"/>
    </row>
    <row r="3817" spans="1:28">
      <c r="A3817" s="102">
        <v>3815</v>
      </c>
      <c r="B3817" s="37"/>
      <c r="C3817" s="37"/>
      <c r="D3817" s="37"/>
      <c r="G3817" s="37"/>
      <c r="J3817" s="25"/>
      <c r="K3817" s="25"/>
      <c r="P3817" s="25"/>
      <c r="T3817" s="37"/>
      <c r="U3817" s="37"/>
      <c r="Y3817" s="37"/>
      <c r="Z3817" s="37"/>
    </row>
    <row r="3818" spans="1:28">
      <c r="A3818" s="102">
        <v>3816</v>
      </c>
      <c r="B3818" s="37"/>
      <c r="C3818" s="37"/>
      <c r="D3818" s="37"/>
      <c r="G3818" s="37"/>
      <c r="J3818" s="25"/>
      <c r="K3818" s="25"/>
      <c r="P3818" s="25"/>
      <c r="T3818" s="37"/>
      <c r="U3818" s="37"/>
      <c r="Y3818" s="37"/>
      <c r="Z3818" s="37"/>
    </row>
    <row r="3819" spans="1:28">
      <c r="A3819" s="102">
        <v>3817</v>
      </c>
      <c r="B3819" s="37"/>
      <c r="C3819" s="37"/>
      <c r="D3819" s="37"/>
      <c r="G3819" s="37"/>
      <c r="J3819" s="25"/>
      <c r="K3819" s="25"/>
      <c r="P3819" s="25"/>
      <c r="T3819" s="37"/>
      <c r="U3819" s="37"/>
      <c r="Y3819" s="37"/>
      <c r="Z3819" s="37"/>
    </row>
    <row r="3820" spans="1:28">
      <c r="A3820" s="102">
        <v>3818</v>
      </c>
      <c r="B3820" s="37"/>
      <c r="C3820" s="37"/>
      <c r="D3820" s="37"/>
      <c r="G3820" s="37"/>
      <c r="J3820" s="25"/>
      <c r="K3820" s="25"/>
      <c r="P3820" s="25"/>
      <c r="T3820" s="37"/>
      <c r="U3820" s="37"/>
      <c r="Y3820" s="37"/>
      <c r="Z3820" s="37"/>
    </row>
    <row r="3821" spans="1:28" ht="13.5" thickBot="1">
      <c r="A3821" s="114">
        <v>3819</v>
      </c>
      <c r="B3821" s="122"/>
      <c r="C3821" s="122"/>
      <c r="D3821" s="122"/>
      <c r="E3821" s="122"/>
      <c r="F3821" s="123"/>
      <c r="G3821" s="122"/>
      <c r="H3821" s="123"/>
      <c r="I3821" s="122"/>
      <c r="J3821" s="122"/>
      <c r="K3821" s="122"/>
      <c r="L3821" s="122"/>
      <c r="M3821" s="123"/>
      <c r="N3821" s="122"/>
      <c r="O3821" s="122"/>
      <c r="P3821" s="122"/>
      <c r="Q3821" s="122"/>
      <c r="R3821" s="123"/>
      <c r="S3821" s="122"/>
      <c r="T3821" s="122"/>
      <c r="U3821" s="122"/>
      <c r="V3821" s="122"/>
      <c r="W3821" s="123"/>
      <c r="X3821" s="122"/>
      <c r="Y3821" s="115"/>
      <c r="Z3821" s="115"/>
      <c r="AA3821" s="115"/>
      <c r="AB3821" s="116"/>
    </row>
    <row r="3822" spans="1:28">
      <c r="A3822" s="102">
        <v>3820</v>
      </c>
      <c r="B3822" s="37"/>
      <c r="C3822" s="37"/>
      <c r="D3822" s="37"/>
      <c r="G3822" s="37"/>
      <c r="J3822" s="25"/>
      <c r="K3822" s="25"/>
      <c r="P3822" s="25"/>
      <c r="T3822" s="37"/>
      <c r="U3822" s="37"/>
      <c r="Y3822" s="37"/>
      <c r="Z3822" s="37"/>
    </row>
    <row r="3823" spans="1:28">
      <c r="A3823" s="102">
        <v>3821</v>
      </c>
      <c r="B3823" s="37"/>
      <c r="C3823" s="37"/>
      <c r="D3823" s="37"/>
      <c r="G3823" s="37"/>
      <c r="J3823" s="25"/>
      <c r="K3823" s="25"/>
      <c r="P3823" s="25"/>
      <c r="T3823" s="37"/>
      <c r="U3823" s="37"/>
      <c r="Y3823" s="37"/>
      <c r="Z3823" s="37"/>
    </row>
    <row r="3824" spans="1:28">
      <c r="A3824" s="102">
        <v>3822</v>
      </c>
      <c r="B3824" s="37"/>
      <c r="C3824" s="37"/>
      <c r="D3824" s="37"/>
      <c r="G3824" s="37"/>
      <c r="J3824" s="25"/>
      <c r="K3824" s="25"/>
      <c r="P3824" s="25"/>
      <c r="T3824" s="37"/>
      <c r="U3824" s="37"/>
      <c r="Y3824" s="37"/>
      <c r="Z3824" s="37"/>
    </row>
    <row r="3825" spans="1:28">
      <c r="A3825" s="102">
        <v>3823</v>
      </c>
      <c r="B3825" s="37"/>
      <c r="C3825" s="37"/>
      <c r="D3825" s="37"/>
      <c r="G3825" s="37"/>
      <c r="J3825" s="25"/>
      <c r="K3825" s="25"/>
      <c r="P3825" s="25"/>
      <c r="T3825" s="37"/>
      <c r="U3825" s="37"/>
      <c r="Y3825" s="37"/>
      <c r="Z3825" s="37"/>
    </row>
    <row r="3826" spans="1:28" ht="13.5" thickBot="1">
      <c r="A3826" s="114">
        <v>3824</v>
      </c>
      <c r="B3826" s="122"/>
      <c r="C3826" s="122"/>
      <c r="D3826" s="122"/>
      <c r="E3826" s="122"/>
      <c r="F3826" s="123"/>
      <c r="G3826" s="122"/>
      <c r="H3826" s="123"/>
      <c r="I3826" s="122"/>
      <c r="J3826" s="122"/>
      <c r="K3826" s="122"/>
      <c r="L3826" s="122"/>
      <c r="M3826" s="123"/>
      <c r="N3826" s="122"/>
      <c r="O3826" s="122"/>
      <c r="P3826" s="122"/>
      <c r="Q3826" s="122"/>
      <c r="R3826" s="123"/>
      <c r="S3826" s="122"/>
      <c r="T3826" s="122"/>
      <c r="U3826" s="122"/>
      <c r="V3826" s="122"/>
      <c r="W3826" s="123"/>
      <c r="X3826" s="122"/>
      <c r="Y3826" s="115"/>
      <c r="Z3826" s="115"/>
      <c r="AA3826" s="115"/>
      <c r="AB3826" s="116"/>
    </row>
    <row r="3827" spans="1:28">
      <c r="A3827" s="102">
        <v>3825</v>
      </c>
      <c r="B3827" s="37"/>
      <c r="C3827" s="37"/>
      <c r="D3827" s="37"/>
      <c r="G3827" s="37"/>
      <c r="J3827" s="25"/>
      <c r="K3827" s="25"/>
      <c r="P3827" s="25"/>
      <c r="T3827" s="37"/>
      <c r="U3827" s="37"/>
      <c r="Y3827" s="37"/>
      <c r="Z3827" s="37"/>
    </row>
    <row r="3828" spans="1:28">
      <c r="A3828" s="102">
        <v>3826</v>
      </c>
      <c r="B3828" s="37"/>
      <c r="C3828" s="37"/>
      <c r="D3828" s="37"/>
      <c r="G3828" s="37"/>
      <c r="J3828" s="25"/>
      <c r="K3828" s="25"/>
      <c r="P3828" s="25"/>
      <c r="T3828" s="37"/>
      <c r="U3828" s="37"/>
      <c r="Y3828" s="37"/>
      <c r="Z3828" s="37"/>
    </row>
    <row r="3829" spans="1:28">
      <c r="A3829" s="102">
        <v>3827</v>
      </c>
      <c r="B3829" s="37"/>
      <c r="C3829" s="37"/>
      <c r="D3829" s="37"/>
      <c r="G3829" s="37"/>
      <c r="J3829" s="25"/>
      <c r="K3829" s="25"/>
      <c r="P3829" s="25"/>
      <c r="T3829" s="37"/>
      <c r="U3829" s="37"/>
      <c r="Y3829" s="37"/>
      <c r="Z3829" s="37"/>
    </row>
    <row r="3830" spans="1:28">
      <c r="A3830" s="102">
        <v>3828</v>
      </c>
      <c r="B3830" s="37"/>
      <c r="C3830" s="37"/>
      <c r="D3830" s="37"/>
      <c r="G3830" s="37"/>
      <c r="J3830" s="25"/>
      <c r="K3830" s="25"/>
      <c r="P3830" s="25"/>
      <c r="T3830" s="37"/>
      <c r="U3830" s="37"/>
      <c r="Y3830" s="37"/>
      <c r="Z3830" s="37"/>
    </row>
    <row r="3831" spans="1:28" ht="13.5" thickBot="1">
      <c r="A3831" s="114">
        <v>3829</v>
      </c>
      <c r="B3831" s="122"/>
      <c r="C3831" s="122"/>
      <c r="D3831" s="122"/>
      <c r="E3831" s="122"/>
      <c r="F3831" s="123"/>
      <c r="G3831" s="122"/>
      <c r="H3831" s="123"/>
      <c r="I3831" s="122"/>
      <c r="J3831" s="122"/>
      <c r="K3831" s="122"/>
      <c r="L3831" s="122"/>
      <c r="M3831" s="123"/>
      <c r="N3831" s="122"/>
      <c r="O3831" s="122"/>
      <c r="P3831" s="122"/>
      <c r="Q3831" s="122"/>
      <c r="R3831" s="123"/>
      <c r="S3831" s="122"/>
      <c r="T3831" s="122"/>
      <c r="U3831" s="122"/>
      <c r="V3831" s="122"/>
      <c r="W3831" s="123"/>
      <c r="X3831" s="122"/>
      <c r="Y3831" s="115"/>
      <c r="Z3831" s="115"/>
      <c r="AA3831" s="115"/>
      <c r="AB3831" s="116"/>
    </row>
    <row r="3832" spans="1:28">
      <c r="A3832" s="102">
        <v>3830</v>
      </c>
      <c r="B3832" s="37"/>
      <c r="C3832" s="37"/>
      <c r="D3832" s="37"/>
      <c r="G3832" s="37"/>
      <c r="J3832" s="25"/>
      <c r="K3832" s="25"/>
      <c r="P3832" s="25"/>
      <c r="T3832" s="37"/>
      <c r="U3832" s="37"/>
      <c r="Y3832" s="37"/>
      <c r="Z3832" s="37"/>
    </row>
    <row r="3833" spans="1:28">
      <c r="A3833" s="102">
        <v>3831</v>
      </c>
      <c r="B3833" s="37"/>
      <c r="C3833" s="37"/>
      <c r="D3833" s="37"/>
      <c r="G3833" s="37"/>
      <c r="J3833" s="25"/>
      <c r="K3833" s="25"/>
      <c r="P3833" s="25"/>
      <c r="T3833" s="37"/>
      <c r="U3833" s="37"/>
      <c r="Y3833" s="37"/>
      <c r="Z3833" s="37"/>
    </row>
    <row r="3834" spans="1:28">
      <c r="A3834" s="102">
        <v>3832</v>
      </c>
      <c r="B3834" s="37"/>
      <c r="C3834" s="37"/>
      <c r="D3834" s="37"/>
      <c r="G3834" s="37"/>
      <c r="J3834" s="25"/>
      <c r="K3834" s="25"/>
      <c r="P3834" s="25"/>
      <c r="T3834" s="37"/>
      <c r="U3834" s="37"/>
      <c r="Y3834" s="37"/>
      <c r="Z3834" s="37"/>
    </row>
    <row r="3835" spans="1:28">
      <c r="A3835" s="102">
        <v>3833</v>
      </c>
      <c r="B3835" s="37"/>
      <c r="C3835" s="37"/>
      <c r="D3835" s="37"/>
      <c r="G3835" s="37"/>
      <c r="J3835" s="25"/>
      <c r="K3835" s="25"/>
      <c r="P3835" s="25"/>
      <c r="T3835" s="37"/>
      <c r="U3835" s="37"/>
      <c r="Y3835" s="37"/>
      <c r="Z3835" s="37"/>
    </row>
    <row r="3836" spans="1:28" ht="13.5" thickBot="1">
      <c r="A3836" s="114">
        <v>3834</v>
      </c>
      <c r="B3836" s="122"/>
      <c r="C3836" s="122"/>
      <c r="D3836" s="122"/>
      <c r="E3836" s="122"/>
      <c r="F3836" s="123"/>
      <c r="G3836" s="122"/>
      <c r="H3836" s="123"/>
      <c r="I3836" s="122"/>
      <c r="J3836" s="122"/>
      <c r="K3836" s="122"/>
      <c r="L3836" s="122"/>
      <c r="M3836" s="123"/>
      <c r="N3836" s="122"/>
      <c r="O3836" s="122"/>
      <c r="P3836" s="122"/>
      <c r="Q3836" s="122"/>
      <c r="R3836" s="123"/>
      <c r="S3836" s="122"/>
      <c r="T3836" s="122"/>
      <c r="U3836" s="122"/>
      <c r="V3836" s="122"/>
      <c r="W3836" s="123"/>
      <c r="X3836" s="122"/>
      <c r="Y3836" s="115"/>
      <c r="Z3836" s="115"/>
      <c r="AA3836" s="115"/>
      <c r="AB3836" s="116"/>
    </row>
    <row r="3837" spans="1:28">
      <c r="A3837" s="102">
        <v>3835</v>
      </c>
      <c r="B3837" s="37"/>
      <c r="C3837" s="37"/>
      <c r="D3837" s="37"/>
      <c r="G3837" s="37"/>
      <c r="J3837" s="25"/>
      <c r="K3837" s="25"/>
      <c r="P3837" s="25"/>
      <c r="T3837" s="37"/>
      <c r="U3837" s="37"/>
      <c r="Y3837" s="37"/>
      <c r="Z3837" s="37"/>
    </row>
    <row r="3838" spans="1:28">
      <c r="A3838" s="102">
        <v>3836</v>
      </c>
      <c r="B3838" s="37"/>
      <c r="C3838" s="37"/>
      <c r="D3838" s="37"/>
      <c r="G3838" s="37"/>
      <c r="J3838" s="25"/>
      <c r="K3838" s="25"/>
      <c r="P3838" s="25"/>
      <c r="T3838" s="37"/>
      <c r="U3838" s="37"/>
      <c r="Y3838" s="37"/>
      <c r="Z3838" s="37"/>
    </row>
    <row r="3839" spans="1:28">
      <c r="A3839" s="102">
        <v>3837</v>
      </c>
      <c r="B3839" s="37"/>
      <c r="C3839" s="37"/>
      <c r="D3839" s="37"/>
      <c r="G3839" s="37"/>
      <c r="J3839" s="25"/>
      <c r="K3839" s="25"/>
      <c r="P3839" s="25"/>
      <c r="T3839" s="37"/>
      <c r="U3839" s="37"/>
      <c r="Y3839" s="37"/>
      <c r="Z3839" s="37"/>
    </row>
    <row r="3840" spans="1:28">
      <c r="A3840" s="102">
        <v>3838</v>
      </c>
      <c r="B3840" s="37"/>
      <c r="C3840" s="37"/>
      <c r="D3840" s="37"/>
      <c r="G3840" s="37"/>
      <c r="J3840" s="25"/>
      <c r="K3840" s="25"/>
      <c r="P3840" s="25"/>
      <c r="T3840" s="37"/>
      <c r="U3840" s="37"/>
      <c r="Y3840" s="37"/>
      <c r="Z3840" s="37"/>
    </row>
    <row r="3841" spans="1:28" ht="13.5" thickBot="1">
      <c r="A3841" s="114">
        <v>3839</v>
      </c>
      <c r="B3841" s="122"/>
      <c r="C3841" s="122"/>
      <c r="D3841" s="122"/>
      <c r="E3841" s="122"/>
      <c r="F3841" s="123"/>
      <c r="G3841" s="122"/>
      <c r="H3841" s="123"/>
      <c r="I3841" s="122"/>
      <c r="J3841" s="122"/>
      <c r="K3841" s="122"/>
      <c r="L3841" s="122"/>
      <c r="M3841" s="123"/>
      <c r="N3841" s="122"/>
      <c r="O3841" s="122"/>
      <c r="P3841" s="122"/>
      <c r="Q3841" s="122"/>
      <c r="R3841" s="123"/>
      <c r="S3841" s="122"/>
      <c r="T3841" s="122"/>
      <c r="U3841" s="122"/>
      <c r="V3841" s="122"/>
      <c r="W3841" s="123"/>
      <c r="X3841" s="122"/>
      <c r="Y3841" s="115"/>
      <c r="Z3841" s="115"/>
      <c r="AA3841" s="115"/>
      <c r="AB3841" s="116"/>
    </row>
    <row r="3842" spans="1:28">
      <c r="A3842" s="102">
        <v>3840</v>
      </c>
      <c r="B3842" s="37"/>
      <c r="C3842" s="37"/>
      <c r="D3842" s="37"/>
      <c r="G3842" s="37"/>
      <c r="J3842" s="25"/>
      <c r="K3842" s="25"/>
      <c r="P3842" s="25"/>
      <c r="T3842" s="37"/>
      <c r="U3842" s="37"/>
      <c r="Y3842" s="37"/>
      <c r="Z3842" s="37"/>
    </row>
    <row r="3843" spans="1:28">
      <c r="A3843" s="102">
        <v>3841</v>
      </c>
      <c r="B3843" s="37"/>
      <c r="C3843" s="37"/>
      <c r="D3843" s="37"/>
      <c r="G3843" s="37"/>
      <c r="J3843" s="25"/>
      <c r="K3843" s="25"/>
      <c r="P3843" s="25"/>
      <c r="T3843" s="37"/>
      <c r="U3843" s="37"/>
      <c r="Y3843" s="37"/>
      <c r="Z3843" s="37"/>
    </row>
    <row r="3844" spans="1:28">
      <c r="A3844" s="102">
        <v>3842</v>
      </c>
      <c r="B3844" s="37"/>
      <c r="C3844" s="37"/>
      <c r="D3844" s="37"/>
      <c r="G3844" s="37"/>
      <c r="J3844" s="25"/>
      <c r="K3844" s="25"/>
      <c r="P3844" s="25"/>
      <c r="T3844" s="37"/>
      <c r="U3844" s="37"/>
      <c r="Y3844" s="37"/>
      <c r="Z3844" s="37"/>
    </row>
    <row r="3845" spans="1:28">
      <c r="A3845" s="102">
        <v>3843</v>
      </c>
      <c r="B3845" s="37"/>
      <c r="C3845" s="37"/>
      <c r="D3845" s="37"/>
      <c r="G3845" s="37"/>
      <c r="J3845" s="25"/>
      <c r="K3845" s="25"/>
      <c r="P3845" s="25"/>
      <c r="T3845" s="37"/>
      <c r="U3845" s="37"/>
      <c r="Y3845" s="37"/>
      <c r="Z3845" s="37"/>
    </row>
    <row r="3846" spans="1:28" ht="13.5" thickBot="1">
      <c r="A3846" s="114">
        <v>3844</v>
      </c>
      <c r="B3846" s="122"/>
      <c r="C3846" s="122"/>
      <c r="D3846" s="122"/>
      <c r="E3846" s="122"/>
      <c r="F3846" s="123"/>
      <c r="G3846" s="122"/>
      <c r="H3846" s="123"/>
      <c r="I3846" s="122"/>
      <c r="J3846" s="122"/>
      <c r="K3846" s="122"/>
      <c r="L3846" s="122"/>
      <c r="M3846" s="123"/>
      <c r="N3846" s="122"/>
      <c r="O3846" s="122"/>
      <c r="P3846" s="122"/>
      <c r="Q3846" s="122"/>
      <c r="R3846" s="123"/>
      <c r="S3846" s="122"/>
      <c r="T3846" s="122"/>
      <c r="U3846" s="122"/>
      <c r="V3846" s="122"/>
      <c r="W3846" s="123"/>
      <c r="X3846" s="122"/>
      <c r="Y3846" s="115"/>
      <c r="Z3846" s="115"/>
      <c r="AA3846" s="115"/>
      <c r="AB3846" s="116"/>
    </row>
    <row r="3847" spans="1:28">
      <c r="A3847" s="102">
        <v>3845</v>
      </c>
      <c r="B3847" s="37"/>
      <c r="C3847" s="37"/>
      <c r="D3847" s="37"/>
      <c r="G3847" s="37"/>
      <c r="J3847" s="25"/>
      <c r="K3847" s="25"/>
      <c r="P3847" s="25"/>
      <c r="T3847" s="37"/>
      <c r="U3847" s="37"/>
      <c r="Y3847" s="37"/>
      <c r="Z3847" s="37"/>
    </row>
    <row r="3848" spans="1:28">
      <c r="A3848" s="102">
        <v>3846</v>
      </c>
      <c r="B3848" s="37"/>
      <c r="C3848" s="37"/>
      <c r="D3848" s="37"/>
      <c r="G3848" s="37"/>
      <c r="J3848" s="25"/>
      <c r="K3848" s="25"/>
      <c r="P3848" s="25"/>
      <c r="T3848" s="37"/>
      <c r="U3848" s="37"/>
      <c r="Y3848" s="37"/>
      <c r="Z3848" s="37"/>
    </row>
    <row r="3849" spans="1:28">
      <c r="A3849" s="102">
        <v>3847</v>
      </c>
      <c r="B3849" s="37"/>
      <c r="C3849" s="37"/>
      <c r="D3849" s="37"/>
      <c r="G3849" s="37"/>
      <c r="J3849" s="25"/>
      <c r="K3849" s="25"/>
      <c r="P3849" s="25"/>
      <c r="T3849" s="37"/>
      <c r="U3849" s="37"/>
      <c r="Y3849" s="37"/>
      <c r="Z3849" s="37"/>
    </row>
    <row r="3850" spans="1:28">
      <c r="A3850" s="102">
        <v>3848</v>
      </c>
      <c r="B3850" s="37"/>
      <c r="C3850" s="37"/>
      <c r="D3850" s="37"/>
      <c r="G3850" s="37"/>
      <c r="J3850" s="25"/>
      <c r="K3850" s="25"/>
      <c r="P3850" s="25"/>
      <c r="T3850" s="37"/>
      <c r="U3850" s="37"/>
      <c r="Y3850" s="37"/>
      <c r="Z3850" s="37"/>
    </row>
    <row r="3851" spans="1:28" ht="13.5" thickBot="1">
      <c r="A3851" s="114">
        <v>3849</v>
      </c>
      <c r="B3851" s="122"/>
      <c r="C3851" s="122"/>
      <c r="D3851" s="122"/>
      <c r="E3851" s="122"/>
      <c r="F3851" s="123"/>
      <c r="G3851" s="122"/>
      <c r="H3851" s="123"/>
      <c r="I3851" s="122"/>
      <c r="J3851" s="122"/>
      <c r="K3851" s="122"/>
      <c r="L3851" s="122"/>
      <c r="M3851" s="123"/>
      <c r="N3851" s="122"/>
      <c r="O3851" s="122"/>
      <c r="P3851" s="122"/>
      <c r="Q3851" s="122"/>
      <c r="R3851" s="123"/>
      <c r="S3851" s="122"/>
      <c r="T3851" s="122"/>
      <c r="U3851" s="122"/>
      <c r="V3851" s="122"/>
      <c r="W3851" s="123"/>
      <c r="X3851" s="122"/>
      <c r="Y3851" s="115"/>
      <c r="Z3851" s="115"/>
      <c r="AA3851" s="115"/>
      <c r="AB3851" s="116"/>
    </row>
    <row r="3852" spans="1:28">
      <c r="A3852" s="102">
        <v>3850</v>
      </c>
      <c r="B3852" s="37"/>
      <c r="C3852" s="37"/>
      <c r="D3852" s="37"/>
      <c r="G3852" s="37"/>
      <c r="J3852" s="25"/>
      <c r="K3852" s="25"/>
      <c r="P3852" s="25"/>
      <c r="T3852" s="37"/>
      <c r="U3852" s="37"/>
      <c r="Y3852" s="37"/>
      <c r="Z3852" s="37"/>
    </row>
    <row r="3853" spans="1:28">
      <c r="A3853" s="102">
        <v>3851</v>
      </c>
      <c r="B3853" s="37"/>
      <c r="C3853" s="37"/>
      <c r="D3853" s="37"/>
      <c r="G3853" s="37"/>
      <c r="J3853" s="25"/>
      <c r="K3853" s="25"/>
      <c r="P3853" s="25"/>
      <c r="T3853" s="37"/>
      <c r="U3853" s="37"/>
      <c r="Y3853" s="37"/>
      <c r="Z3853" s="37"/>
    </row>
    <row r="3854" spans="1:28">
      <c r="A3854" s="102">
        <v>3852</v>
      </c>
      <c r="B3854" s="37"/>
      <c r="C3854" s="37"/>
      <c r="D3854" s="37"/>
      <c r="G3854" s="37"/>
      <c r="J3854" s="25"/>
      <c r="K3854" s="25"/>
      <c r="P3854" s="25"/>
      <c r="T3854" s="37"/>
      <c r="U3854" s="37"/>
      <c r="Y3854" s="37"/>
      <c r="Z3854" s="37"/>
    </row>
    <row r="3855" spans="1:28">
      <c r="A3855" s="102">
        <v>3853</v>
      </c>
      <c r="B3855" s="37"/>
      <c r="C3855" s="37"/>
      <c r="D3855" s="37"/>
      <c r="G3855" s="37"/>
      <c r="J3855" s="25"/>
      <c r="K3855" s="25"/>
      <c r="P3855" s="25"/>
      <c r="T3855" s="37"/>
      <c r="U3855" s="37"/>
      <c r="Y3855" s="37"/>
      <c r="Z3855" s="37"/>
    </row>
    <row r="3856" spans="1:28" ht="13.5" thickBot="1">
      <c r="A3856" s="114">
        <v>3854</v>
      </c>
      <c r="B3856" s="122"/>
      <c r="C3856" s="122"/>
      <c r="D3856" s="122"/>
      <c r="E3856" s="122"/>
      <c r="F3856" s="123"/>
      <c r="G3856" s="122"/>
      <c r="H3856" s="123"/>
      <c r="I3856" s="122"/>
      <c r="J3856" s="122"/>
      <c r="K3856" s="122"/>
      <c r="L3856" s="122"/>
      <c r="M3856" s="123"/>
      <c r="N3856" s="122"/>
      <c r="O3856" s="122"/>
      <c r="P3856" s="122"/>
      <c r="Q3856" s="122"/>
      <c r="R3856" s="123"/>
      <c r="S3856" s="122"/>
      <c r="T3856" s="122"/>
      <c r="U3856" s="122"/>
      <c r="V3856" s="122"/>
      <c r="W3856" s="123"/>
      <c r="X3856" s="122"/>
      <c r="Y3856" s="115"/>
      <c r="Z3856" s="115"/>
      <c r="AA3856" s="115"/>
      <c r="AB3856" s="116"/>
    </row>
    <row r="3857" spans="1:28">
      <c r="A3857" s="102">
        <v>3855</v>
      </c>
      <c r="B3857" s="37"/>
      <c r="C3857" s="37"/>
      <c r="D3857" s="37"/>
      <c r="G3857" s="37"/>
      <c r="J3857" s="25"/>
      <c r="K3857" s="25"/>
      <c r="P3857" s="25"/>
      <c r="T3857" s="37"/>
      <c r="U3857" s="37"/>
      <c r="Y3857" s="37"/>
      <c r="Z3857" s="37"/>
    </row>
    <row r="3858" spans="1:28">
      <c r="A3858" s="102">
        <v>3856</v>
      </c>
      <c r="B3858" s="37"/>
      <c r="C3858" s="37"/>
      <c r="D3858" s="37"/>
      <c r="G3858" s="37"/>
      <c r="J3858" s="25"/>
      <c r="K3858" s="25"/>
      <c r="P3858" s="25"/>
      <c r="T3858" s="37"/>
      <c r="U3858" s="37"/>
      <c r="Y3858" s="37"/>
      <c r="Z3858" s="37"/>
    </row>
    <row r="3859" spans="1:28">
      <c r="A3859" s="102">
        <v>3857</v>
      </c>
      <c r="B3859" s="37"/>
      <c r="C3859" s="37"/>
      <c r="D3859" s="37"/>
      <c r="G3859" s="37"/>
      <c r="J3859" s="25"/>
      <c r="K3859" s="25"/>
      <c r="P3859" s="25"/>
      <c r="T3859" s="37"/>
      <c r="U3859" s="37"/>
      <c r="Y3859" s="37"/>
      <c r="Z3859" s="37"/>
    </row>
    <row r="3860" spans="1:28">
      <c r="A3860" s="102">
        <v>3858</v>
      </c>
      <c r="B3860" s="37"/>
      <c r="C3860" s="37"/>
      <c r="D3860" s="37"/>
      <c r="G3860" s="37"/>
      <c r="J3860" s="25"/>
      <c r="K3860" s="25"/>
      <c r="P3860" s="25"/>
      <c r="T3860" s="37"/>
      <c r="U3860" s="37"/>
      <c r="Y3860" s="37"/>
      <c r="Z3860" s="37"/>
    </row>
    <row r="3861" spans="1:28" ht="13.5" thickBot="1">
      <c r="A3861" s="114">
        <v>3859</v>
      </c>
      <c r="B3861" s="122"/>
      <c r="C3861" s="122"/>
      <c r="D3861" s="122"/>
      <c r="E3861" s="122"/>
      <c r="F3861" s="123"/>
      <c r="G3861" s="122"/>
      <c r="H3861" s="123"/>
      <c r="I3861" s="122"/>
      <c r="J3861" s="122"/>
      <c r="K3861" s="122"/>
      <c r="L3861" s="122"/>
      <c r="M3861" s="123"/>
      <c r="N3861" s="122"/>
      <c r="O3861" s="122"/>
      <c r="P3861" s="122"/>
      <c r="Q3861" s="122"/>
      <c r="R3861" s="123"/>
      <c r="S3861" s="122"/>
      <c r="T3861" s="122"/>
      <c r="U3861" s="122"/>
      <c r="V3861" s="122"/>
      <c r="W3861" s="123"/>
      <c r="X3861" s="122"/>
      <c r="Y3861" s="115"/>
      <c r="Z3861" s="115"/>
      <c r="AA3861" s="115"/>
      <c r="AB3861" s="116"/>
    </row>
    <row r="3862" spans="1:28">
      <c r="A3862" s="102">
        <v>3860</v>
      </c>
      <c r="B3862" s="37"/>
      <c r="C3862" s="37"/>
      <c r="D3862" s="37"/>
      <c r="G3862" s="37"/>
      <c r="J3862" s="25"/>
      <c r="K3862" s="25"/>
      <c r="P3862" s="25"/>
      <c r="T3862" s="37"/>
      <c r="U3862" s="37"/>
      <c r="Y3862" s="37"/>
      <c r="Z3862" s="37"/>
    </row>
    <row r="3863" spans="1:28">
      <c r="A3863" s="102">
        <v>3861</v>
      </c>
      <c r="B3863" s="37"/>
      <c r="C3863" s="37"/>
      <c r="D3863" s="37"/>
      <c r="G3863" s="37"/>
      <c r="J3863" s="25"/>
      <c r="K3863" s="25"/>
      <c r="P3863" s="25"/>
      <c r="T3863" s="37"/>
      <c r="U3863" s="37"/>
      <c r="Y3863" s="37"/>
      <c r="Z3863" s="37"/>
    </row>
    <row r="3864" spans="1:28">
      <c r="A3864" s="102">
        <v>3862</v>
      </c>
      <c r="B3864" s="37"/>
      <c r="C3864" s="37"/>
      <c r="D3864" s="37"/>
      <c r="G3864" s="37"/>
      <c r="J3864" s="25"/>
      <c r="K3864" s="25"/>
      <c r="P3864" s="25"/>
      <c r="T3864" s="37"/>
      <c r="U3864" s="37"/>
      <c r="Y3864" s="37"/>
      <c r="Z3864" s="37"/>
    </row>
    <row r="3865" spans="1:28">
      <c r="A3865" s="102">
        <v>3863</v>
      </c>
      <c r="B3865" s="37"/>
      <c r="C3865" s="37"/>
      <c r="D3865" s="37"/>
      <c r="G3865" s="37"/>
      <c r="J3865" s="25"/>
      <c r="K3865" s="25"/>
      <c r="P3865" s="25"/>
      <c r="T3865" s="37"/>
      <c r="U3865" s="37"/>
      <c r="Y3865" s="37"/>
      <c r="Z3865" s="37"/>
    </row>
    <row r="3866" spans="1:28" ht="13.5" thickBot="1">
      <c r="A3866" s="114">
        <v>3864</v>
      </c>
      <c r="B3866" s="122"/>
      <c r="C3866" s="122"/>
      <c r="D3866" s="122"/>
      <c r="E3866" s="122"/>
      <c r="F3866" s="123"/>
      <c r="G3866" s="122"/>
      <c r="H3866" s="123"/>
      <c r="I3866" s="122"/>
      <c r="J3866" s="122"/>
      <c r="K3866" s="122"/>
      <c r="L3866" s="122"/>
      <c r="M3866" s="123"/>
      <c r="N3866" s="122"/>
      <c r="O3866" s="122"/>
      <c r="P3866" s="122"/>
      <c r="Q3866" s="122"/>
      <c r="R3866" s="123"/>
      <c r="S3866" s="122"/>
      <c r="T3866" s="122"/>
      <c r="U3866" s="122"/>
      <c r="V3866" s="122"/>
      <c r="W3866" s="123"/>
      <c r="X3866" s="122"/>
      <c r="Y3866" s="115"/>
      <c r="Z3866" s="115"/>
      <c r="AA3866" s="115"/>
      <c r="AB3866" s="116"/>
    </row>
    <row r="3867" spans="1:28">
      <c r="A3867" s="102">
        <v>3865</v>
      </c>
      <c r="B3867" s="37"/>
      <c r="C3867" s="37"/>
      <c r="D3867" s="37"/>
      <c r="G3867" s="37"/>
      <c r="J3867" s="25"/>
      <c r="K3867" s="25"/>
      <c r="P3867" s="25"/>
      <c r="T3867" s="37"/>
      <c r="U3867" s="37"/>
      <c r="Y3867" s="37"/>
      <c r="Z3867" s="37"/>
    </row>
    <row r="3868" spans="1:28">
      <c r="A3868" s="102">
        <v>3866</v>
      </c>
      <c r="B3868" s="37"/>
      <c r="C3868" s="37"/>
      <c r="D3868" s="37"/>
      <c r="G3868" s="37"/>
      <c r="J3868" s="25"/>
      <c r="K3868" s="25"/>
      <c r="P3868" s="25"/>
      <c r="T3868" s="37"/>
      <c r="U3868" s="37"/>
      <c r="Y3868" s="37"/>
      <c r="Z3868" s="37"/>
    </row>
    <row r="3869" spans="1:28">
      <c r="A3869" s="102">
        <v>3867</v>
      </c>
      <c r="B3869" s="37"/>
      <c r="C3869" s="37"/>
      <c r="D3869" s="37"/>
      <c r="G3869" s="37"/>
      <c r="J3869" s="25"/>
      <c r="K3869" s="25"/>
      <c r="P3869" s="25"/>
      <c r="T3869" s="37"/>
      <c r="U3869" s="37"/>
      <c r="Y3869" s="37"/>
      <c r="Z3869" s="37"/>
    </row>
    <row r="3870" spans="1:28">
      <c r="A3870" s="102">
        <v>3868</v>
      </c>
      <c r="B3870" s="37"/>
      <c r="C3870" s="37"/>
      <c r="D3870" s="37"/>
      <c r="G3870" s="37"/>
      <c r="J3870" s="25"/>
      <c r="K3870" s="25"/>
      <c r="P3870" s="25"/>
      <c r="T3870" s="37"/>
      <c r="U3870" s="37"/>
      <c r="Y3870" s="37"/>
      <c r="Z3870" s="37"/>
    </row>
    <row r="3871" spans="1:28" ht="13.5" thickBot="1">
      <c r="A3871" s="114">
        <v>3869</v>
      </c>
      <c r="B3871" s="122"/>
      <c r="C3871" s="122"/>
      <c r="D3871" s="122"/>
      <c r="E3871" s="122"/>
      <c r="F3871" s="123"/>
      <c r="G3871" s="122"/>
      <c r="H3871" s="123"/>
      <c r="I3871" s="122"/>
      <c r="J3871" s="122"/>
      <c r="K3871" s="122"/>
      <c r="L3871" s="122"/>
      <c r="M3871" s="123"/>
      <c r="N3871" s="122"/>
      <c r="O3871" s="122"/>
      <c r="P3871" s="122"/>
      <c r="Q3871" s="122"/>
      <c r="R3871" s="123"/>
      <c r="S3871" s="122"/>
      <c r="T3871" s="122"/>
      <c r="U3871" s="122"/>
      <c r="V3871" s="122"/>
      <c r="W3871" s="123"/>
      <c r="X3871" s="122"/>
      <c r="Y3871" s="115"/>
      <c r="Z3871" s="115"/>
      <c r="AA3871" s="115"/>
      <c r="AB3871" s="116"/>
    </row>
    <row r="3872" spans="1:28">
      <c r="A3872" s="102">
        <v>3870</v>
      </c>
      <c r="B3872" s="37"/>
      <c r="C3872" s="37"/>
      <c r="D3872" s="37"/>
      <c r="G3872" s="37"/>
      <c r="J3872" s="25"/>
      <c r="K3872" s="25"/>
      <c r="P3872" s="25"/>
      <c r="T3872" s="37"/>
      <c r="U3872" s="37"/>
      <c r="Y3872" s="37"/>
      <c r="Z3872" s="37"/>
    </row>
    <row r="3873" spans="1:28">
      <c r="A3873" s="102">
        <v>3871</v>
      </c>
      <c r="B3873" s="37"/>
      <c r="C3873" s="37"/>
      <c r="D3873" s="37"/>
      <c r="G3873" s="37"/>
      <c r="J3873" s="25"/>
      <c r="K3873" s="25"/>
      <c r="P3873" s="25"/>
      <c r="T3873" s="37"/>
      <c r="U3873" s="37"/>
      <c r="Y3873" s="37"/>
      <c r="Z3873" s="37"/>
    </row>
    <row r="3874" spans="1:28">
      <c r="A3874" s="102">
        <v>3872</v>
      </c>
      <c r="B3874" s="37"/>
      <c r="C3874" s="37"/>
      <c r="D3874" s="37"/>
      <c r="G3874" s="37"/>
      <c r="J3874" s="25"/>
      <c r="K3874" s="25"/>
      <c r="P3874" s="25"/>
      <c r="T3874" s="37"/>
      <c r="U3874" s="37"/>
      <c r="Y3874" s="37"/>
      <c r="Z3874" s="37"/>
    </row>
    <row r="3875" spans="1:28">
      <c r="A3875" s="102">
        <v>3873</v>
      </c>
      <c r="B3875" s="37"/>
      <c r="C3875" s="37"/>
      <c r="D3875" s="37"/>
      <c r="G3875" s="37"/>
      <c r="J3875" s="25"/>
      <c r="K3875" s="25"/>
      <c r="P3875" s="25"/>
      <c r="T3875" s="37"/>
      <c r="U3875" s="37"/>
      <c r="Y3875" s="37"/>
      <c r="Z3875" s="37"/>
    </row>
    <row r="3876" spans="1:28" ht="13.5" thickBot="1">
      <c r="A3876" s="114">
        <v>3874</v>
      </c>
      <c r="B3876" s="122"/>
      <c r="C3876" s="122"/>
      <c r="D3876" s="122"/>
      <c r="E3876" s="122"/>
      <c r="F3876" s="123"/>
      <c r="G3876" s="122"/>
      <c r="H3876" s="123"/>
      <c r="I3876" s="122"/>
      <c r="J3876" s="122"/>
      <c r="K3876" s="122"/>
      <c r="L3876" s="122"/>
      <c r="M3876" s="123"/>
      <c r="N3876" s="122"/>
      <c r="O3876" s="122"/>
      <c r="P3876" s="122"/>
      <c r="Q3876" s="122"/>
      <c r="R3876" s="123"/>
      <c r="S3876" s="122"/>
      <c r="T3876" s="122"/>
      <c r="U3876" s="122"/>
      <c r="V3876" s="122"/>
      <c r="W3876" s="123"/>
      <c r="X3876" s="122"/>
      <c r="Y3876" s="115"/>
      <c r="Z3876" s="115"/>
      <c r="AA3876" s="115"/>
      <c r="AB3876" s="116"/>
    </row>
    <row r="3877" spans="1:28">
      <c r="A3877" s="102">
        <v>3875</v>
      </c>
      <c r="B3877" s="37"/>
      <c r="C3877" s="37"/>
      <c r="D3877" s="37"/>
      <c r="G3877" s="37"/>
      <c r="J3877" s="25"/>
      <c r="K3877" s="25"/>
      <c r="P3877" s="25"/>
      <c r="T3877" s="37"/>
      <c r="U3877" s="37"/>
      <c r="Y3877" s="37"/>
      <c r="Z3877" s="37"/>
    </row>
    <row r="3878" spans="1:28">
      <c r="A3878" s="102">
        <v>3876</v>
      </c>
      <c r="B3878" s="37"/>
      <c r="C3878" s="37"/>
      <c r="D3878" s="37"/>
      <c r="G3878" s="37"/>
      <c r="J3878" s="25"/>
      <c r="K3878" s="25"/>
      <c r="P3878" s="25"/>
      <c r="T3878" s="37"/>
      <c r="U3878" s="37"/>
      <c r="Y3878" s="37"/>
      <c r="Z3878" s="37"/>
    </row>
    <row r="3879" spans="1:28">
      <c r="A3879" s="102">
        <v>3877</v>
      </c>
      <c r="B3879" s="37"/>
      <c r="C3879" s="37"/>
      <c r="D3879" s="37"/>
      <c r="G3879" s="37"/>
      <c r="J3879" s="25"/>
      <c r="K3879" s="25"/>
      <c r="P3879" s="25"/>
      <c r="T3879" s="37"/>
      <c r="U3879" s="37"/>
      <c r="Y3879" s="37"/>
      <c r="Z3879" s="37"/>
    </row>
    <row r="3880" spans="1:28">
      <c r="A3880" s="102">
        <v>3878</v>
      </c>
      <c r="B3880" s="37"/>
      <c r="C3880" s="37"/>
      <c r="D3880" s="37"/>
      <c r="G3880" s="37"/>
      <c r="J3880" s="25"/>
      <c r="K3880" s="25"/>
      <c r="P3880" s="25"/>
      <c r="T3880" s="37"/>
      <c r="U3880" s="37"/>
      <c r="Y3880" s="37"/>
      <c r="Z3880" s="37"/>
    </row>
    <row r="3881" spans="1:28" ht="13.5" thickBot="1">
      <c r="A3881" s="114">
        <v>3879</v>
      </c>
      <c r="B3881" s="122"/>
      <c r="C3881" s="122"/>
      <c r="D3881" s="122"/>
      <c r="E3881" s="122"/>
      <c r="F3881" s="123"/>
      <c r="G3881" s="122"/>
      <c r="H3881" s="123"/>
      <c r="I3881" s="122"/>
      <c r="J3881" s="122"/>
      <c r="K3881" s="122"/>
      <c r="L3881" s="122"/>
      <c r="M3881" s="123"/>
      <c r="N3881" s="122"/>
      <c r="O3881" s="122"/>
      <c r="P3881" s="122"/>
      <c r="Q3881" s="122"/>
      <c r="R3881" s="123"/>
      <c r="S3881" s="122"/>
      <c r="T3881" s="122"/>
      <c r="U3881" s="122"/>
      <c r="V3881" s="122"/>
      <c r="W3881" s="123"/>
      <c r="X3881" s="122"/>
      <c r="Y3881" s="115"/>
      <c r="Z3881" s="115"/>
      <c r="AA3881" s="115"/>
      <c r="AB3881" s="116"/>
    </row>
    <row r="3882" spans="1:28">
      <c r="A3882" s="102">
        <v>3880</v>
      </c>
      <c r="B3882" s="37"/>
      <c r="C3882" s="37"/>
      <c r="D3882" s="37"/>
      <c r="G3882" s="37"/>
      <c r="J3882" s="25"/>
      <c r="K3882" s="25"/>
      <c r="P3882" s="25"/>
      <c r="T3882" s="37"/>
      <c r="U3882" s="37"/>
      <c r="Y3882" s="37"/>
      <c r="Z3882" s="37"/>
    </row>
    <row r="3883" spans="1:28">
      <c r="A3883" s="102">
        <v>3881</v>
      </c>
      <c r="B3883" s="37"/>
      <c r="C3883" s="37"/>
      <c r="D3883" s="37"/>
      <c r="G3883" s="37"/>
      <c r="J3883" s="25"/>
      <c r="K3883" s="25"/>
      <c r="P3883" s="25"/>
      <c r="T3883" s="37"/>
      <c r="U3883" s="37"/>
      <c r="Y3883" s="37"/>
      <c r="Z3883" s="37"/>
    </row>
    <row r="3884" spans="1:28">
      <c r="A3884" s="102">
        <v>3882</v>
      </c>
      <c r="B3884" s="37"/>
      <c r="C3884" s="37"/>
      <c r="D3884" s="37"/>
      <c r="G3884" s="37"/>
      <c r="J3884" s="25"/>
      <c r="K3884" s="25"/>
      <c r="P3884" s="25"/>
      <c r="T3884" s="37"/>
      <c r="U3884" s="37"/>
      <c r="Y3884" s="37"/>
      <c r="Z3884" s="37"/>
    </row>
    <row r="3885" spans="1:28">
      <c r="A3885" s="102">
        <v>3883</v>
      </c>
      <c r="B3885" s="37"/>
      <c r="C3885" s="37"/>
      <c r="D3885" s="37"/>
      <c r="G3885" s="37"/>
      <c r="J3885" s="25"/>
      <c r="K3885" s="25"/>
      <c r="P3885" s="25"/>
      <c r="T3885" s="37"/>
      <c r="U3885" s="37"/>
      <c r="Y3885" s="37"/>
      <c r="Z3885" s="37"/>
    </row>
    <row r="3886" spans="1:28" ht="13.5" thickBot="1">
      <c r="A3886" s="114">
        <v>3884</v>
      </c>
      <c r="B3886" s="122"/>
      <c r="C3886" s="122"/>
      <c r="D3886" s="122"/>
      <c r="E3886" s="122"/>
      <c r="F3886" s="123"/>
      <c r="G3886" s="122"/>
      <c r="H3886" s="123"/>
      <c r="I3886" s="122"/>
      <c r="J3886" s="122"/>
      <c r="K3886" s="122"/>
      <c r="L3886" s="122"/>
      <c r="M3886" s="123"/>
      <c r="N3886" s="122"/>
      <c r="O3886" s="122"/>
      <c r="P3886" s="122"/>
      <c r="Q3886" s="122"/>
      <c r="R3886" s="123"/>
      <c r="S3886" s="122"/>
      <c r="T3886" s="122"/>
      <c r="U3886" s="122"/>
      <c r="V3886" s="122"/>
      <c r="W3886" s="123"/>
      <c r="X3886" s="122"/>
      <c r="Y3886" s="115"/>
      <c r="Z3886" s="115"/>
      <c r="AA3886" s="115"/>
      <c r="AB3886" s="116"/>
    </row>
    <row r="3887" spans="1:28">
      <c r="A3887" s="102">
        <v>3885</v>
      </c>
      <c r="B3887" s="37"/>
      <c r="C3887" s="37"/>
      <c r="D3887" s="37"/>
      <c r="G3887" s="37"/>
      <c r="J3887" s="25"/>
      <c r="K3887" s="25"/>
      <c r="P3887" s="25"/>
      <c r="T3887" s="37"/>
      <c r="U3887" s="37"/>
      <c r="Y3887" s="37"/>
      <c r="Z3887" s="37"/>
    </row>
    <row r="3888" spans="1:28">
      <c r="A3888" s="102">
        <v>3886</v>
      </c>
      <c r="B3888" s="37"/>
      <c r="C3888" s="37"/>
      <c r="D3888" s="37"/>
      <c r="G3888" s="37"/>
      <c r="J3888" s="25"/>
      <c r="K3888" s="25"/>
      <c r="P3888" s="25"/>
      <c r="T3888" s="37"/>
      <c r="U3888" s="37"/>
      <c r="Y3888" s="37"/>
      <c r="Z3888" s="37"/>
    </row>
    <row r="3889" spans="1:28">
      <c r="A3889" s="102">
        <v>3887</v>
      </c>
      <c r="B3889" s="37"/>
      <c r="C3889" s="37"/>
      <c r="D3889" s="37"/>
      <c r="G3889" s="37"/>
      <c r="J3889" s="25"/>
      <c r="K3889" s="25"/>
      <c r="P3889" s="25"/>
      <c r="T3889" s="37"/>
      <c r="U3889" s="37"/>
      <c r="Y3889" s="37"/>
      <c r="Z3889" s="37"/>
    </row>
    <row r="3890" spans="1:28">
      <c r="A3890" s="102">
        <v>3888</v>
      </c>
      <c r="B3890" s="37"/>
      <c r="C3890" s="37"/>
      <c r="D3890" s="37"/>
      <c r="G3890" s="37"/>
      <c r="J3890" s="25"/>
      <c r="K3890" s="25"/>
      <c r="P3890" s="25"/>
      <c r="T3890" s="37"/>
      <c r="U3890" s="37"/>
      <c r="Y3890" s="37"/>
      <c r="Z3890" s="37"/>
    </row>
    <row r="3891" spans="1:28" ht="13.5" thickBot="1">
      <c r="A3891" s="114">
        <v>3889</v>
      </c>
      <c r="B3891" s="122"/>
      <c r="C3891" s="122"/>
      <c r="D3891" s="122"/>
      <c r="E3891" s="122"/>
      <c r="F3891" s="123"/>
      <c r="G3891" s="122"/>
      <c r="H3891" s="123"/>
      <c r="I3891" s="122"/>
      <c r="J3891" s="122"/>
      <c r="K3891" s="122"/>
      <c r="L3891" s="122"/>
      <c r="M3891" s="123"/>
      <c r="N3891" s="122"/>
      <c r="O3891" s="122"/>
      <c r="P3891" s="122"/>
      <c r="Q3891" s="122"/>
      <c r="R3891" s="123"/>
      <c r="S3891" s="122"/>
      <c r="T3891" s="122"/>
      <c r="U3891" s="122"/>
      <c r="V3891" s="122"/>
      <c r="W3891" s="123"/>
      <c r="X3891" s="122"/>
      <c r="Y3891" s="115"/>
      <c r="Z3891" s="115"/>
      <c r="AA3891" s="115"/>
      <c r="AB3891" s="116"/>
    </row>
    <row r="3892" spans="1:28">
      <c r="A3892" s="102">
        <v>3890</v>
      </c>
      <c r="B3892" s="37"/>
      <c r="C3892" s="37"/>
      <c r="D3892" s="37"/>
      <c r="G3892" s="37"/>
      <c r="J3892" s="25"/>
      <c r="K3892" s="25"/>
      <c r="P3892" s="25"/>
      <c r="T3892" s="37"/>
      <c r="U3892" s="37"/>
      <c r="Y3892" s="37"/>
      <c r="Z3892" s="37"/>
    </row>
    <row r="3893" spans="1:28">
      <c r="A3893" s="102">
        <v>3891</v>
      </c>
      <c r="B3893" s="37"/>
      <c r="C3893" s="37"/>
      <c r="D3893" s="37"/>
      <c r="G3893" s="37"/>
      <c r="J3893" s="25"/>
      <c r="K3893" s="25"/>
      <c r="P3893" s="25"/>
      <c r="T3893" s="37"/>
      <c r="U3893" s="37"/>
      <c r="Y3893" s="37"/>
      <c r="Z3893" s="37"/>
    </row>
    <row r="3894" spans="1:28">
      <c r="A3894" s="102">
        <v>3892</v>
      </c>
      <c r="B3894" s="37"/>
      <c r="C3894" s="37"/>
      <c r="D3894" s="37"/>
      <c r="G3894" s="37"/>
      <c r="J3894" s="25"/>
      <c r="K3894" s="25"/>
      <c r="P3894" s="25"/>
      <c r="T3894" s="37"/>
      <c r="U3894" s="37"/>
      <c r="Y3894" s="37"/>
      <c r="Z3894" s="37"/>
    </row>
    <row r="3895" spans="1:28">
      <c r="A3895" s="102">
        <v>3893</v>
      </c>
      <c r="B3895" s="37"/>
      <c r="C3895" s="37"/>
      <c r="D3895" s="37"/>
      <c r="G3895" s="37"/>
      <c r="J3895" s="25"/>
      <c r="K3895" s="25"/>
      <c r="P3895" s="25"/>
      <c r="T3895" s="37"/>
      <c r="U3895" s="37"/>
      <c r="Y3895" s="37"/>
      <c r="Z3895" s="37"/>
    </row>
    <row r="3896" spans="1:28" ht="13.5" thickBot="1">
      <c r="A3896" s="114">
        <v>3894</v>
      </c>
      <c r="B3896" s="122"/>
      <c r="C3896" s="122"/>
      <c r="D3896" s="122"/>
      <c r="E3896" s="122"/>
      <c r="F3896" s="123"/>
      <c r="G3896" s="122"/>
      <c r="H3896" s="123"/>
      <c r="I3896" s="122"/>
      <c r="J3896" s="122"/>
      <c r="K3896" s="122"/>
      <c r="L3896" s="122"/>
      <c r="M3896" s="123"/>
      <c r="N3896" s="122"/>
      <c r="O3896" s="122"/>
      <c r="P3896" s="122"/>
      <c r="Q3896" s="122"/>
      <c r="R3896" s="123"/>
      <c r="S3896" s="122"/>
      <c r="T3896" s="122"/>
      <c r="U3896" s="122"/>
      <c r="V3896" s="122"/>
      <c r="W3896" s="123"/>
      <c r="X3896" s="122"/>
      <c r="Y3896" s="115"/>
      <c r="Z3896" s="115"/>
      <c r="AA3896" s="115"/>
      <c r="AB3896" s="116"/>
    </row>
    <row r="3897" spans="1:28">
      <c r="A3897" s="102">
        <v>3895</v>
      </c>
      <c r="B3897" s="37"/>
      <c r="C3897" s="37"/>
      <c r="D3897" s="37"/>
      <c r="G3897" s="37"/>
      <c r="J3897" s="25"/>
      <c r="K3897" s="25"/>
      <c r="P3897" s="25"/>
      <c r="T3897" s="37"/>
      <c r="U3897" s="37"/>
      <c r="Y3897" s="37"/>
      <c r="Z3897" s="37"/>
    </row>
    <row r="3898" spans="1:28">
      <c r="A3898" s="102">
        <v>3896</v>
      </c>
      <c r="B3898" s="37"/>
      <c r="C3898" s="37"/>
      <c r="D3898" s="37"/>
      <c r="G3898" s="37"/>
      <c r="J3898" s="25"/>
      <c r="K3898" s="25"/>
      <c r="P3898" s="25"/>
      <c r="T3898" s="37"/>
      <c r="U3898" s="37"/>
      <c r="Y3898" s="37"/>
      <c r="Z3898" s="37"/>
    </row>
    <row r="3899" spans="1:28">
      <c r="A3899" s="102">
        <v>3897</v>
      </c>
      <c r="B3899" s="37"/>
      <c r="C3899" s="37"/>
      <c r="D3899" s="37"/>
      <c r="G3899" s="37"/>
      <c r="J3899" s="25"/>
      <c r="K3899" s="25"/>
      <c r="P3899" s="25"/>
      <c r="T3899" s="37"/>
      <c r="U3899" s="37"/>
      <c r="Y3899" s="37"/>
      <c r="Z3899" s="37"/>
    </row>
    <row r="3900" spans="1:28">
      <c r="A3900" s="102">
        <v>3898</v>
      </c>
      <c r="B3900" s="37"/>
      <c r="C3900" s="37"/>
      <c r="D3900" s="37"/>
      <c r="G3900" s="37"/>
      <c r="J3900" s="25"/>
      <c r="K3900" s="25"/>
      <c r="P3900" s="25"/>
      <c r="T3900" s="37"/>
      <c r="U3900" s="37"/>
      <c r="Y3900" s="37"/>
      <c r="Z3900" s="37"/>
    </row>
    <row r="3901" spans="1:28" ht="13.5" thickBot="1">
      <c r="A3901" s="114">
        <v>3899</v>
      </c>
      <c r="B3901" s="122"/>
      <c r="C3901" s="122"/>
      <c r="D3901" s="122"/>
      <c r="E3901" s="122"/>
      <c r="F3901" s="123"/>
      <c r="G3901" s="122"/>
      <c r="H3901" s="123"/>
      <c r="I3901" s="122"/>
      <c r="J3901" s="122"/>
      <c r="K3901" s="122"/>
      <c r="L3901" s="122"/>
      <c r="M3901" s="123"/>
      <c r="N3901" s="122"/>
      <c r="O3901" s="122"/>
      <c r="P3901" s="122"/>
      <c r="Q3901" s="122"/>
      <c r="R3901" s="123"/>
      <c r="S3901" s="122"/>
      <c r="T3901" s="122"/>
      <c r="U3901" s="122"/>
      <c r="V3901" s="122"/>
      <c r="W3901" s="123"/>
      <c r="X3901" s="122"/>
      <c r="Y3901" s="115"/>
      <c r="Z3901" s="115"/>
      <c r="AA3901" s="115"/>
      <c r="AB3901" s="116"/>
    </row>
    <row r="3902" spans="1:28">
      <c r="A3902" s="102">
        <v>3900</v>
      </c>
      <c r="B3902" s="37"/>
      <c r="C3902" s="37"/>
      <c r="D3902" s="37"/>
      <c r="G3902" s="37"/>
      <c r="J3902" s="25"/>
      <c r="K3902" s="25"/>
      <c r="P3902" s="25"/>
      <c r="T3902" s="37"/>
      <c r="U3902" s="37"/>
      <c r="Y3902" s="37"/>
      <c r="Z3902" s="37"/>
    </row>
    <row r="3903" spans="1:28">
      <c r="A3903" s="102">
        <v>3901</v>
      </c>
      <c r="B3903" s="37"/>
      <c r="C3903" s="37"/>
      <c r="D3903" s="37"/>
      <c r="G3903" s="37"/>
      <c r="J3903" s="25"/>
      <c r="K3903" s="25"/>
      <c r="P3903" s="25"/>
      <c r="T3903" s="37"/>
      <c r="U3903" s="37"/>
      <c r="Y3903" s="37"/>
      <c r="Z3903" s="37"/>
    </row>
    <row r="3904" spans="1:28">
      <c r="A3904" s="102">
        <v>3902</v>
      </c>
      <c r="B3904" s="37"/>
      <c r="C3904" s="37"/>
      <c r="D3904" s="37"/>
      <c r="G3904" s="37"/>
      <c r="J3904" s="25"/>
      <c r="K3904" s="25"/>
      <c r="P3904" s="25"/>
      <c r="T3904" s="37"/>
      <c r="U3904" s="37"/>
      <c r="Y3904" s="37"/>
      <c r="Z3904" s="37"/>
    </row>
    <row r="3905" spans="1:28">
      <c r="A3905" s="102">
        <v>3903</v>
      </c>
      <c r="B3905" s="37"/>
      <c r="C3905" s="37"/>
      <c r="D3905" s="37"/>
      <c r="G3905" s="37"/>
      <c r="J3905" s="25"/>
      <c r="K3905" s="25"/>
      <c r="P3905" s="25"/>
      <c r="T3905" s="37"/>
      <c r="U3905" s="37"/>
      <c r="Y3905" s="37"/>
      <c r="Z3905" s="37"/>
    </row>
    <row r="3906" spans="1:28" ht="13.5" thickBot="1">
      <c r="A3906" s="114">
        <v>3904</v>
      </c>
      <c r="B3906" s="122"/>
      <c r="C3906" s="122"/>
      <c r="D3906" s="122"/>
      <c r="E3906" s="122"/>
      <c r="F3906" s="123"/>
      <c r="G3906" s="122"/>
      <c r="H3906" s="123"/>
      <c r="I3906" s="122"/>
      <c r="J3906" s="122"/>
      <c r="K3906" s="122"/>
      <c r="L3906" s="122"/>
      <c r="M3906" s="123"/>
      <c r="N3906" s="122"/>
      <c r="O3906" s="122"/>
      <c r="P3906" s="122"/>
      <c r="Q3906" s="122"/>
      <c r="R3906" s="123"/>
      <c r="S3906" s="122"/>
      <c r="T3906" s="122"/>
      <c r="U3906" s="122"/>
      <c r="V3906" s="122"/>
      <c r="W3906" s="123"/>
      <c r="X3906" s="122"/>
      <c r="Y3906" s="115"/>
      <c r="Z3906" s="115"/>
      <c r="AA3906" s="115"/>
      <c r="AB3906" s="116"/>
    </row>
    <row r="3907" spans="1:28">
      <c r="A3907" s="102">
        <v>3905</v>
      </c>
      <c r="B3907" s="37"/>
      <c r="C3907" s="37"/>
      <c r="D3907" s="37"/>
      <c r="G3907" s="37"/>
      <c r="J3907" s="25"/>
      <c r="K3907" s="25"/>
      <c r="P3907" s="25"/>
      <c r="T3907" s="37"/>
      <c r="U3907" s="37"/>
      <c r="Y3907" s="37"/>
      <c r="Z3907" s="37"/>
    </row>
    <row r="3908" spans="1:28">
      <c r="A3908" s="102">
        <v>3906</v>
      </c>
      <c r="B3908" s="37"/>
      <c r="C3908" s="37"/>
      <c r="D3908" s="37"/>
      <c r="G3908" s="37"/>
      <c r="J3908" s="25"/>
      <c r="K3908" s="25"/>
      <c r="P3908" s="25"/>
      <c r="T3908" s="37"/>
      <c r="U3908" s="37"/>
      <c r="Y3908" s="37"/>
      <c r="Z3908" s="37"/>
    </row>
    <row r="3909" spans="1:28">
      <c r="A3909" s="102">
        <v>3907</v>
      </c>
      <c r="B3909" s="37"/>
      <c r="C3909" s="37"/>
      <c r="D3909" s="37"/>
      <c r="G3909" s="37"/>
      <c r="J3909" s="25"/>
      <c r="K3909" s="25"/>
      <c r="P3909" s="25"/>
      <c r="T3909" s="37"/>
      <c r="U3909" s="37"/>
      <c r="Y3909" s="37"/>
      <c r="Z3909" s="37"/>
    </row>
    <row r="3910" spans="1:28">
      <c r="A3910" s="102">
        <v>3908</v>
      </c>
      <c r="B3910" s="37"/>
      <c r="C3910" s="37"/>
      <c r="D3910" s="37"/>
      <c r="G3910" s="37"/>
      <c r="J3910" s="25"/>
      <c r="K3910" s="25"/>
      <c r="P3910" s="25"/>
      <c r="T3910" s="37"/>
      <c r="U3910" s="37"/>
      <c r="Y3910" s="37"/>
      <c r="Z3910" s="37"/>
    </row>
    <row r="3911" spans="1:28" ht="13.5" thickBot="1">
      <c r="A3911" s="114">
        <v>3909</v>
      </c>
      <c r="B3911" s="122"/>
      <c r="C3911" s="122"/>
      <c r="D3911" s="122"/>
      <c r="E3911" s="122"/>
      <c r="F3911" s="123"/>
      <c r="G3911" s="122"/>
      <c r="H3911" s="123"/>
      <c r="I3911" s="122"/>
      <c r="J3911" s="122"/>
      <c r="K3911" s="122"/>
      <c r="L3911" s="122"/>
      <c r="M3911" s="123"/>
      <c r="N3911" s="122"/>
      <c r="O3911" s="122"/>
      <c r="P3911" s="122"/>
      <c r="Q3911" s="122"/>
      <c r="R3911" s="123"/>
      <c r="S3911" s="122"/>
      <c r="T3911" s="122"/>
      <c r="U3911" s="122"/>
      <c r="V3911" s="122"/>
      <c r="W3911" s="123"/>
      <c r="X3911" s="122"/>
      <c r="Y3911" s="115"/>
      <c r="Z3911" s="115"/>
      <c r="AA3911" s="115"/>
      <c r="AB3911" s="116"/>
    </row>
    <row r="3912" spans="1:28">
      <c r="A3912" s="102">
        <v>3910</v>
      </c>
      <c r="B3912" s="37"/>
      <c r="C3912" s="37"/>
      <c r="D3912" s="37"/>
      <c r="G3912" s="37"/>
      <c r="J3912" s="25"/>
      <c r="K3912" s="25"/>
      <c r="P3912" s="25"/>
      <c r="T3912" s="37"/>
      <c r="U3912" s="37"/>
      <c r="Y3912" s="37"/>
      <c r="Z3912" s="37"/>
    </row>
    <row r="3913" spans="1:28">
      <c r="A3913" s="102">
        <v>3911</v>
      </c>
      <c r="B3913" s="37"/>
      <c r="C3913" s="37"/>
      <c r="D3913" s="37"/>
      <c r="G3913" s="37"/>
      <c r="J3913" s="25"/>
      <c r="K3913" s="25"/>
      <c r="P3913" s="25"/>
      <c r="T3913" s="37"/>
      <c r="U3913" s="37"/>
      <c r="Y3913" s="37"/>
      <c r="Z3913" s="37"/>
    </row>
    <row r="3914" spans="1:28">
      <c r="A3914" s="102">
        <v>3912</v>
      </c>
      <c r="B3914" s="37"/>
      <c r="C3914" s="37"/>
      <c r="D3914" s="37"/>
      <c r="G3914" s="37"/>
      <c r="J3914" s="25"/>
      <c r="K3914" s="25"/>
      <c r="P3914" s="25"/>
      <c r="T3914" s="37"/>
      <c r="U3914" s="37"/>
      <c r="Y3914" s="37"/>
      <c r="Z3914" s="37"/>
    </row>
    <row r="3915" spans="1:28">
      <c r="A3915" s="102">
        <v>3913</v>
      </c>
      <c r="B3915" s="37"/>
      <c r="C3915" s="37"/>
      <c r="D3915" s="37"/>
      <c r="G3915" s="37"/>
      <c r="J3915" s="25"/>
      <c r="K3915" s="25"/>
      <c r="P3915" s="25"/>
      <c r="T3915" s="37"/>
      <c r="U3915" s="37"/>
      <c r="Y3915" s="37"/>
      <c r="Z3915" s="37"/>
    </row>
    <row r="3916" spans="1:28" ht="13.5" thickBot="1">
      <c r="A3916" s="114">
        <v>3914</v>
      </c>
      <c r="B3916" s="122"/>
      <c r="C3916" s="122"/>
      <c r="D3916" s="122"/>
      <c r="E3916" s="122"/>
      <c r="F3916" s="123"/>
      <c r="G3916" s="122"/>
      <c r="H3916" s="123"/>
      <c r="I3916" s="122"/>
      <c r="J3916" s="122"/>
      <c r="K3916" s="122"/>
      <c r="L3916" s="122"/>
      <c r="M3916" s="123"/>
      <c r="N3916" s="122"/>
      <c r="O3916" s="122"/>
      <c r="P3916" s="122"/>
      <c r="Q3916" s="122"/>
      <c r="R3916" s="123"/>
      <c r="S3916" s="122"/>
      <c r="T3916" s="122"/>
      <c r="U3916" s="122"/>
      <c r="V3916" s="122"/>
      <c r="W3916" s="123"/>
      <c r="X3916" s="122"/>
      <c r="Y3916" s="115"/>
      <c r="Z3916" s="115"/>
      <c r="AA3916" s="115"/>
      <c r="AB3916" s="116"/>
    </row>
    <row r="3917" spans="1:28">
      <c r="A3917" s="102">
        <v>3915</v>
      </c>
      <c r="B3917" s="37"/>
      <c r="C3917" s="37"/>
      <c r="D3917" s="37"/>
      <c r="G3917" s="37"/>
      <c r="J3917" s="25"/>
      <c r="K3917" s="25"/>
      <c r="P3917" s="25"/>
      <c r="T3917" s="37"/>
      <c r="U3917" s="37"/>
      <c r="Y3917" s="37"/>
      <c r="Z3917" s="37"/>
    </row>
    <row r="3918" spans="1:28">
      <c r="A3918" s="102">
        <v>3916</v>
      </c>
      <c r="B3918" s="37"/>
      <c r="C3918" s="37"/>
      <c r="D3918" s="37"/>
      <c r="G3918" s="37"/>
      <c r="J3918" s="25"/>
      <c r="K3918" s="25"/>
      <c r="P3918" s="25"/>
      <c r="T3918" s="37"/>
      <c r="U3918" s="37"/>
      <c r="Y3918" s="37"/>
      <c r="Z3918" s="37"/>
    </row>
    <row r="3919" spans="1:28">
      <c r="A3919" s="102">
        <v>3917</v>
      </c>
      <c r="B3919" s="37"/>
      <c r="C3919" s="37"/>
      <c r="D3919" s="37"/>
      <c r="G3919" s="37"/>
      <c r="J3919" s="25"/>
      <c r="K3919" s="25"/>
      <c r="P3919" s="25"/>
      <c r="T3919" s="37"/>
      <c r="U3919" s="37"/>
      <c r="Y3919" s="37"/>
      <c r="Z3919" s="37"/>
    </row>
    <row r="3920" spans="1:28">
      <c r="A3920" s="102">
        <v>3918</v>
      </c>
      <c r="B3920" s="37"/>
      <c r="C3920" s="37"/>
      <c r="D3920" s="37"/>
      <c r="G3920" s="37"/>
      <c r="J3920" s="25"/>
      <c r="K3920" s="25"/>
      <c r="P3920" s="25"/>
      <c r="T3920" s="37"/>
      <c r="U3920" s="37"/>
      <c r="Y3920" s="37"/>
      <c r="Z3920" s="37"/>
    </row>
    <row r="3921" spans="1:28" ht="13.5" thickBot="1">
      <c r="A3921" s="114">
        <v>3919</v>
      </c>
      <c r="B3921" s="122"/>
      <c r="C3921" s="122"/>
      <c r="D3921" s="122"/>
      <c r="E3921" s="122"/>
      <c r="F3921" s="123"/>
      <c r="G3921" s="122"/>
      <c r="H3921" s="123"/>
      <c r="I3921" s="122"/>
      <c r="J3921" s="122"/>
      <c r="K3921" s="122"/>
      <c r="L3921" s="122"/>
      <c r="M3921" s="123"/>
      <c r="N3921" s="122"/>
      <c r="O3921" s="122"/>
      <c r="P3921" s="122"/>
      <c r="Q3921" s="122"/>
      <c r="R3921" s="123"/>
      <c r="S3921" s="122"/>
      <c r="T3921" s="122"/>
      <c r="U3921" s="122"/>
      <c r="V3921" s="122"/>
      <c r="W3921" s="123"/>
      <c r="X3921" s="122"/>
      <c r="Y3921" s="115"/>
      <c r="Z3921" s="115"/>
      <c r="AA3921" s="115"/>
      <c r="AB3921" s="116"/>
    </row>
    <row r="3922" spans="1:28">
      <c r="A3922" s="102">
        <v>3920</v>
      </c>
      <c r="B3922" s="37"/>
      <c r="C3922" s="37"/>
      <c r="D3922" s="37"/>
      <c r="G3922" s="37"/>
      <c r="J3922" s="25"/>
      <c r="K3922" s="25"/>
      <c r="P3922" s="25"/>
      <c r="T3922" s="37"/>
      <c r="U3922" s="37"/>
      <c r="Y3922" s="37"/>
      <c r="Z3922" s="37"/>
    </row>
    <row r="3923" spans="1:28">
      <c r="A3923" s="102">
        <v>3921</v>
      </c>
      <c r="B3923" s="37"/>
      <c r="C3923" s="37"/>
      <c r="D3923" s="37"/>
      <c r="G3923" s="37"/>
      <c r="J3923" s="25"/>
      <c r="K3923" s="25"/>
      <c r="P3923" s="25"/>
      <c r="T3923" s="37"/>
      <c r="U3923" s="37"/>
      <c r="Y3923" s="37"/>
      <c r="Z3923" s="37"/>
    </row>
    <row r="3924" spans="1:28">
      <c r="A3924" s="102">
        <v>3922</v>
      </c>
      <c r="B3924" s="37"/>
      <c r="C3924" s="37"/>
      <c r="D3924" s="37"/>
      <c r="G3924" s="37"/>
      <c r="J3924" s="25"/>
      <c r="K3924" s="25"/>
      <c r="P3924" s="25"/>
      <c r="T3924" s="37"/>
      <c r="U3924" s="37"/>
      <c r="Y3924" s="37"/>
      <c r="Z3924" s="37"/>
    </row>
    <row r="3925" spans="1:28">
      <c r="A3925" s="102">
        <v>3923</v>
      </c>
      <c r="B3925" s="37"/>
      <c r="C3925" s="37"/>
      <c r="D3925" s="37"/>
      <c r="G3925" s="37"/>
      <c r="J3925" s="25"/>
      <c r="K3925" s="25"/>
      <c r="P3925" s="25"/>
      <c r="T3925" s="37"/>
      <c r="U3925" s="37"/>
      <c r="Y3925" s="37"/>
      <c r="Z3925" s="37"/>
    </row>
    <row r="3926" spans="1:28" ht="13.5" thickBot="1">
      <c r="A3926" s="114">
        <v>3924</v>
      </c>
      <c r="B3926" s="122"/>
      <c r="C3926" s="122"/>
      <c r="D3926" s="122"/>
      <c r="E3926" s="122"/>
      <c r="F3926" s="123"/>
      <c r="G3926" s="122"/>
      <c r="H3926" s="123"/>
      <c r="I3926" s="122"/>
      <c r="J3926" s="122"/>
      <c r="K3926" s="122"/>
      <c r="L3926" s="122"/>
      <c r="M3926" s="123"/>
      <c r="N3926" s="122"/>
      <c r="O3926" s="122"/>
      <c r="P3926" s="122"/>
      <c r="Q3926" s="122"/>
      <c r="R3926" s="123"/>
      <c r="S3926" s="122"/>
      <c r="T3926" s="122"/>
      <c r="U3926" s="122"/>
      <c r="V3926" s="122"/>
      <c r="W3926" s="123"/>
      <c r="X3926" s="122"/>
      <c r="Y3926" s="115"/>
      <c r="Z3926" s="115"/>
      <c r="AA3926" s="115"/>
      <c r="AB3926" s="116"/>
    </row>
    <row r="3927" spans="1:28">
      <c r="A3927" s="102">
        <v>3925</v>
      </c>
      <c r="B3927" s="37"/>
      <c r="C3927" s="37"/>
      <c r="D3927" s="37"/>
      <c r="G3927" s="37"/>
      <c r="J3927" s="25"/>
      <c r="K3927" s="25"/>
      <c r="P3927" s="25"/>
      <c r="T3927" s="37"/>
      <c r="U3927" s="37"/>
      <c r="Y3927" s="37"/>
      <c r="Z3927" s="37"/>
    </row>
    <row r="3928" spans="1:28">
      <c r="A3928" s="102">
        <v>3926</v>
      </c>
      <c r="B3928" s="37"/>
      <c r="C3928" s="37"/>
      <c r="D3928" s="37"/>
      <c r="G3928" s="37"/>
      <c r="J3928" s="25"/>
      <c r="K3928" s="25"/>
      <c r="P3928" s="25"/>
      <c r="T3928" s="37"/>
      <c r="U3928" s="37"/>
      <c r="Y3928" s="37"/>
      <c r="Z3928" s="37"/>
    </row>
    <row r="3929" spans="1:28">
      <c r="A3929" s="102">
        <v>3927</v>
      </c>
      <c r="B3929" s="37"/>
      <c r="C3929" s="37"/>
      <c r="D3929" s="37"/>
      <c r="G3929" s="37"/>
      <c r="J3929" s="25"/>
      <c r="K3929" s="25"/>
      <c r="P3929" s="25"/>
      <c r="T3929" s="37"/>
      <c r="U3929" s="37"/>
      <c r="Y3929" s="37"/>
      <c r="Z3929" s="37"/>
    </row>
    <row r="3930" spans="1:28">
      <c r="A3930" s="102">
        <v>3928</v>
      </c>
      <c r="B3930" s="37"/>
      <c r="C3930" s="37"/>
      <c r="D3930" s="37"/>
      <c r="G3930" s="37"/>
      <c r="J3930" s="25"/>
      <c r="K3930" s="25"/>
      <c r="P3930" s="25"/>
      <c r="T3930" s="37"/>
      <c r="U3930" s="37"/>
      <c r="Y3930" s="37"/>
      <c r="Z3930" s="37"/>
    </row>
    <row r="3931" spans="1:28" ht="13.5" thickBot="1">
      <c r="A3931" s="114">
        <v>3929</v>
      </c>
      <c r="B3931" s="122"/>
      <c r="C3931" s="122"/>
      <c r="D3931" s="122"/>
      <c r="E3931" s="122"/>
      <c r="F3931" s="123"/>
      <c r="G3931" s="122"/>
      <c r="H3931" s="123"/>
      <c r="I3931" s="122"/>
      <c r="J3931" s="122"/>
      <c r="K3931" s="122"/>
      <c r="L3931" s="122"/>
      <c r="M3931" s="123"/>
      <c r="N3931" s="122"/>
      <c r="O3931" s="122"/>
      <c r="P3931" s="122"/>
      <c r="Q3931" s="122"/>
      <c r="R3931" s="123"/>
      <c r="S3931" s="122"/>
      <c r="T3931" s="122"/>
      <c r="U3931" s="122"/>
      <c r="V3931" s="122"/>
      <c r="W3931" s="123"/>
      <c r="X3931" s="122"/>
      <c r="Y3931" s="115"/>
      <c r="Z3931" s="115"/>
      <c r="AA3931" s="115"/>
      <c r="AB3931" s="116"/>
    </row>
    <row r="3932" spans="1:28">
      <c r="A3932" s="102">
        <v>3930</v>
      </c>
      <c r="B3932" s="37"/>
      <c r="C3932" s="37"/>
      <c r="D3932" s="37"/>
      <c r="G3932" s="37"/>
      <c r="J3932" s="25"/>
      <c r="K3932" s="25"/>
      <c r="P3932" s="25"/>
      <c r="T3932" s="37"/>
      <c r="U3932" s="37"/>
      <c r="Y3932" s="37"/>
      <c r="Z3932" s="37"/>
    </row>
    <row r="3933" spans="1:28">
      <c r="A3933" s="102">
        <v>3931</v>
      </c>
      <c r="B3933" s="37"/>
      <c r="C3933" s="37"/>
      <c r="D3933" s="37"/>
      <c r="G3933" s="37"/>
      <c r="J3933" s="25"/>
      <c r="K3933" s="25"/>
      <c r="P3933" s="25"/>
      <c r="T3933" s="37"/>
      <c r="U3933" s="37"/>
      <c r="Y3933" s="37"/>
      <c r="Z3933" s="37"/>
    </row>
    <row r="3934" spans="1:28">
      <c r="A3934" s="102">
        <v>3932</v>
      </c>
      <c r="B3934" s="37"/>
      <c r="C3934" s="37"/>
      <c r="D3934" s="37"/>
      <c r="G3934" s="37"/>
      <c r="J3934" s="25"/>
      <c r="K3934" s="25"/>
      <c r="P3934" s="25"/>
      <c r="T3934" s="37"/>
      <c r="U3934" s="37"/>
      <c r="Y3934" s="37"/>
      <c r="Z3934" s="37"/>
    </row>
    <row r="3935" spans="1:28">
      <c r="A3935" s="102">
        <v>3933</v>
      </c>
      <c r="B3935" s="37"/>
      <c r="C3935" s="37"/>
      <c r="D3935" s="37"/>
      <c r="G3935" s="37"/>
      <c r="J3935" s="25"/>
      <c r="K3935" s="25"/>
      <c r="P3935" s="25"/>
      <c r="T3935" s="37"/>
      <c r="U3935" s="37"/>
      <c r="Y3935" s="37"/>
      <c r="Z3935" s="37"/>
    </row>
    <row r="3936" spans="1:28" ht="13.5" thickBot="1">
      <c r="A3936" s="114">
        <v>3934</v>
      </c>
      <c r="B3936" s="122"/>
      <c r="C3936" s="122"/>
      <c r="D3936" s="122"/>
      <c r="E3936" s="122"/>
      <c r="F3936" s="123"/>
      <c r="G3936" s="122"/>
      <c r="H3936" s="123"/>
      <c r="I3936" s="122"/>
      <c r="J3936" s="122"/>
      <c r="K3936" s="122"/>
      <c r="L3936" s="122"/>
      <c r="M3936" s="123"/>
      <c r="N3936" s="122"/>
      <c r="O3936" s="122"/>
      <c r="P3936" s="122"/>
      <c r="Q3936" s="122"/>
      <c r="R3936" s="123"/>
      <c r="S3936" s="122"/>
      <c r="T3936" s="122"/>
      <c r="U3936" s="122"/>
      <c r="V3936" s="122"/>
      <c r="W3936" s="123"/>
      <c r="X3936" s="122"/>
      <c r="Y3936" s="115"/>
      <c r="Z3936" s="115"/>
      <c r="AA3936" s="115"/>
      <c r="AB3936" s="116"/>
    </row>
    <row r="3937" spans="1:28">
      <c r="A3937" s="102">
        <v>3935</v>
      </c>
      <c r="B3937" s="37"/>
      <c r="C3937" s="37"/>
      <c r="D3937" s="37"/>
      <c r="G3937" s="37"/>
      <c r="J3937" s="25"/>
      <c r="K3937" s="25"/>
      <c r="P3937" s="25"/>
      <c r="T3937" s="37"/>
      <c r="U3937" s="37"/>
      <c r="Y3937" s="37"/>
      <c r="Z3937" s="37"/>
    </row>
    <row r="3938" spans="1:28">
      <c r="A3938" s="102">
        <v>3936</v>
      </c>
      <c r="B3938" s="37"/>
      <c r="C3938" s="37"/>
      <c r="D3938" s="37"/>
      <c r="G3938" s="37"/>
      <c r="J3938" s="25"/>
      <c r="K3938" s="25"/>
      <c r="P3938" s="25"/>
      <c r="T3938" s="37"/>
      <c r="U3938" s="37"/>
      <c r="Y3938" s="37"/>
      <c r="Z3938" s="37"/>
    </row>
    <row r="3939" spans="1:28">
      <c r="A3939" s="102">
        <v>3937</v>
      </c>
      <c r="B3939" s="37"/>
      <c r="C3939" s="37"/>
      <c r="D3939" s="37"/>
      <c r="G3939" s="37"/>
      <c r="J3939" s="25"/>
      <c r="K3939" s="25"/>
      <c r="P3939" s="25"/>
      <c r="T3939" s="37"/>
      <c r="U3939" s="37"/>
      <c r="Y3939" s="37"/>
      <c r="Z3939" s="37"/>
    </row>
    <row r="3940" spans="1:28">
      <c r="A3940" s="102">
        <v>3938</v>
      </c>
      <c r="B3940" s="37"/>
      <c r="C3940" s="37"/>
      <c r="D3940" s="37"/>
      <c r="G3940" s="37"/>
      <c r="J3940" s="25"/>
      <c r="K3940" s="25"/>
      <c r="P3940" s="25"/>
      <c r="T3940" s="37"/>
      <c r="U3940" s="37"/>
      <c r="Y3940" s="37"/>
      <c r="Z3940" s="37"/>
    </row>
    <row r="3941" spans="1:28" ht="13.5" thickBot="1">
      <c r="A3941" s="114">
        <v>3939</v>
      </c>
      <c r="B3941" s="122"/>
      <c r="C3941" s="122"/>
      <c r="D3941" s="122"/>
      <c r="E3941" s="122"/>
      <c r="F3941" s="123"/>
      <c r="G3941" s="122"/>
      <c r="H3941" s="123"/>
      <c r="I3941" s="122"/>
      <c r="J3941" s="122"/>
      <c r="K3941" s="122"/>
      <c r="L3941" s="122"/>
      <c r="M3941" s="123"/>
      <c r="N3941" s="122"/>
      <c r="O3941" s="122"/>
      <c r="P3941" s="122"/>
      <c r="Q3941" s="122"/>
      <c r="R3941" s="123"/>
      <c r="S3941" s="122"/>
      <c r="T3941" s="122"/>
      <c r="U3941" s="122"/>
      <c r="V3941" s="122"/>
      <c r="W3941" s="123"/>
      <c r="X3941" s="122"/>
      <c r="Y3941" s="115"/>
      <c r="Z3941" s="115"/>
      <c r="AA3941" s="115"/>
      <c r="AB3941" s="116"/>
    </row>
    <row r="3942" spans="1:28">
      <c r="A3942" s="102">
        <v>3940</v>
      </c>
      <c r="B3942" s="37"/>
      <c r="C3942" s="37"/>
      <c r="D3942" s="37"/>
      <c r="G3942" s="37"/>
      <c r="J3942" s="25"/>
      <c r="K3942" s="25"/>
      <c r="P3942" s="25"/>
      <c r="T3942" s="37"/>
      <c r="U3942" s="37"/>
      <c r="Y3942" s="37"/>
      <c r="Z3942" s="37"/>
    </row>
    <row r="3943" spans="1:28">
      <c r="A3943" s="102">
        <v>3941</v>
      </c>
      <c r="B3943" s="37"/>
      <c r="C3943" s="37"/>
      <c r="D3943" s="37"/>
      <c r="G3943" s="37"/>
      <c r="J3943" s="25"/>
      <c r="K3943" s="25"/>
      <c r="P3943" s="25"/>
      <c r="T3943" s="37"/>
      <c r="U3943" s="37"/>
      <c r="Y3943" s="37"/>
      <c r="Z3943" s="37"/>
    </row>
    <row r="3944" spans="1:28">
      <c r="A3944" s="102">
        <v>3942</v>
      </c>
      <c r="B3944" s="37"/>
      <c r="C3944" s="37"/>
      <c r="D3944" s="37"/>
      <c r="G3944" s="37"/>
      <c r="J3944" s="25"/>
      <c r="K3944" s="25"/>
      <c r="P3944" s="25"/>
      <c r="T3944" s="37"/>
      <c r="U3944" s="37"/>
      <c r="Y3944" s="37"/>
      <c r="Z3944" s="37"/>
    </row>
    <row r="3945" spans="1:28">
      <c r="A3945" s="102">
        <v>3943</v>
      </c>
      <c r="B3945" s="37"/>
      <c r="C3945" s="37"/>
      <c r="D3945" s="37"/>
      <c r="G3945" s="37"/>
      <c r="J3945" s="25"/>
      <c r="K3945" s="25"/>
      <c r="P3945" s="25"/>
      <c r="T3945" s="37"/>
      <c r="U3945" s="37"/>
      <c r="Y3945" s="37"/>
      <c r="Z3945" s="37"/>
    </row>
    <row r="3946" spans="1:28" ht="13.5" thickBot="1">
      <c r="A3946" s="114">
        <v>3944</v>
      </c>
      <c r="B3946" s="122"/>
      <c r="C3946" s="122"/>
      <c r="D3946" s="122"/>
      <c r="E3946" s="122"/>
      <c r="F3946" s="123"/>
      <c r="G3946" s="122"/>
      <c r="H3946" s="123"/>
      <c r="I3946" s="122"/>
      <c r="J3946" s="122"/>
      <c r="K3946" s="122"/>
      <c r="L3946" s="122"/>
      <c r="M3946" s="123"/>
      <c r="N3946" s="122"/>
      <c r="O3946" s="122"/>
      <c r="P3946" s="122"/>
      <c r="Q3946" s="122"/>
      <c r="R3946" s="123"/>
      <c r="S3946" s="122"/>
      <c r="T3946" s="122"/>
      <c r="U3946" s="122"/>
      <c r="V3946" s="122"/>
      <c r="W3946" s="123"/>
      <c r="X3946" s="122"/>
      <c r="Y3946" s="115"/>
      <c r="Z3946" s="115"/>
      <c r="AA3946" s="115"/>
      <c r="AB3946" s="116"/>
    </row>
    <row r="3947" spans="1:28">
      <c r="A3947" s="102">
        <v>3945</v>
      </c>
      <c r="B3947" s="37"/>
      <c r="C3947" s="37"/>
      <c r="D3947" s="37"/>
      <c r="G3947" s="37"/>
      <c r="J3947" s="25"/>
      <c r="K3947" s="25"/>
      <c r="P3947" s="25"/>
      <c r="T3947" s="37"/>
      <c r="U3947" s="37"/>
      <c r="Y3947" s="37"/>
      <c r="Z3947" s="37"/>
    </row>
    <row r="3948" spans="1:28">
      <c r="A3948" s="102">
        <v>3946</v>
      </c>
      <c r="B3948" s="37"/>
      <c r="C3948" s="37"/>
      <c r="D3948" s="37"/>
      <c r="G3948" s="37"/>
      <c r="J3948" s="25"/>
      <c r="K3948" s="25"/>
      <c r="P3948" s="25"/>
      <c r="T3948" s="37"/>
      <c r="U3948" s="37"/>
      <c r="Y3948" s="37"/>
      <c r="Z3948" s="37"/>
    </row>
    <row r="3949" spans="1:28">
      <c r="A3949" s="102">
        <v>3947</v>
      </c>
      <c r="B3949" s="37"/>
      <c r="C3949" s="37"/>
      <c r="D3949" s="37"/>
      <c r="G3949" s="37"/>
      <c r="J3949" s="25"/>
      <c r="K3949" s="25"/>
      <c r="P3949" s="25"/>
      <c r="T3949" s="37"/>
      <c r="U3949" s="37"/>
      <c r="Y3949" s="37"/>
      <c r="Z3949" s="37"/>
    </row>
    <row r="3950" spans="1:28">
      <c r="A3950" s="102">
        <v>3948</v>
      </c>
      <c r="B3950" s="37"/>
      <c r="C3950" s="37"/>
      <c r="D3950" s="37"/>
      <c r="G3950" s="37"/>
      <c r="J3950" s="25"/>
      <c r="K3950" s="25"/>
      <c r="P3950" s="25"/>
      <c r="T3950" s="37"/>
      <c r="U3950" s="37"/>
      <c r="Y3950" s="37"/>
      <c r="Z3950" s="37"/>
    </row>
    <row r="3951" spans="1:28" ht="13.5" thickBot="1">
      <c r="A3951" s="114">
        <v>3949</v>
      </c>
      <c r="B3951" s="122"/>
      <c r="C3951" s="122"/>
      <c r="D3951" s="122"/>
      <c r="E3951" s="122"/>
      <c r="F3951" s="123"/>
      <c r="G3951" s="122"/>
      <c r="H3951" s="123"/>
      <c r="I3951" s="122"/>
      <c r="J3951" s="122"/>
      <c r="K3951" s="122"/>
      <c r="L3951" s="122"/>
      <c r="M3951" s="123"/>
      <c r="N3951" s="122"/>
      <c r="O3951" s="122"/>
      <c r="P3951" s="122"/>
      <c r="Q3951" s="122"/>
      <c r="R3951" s="123"/>
      <c r="S3951" s="122"/>
      <c r="T3951" s="122"/>
      <c r="U3951" s="122"/>
      <c r="V3951" s="122"/>
      <c r="W3951" s="123"/>
      <c r="X3951" s="122"/>
      <c r="Y3951" s="115"/>
      <c r="Z3951" s="115"/>
      <c r="AA3951" s="115"/>
      <c r="AB3951" s="116"/>
    </row>
    <row r="3952" spans="1:28">
      <c r="A3952" s="102">
        <v>3950</v>
      </c>
      <c r="B3952" s="37"/>
      <c r="C3952" s="37"/>
      <c r="D3952" s="37"/>
      <c r="G3952" s="37"/>
      <c r="J3952" s="25"/>
      <c r="K3952" s="25"/>
      <c r="P3952" s="25"/>
      <c r="T3952" s="37"/>
      <c r="U3952" s="37"/>
      <c r="Y3952" s="37"/>
      <c r="Z3952" s="37"/>
    </row>
    <row r="3953" spans="1:28">
      <c r="A3953" s="102">
        <v>3951</v>
      </c>
      <c r="B3953" s="37"/>
      <c r="C3953" s="37"/>
      <c r="D3953" s="37"/>
      <c r="G3953" s="37"/>
      <c r="J3953" s="25"/>
      <c r="K3953" s="25"/>
      <c r="P3953" s="25"/>
      <c r="T3953" s="37"/>
      <c r="U3953" s="37"/>
      <c r="Y3953" s="37"/>
      <c r="Z3953" s="37"/>
    </row>
    <row r="3954" spans="1:28">
      <c r="A3954" s="102">
        <v>3952</v>
      </c>
      <c r="B3954" s="37"/>
      <c r="C3954" s="37"/>
      <c r="D3954" s="37"/>
      <c r="G3954" s="37"/>
      <c r="J3954" s="25"/>
      <c r="K3954" s="25"/>
      <c r="P3954" s="25"/>
      <c r="T3954" s="37"/>
      <c r="U3954" s="37"/>
      <c r="Y3954" s="37"/>
      <c r="Z3954" s="37"/>
    </row>
    <row r="3955" spans="1:28">
      <c r="A3955" s="102">
        <v>3953</v>
      </c>
      <c r="B3955" s="37"/>
      <c r="C3955" s="37"/>
      <c r="D3955" s="37"/>
      <c r="G3955" s="37"/>
      <c r="J3955" s="25"/>
      <c r="K3955" s="25"/>
      <c r="P3955" s="25"/>
      <c r="T3955" s="37"/>
      <c r="U3955" s="37"/>
      <c r="Y3955" s="37"/>
      <c r="Z3955" s="37"/>
    </row>
    <row r="3956" spans="1:28" ht="13.5" thickBot="1">
      <c r="A3956" s="114">
        <v>3954</v>
      </c>
      <c r="B3956" s="122"/>
      <c r="C3956" s="122"/>
      <c r="D3956" s="122"/>
      <c r="E3956" s="122"/>
      <c r="F3956" s="123"/>
      <c r="G3956" s="122"/>
      <c r="H3956" s="123"/>
      <c r="I3956" s="122"/>
      <c r="J3956" s="122"/>
      <c r="K3956" s="122"/>
      <c r="L3956" s="122"/>
      <c r="M3956" s="123"/>
      <c r="N3956" s="122"/>
      <c r="O3956" s="122"/>
      <c r="P3956" s="122"/>
      <c r="Q3956" s="122"/>
      <c r="R3956" s="123"/>
      <c r="S3956" s="122"/>
      <c r="T3956" s="122"/>
      <c r="U3956" s="122"/>
      <c r="V3956" s="122"/>
      <c r="W3956" s="123"/>
      <c r="X3956" s="122"/>
      <c r="Y3956" s="115"/>
      <c r="Z3956" s="115"/>
      <c r="AA3956" s="115"/>
      <c r="AB3956" s="116"/>
    </row>
    <row r="3957" spans="1:28">
      <c r="A3957" s="102">
        <v>3955</v>
      </c>
      <c r="B3957" s="37"/>
      <c r="C3957" s="37"/>
      <c r="D3957" s="37"/>
      <c r="G3957" s="37"/>
      <c r="J3957" s="25"/>
      <c r="K3957" s="25"/>
      <c r="P3957" s="25"/>
      <c r="T3957" s="37"/>
      <c r="U3957" s="37"/>
      <c r="Y3957" s="37"/>
      <c r="Z3957" s="37"/>
    </row>
    <row r="3958" spans="1:28">
      <c r="A3958" s="102">
        <v>3956</v>
      </c>
      <c r="B3958" s="37"/>
      <c r="C3958" s="37"/>
      <c r="D3958" s="37"/>
      <c r="G3958" s="37"/>
      <c r="J3958" s="25"/>
      <c r="K3958" s="25"/>
      <c r="P3958" s="25"/>
      <c r="T3958" s="37"/>
      <c r="U3958" s="37"/>
      <c r="Y3958" s="37"/>
      <c r="Z3958" s="37"/>
    </row>
    <row r="3959" spans="1:28">
      <c r="A3959" s="102">
        <v>3957</v>
      </c>
      <c r="B3959" s="37"/>
      <c r="C3959" s="37"/>
      <c r="D3959" s="37"/>
      <c r="G3959" s="37"/>
      <c r="J3959" s="25"/>
      <c r="K3959" s="25"/>
      <c r="P3959" s="25"/>
      <c r="T3959" s="37"/>
      <c r="U3959" s="37"/>
      <c r="Y3959" s="37"/>
      <c r="Z3959" s="37"/>
    </row>
    <row r="3960" spans="1:28">
      <c r="A3960" s="102">
        <v>3958</v>
      </c>
      <c r="B3960" s="37"/>
      <c r="C3960" s="37"/>
      <c r="D3960" s="37"/>
      <c r="G3960" s="37"/>
      <c r="J3960" s="25"/>
      <c r="K3960" s="25"/>
      <c r="P3960" s="25"/>
      <c r="T3960" s="37"/>
      <c r="U3960" s="37"/>
      <c r="Y3960" s="37"/>
      <c r="Z3960" s="37"/>
    </row>
    <row r="3961" spans="1:28" ht="13.5" thickBot="1">
      <c r="A3961" s="114">
        <v>3959</v>
      </c>
      <c r="B3961" s="122"/>
      <c r="C3961" s="122"/>
      <c r="D3961" s="122"/>
      <c r="E3961" s="122"/>
      <c r="F3961" s="123"/>
      <c r="G3961" s="122"/>
      <c r="H3961" s="123"/>
      <c r="I3961" s="122"/>
      <c r="J3961" s="122"/>
      <c r="K3961" s="122"/>
      <c r="L3961" s="122"/>
      <c r="M3961" s="123"/>
      <c r="N3961" s="122"/>
      <c r="O3961" s="122"/>
      <c r="P3961" s="122"/>
      <c r="Q3961" s="122"/>
      <c r="R3961" s="123"/>
      <c r="S3961" s="122"/>
      <c r="T3961" s="122"/>
      <c r="U3961" s="122"/>
      <c r="V3961" s="122"/>
      <c r="W3961" s="123"/>
      <c r="X3961" s="122"/>
      <c r="Y3961" s="115"/>
      <c r="Z3961" s="115"/>
      <c r="AA3961" s="115"/>
      <c r="AB3961" s="116"/>
    </row>
    <row r="3962" spans="1:28">
      <c r="A3962" s="102">
        <v>3960</v>
      </c>
      <c r="B3962" s="37"/>
      <c r="C3962" s="37"/>
      <c r="D3962" s="37"/>
      <c r="G3962" s="37"/>
      <c r="J3962" s="25"/>
      <c r="K3962" s="25"/>
      <c r="P3962" s="25"/>
      <c r="T3962" s="37"/>
      <c r="U3962" s="37"/>
      <c r="Y3962" s="37"/>
      <c r="Z3962" s="37"/>
    </row>
    <row r="3963" spans="1:28">
      <c r="A3963" s="102">
        <v>3961</v>
      </c>
      <c r="B3963" s="37"/>
      <c r="C3963" s="37"/>
      <c r="D3963" s="37"/>
      <c r="G3963" s="37"/>
      <c r="J3963" s="25"/>
      <c r="K3963" s="25"/>
      <c r="P3963" s="25"/>
      <c r="T3963" s="37"/>
      <c r="U3963" s="37"/>
      <c r="Y3963" s="37"/>
      <c r="Z3963" s="37"/>
    </row>
    <row r="3964" spans="1:28">
      <c r="A3964" s="102">
        <v>3962</v>
      </c>
      <c r="B3964" s="37"/>
      <c r="C3964" s="37"/>
      <c r="D3964" s="37"/>
      <c r="G3964" s="37"/>
      <c r="J3964" s="25"/>
      <c r="K3964" s="25"/>
      <c r="P3964" s="25"/>
      <c r="T3964" s="37"/>
      <c r="U3964" s="37"/>
      <c r="Y3964" s="37"/>
      <c r="Z3964" s="37"/>
    </row>
    <row r="3965" spans="1:28">
      <c r="A3965" s="102">
        <v>3963</v>
      </c>
      <c r="B3965" s="37"/>
      <c r="C3965" s="37"/>
      <c r="D3965" s="37"/>
      <c r="G3965" s="37"/>
      <c r="J3965" s="25"/>
      <c r="K3965" s="25"/>
      <c r="P3965" s="25"/>
      <c r="T3965" s="37"/>
      <c r="U3965" s="37"/>
      <c r="Y3965" s="37"/>
      <c r="Z3965" s="37"/>
    </row>
    <row r="3966" spans="1:28" ht="13.5" thickBot="1">
      <c r="A3966" s="114">
        <v>3964</v>
      </c>
      <c r="B3966" s="122"/>
      <c r="C3966" s="122"/>
      <c r="D3966" s="122"/>
      <c r="E3966" s="122"/>
      <c r="F3966" s="123"/>
      <c r="G3966" s="122"/>
      <c r="H3966" s="123"/>
      <c r="I3966" s="122"/>
      <c r="J3966" s="122"/>
      <c r="K3966" s="122"/>
      <c r="L3966" s="122"/>
      <c r="M3966" s="123"/>
      <c r="N3966" s="122"/>
      <c r="O3966" s="122"/>
      <c r="P3966" s="122"/>
      <c r="Q3966" s="122"/>
      <c r="R3966" s="123"/>
      <c r="S3966" s="122"/>
      <c r="T3966" s="122"/>
      <c r="U3966" s="122"/>
      <c r="V3966" s="122"/>
      <c r="W3966" s="123"/>
      <c r="X3966" s="122"/>
      <c r="Y3966" s="115"/>
      <c r="Z3966" s="115"/>
      <c r="AA3966" s="115"/>
      <c r="AB3966" s="116"/>
    </row>
    <row r="3967" spans="1:28">
      <c r="A3967" s="102">
        <v>3965</v>
      </c>
      <c r="B3967" s="37"/>
      <c r="C3967" s="37"/>
      <c r="D3967" s="37"/>
      <c r="G3967" s="37"/>
      <c r="J3967" s="25"/>
      <c r="K3967" s="25"/>
      <c r="P3967" s="25"/>
      <c r="T3967" s="37"/>
      <c r="U3967" s="37"/>
      <c r="Y3967" s="37"/>
      <c r="Z3967" s="37"/>
    </row>
    <row r="3968" spans="1:28">
      <c r="A3968" s="102">
        <v>3966</v>
      </c>
      <c r="B3968" s="37"/>
      <c r="C3968" s="37"/>
      <c r="D3968" s="37"/>
      <c r="G3968" s="37"/>
      <c r="J3968" s="25"/>
      <c r="K3968" s="25"/>
      <c r="P3968" s="25"/>
      <c r="T3968" s="37"/>
      <c r="U3968" s="37"/>
      <c r="Y3968" s="37"/>
      <c r="Z3968" s="37"/>
    </row>
    <row r="3969" spans="1:28">
      <c r="A3969" s="102">
        <v>3967</v>
      </c>
      <c r="B3969" s="37"/>
      <c r="C3969" s="37"/>
      <c r="D3969" s="37"/>
      <c r="G3969" s="37"/>
      <c r="J3969" s="25"/>
      <c r="K3969" s="25"/>
      <c r="P3969" s="25"/>
      <c r="T3969" s="37"/>
      <c r="U3969" s="37"/>
      <c r="Y3969" s="37"/>
      <c r="Z3969" s="37"/>
    </row>
    <row r="3970" spans="1:28">
      <c r="A3970" s="102">
        <v>3968</v>
      </c>
      <c r="B3970" s="37"/>
      <c r="C3970" s="37"/>
      <c r="D3970" s="37"/>
      <c r="G3970" s="37"/>
      <c r="J3970" s="25"/>
      <c r="K3970" s="25"/>
      <c r="P3970" s="25"/>
      <c r="T3970" s="37"/>
      <c r="U3970" s="37"/>
      <c r="Y3970" s="37"/>
      <c r="Z3970" s="37"/>
    </row>
    <row r="3971" spans="1:28" ht="13.5" thickBot="1">
      <c r="A3971" s="114">
        <v>3969</v>
      </c>
      <c r="B3971" s="122"/>
      <c r="C3971" s="122"/>
      <c r="D3971" s="122"/>
      <c r="E3971" s="122"/>
      <c r="F3971" s="123"/>
      <c r="G3971" s="122"/>
      <c r="H3971" s="123"/>
      <c r="I3971" s="122"/>
      <c r="J3971" s="122"/>
      <c r="K3971" s="122"/>
      <c r="L3971" s="122"/>
      <c r="M3971" s="123"/>
      <c r="N3971" s="122"/>
      <c r="O3971" s="122"/>
      <c r="P3971" s="122"/>
      <c r="Q3971" s="122"/>
      <c r="R3971" s="123"/>
      <c r="S3971" s="122"/>
      <c r="T3971" s="122"/>
      <c r="U3971" s="122"/>
      <c r="V3971" s="122"/>
      <c r="W3971" s="123"/>
      <c r="X3971" s="122"/>
      <c r="Y3971" s="115"/>
      <c r="Z3971" s="115"/>
      <c r="AA3971" s="115"/>
      <c r="AB3971" s="116"/>
    </row>
    <row r="3972" spans="1:28">
      <c r="A3972" s="102">
        <v>3970</v>
      </c>
      <c r="B3972" s="37"/>
      <c r="C3972" s="37"/>
      <c r="D3972" s="37"/>
      <c r="G3972" s="37"/>
      <c r="J3972" s="25"/>
      <c r="K3972" s="25"/>
      <c r="P3972" s="25"/>
      <c r="T3972" s="37"/>
      <c r="U3972" s="37"/>
      <c r="Y3972" s="37"/>
      <c r="Z3972" s="37"/>
    </row>
    <row r="3973" spans="1:28">
      <c r="A3973" s="102">
        <v>3971</v>
      </c>
      <c r="B3973" s="37"/>
      <c r="C3973" s="37"/>
      <c r="D3973" s="37"/>
      <c r="G3973" s="37"/>
      <c r="J3973" s="25"/>
      <c r="K3973" s="25"/>
      <c r="P3973" s="25"/>
      <c r="T3973" s="37"/>
      <c r="U3973" s="37"/>
      <c r="Y3973" s="37"/>
      <c r="Z3973" s="37"/>
    </row>
    <row r="3974" spans="1:28">
      <c r="A3974" s="102">
        <v>3972</v>
      </c>
      <c r="B3974" s="37"/>
      <c r="C3974" s="37"/>
      <c r="D3974" s="37"/>
      <c r="G3974" s="37"/>
      <c r="J3974" s="25"/>
      <c r="K3974" s="25"/>
      <c r="P3974" s="25"/>
      <c r="T3974" s="37"/>
      <c r="U3974" s="37"/>
      <c r="Y3974" s="37"/>
      <c r="Z3974" s="37"/>
    </row>
    <row r="3975" spans="1:28">
      <c r="A3975" s="102">
        <v>3973</v>
      </c>
      <c r="B3975" s="37"/>
      <c r="C3975" s="37"/>
      <c r="D3975" s="37"/>
      <c r="G3975" s="37"/>
      <c r="J3975" s="25"/>
      <c r="K3975" s="25"/>
      <c r="P3975" s="25"/>
      <c r="T3975" s="37"/>
      <c r="U3975" s="37"/>
      <c r="Y3975" s="37"/>
      <c r="Z3975" s="37"/>
    </row>
    <row r="3976" spans="1:28" ht="13.5" thickBot="1">
      <c r="A3976" s="114">
        <v>3974</v>
      </c>
      <c r="B3976" s="122"/>
      <c r="C3976" s="122"/>
      <c r="D3976" s="122"/>
      <c r="E3976" s="122"/>
      <c r="F3976" s="123"/>
      <c r="G3976" s="122"/>
      <c r="H3976" s="123"/>
      <c r="I3976" s="122"/>
      <c r="J3976" s="122"/>
      <c r="K3976" s="122"/>
      <c r="L3976" s="122"/>
      <c r="M3976" s="123"/>
      <c r="N3976" s="122"/>
      <c r="O3976" s="122"/>
      <c r="P3976" s="122"/>
      <c r="Q3976" s="122"/>
      <c r="R3976" s="123"/>
      <c r="S3976" s="122"/>
      <c r="T3976" s="122"/>
      <c r="U3976" s="122"/>
      <c r="V3976" s="122"/>
      <c r="W3976" s="123"/>
      <c r="X3976" s="122"/>
      <c r="Y3976" s="115"/>
      <c r="Z3976" s="115"/>
      <c r="AA3976" s="115"/>
      <c r="AB3976" s="116"/>
    </row>
    <row r="3977" spans="1:28">
      <c r="A3977" s="102">
        <v>3975</v>
      </c>
      <c r="B3977" s="37"/>
      <c r="C3977" s="37"/>
      <c r="D3977" s="37"/>
      <c r="G3977" s="37"/>
      <c r="J3977" s="25"/>
      <c r="K3977" s="25"/>
      <c r="P3977" s="25"/>
      <c r="T3977" s="37"/>
      <c r="U3977" s="37"/>
      <c r="Y3977" s="37"/>
      <c r="Z3977" s="37"/>
    </row>
    <row r="3978" spans="1:28">
      <c r="A3978" s="102">
        <v>3976</v>
      </c>
      <c r="B3978" s="37"/>
      <c r="C3978" s="37"/>
      <c r="D3978" s="37"/>
      <c r="G3978" s="37"/>
      <c r="J3978" s="25"/>
      <c r="K3978" s="25"/>
      <c r="P3978" s="25"/>
      <c r="T3978" s="37"/>
      <c r="U3978" s="37"/>
      <c r="Y3978" s="37"/>
      <c r="Z3978" s="37"/>
    </row>
    <row r="3979" spans="1:28">
      <c r="A3979" s="102">
        <v>3977</v>
      </c>
      <c r="B3979" s="37"/>
      <c r="C3979" s="37"/>
      <c r="D3979" s="37"/>
      <c r="G3979" s="37"/>
      <c r="J3979" s="25"/>
      <c r="K3979" s="25"/>
      <c r="P3979" s="25"/>
      <c r="T3979" s="37"/>
      <c r="U3979" s="37"/>
      <c r="Y3979" s="37"/>
      <c r="Z3979" s="37"/>
    </row>
    <row r="3980" spans="1:28">
      <c r="A3980" s="102">
        <v>3978</v>
      </c>
      <c r="B3980" s="37"/>
      <c r="C3980" s="37"/>
      <c r="D3980" s="37"/>
      <c r="G3980" s="37"/>
      <c r="J3980" s="25"/>
      <c r="K3980" s="25"/>
      <c r="P3980" s="25"/>
      <c r="T3980" s="37"/>
      <c r="U3980" s="37"/>
      <c r="Y3980" s="37"/>
      <c r="Z3980" s="37"/>
    </row>
    <row r="3981" spans="1:28" ht="13.5" thickBot="1">
      <c r="A3981" s="114">
        <v>3979</v>
      </c>
      <c r="B3981" s="122"/>
      <c r="C3981" s="122"/>
      <c r="D3981" s="122"/>
      <c r="E3981" s="122"/>
      <c r="F3981" s="123"/>
      <c r="G3981" s="122"/>
      <c r="H3981" s="123"/>
      <c r="I3981" s="122"/>
      <c r="J3981" s="122"/>
      <c r="K3981" s="122"/>
      <c r="L3981" s="122"/>
      <c r="M3981" s="123"/>
      <c r="N3981" s="122"/>
      <c r="O3981" s="122"/>
      <c r="P3981" s="122"/>
      <c r="Q3981" s="122"/>
      <c r="R3981" s="123"/>
      <c r="S3981" s="122"/>
      <c r="T3981" s="122"/>
      <c r="U3981" s="122"/>
      <c r="V3981" s="122"/>
      <c r="W3981" s="123"/>
      <c r="X3981" s="122"/>
      <c r="Y3981" s="115"/>
      <c r="Z3981" s="115"/>
      <c r="AA3981" s="115"/>
      <c r="AB3981" s="116"/>
    </row>
    <row r="3982" spans="1:28">
      <c r="A3982" s="102">
        <v>3980</v>
      </c>
      <c r="B3982" s="37"/>
      <c r="C3982" s="37"/>
      <c r="D3982" s="37"/>
      <c r="G3982" s="37"/>
      <c r="J3982" s="25"/>
      <c r="K3982" s="25"/>
      <c r="P3982" s="25"/>
      <c r="T3982" s="37"/>
      <c r="U3982" s="37"/>
      <c r="Y3982" s="37"/>
      <c r="Z3982" s="37"/>
    </row>
    <row r="3983" spans="1:28">
      <c r="A3983" s="102">
        <v>3981</v>
      </c>
      <c r="B3983" s="37"/>
      <c r="C3983" s="37"/>
      <c r="D3983" s="37"/>
      <c r="G3983" s="37"/>
      <c r="J3983" s="25"/>
      <c r="K3983" s="25"/>
      <c r="P3983" s="25"/>
      <c r="T3983" s="37"/>
      <c r="U3983" s="37"/>
      <c r="Y3983" s="37"/>
      <c r="Z3983" s="37"/>
    </row>
    <row r="3984" spans="1:28">
      <c r="A3984" s="102">
        <v>3982</v>
      </c>
      <c r="B3984" s="37"/>
      <c r="C3984" s="37"/>
      <c r="D3984" s="37"/>
      <c r="G3984" s="37"/>
      <c r="J3984" s="25"/>
      <c r="K3984" s="25"/>
      <c r="P3984" s="25"/>
      <c r="T3984" s="37"/>
      <c r="U3984" s="37"/>
      <c r="Y3984" s="37"/>
      <c r="Z3984" s="37"/>
    </row>
    <row r="3985" spans="1:28">
      <c r="A3985" s="102">
        <v>3983</v>
      </c>
      <c r="B3985" s="37"/>
      <c r="C3985" s="37"/>
      <c r="D3985" s="37"/>
      <c r="G3985" s="37"/>
      <c r="J3985" s="25"/>
      <c r="K3985" s="25"/>
      <c r="P3985" s="25"/>
      <c r="T3985" s="37"/>
      <c r="U3985" s="37"/>
      <c r="Y3985" s="37"/>
      <c r="Z3985" s="37"/>
    </row>
    <row r="3986" spans="1:28" ht="13.5" thickBot="1">
      <c r="A3986" s="114">
        <v>3984</v>
      </c>
      <c r="B3986" s="122"/>
      <c r="C3986" s="122"/>
      <c r="D3986" s="122"/>
      <c r="E3986" s="122"/>
      <c r="F3986" s="123"/>
      <c r="G3986" s="122"/>
      <c r="H3986" s="123"/>
      <c r="I3986" s="122"/>
      <c r="J3986" s="122"/>
      <c r="K3986" s="122"/>
      <c r="L3986" s="122"/>
      <c r="M3986" s="123"/>
      <c r="N3986" s="122"/>
      <c r="O3986" s="122"/>
      <c r="P3986" s="122"/>
      <c r="Q3986" s="122"/>
      <c r="R3986" s="123"/>
      <c r="S3986" s="122"/>
      <c r="T3986" s="122"/>
      <c r="U3986" s="122"/>
      <c r="V3986" s="122"/>
      <c r="W3986" s="123"/>
      <c r="X3986" s="122"/>
      <c r="Y3986" s="115"/>
      <c r="Z3986" s="115"/>
      <c r="AA3986" s="115"/>
      <c r="AB3986" s="116"/>
    </row>
    <row r="3987" spans="1:28">
      <c r="A3987" s="102">
        <v>3985</v>
      </c>
      <c r="B3987" s="37"/>
      <c r="C3987" s="37"/>
      <c r="D3987" s="37"/>
      <c r="G3987" s="37"/>
      <c r="J3987" s="25"/>
      <c r="K3987" s="25"/>
      <c r="P3987" s="25"/>
      <c r="T3987" s="37"/>
      <c r="U3987" s="37"/>
      <c r="Y3987" s="37"/>
      <c r="Z3987" s="37"/>
    </row>
    <row r="3988" spans="1:28">
      <c r="A3988" s="102">
        <v>3986</v>
      </c>
      <c r="B3988" s="37"/>
      <c r="C3988" s="37"/>
      <c r="D3988" s="37"/>
      <c r="G3988" s="37"/>
      <c r="J3988" s="25"/>
      <c r="K3988" s="25"/>
      <c r="P3988" s="25"/>
      <c r="T3988" s="37"/>
      <c r="U3988" s="37"/>
      <c r="Y3988" s="37"/>
      <c r="Z3988" s="37"/>
    </row>
    <row r="3989" spans="1:28">
      <c r="A3989" s="102">
        <v>3987</v>
      </c>
      <c r="B3989" s="37"/>
      <c r="C3989" s="37"/>
      <c r="D3989" s="37"/>
      <c r="G3989" s="37"/>
      <c r="J3989" s="25"/>
      <c r="K3989" s="25"/>
      <c r="P3989" s="25"/>
      <c r="T3989" s="37"/>
      <c r="U3989" s="37"/>
      <c r="Y3989" s="37"/>
      <c r="Z3989" s="37"/>
    </row>
    <row r="3990" spans="1:28">
      <c r="A3990" s="102">
        <v>3988</v>
      </c>
      <c r="B3990" s="37"/>
      <c r="C3990" s="37"/>
      <c r="D3990" s="37"/>
      <c r="G3990" s="37"/>
      <c r="J3990" s="25"/>
      <c r="K3990" s="25"/>
      <c r="P3990" s="25"/>
      <c r="T3990" s="37"/>
      <c r="U3990" s="37"/>
      <c r="Y3990" s="37"/>
      <c r="Z3990" s="37"/>
    </row>
    <row r="3991" spans="1:28" ht="13.5" thickBot="1">
      <c r="A3991" s="114">
        <v>3989</v>
      </c>
      <c r="B3991" s="122"/>
      <c r="C3991" s="122"/>
      <c r="D3991" s="122"/>
      <c r="E3991" s="122"/>
      <c r="F3991" s="123"/>
      <c r="G3991" s="122"/>
      <c r="H3991" s="123"/>
      <c r="I3991" s="122"/>
      <c r="J3991" s="122"/>
      <c r="K3991" s="122"/>
      <c r="L3991" s="122"/>
      <c r="M3991" s="123"/>
      <c r="N3991" s="122"/>
      <c r="O3991" s="122"/>
      <c r="P3991" s="122"/>
      <c r="Q3991" s="122"/>
      <c r="R3991" s="123"/>
      <c r="S3991" s="122"/>
      <c r="T3991" s="122"/>
      <c r="U3991" s="122"/>
      <c r="V3991" s="122"/>
      <c r="W3991" s="123"/>
      <c r="X3991" s="122"/>
      <c r="Y3991" s="115"/>
      <c r="Z3991" s="115"/>
      <c r="AA3991" s="115"/>
      <c r="AB3991" s="116"/>
    </row>
    <row r="3992" spans="1:28">
      <c r="A3992" s="102">
        <v>3990</v>
      </c>
      <c r="B3992" s="37"/>
      <c r="C3992" s="37"/>
      <c r="D3992" s="37"/>
      <c r="G3992" s="37"/>
      <c r="J3992" s="25"/>
      <c r="K3992" s="25"/>
      <c r="P3992" s="25"/>
      <c r="T3992" s="37"/>
      <c r="U3992" s="37"/>
      <c r="Y3992" s="37"/>
      <c r="Z3992" s="37"/>
    </row>
    <row r="3993" spans="1:28">
      <c r="A3993" s="102">
        <v>3991</v>
      </c>
      <c r="B3993" s="37"/>
      <c r="C3993" s="37"/>
      <c r="D3993" s="37"/>
      <c r="G3993" s="37"/>
      <c r="J3993" s="25"/>
      <c r="K3993" s="25"/>
      <c r="P3993" s="25"/>
      <c r="T3993" s="37"/>
      <c r="U3993" s="37"/>
      <c r="Y3993" s="37"/>
      <c r="Z3993" s="37"/>
    </row>
    <row r="3994" spans="1:28">
      <c r="A3994" s="102">
        <v>3992</v>
      </c>
      <c r="B3994" s="37"/>
      <c r="C3994" s="37"/>
      <c r="D3994" s="37"/>
      <c r="G3994" s="37"/>
      <c r="J3994" s="25"/>
      <c r="K3994" s="25"/>
      <c r="P3994" s="25"/>
      <c r="T3994" s="37"/>
      <c r="U3994" s="37"/>
      <c r="Y3994" s="37"/>
      <c r="Z3994" s="37"/>
    </row>
    <row r="3995" spans="1:28">
      <c r="A3995" s="102">
        <v>3993</v>
      </c>
      <c r="B3995" s="37"/>
      <c r="C3995" s="37"/>
      <c r="D3995" s="37"/>
      <c r="G3995" s="37"/>
      <c r="J3995" s="25"/>
      <c r="K3995" s="25"/>
      <c r="P3995" s="25"/>
      <c r="T3995" s="37"/>
      <c r="U3995" s="37"/>
      <c r="Y3995" s="37"/>
      <c r="Z3995" s="37"/>
    </row>
    <row r="3996" spans="1:28" ht="13.5" thickBot="1">
      <c r="A3996" s="114">
        <v>3994</v>
      </c>
      <c r="B3996" s="122"/>
      <c r="C3996" s="122"/>
      <c r="D3996" s="122"/>
      <c r="E3996" s="122"/>
      <c r="F3996" s="123"/>
      <c r="G3996" s="122"/>
      <c r="H3996" s="123"/>
      <c r="I3996" s="122"/>
      <c r="J3996" s="122"/>
      <c r="K3996" s="122"/>
      <c r="L3996" s="122"/>
      <c r="M3996" s="123"/>
      <c r="N3996" s="122"/>
      <c r="O3996" s="122"/>
      <c r="P3996" s="122"/>
      <c r="Q3996" s="122"/>
      <c r="R3996" s="123"/>
      <c r="S3996" s="122"/>
      <c r="T3996" s="122"/>
      <c r="U3996" s="122"/>
      <c r="V3996" s="122"/>
      <c r="W3996" s="123"/>
      <c r="X3996" s="122"/>
      <c r="Y3996" s="115"/>
      <c r="Z3996" s="115"/>
      <c r="AA3996" s="115"/>
      <c r="AB3996" s="116"/>
    </row>
    <row r="3997" spans="1:28">
      <c r="A3997" s="102">
        <v>3995</v>
      </c>
      <c r="B3997" s="37"/>
      <c r="C3997" s="37"/>
      <c r="D3997" s="37"/>
      <c r="G3997" s="37"/>
      <c r="J3997" s="25"/>
      <c r="K3997" s="25"/>
      <c r="P3997" s="25"/>
      <c r="T3997" s="37"/>
      <c r="U3997" s="37"/>
      <c r="Y3997" s="37"/>
      <c r="Z3997" s="37"/>
    </row>
    <row r="3998" spans="1:28">
      <c r="A3998" s="102">
        <v>3996</v>
      </c>
      <c r="B3998" s="37"/>
      <c r="C3998" s="37"/>
      <c r="D3998" s="37"/>
      <c r="G3998" s="37"/>
      <c r="J3998" s="25"/>
      <c r="K3998" s="25"/>
      <c r="P3998" s="25"/>
      <c r="T3998" s="37"/>
      <c r="U3998" s="37"/>
      <c r="Y3998" s="37"/>
      <c r="Z3998" s="37"/>
    </row>
    <row r="3999" spans="1:28">
      <c r="A3999" s="102">
        <v>3997</v>
      </c>
      <c r="B3999" s="37"/>
      <c r="C3999" s="37"/>
      <c r="D3999" s="37"/>
      <c r="G3999" s="37"/>
      <c r="J3999" s="25"/>
      <c r="K3999" s="25"/>
      <c r="P3999" s="25"/>
      <c r="T3999" s="37"/>
      <c r="U3999" s="37"/>
      <c r="Y3999" s="37"/>
      <c r="Z3999" s="37"/>
    </row>
    <row r="4000" spans="1:28">
      <c r="A4000" s="102">
        <v>3998</v>
      </c>
      <c r="B4000" s="37"/>
      <c r="C4000" s="37"/>
      <c r="D4000" s="37"/>
      <c r="G4000" s="37"/>
      <c r="J4000" s="25"/>
      <c r="K4000" s="25"/>
      <c r="P4000" s="25"/>
      <c r="T4000" s="37"/>
      <c r="U4000" s="37"/>
      <c r="Y4000" s="37"/>
      <c r="Z4000" s="37"/>
    </row>
    <row r="4001" spans="1:28" ht="13.5" thickBot="1">
      <c r="A4001" s="114">
        <v>3999</v>
      </c>
      <c r="B4001" s="122"/>
      <c r="C4001" s="122"/>
      <c r="D4001" s="122"/>
      <c r="E4001" s="122"/>
      <c r="F4001" s="123"/>
      <c r="G4001" s="122"/>
      <c r="H4001" s="123"/>
      <c r="I4001" s="122"/>
      <c r="J4001" s="122"/>
      <c r="K4001" s="122"/>
      <c r="L4001" s="122"/>
      <c r="M4001" s="123"/>
      <c r="N4001" s="122"/>
      <c r="O4001" s="122"/>
      <c r="P4001" s="122"/>
      <c r="Q4001" s="122"/>
      <c r="R4001" s="123"/>
      <c r="S4001" s="122"/>
      <c r="T4001" s="122"/>
      <c r="U4001" s="122"/>
      <c r="V4001" s="122"/>
      <c r="W4001" s="123"/>
      <c r="X4001" s="122"/>
      <c r="Y4001" s="115"/>
      <c r="Z4001" s="115"/>
      <c r="AA4001" s="115"/>
      <c r="AB4001" s="116"/>
    </row>
    <row r="4002" spans="1:28">
      <c r="A4002" s="102">
        <v>4000</v>
      </c>
      <c r="B4002" s="37"/>
      <c r="C4002" s="37"/>
      <c r="D4002" s="37"/>
      <c r="G4002" s="37"/>
      <c r="J4002" s="25"/>
      <c r="K4002" s="25"/>
      <c r="P4002" s="25"/>
      <c r="T4002" s="37"/>
      <c r="U4002" s="37"/>
      <c r="Y4002" s="37"/>
      <c r="Z4002" s="37"/>
    </row>
    <row r="4003" spans="1:28">
      <c r="A4003" s="125"/>
      <c r="B4003" s="37"/>
      <c r="C4003" s="37"/>
      <c r="D4003" s="37"/>
      <c r="F4003" s="37"/>
      <c r="G4003" s="37"/>
      <c r="H4003" s="37"/>
      <c r="J4003" s="25"/>
      <c r="K4003" s="25"/>
      <c r="M4003" s="25"/>
      <c r="P4003" s="25"/>
      <c r="R4003" s="25"/>
      <c r="T4003" s="37"/>
      <c r="U4003" s="37"/>
      <c r="W4003" s="37"/>
      <c r="Y4003" s="37"/>
      <c r="Z4003" s="37"/>
      <c r="AB4003" s="37"/>
    </row>
    <row r="4004" spans="1:28">
      <c r="A4004" s="125"/>
      <c r="B4004" s="37"/>
      <c r="C4004" s="37"/>
      <c r="D4004" s="37"/>
      <c r="F4004" s="37"/>
      <c r="G4004" s="37"/>
      <c r="H4004" s="37"/>
      <c r="J4004" s="25"/>
      <c r="K4004" s="25"/>
      <c r="M4004" s="25"/>
      <c r="P4004" s="25"/>
      <c r="R4004" s="25"/>
      <c r="T4004" s="37"/>
      <c r="U4004" s="37"/>
      <c r="W4004" s="37"/>
      <c r="Y4004" s="37"/>
      <c r="Z4004" s="37"/>
      <c r="AB4004" s="37"/>
    </row>
    <row r="4005" spans="1:28">
      <c r="A4005" s="125"/>
      <c r="B4005" s="37"/>
      <c r="C4005" s="37"/>
      <c r="D4005" s="37"/>
      <c r="F4005" s="37"/>
      <c r="G4005" s="37"/>
      <c r="H4005" s="37"/>
      <c r="J4005" s="25"/>
      <c r="K4005" s="25"/>
      <c r="M4005" s="25"/>
      <c r="P4005" s="25"/>
      <c r="R4005" s="25"/>
      <c r="T4005" s="37"/>
      <c r="U4005" s="37"/>
      <c r="W4005" s="37"/>
      <c r="Y4005" s="37"/>
      <c r="Z4005" s="37"/>
      <c r="AB4005" s="37"/>
    </row>
    <row r="4006" spans="1:28">
      <c r="A4006" s="125"/>
      <c r="B4006" s="37"/>
      <c r="C4006" s="37"/>
      <c r="D4006" s="37"/>
      <c r="F4006" s="37"/>
      <c r="G4006" s="37"/>
      <c r="H4006" s="37"/>
      <c r="J4006" s="25"/>
      <c r="K4006" s="25"/>
      <c r="M4006" s="25"/>
      <c r="P4006" s="25"/>
      <c r="R4006" s="25"/>
      <c r="T4006" s="37"/>
      <c r="U4006" s="37"/>
      <c r="W4006" s="37"/>
      <c r="Y4006" s="37"/>
      <c r="Z4006" s="37"/>
      <c r="AB4006" s="37"/>
    </row>
    <row r="4007" spans="1:28">
      <c r="A4007" s="125"/>
      <c r="B4007" s="37"/>
      <c r="C4007" s="37"/>
      <c r="D4007" s="37"/>
      <c r="F4007" s="37"/>
      <c r="G4007" s="37"/>
      <c r="H4007" s="37"/>
      <c r="J4007" s="25"/>
      <c r="K4007" s="25"/>
      <c r="M4007" s="25"/>
      <c r="P4007" s="25"/>
      <c r="R4007" s="25"/>
      <c r="T4007" s="37"/>
      <c r="U4007" s="37"/>
      <c r="W4007" s="37"/>
      <c r="Y4007" s="37"/>
      <c r="Z4007" s="37"/>
      <c r="AB4007" s="37"/>
    </row>
    <row r="4008" spans="1:28">
      <c r="A4008" s="125"/>
      <c r="B4008" s="37"/>
      <c r="C4008" s="37"/>
      <c r="D4008" s="37"/>
      <c r="F4008" s="37"/>
      <c r="G4008" s="37"/>
      <c r="H4008" s="37"/>
      <c r="J4008" s="25"/>
      <c r="K4008" s="25"/>
      <c r="M4008" s="25"/>
      <c r="P4008" s="25"/>
      <c r="R4008" s="25"/>
      <c r="T4008" s="37"/>
      <c r="U4008" s="37"/>
      <c r="W4008" s="37"/>
      <c r="Y4008" s="37"/>
      <c r="Z4008" s="37"/>
      <c r="AB4008" s="37"/>
    </row>
    <row r="4009" spans="1:28">
      <c r="A4009" s="125"/>
      <c r="B4009" s="37"/>
      <c r="C4009" s="37"/>
      <c r="D4009" s="37"/>
      <c r="F4009" s="37"/>
      <c r="G4009" s="37"/>
      <c r="H4009" s="37"/>
      <c r="J4009" s="25"/>
      <c r="K4009" s="25"/>
      <c r="M4009" s="25"/>
      <c r="P4009" s="25"/>
      <c r="R4009" s="25"/>
      <c r="T4009" s="37"/>
      <c r="U4009" s="37"/>
      <c r="W4009" s="37"/>
      <c r="Y4009" s="37"/>
      <c r="Z4009" s="37"/>
      <c r="AB4009" s="37"/>
    </row>
    <row r="4010" spans="1:28">
      <c r="A4010" s="125"/>
      <c r="B4010" s="37"/>
      <c r="C4010" s="37"/>
      <c r="D4010" s="37"/>
      <c r="F4010" s="37"/>
      <c r="G4010" s="37"/>
      <c r="H4010" s="37"/>
      <c r="J4010" s="25"/>
      <c r="K4010" s="25"/>
      <c r="M4010" s="25"/>
      <c r="P4010" s="25"/>
      <c r="R4010" s="25"/>
      <c r="T4010" s="37"/>
      <c r="U4010" s="37"/>
      <c r="W4010" s="37"/>
      <c r="Y4010" s="37"/>
      <c r="Z4010" s="37"/>
      <c r="AB4010" s="37"/>
    </row>
    <row r="4011" spans="1:28">
      <c r="A4011" s="125"/>
      <c r="B4011" s="37"/>
      <c r="C4011" s="37"/>
      <c r="D4011" s="37"/>
      <c r="F4011" s="37"/>
      <c r="G4011" s="37"/>
      <c r="H4011" s="37"/>
      <c r="J4011" s="25"/>
      <c r="K4011" s="25"/>
      <c r="M4011" s="25"/>
      <c r="P4011" s="25"/>
      <c r="R4011" s="25"/>
      <c r="T4011" s="37"/>
      <c r="U4011" s="37"/>
      <c r="W4011" s="37"/>
      <c r="Y4011" s="37"/>
      <c r="Z4011" s="37"/>
      <c r="AB4011" s="37"/>
    </row>
    <row r="4012" spans="1:28">
      <c r="A4012" s="125"/>
      <c r="B4012" s="37"/>
      <c r="C4012" s="37"/>
      <c r="D4012" s="37"/>
      <c r="F4012" s="37"/>
      <c r="G4012" s="37"/>
      <c r="H4012" s="37"/>
      <c r="J4012" s="25"/>
      <c r="K4012" s="25"/>
      <c r="M4012" s="25"/>
      <c r="P4012" s="25"/>
      <c r="R4012" s="25"/>
      <c r="T4012" s="37"/>
      <c r="U4012" s="37"/>
      <c r="W4012" s="37"/>
      <c r="Y4012" s="37"/>
      <c r="Z4012" s="37"/>
      <c r="AB4012" s="37"/>
    </row>
    <row r="4013" spans="1:28">
      <c r="A4013" s="125"/>
      <c r="B4013" s="37"/>
      <c r="C4013" s="37"/>
      <c r="D4013" s="37"/>
      <c r="F4013" s="37"/>
      <c r="G4013" s="37"/>
      <c r="H4013" s="37"/>
      <c r="J4013" s="25"/>
      <c r="K4013" s="25"/>
      <c r="M4013" s="25"/>
      <c r="P4013" s="25"/>
      <c r="R4013" s="25"/>
      <c r="T4013" s="37"/>
      <c r="U4013" s="37"/>
      <c r="W4013" s="37"/>
      <c r="Y4013" s="37"/>
      <c r="Z4013" s="37"/>
      <c r="AB4013" s="37"/>
    </row>
    <row r="4014" spans="1:28">
      <c r="A4014" s="125"/>
      <c r="B4014" s="37"/>
      <c r="C4014" s="37"/>
      <c r="D4014" s="37"/>
      <c r="F4014" s="37"/>
      <c r="G4014" s="37"/>
      <c r="H4014" s="37"/>
      <c r="J4014" s="25"/>
      <c r="K4014" s="25"/>
      <c r="M4014" s="25"/>
      <c r="P4014" s="25"/>
      <c r="R4014" s="25"/>
      <c r="T4014" s="37"/>
      <c r="U4014" s="37"/>
      <c r="W4014" s="37"/>
      <c r="Y4014" s="37"/>
      <c r="Z4014" s="37"/>
      <c r="AB4014" s="37"/>
    </row>
    <row r="4015" spans="1:28">
      <c r="A4015" s="125"/>
      <c r="B4015" s="37"/>
      <c r="C4015" s="37"/>
      <c r="D4015" s="37"/>
      <c r="F4015" s="37"/>
      <c r="G4015" s="37"/>
      <c r="H4015" s="37"/>
      <c r="J4015" s="25"/>
      <c r="K4015" s="25"/>
      <c r="M4015" s="25"/>
      <c r="P4015" s="25"/>
      <c r="R4015" s="25"/>
      <c r="T4015" s="37"/>
      <c r="U4015" s="37"/>
      <c r="W4015" s="37"/>
      <c r="Y4015" s="37"/>
      <c r="Z4015" s="37"/>
      <c r="AB4015" s="37"/>
    </row>
    <row r="4016" spans="1:28">
      <c r="A4016" s="125"/>
      <c r="B4016" s="37"/>
      <c r="C4016" s="37"/>
      <c r="D4016" s="37"/>
      <c r="F4016" s="37"/>
      <c r="G4016" s="37"/>
      <c r="H4016" s="37"/>
      <c r="J4016" s="25"/>
      <c r="K4016" s="25"/>
      <c r="M4016" s="25"/>
      <c r="P4016" s="25"/>
      <c r="R4016" s="25"/>
      <c r="T4016" s="37"/>
      <c r="U4016" s="37"/>
      <c r="W4016" s="37"/>
      <c r="Y4016" s="37"/>
      <c r="Z4016" s="37"/>
      <c r="AB4016" s="37"/>
    </row>
    <row r="4017" spans="1:28">
      <c r="A4017" s="125"/>
      <c r="B4017" s="37"/>
      <c r="C4017" s="37"/>
      <c r="D4017" s="37"/>
      <c r="F4017" s="37"/>
      <c r="G4017" s="37"/>
      <c r="H4017" s="37"/>
      <c r="J4017" s="25"/>
      <c r="K4017" s="25"/>
      <c r="M4017" s="25"/>
      <c r="P4017" s="25"/>
      <c r="R4017" s="25"/>
      <c r="T4017" s="37"/>
      <c r="U4017" s="37"/>
      <c r="W4017" s="37"/>
      <c r="Y4017" s="37"/>
      <c r="Z4017" s="37"/>
      <c r="AB4017" s="37"/>
    </row>
    <row r="4018" spans="1:28">
      <c r="A4018" s="125"/>
      <c r="B4018" s="37"/>
      <c r="C4018" s="37"/>
      <c r="D4018" s="37"/>
      <c r="F4018" s="37"/>
      <c r="G4018" s="37"/>
      <c r="H4018" s="37"/>
      <c r="J4018" s="25"/>
      <c r="K4018" s="25"/>
      <c r="M4018" s="25"/>
      <c r="P4018" s="25"/>
      <c r="R4018" s="25"/>
      <c r="T4018" s="37"/>
      <c r="U4018" s="37"/>
      <c r="W4018" s="37"/>
      <c r="Y4018" s="37"/>
      <c r="Z4018" s="37"/>
      <c r="AB4018" s="37"/>
    </row>
    <row r="4019" spans="1:28">
      <c r="A4019" s="125"/>
      <c r="B4019" s="37"/>
      <c r="C4019" s="37"/>
      <c r="D4019" s="37"/>
      <c r="F4019" s="37"/>
      <c r="G4019" s="37"/>
      <c r="H4019" s="37"/>
      <c r="J4019" s="25"/>
      <c r="K4019" s="25"/>
      <c r="M4019" s="25"/>
      <c r="P4019" s="25"/>
      <c r="R4019" s="25"/>
      <c r="T4019" s="37"/>
      <c r="U4019" s="37"/>
      <c r="W4019" s="37"/>
      <c r="Y4019" s="37"/>
      <c r="Z4019" s="37"/>
      <c r="AB4019" s="37"/>
    </row>
    <row r="4020" spans="1:28">
      <c r="A4020" s="125"/>
      <c r="B4020" s="37"/>
      <c r="C4020" s="37"/>
      <c r="D4020" s="37"/>
      <c r="F4020" s="37"/>
      <c r="G4020" s="37"/>
      <c r="H4020" s="37"/>
      <c r="J4020" s="25"/>
      <c r="K4020" s="25"/>
      <c r="M4020" s="25"/>
      <c r="P4020" s="25"/>
      <c r="R4020" s="25"/>
      <c r="T4020" s="37"/>
      <c r="U4020" s="37"/>
      <c r="W4020" s="37"/>
      <c r="Y4020" s="37"/>
      <c r="Z4020" s="37"/>
      <c r="AB4020" s="37"/>
    </row>
    <row r="4021" spans="1:28">
      <c r="A4021" s="125"/>
      <c r="B4021" s="37"/>
      <c r="C4021" s="37"/>
      <c r="D4021" s="37"/>
      <c r="F4021" s="37"/>
      <c r="G4021" s="37"/>
      <c r="H4021" s="37"/>
      <c r="J4021" s="25"/>
      <c r="K4021" s="25"/>
      <c r="M4021" s="25"/>
      <c r="P4021" s="25"/>
      <c r="R4021" s="25"/>
      <c r="T4021" s="37"/>
      <c r="U4021" s="37"/>
      <c r="W4021" s="37"/>
      <c r="Y4021" s="37"/>
      <c r="Z4021" s="37"/>
      <c r="AB4021" s="37"/>
    </row>
    <row r="4022" spans="1:28">
      <c r="A4022" s="125"/>
      <c r="B4022" s="37"/>
      <c r="C4022" s="37"/>
      <c r="D4022" s="37"/>
      <c r="F4022" s="37"/>
      <c r="G4022" s="37"/>
      <c r="H4022" s="37"/>
      <c r="J4022" s="25"/>
      <c r="K4022" s="25"/>
      <c r="M4022" s="25"/>
      <c r="P4022" s="25"/>
      <c r="R4022" s="25"/>
      <c r="T4022" s="37"/>
      <c r="U4022" s="37"/>
      <c r="W4022" s="37"/>
      <c r="Y4022" s="37"/>
      <c r="Z4022" s="37"/>
      <c r="AB4022" s="37"/>
    </row>
    <row r="4023" spans="1:28">
      <c r="A4023" s="125"/>
      <c r="B4023" s="37"/>
      <c r="C4023" s="37"/>
      <c r="D4023" s="37"/>
      <c r="F4023" s="37"/>
      <c r="G4023" s="37"/>
      <c r="H4023" s="37"/>
      <c r="J4023" s="25"/>
      <c r="K4023" s="25"/>
      <c r="M4023" s="25"/>
      <c r="P4023" s="25"/>
      <c r="R4023" s="25"/>
      <c r="T4023" s="37"/>
      <c r="U4023" s="37"/>
      <c r="W4023" s="37"/>
      <c r="Y4023" s="37"/>
      <c r="Z4023" s="37"/>
      <c r="AB4023" s="37"/>
    </row>
    <row r="4024" spans="1:28">
      <c r="A4024" s="125"/>
      <c r="B4024" s="37"/>
      <c r="C4024" s="37"/>
      <c r="D4024" s="37"/>
      <c r="F4024" s="37"/>
      <c r="G4024" s="37"/>
      <c r="H4024" s="37"/>
      <c r="J4024" s="25"/>
      <c r="K4024" s="25"/>
      <c r="M4024" s="25"/>
      <c r="P4024" s="25"/>
      <c r="R4024" s="25"/>
      <c r="T4024" s="37"/>
      <c r="U4024" s="37"/>
      <c r="W4024" s="37"/>
      <c r="Y4024" s="37"/>
      <c r="Z4024" s="37"/>
      <c r="AB4024" s="37"/>
    </row>
    <row r="4025" spans="1:28">
      <c r="A4025" s="125"/>
      <c r="B4025" s="37"/>
      <c r="C4025" s="37"/>
      <c r="D4025" s="37"/>
      <c r="F4025" s="37"/>
      <c r="G4025" s="37"/>
      <c r="H4025" s="37"/>
      <c r="J4025" s="25"/>
      <c r="K4025" s="25"/>
      <c r="M4025" s="25"/>
      <c r="P4025" s="25"/>
      <c r="R4025" s="25"/>
      <c r="T4025" s="37"/>
      <c r="U4025" s="37"/>
      <c r="W4025" s="37"/>
      <c r="Y4025" s="37"/>
      <c r="Z4025" s="37"/>
      <c r="AB4025" s="37"/>
    </row>
    <row r="4026" spans="1:28">
      <c r="A4026" s="125"/>
      <c r="B4026" s="37"/>
      <c r="C4026" s="37"/>
      <c r="D4026" s="37"/>
      <c r="F4026" s="37"/>
      <c r="G4026" s="37"/>
      <c r="H4026" s="37"/>
      <c r="J4026" s="25"/>
      <c r="K4026" s="25"/>
      <c r="M4026" s="25"/>
      <c r="P4026" s="25"/>
      <c r="R4026" s="25"/>
      <c r="T4026" s="37"/>
      <c r="U4026" s="37"/>
      <c r="W4026" s="37"/>
      <c r="Y4026" s="37"/>
      <c r="Z4026" s="37"/>
      <c r="AB4026" s="37"/>
    </row>
    <row r="4027" spans="1:28">
      <c r="A4027" s="125"/>
      <c r="B4027" s="37"/>
      <c r="C4027" s="37"/>
      <c r="D4027" s="37"/>
      <c r="F4027" s="37"/>
      <c r="G4027" s="37"/>
      <c r="H4027" s="37"/>
      <c r="J4027" s="25"/>
      <c r="K4027" s="25"/>
      <c r="M4027" s="25"/>
      <c r="P4027" s="25"/>
      <c r="R4027" s="25"/>
      <c r="T4027" s="37"/>
      <c r="U4027" s="37"/>
      <c r="W4027" s="37"/>
      <c r="Y4027" s="37"/>
      <c r="Z4027" s="37"/>
      <c r="AB4027" s="37"/>
    </row>
    <row r="4028" spans="1:28">
      <c r="A4028" s="125"/>
      <c r="B4028" s="37"/>
      <c r="C4028" s="37"/>
      <c r="D4028" s="37"/>
      <c r="F4028" s="37"/>
      <c r="G4028" s="37"/>
      <c r="H4028" s="37"/>
      <c r="J4028" s="25"/>
      <c r="K4028" s="25"/>
      <c r="M4028" s="25"/>
      <c r="P4028" s="25"/>
      <c r="R4028" s="25"/>
      <c r="T4028" s="37"/>
      <c r="U4028" s="37"/>
      <c r="W4028" s="37"/>
      <c r="Y4028" s="37"/>
      <c r="Z4028" s="37"/>
      <c r="AB4028" s="37"/>
    </row>
    <row r="4029" spans="1:28">
      <c r="A4029" s="125"/>
      <c r="B4029" s="37"/>
      <c r="C4029" s="37"/>
      <c r="D4029" s="37"/>
      <c r="F4029" s="37"/>
      <c r="G4029" s="37"/>
      <c r="H4029" s="37"/>
      <c r="J4029" s="25"/>
      <c r="K4029" s="25"/>
      <c r="M4029" s="25"/>
      <c r="P4029" s="25"/>
      <c r="R4029" s="25"/>
      <c r="T4029" s="37"/>
      <c r="U4029" s="37"/>
      <c r="W4029" s="37"/>
      <c r="Y4029" s="37"/>
      <c r="Z4029" s="37"/>
      <c r="AB4029" s="37"/>
    </row>
    <row r="4030" spans="1:28">
      <c r="A4030" s="125"/>
      <c r="B4030" s="37"/>
      <c r="C4030" s="37"/>
      <c r="D4030" s="37"/>
      <c r="F4030" s="37"/>
      <c r="G4030" s="37"/>
      <c r="H4030" s="37"/>
      <c r="J4030" s="25"/>
      <c r="K4030" s="25"/>
      <c r="M4030" s="25"/>
      <c r="P4030" s="25"/>
      <c r="R4030" s="25"/>
      <c r="T4030" s="37"/>
      <c r="U4030" s="37"/>
      <c r="W4030" s="37"/>
      <c r="Y4030" s="37"/>
      <c r="Z4030" s="37"/>
      <c r="AB4030" s="37"/>
    </row>
    <row r="4031" spans="1:28">
      <c r="A4031" s="125"/>
      <c r="B4031" s="37"/>
      <c r="C4031" s="37"/>
      <c r="D4031" s="37"/>
      <c r="F4031" s="37"/>
      <c r="G4031" s="37"/>
      <c r="H4031" s="37"/>
      <c r="J4031" s="25"/>
      <c r="K4031" s="25"/>
      <c r="M4031" s="25"/>
      <c r="P4031" s="25"/>
      <c r="R4031" s="25"/>
      <c r="T4031" s="37"/>
      <c r="U4031" s="37"/>
      <c r="W4031" s="37"/>
      <c r="Y4031" s="37"/>
      <c r="Z4031" s="37"/>
      <c r="AB4031" s="37"/>
    </row>
    <row r="4032" spans="1:28">
      <c r="A4032" s="125"/>
      <c r="B4032" s="37"/>
      <c r="C4032" s="37"/>
      <c r="D4032" s="37"/>
      <c r="F4032" s="37"/>
      <c r="G4032" s="37"/>
      <c r="H4032" s="37"/>
      <c r="J4032" s="25"/>
      <c r="K4032" s="25"/>
      <c r="M4032" s="25"/>
      <c r="P4032" s="25"/>
      <c r="R4032" s="25"/>
      <c r="T4032" s="37"/>
      <c r="U4032" s="37"/>
      <c r="W4032" s="37"/>
      <c r="Y4032" s="37"/>
      <c r="Z4032" s="37"/>
      <c r="AB4032" s="37"/>
    </row>
    <row r="4033" spans="1:28">
      <c r="A4033" s="125"/>
      <c r="B4033" s="37"/>
      <c r="C4033" s="37"/>
      <c r="D4033" s="37"/>
      <c r="F4033" s="37"/>
      <c r="G4033" s="37"/>
      <c r="H4033" s="37"/>
      <c r="J4033" s="25"/>
      <c r="K4033" s="25"/>
      <c r="M4033" s="25"/>
      <c r="P4033" s="25"/>
      <c r="R4033" s="25"/>
      <c r="T4033" s="37"/>
      <c r="U4033" s="37"/>
      <c r="W4033" s="37"/>
      <c r="Y4033" s="37"/>
      <c r="Z4033" s="37"/>
      <c r="AB4033" s="37"/>
    </row>
    <row r="4034" spans="1:28">
      <c r="A4034" s="125"/>
      <c r="B4034" s="37"/>
      <c r="C4034" s="37"/>
      <c r="D4034" s="37"/>
      <c r="F4034" s="37"/>
      <c r="G4034" s="37"/>
      <c r="H4034" s="37"/>
      <c r="J4034" s="25"/>
      <c r="K4034" s="25"/>
      <c r="M4034" s="25"/>
      <c r="P4034" s="25"/>
      <c r="R4034" s="25"/>
      <c r="T4034" s="37"/>
      <c r="U4034" s="37"/>
      <c r="W4034" s="37"/>
      <c r="Y4034" s="37"/>
      <c r="Z4034" s="37"/>
      <c r="AB4034" s="37"/>
    </row>
    <row r="4035" spans="1:28">
      <c r="A4035" s="125"/>
      <c r="B4035" s="37"/>
      <c r="C4035" s="37"/>
      <c r="D4035" s="37"/>
      <c r="F4035" s="37"/>
      <c r="G4035" s="37"/>
      <c r="H4035" s="37"/>
      <c r="J4035" s="25"/>
      <c r="K4035" s="25"/>
      <c r="M4035" s="25"/>
      <c r="P4035" s="25"/>
      <c r="R4035" s="25"/>
      <c r="T4035" s="37"/>
      <c r="U4035" s="37"/>
      <c r="W4035" s="37"/>
      <c r="Y4035" s="37"/>
      <c r="Z4035" s="37"/>
      <c r="AB4035" s="37"/>
    </row>
    <row r="4036" spans="1:28">
      <c r="A4036" s="125"/>
      <c r="B4036" s="37"/>
      <c r="C4036" s="37"/>
      <c r="D4036" s="37"/>
      <c r="F4036" s="37"/>
      <c r="G4036" s="37"/>
      <c r="H4036" s="37"/>
      <c r="J4036" s="25"/>
      <c r="K4036" s="25"/>
      <c r="M4036" s="25"/>
      <c r="P4036" s="25"/>
      <c r="R4036" s="25"/>
      <c r="T4036" s="37"/>
      <c r="U4036" s="37"/>
      <c r="W4036" s="37"/>
      <c r="Y4036" s="37"/>
      <c r="Z4036" s="37"/>
      <c r="AB4036" s="37"/>
    </row>
    <row r="4037" spans="1:28">
      <c r="A4037" s="125"/>
      <c r="B4037" s="37"/>
      <c r="C4037" s="37"/>
      <c r="D4037" s="37"/>
      <c r="F4037" s="37"/>
      <c r="G4037" s="37"/>
      <c r="H4037" s="37"/>
      <c r="J4037" s="25"/>
      <c r="K4037" s="25"/>
      <c r="M4037" s="25"/>
      <c r="P4037" s="25"/>
      <c r="R4037" s="25"/>
      <c r="T4037" s="37"/>
      <c r="U4037" s="37"/>
      <c r="W4037" s="37"/>
      <c r="Y4037" s="37"/>
      <c r="Z4037" s="37"/>
      <c r="AB4037" s="37"/>
    </row>
    <row r="4038" spans="1:28">
      <c r="A4038" s="125"/>
      <c r="B4038" s="37"/>
      <c r="C4038" s="37"/>
      <c r="D4038" s="37"/>
      <c r="F4038" s="37"/>
      <c r="G4038" s="37"/>
      <c r="H4038" s="37"/>
      <c r="J4038" s="25"/>
      <c r="K4038" s="25"/>
      <c r="M4038" s="25"/>
      <c r="P4038" s="25"/>
      <c r="R4038" s="25"/>
      <c r="T4038" s="37"/>
      <c r="U4038" s="37"/>
      <c r="W4038" s="37"/>
      <c r="Y4038" s="37"/>
      <c r="Z4038" s="37"/>
      <c r="AB4038" s="37"/>
    </row>
    <row r="4039" spans="1:28">
      <c r="A4039" s="125"/>
      <c r="B4039" s="37"/>
      <c r="C4039" s="37"/>
      <c r="D4039" s="37"/>
      <c r="F4039" s="37"/>
      <c r="G4039" s="37"/>
      <c r="H4039" s="37"/>
      <c r="J4039" s="25"/>
      <c r="K4039" s="25"/>
      <c r="M4039" s="25"/>
      <c r="P4039" s="25"/>
      <c r="R4039" s="25"/>
      <c r="T4039" s="37"/>
      <c r="U4039" s="37"/>
      <c r="W4039" s="37"/>
      <c r="Y4039" s="37"/>
      <c r="Z4039" s="37"/>
      <c r="AB4039" s="37"/>
    </row>
    <row r="4040" spans="1:28">
      <c r="A4040" s="125"/>
      <c r="B4040" s="37"/>
      <c r="C4040" s="37"/>
      <c r="D4040" s="37"/>
      <c r="F4040" s="37"/>
      <c r="G4040" s="37"/>
      <c r="H4040" s="37"/>
      <c r="J4040" s="25"/>
      <c r="K4040" s="25"/>
      <c r="M4040" s="25"/>
      <c r="P4040" s="25"/>
      <c r="R4040" s="25"/>
      <c r="T4040" s="37"/>
      <c r="U4040" s="37"/>
      <c r="W4040" s="37"/>
      <c r="Y4040" s="37"/>
      <c r="Z4040" s="37"/>
      <c r="AB4040" s="37"/>
    </row>
    <row r="4041" spans="1:28">
      <c r="A4041" s="125"/>
      <c r="B4041" s="37"/>
      <c r="C4041" s="37"/>
      <c r="D4041" s="37"/>
      <c r="F4041" s="37"/>
      <c r="G4041" s="37"/>
      <c r="H4041" s="37"/>
      <c r="J4041" s="25"/>
      <c r="K4041" s="25"/>
      <c r="M4041" s="25"/>
      <c r="P4041" s="25"/>
      <c r="R4041" s="25"/>
      <c r="T4041" s="37"/>
      <c r="U4041" s="37"/>
      <c r="W4041" s="37"/>
      <c r="Y4041" s="37"/>
      <c r="Z4041" s="37"/>
      <c r="AB4041" s="37"/>
    </row>
    <row r="4042" spans="1:28">
      <c r="A4042" s="125"/>
      <c r="B4042" s="37"/>
      <c r="C4042" s="37"/>
      <c r="D4042" s="37"/>
      <c r="F4042" s="37"/>
      <c r="G4042" s="37"/>
      <c r="H4042" s="37"/>
      <c r="J4042" s="25"/>
      <c r="K4042" s="25"/>
      <c r="M4042" s="25"/>
      <c r="P4042" s="25"/>
      <c r="R4042" s="25"/>
      <c r="T4042" s="37"/>
      <c r="U4042" s="37"/>
      <c r="W4042" s="37"/>
      <c r="Y4042" s="37"/>
      <c r="Z4042" s="37"/>
      <c r="AB4042" s="37"/>
    </row>
    <row r="4043" spans="1:28">
      <c r="A4043" s="125"/>
      <c r="B4043" s="37"/>
      <c r="C4043" s="37"/>
      <c r="D4043" s="37"/>
      <c r="F4043" s="37"/>
      <c r="G4043" s="37"/>
      <c r="H4043" s="37"/>
      <c r="J4043" s="25"/>
      <c r="K4043" s="25"/>
      <c r="M4043" s="25"/>
      <c r="P4043" s="25"/>
      <c r="R4043" s="25"/>
      <c r="T4043" s="37"/>
      <c r="U4043" s="37"/>
      <c r="W4043" s="37"/>
      <c r="Y4043" s="37"/>
      <c r="Z4043" s="37"/>
      <c r="AB4043" s="37"/>
    </row>
    <row r="4044" spans="1:28">
      <c r="A4044" s="125"/>
      <c r="B4044" s="37"/>
      <c r="C4044" s="37"/>
      <c r="D4044" s="37"/>
      <c r="F4044" s="37"/>
      <c r="G4044" s="37"/>
      <c r="H4044" s="37"/>
      <c r="J4044" s="25"/>
      <c r="K4044" s="25"/>
      <c r="M4044" s="25"/>
      <c r="P4044" s="25"/>
      <c r="R4044" s="25"/>
      <c r="T4044" s="37"/>
      <c r="U4044" s="37"/>
      <c r="W4044" s="37"/>
      <c r="Y4044" s="37"/>
      <c r="Z4044" s="37"/>
      <c r="AB4044" s="37"/>
    </row>
    <row r="4045" spans="1:28">
      <c r="A4045" s="125"/>
      <c r="B4045" s="37"/>
      <c r="C4045" s="37"/>
      <c r="D4045" s="37"/>
      <c r="F4045" s="37"/>
      <c r="G4045" s="37"/>
      <c r="H4045" s="37"/>
      <c r="J4045" s="25"/>
      <c r="K4045" s="25"/>
      <c r="M4045" s="25"/>
      <c r="P4045" s="25"/>
      <c r="R4045" s="25"/>
      <c r="T4045" s="37"/>
      <c r="U4045" s="37"/>
      <c r="W4045" s="37"/>
      <c r="Y4045" s="37"/>
      <c r="Z4045" s="37"/>
      <c r="AB4045" s="37"/>
    </row>
    <row r="4046" spans="1:28">
      <c r="A4046" s="125"/>
      <c r="B4046" s="37"/>
      <c r="C4046" s="37"/>
      <c r="D4046" s="37"/>
      <c r="F4046" s="37"/>
      <c r="G4046" s="37"/>
      <c r="H4046" s="37"/>
      <c r="J4046" s="25"/>
      <c r="K4046" s="25"/>
      <c r="M4046" s="25"/>
      <c r="P4046" s="25"/>
      <c r="R4046" s="25"/>
      <c r="T4046" s="37"/>
      <c r="U4046" s="37"/>
      <c r="W4046" s="37"/>
      <c r="Y4046" s="37"/>
      <c r="Z4046" s="37"/>
      <c r="AB4046" s="37"/>
    </row>
    <row r="4047" spans="1:28">
      <c r="A4047" s="125"/>
      <c r="B4047" s="37"/>
      <c r="C4047" s="37"/>
      <c r="D4047" s="37"/>
      <c r="F4047" s="37"/>
      <c r="G4047" s="37"/>
      <c r="H4047" s="37"/>
      <c r="J4047" s="25"/>
      <c r="K4047" s="25"/>
      <c r="M4047" s="25"/>
      <c r="P4047" s="25"/>
      <c r="R4047" s="25"/>
      <c r="T4047" s="37"/>
      <c r="U4047" s="37"/>
      <c r="W4047" s="37"/>
      <c r="Y4047" s="37"/>
      <c r="Z4047" s="37"/>
      <c r="AB4047" s="37"/>
    </row>
    <row r="4048" spans="1:28">
      <c r="A4048" s="125"/>
      <c r="B4048" s="37"/>
      <c r="C4048" s="37"/>
      <c r="D4048" s="37"/>
      <c r="F4048" s="37"/>
      <c r="G4048" s="37"/>
      <c r="H4048" s="37"/>
      <c r="J4048" s="25"/>
      <c r="K4048" s="25"/>
      <c r="M4048" s="25"/>
      <c r="P4048" s="25"/>
      <c r="R4048" s="25"/>
      <c r="T4048" s="37"/>
      <c r="U4048" s="37"/>
      <c r="W4048" s="37"/>
      <c r="Y4048" s="37"/>
      <c r="Z4048" s="37"/>
      <c r="AB4048" s="37"/>
    </row>
    <row r="4049" spans="1:28">
      <c r="A4049" s="125"/>
      <c r="B4049" s="37"/>
      <c r="C4049" s="37"/>
      <c r="D4049" s="37"/>
      <c r="F4049" s="37"/>
      <c r="G4049" s="37"/>
      <c r="H4049" s="37"/>
      <c r="J4049" s="25"/>
      <c r="K4049" s="25"/>
      <c r="M4049" s="25"/>
      <c r="P4049" s="25"/>
      <c r="R4049" s="25"/>
      <c r="T4049" s="37"/>
      <c r="U4049" s="37"/>
      <c r="W4049" s="37"/>
      <c r="Y4049" s="37"/>
      <c r="Z4049" s="37"/>
      <c r="AB4049" s="37"/>
    </row>
    <row r="4050" spans="1:28">
      <c r="A4050" s="125"/>
      <c r="B4050" s="37"/>
      <c r="C4050" s="37"/>
      <c r="D4050" s="37"/>
      <c r="F4050" s="37"/>
      <c r="G4050" s="37"/>
      <c r="H4050" s="37"/>
      <c r="J4050" s="25"/>
      <c r="K4050" s="25"/>
      <c r="M4050" s="25"/>
      <c r="P4050" s="25"/>
      <c r="R4050" s="25"/>
      <c r="T4050" s="37"/>
      <c r="U4050" s="37"/>
      <c r="W4050" s="37"/>
      <c r="Y4050" s="37"/>
      <c r="Z4050" s="37"/>
      <c r="AB4050" s="37"/>
    </row>
    <row r="4051" spans="1:28">
      <c r="A4051" s="125"/>
      <c r="B4051" s="37"/>
      <c r="C4051" s="37"/>
      <c r="D4051" s="37"/>
      <c r="F4051" s="37"/>
      <c r="G4051" s="37"/>
      <c r="H4051" s="37"/>
      <c r="J4051" s="25"/>
      <c r="K4051" s="25"/>
      <c r="M4051" s="25"/>
      <c r="P4051" s="25"/>
      <c r="R4051" s="25"/>
      <c r="T4051" s="37"/>
      <c r="U4051" s="37"/>
      <c r="W4051" s="37"/>
      <c r="Y4051" s="37"/>
      <c r="Z4051" s="37"/>
      <c r="AB4051" s="37"/>
    </row>
    <row r="4052" spans="1:28">
      <c r="A4052" s="125"/>
      <c r="B4052" s="37"/>
      <c r="C4052" s="37"/>
      <c r="D4052" s="37"/>
      <c r="F4052" s="37"/>
      <c r="G4052" s="37"/>
      <c r="H4052" s="37"/>
      <c r="J4052" s="25"/>
      <c r="K4052" s="25"/>
      <c r="M4052" s="25"/>
      <c r="P4052" s="25"/>
      <c r="R4052" s="25"/>
      <c r="T4052" s="37"/>
      <c r="U4052" s="37"/>
      <c r="W4052" s="37"/>
      <c r="Y4052" s="37"/>
      <c r="Z4052" s="37"/>
      <c r="AB4052" s="37"/>
    </row>
    <row r="4053" spans="1:28">
      <c r="A4053" s="125"/>
      <c r="B4053" s="37"/>
      <c r="C4053" s="37"/>
      <c r="D4053" s="37"/>
      <c r="F4053" s="37"/>
      <c r="G4053" s="37"/>
      <c r="H4053" s="37"/>
      <c r="J4053" s="25"/>
      <c r="K4053" s="25"/>
      <c r="M4053" s="25"/>
      <c r="P4053" s="25"/>
      <c r="R4053" s="25"/>
      <c r="T4053" s="37"/>
      <c r="U4053" s="37"/>
      <c r="W4053" s="37"/>
      <c r="Y4053" s="37"/>
      <c r="Z4053" s="37"/>
      <c r="AB4053" s="37"/>
    </row>
    <row r="4054" spans="1:28">
      <c r="A4054" s="125"/>
      <c r="B4054" s="37"/>
      <c r="C4054" s="37"/>
      <c r="D4054" s="37"/>
      <c r="F4054" s="37"/>
      <c r="G4054" s="37"/>
      <c r="H4054" s="37"/>
      <c r="J4054" s="25"/>
      <c r="K4054" s="25"/>
      <c r="M4054" s="25"/>
      <c r="P4054" s="25"/>
      <c r="R4054" s="25"/>
      <c r="T4054" s="37"/>
      <c r="U4054" s="37"/>
      <c r="W4054" s="37"/>
      <c r="Y4054" s="37"/>
      <c r="Z4054" s="37"/>
      <c r="AB4054" s="37"/>
    </row>
    <row r="4055" spans="1:28">
      <c r="A4055" s="125"/>
      <c r="B4055" s="37"/>
      <c r="C4055" s="37"/>
      <c r="D4055" s="37"/>
      <c r="F4055" s="37"/>
      <c r="G4055" s="37"/>
      <c r="H4055" s="37"/>
      <c r="J4055" s="25"/>
      <c r="K4055" s="25"/>
      <c r="M4055" s="25"/>
      <c r="P4055" s="25"/>
      <c r="R4055" s="25"/>
      <c r="T4055" s="37"/>
      <c r="U4055" s="37"/>
      <c r="W4055" s="37"/>
      <c r="Y4055" s="37"/>
      <c r="Z4055" s="37"/>
      <c r="AB4055" s="37"/>
    </row>
    <row r="4056" spans="1:28">
      <c r="A4056" s="125"/>
      <c r="B4056" s="37"/>
      <c r="C4056" s="37"/>
      <c r="D4056" s="37"/>
      <c r="F4056" s="37"/>
      <c r="G4056" s="37"/>
      <c r="H4056" s="37"/>
      <c r="J4056" s="25"/>
      <c r="K4056" s="25"/>
      <c r="M4056" s="25"/>
      <c r="P4056" s="25"/>
      <c r="R4056" s="25"/>
      <c r="T4056" s="37"/>
      <c r="U4056" s="37"/>
      <c r="W4056" s="37"/>
      <c r="Y4056" s="37"/>
      <c r="Z4056" s="37"/>
      <c r="AB4056" s="37"/>
    </row>
    <row r="4057" spans="1:28">
      <c r="A4057" s="125"/>
      <c r="B4057" s="37"/>
      <c r="C4057" s="37"/>
      <c r="D4057" s="37"/>
      <c r="F4057" s="37"/>
      <c r="G4057" s="37"/>
      <c r="H4057" s="37"/>
      <c r="J4057" s="25"/>
      <c r="K4057" s="25"/>
      <c r="M4057" s="25"/>
      <c r="P4057" s="25"/>
      <c r="R4057" s="25"/>
      <c r="T4057" s="37"/>
      <c r="U4057" s="37"/>
      <c r="W4057" s="37"/>
      <c r="Y4057" s="37"/>
      <c r="Z4057" s="37"/>
      <c r="AB4057" s="37"/>
    </row>
    <row r="4058" spans="1:28">
      <c r="A4058" s="125"/>
      <c r="B4058" s="37"/>
      <c r="C4058" s="37"/>
      <c r="D4058" s="37"/>
      <c r="F4058" s="37"/>
      <c r="G4058" s="37"/>
      <c r="H4058" s="37"/>
      <c r="J4058" s="25"/>
      <c r="K4058" s="25"/>
      <c r="M4058" s="25"/>
      <c r="P4058" s="25"/>
      <c r="R4058" s="25"/>
      <c r="T4058" s="37"/>
      <c r="U4058" s="37"/>
      <c r="W4058" s="37"/>
      <c r="Y4058" s="37"/>
      <c r="Z4058" s="37"/>
      <c r="AB4058" s="37"/>
    </row>
    <row r="4059" spans="1:28">
      <c r="A4059" s="125"/>
      <c r="B4059" s="37"/>
      <c r="C4059" s="37"/>
      <c r="D4059" s="37"/>
      <c r="F4059" s="37"/>
      <c r="G4059" s="37"/>
      <c r="H4059" s="37"/>
      <c r="J4059" s="25"/>
      <c r="K4059" s="25"/>
      <c r="M4059" s="25"/>
      <c r="P4059" s="25"/>
      <c r="R4059" s="25"/>
      <c r="T4059" s="37"/>
      <c r="U4059" s="37"/>
      <c r="W4059" s="37"/>
      <c r="Y4059" s="37"/>
      <c r="Z4059" s="37"/>
      <c r="AB4059" s="37"/>
    </row>
    <row r="4060" spans="1:28">
      <c r="A4060" s="125"/>
      <c r="B4060" s="37"/>
      <c r="C4060" s="37"/>
      <c r="D4060" s="37"/>
      <c r="F4060" s="37"/>
      <c r="G4060" s="37"/>
      <c r="H4060" s="37"/>
      <c r="J4060" s="25"/>
      <c r="K4060" s="25"/>
      <c r="M4060" s="25"/>
      <c r="P4060" s="25"/>
      <c r="R4060" s="25"/>
      <c r="T4060" s="37"/>
      <c r="U4060" s="37"/>
      <c r="W4060" s="37"/>
      <c r="Y4060" s="37"/>
      <c r="Z4060" s="37"/>
      <c r="AB4060" s="37"/>
    </row>
    <row r="4061" spans="1:28">
      <c r="A4061" s="125"/>
      <c r="B4061" s="37"/>
      <c r="C4061" s="37"/>
      <c r="D4061" s="37"/>
      <c r="F4061" s="37"/>
      <c r="G4061" s="37"/>
      <c r="H4061" s="37"/>
      <c r="J4061" s="25"/>
      <c r="K4061" s="25"/>
      <c r="M4061" s="25"/>
      <c r="P4061" s="25"/>
      <c r="R4061" s="25"/>
      <c r="T4061" s="37"/>
      <c r="U4061" s="37"/>
      <c r="W4061" s="37"/>
      <c r="Y4061" s="37"/>
      <c r="Z4061" s="37"/>
      <c r="AB4061" s="37"/>
    </row>
    <row r="4062" spans="1:28">
      <c r="A4062" s="125"/>
      <c r="B4062" s="37"/>
      <c r="C4062" s="37"/>
      <c r="D4062" s="37"/>
      <c r="F4062" s="37"/>
      <c r="G4062" s="37"/>
      <c r="H4062" s="37"/>
      <c r="J4062" s="25"/>
      <c r="K4062" s="25"/>
      <c r="M4062" s="25"/>
      <c r="P4062" s="25"/>
      <c r="R4062" s="25"/>
      <c r="T4062" s="37"/>
      <c r="U4062" s="37"/>
      <c r="W4062" s="37"/>
      <c r="Y4062" s="37"/>
      <c r="Z4062" s="37"/>
      <c r="AB4062" s="37"/>
    </row>
    <row r="4063" spans="1:28">
      <c r="A4063" s="125"/>
      <c r="B4063" s="37"/>
      <c r="C4063" s="37"/>
      <c r="D4063" s="37"/>
      <c r="F4063" s="37"/>
      <c r="G4063" s="37"/>
      <c r="H4063" s="37"/>
      <c r="J4063" s="25"/>
      <c r="K4063" s="25"/>
      <c r="M4063" s="25"/>
      <c r="P4063" s="25"/>
      <c r="R4063" s="25"/>
      <c r="T4063" s="37"/>
      <c r="U4063" s="37"/>
      <c r="W4063" s="37"/>
      <c r="Y4063" s="37"/>
      <c r="Z4063" s="37"/>
      <c r="AB4063" s="37"/>
    </row>
    <row r="4064" spans="1:28">
      <c r="A4064" s="125"/>
      <c r="B4064" s="37"/>
      <c r="C4064" s="37"/>
      <c r="D4064" s="37"/>
      <c r="F4064" s="37"/>
      <c r="G4064" s="37"/>
      <c r="H4064" s="37"/>
      <c r="J4064" s="25"/>
      <c r="K4064" s="25"/>
      <c r="M4064" s="25"/>
      <c r="P4064" s="25"/>
      <c r="R4064" s="25"/>
      <c r="T4064" s="37"/>
      <c r="U4064" s="37"/>
      <c r="W4064" s="37"/>
      <c r="Y4064" s="37"/>
      <c r="Z4064" s="37"/>
      <c r="AB4064" s="37"/>
    </row>
    <row r="4065" spans="1:28">
      <c r="A4065" s="125"/>
      <c r="B4065" s="37"/>
      <c r="C4065" s="37"/>
      <c r="D4065" s="37"/>
      <c r="F4065" s="37"/>
      <c r="G4065" s="37"/>
      <c r="H4065" s="37"/>
      <c r="J4065" s="25"/>
      <c r="K4065" s="25"/>
      <c r="M4065" s="25"/>
      <c r="P4065" s="25"/>
      <c r="R4065" s="25"/>
      <c r="T4065" s="37"/>
      <c r="U4065" s="37"/>
      <c r="W4065" s="37"/>
      <c r="Y4065" s="37"/>
      <c r="Z4065" s="37"/>
      <c r="AB4065" s="37"/>
    </row>
    <row r="4066" spans="1:28">
      <c r="A4066" s="125"/>
      <c r="B4066" s="37"/>
      <c r="C4066" s="37"/>
      <c r="D4066" s="37"/>
      <c r="F4066" s="37"/>
      <c r="G4066" s="37"/>
      <c r="H4066" s="37"/>
      <c r="J4066" s="25"/>
      <c r="K4066" s="25"/>
      <c r="M4066" s="25"/>
      <c r="P4066" s="25"/>
      <c r="R4066" s="25"/>
      <c r="T4066" s="37"/>
      <c r="U4066" s="37"/>
      <c r="W4066" s="37"/>
      <c r="Y4066" s="37"/>
      <c r="Z4066" s="37"/>
      <c r="AB4066" s="37"/>
    </row>
    <row r="4067" spans="1:28">
      <c r="A4067" s="125"/>
      <c r="B4067" s="37"/>
      <c r="C4067" s="37"/>
      <c r="D4067" s="37"/>
      <c r="F4067" s="37"/>
      <c r="G4067" s="37"/>
      <c r="H4067" s="37"/>
      <c r="J4067" s="25"/>
      <c r="K4067" s="25"/>
      <c r="M4067" s="25"/>
      <c r="P4067" s="25"/>
      <c r="R4067" s="25"/>
      <c r="T4067" s="37"/>
      <c r="U4067" s="37"/>
      <c r="W4067" s="37"/>
      <c r="Y4067" s="37"/>
      <c r="Z4067" s="37"/>
      <c r="AB4067" s="37"/>
    </row>
    <row r="4068" spans="1:28">
      <c r="A4068" s="125"/>
      <c r="B4068" s="37"/>
      <c r="C4068" s="37"/>
      <c r="D4068" s="37"/>
      <c r="F4068" s="37"/>
      <c r="G4068" s="37"/>
      <c r="H4068" s="37"/>
      <c r="J4068" s="25"/>
      <c r="K4068" s="25"/>
      <c r="M4068" s="25"/>
      <c r="P4068" s="25"/>
      <c r="R4068" s="25"/>
      <c r="T4068" s="37"/>
      <c r="U4068" s="37"/>
      <c r="W4068" s="37"/>
      <c r="Y4068" s="37"/>
      <c r="Z4068" s="37"/>
      <c r="AB4068" s="37"/>
    </row>
    <row r="4069" spans="1:28">
      <c r="A4069" s="125"/>
      <c r="B4069" s="37"/>
      <c r="C4069" s="37"/>
      <c r="D4069" s="37"/>
      <c r="F4069" s="37"/>
      <c r="G4069" s="37"/>
      <c r="H4069" s="37"/>
      <c r="J4069" s="25"/>
      <c r="K4069" s="25"/>
      <c r="M4069" s="25"/>
      <c r="P4069" s="25"/>
      <c r="R4069" s="25"/>
      <c r="T4069" s="37"/>
      <c r="U4069" s="37"/>
      <c r="W4069" s="37"/>
      <c r="Y4069" s="37"/>
      <c r="Z4069" s="37"/>
      <c r="AB4069" s="37"/>
    </row>
    <row r="4070" spans="1:28">
      <c r="A4070" s="125"/>
      <c r="B4070" s="37"/>
      <c r="C4070" s="37"/>
      <c r="D4070" s="37"/>
      <c r="F4070" s="37"/>
      <c r="G4070" s="37"/>
      <c r="H4070" s="37"/>
      <c r="J4070" s="25"/>
      <c r="K4070" s="25"/>
      <c r="M4070" s="25"/>
      <c r="P4070" s="25"/>
      <c r="R4070" s="25"/>
      <c r="T4070" s="37"/>
      <c r="U4070" s="37"/>
      <c r="W4070" s="37"/>
      <c r="Y4070" s="37"/>
      <c r="Z4070" s="37"/>
      <c r="AB4070" s="37"/>
    </row>
    <row r="4071" spans="1:28">
      <c r="A4071" s="125"/>
      <c r="B4071" s="37"/>
      <c r="C4071" s="37"/>
      <c r="D4071" s="37"/>
      <c r="F4071" s="37"/>
      <c r="G4071" s="37"/>
      <c r="H4071" s="37"/>
      <c r="J4071" s="25"/>
      <c r="K4071" s="25"/>
      <c r="M4071" s="25"/>
      <c r="P4071" s="25"/>
      <c r="R4071" s="25"/>
      <c r="T4071" s="37"/>
      <c r="U4071" s="37"/>
      <c r="W4071" s="37"/>
      <c r="Y4071" s="37"/>
      <c r="Z4071" s="37"/>
      <c r="AB4071" s="37"/>
    </row>
    <row r="4072" spans="1:28">
      <c r="A4072" s="125"/>
      <c r="B4072" s="37"/>
      <c r="C4072" s="37"/>
      <c r="D4072" s="37"/>
      <c r="F4072" s="37"/>
      <c r="G4072" s="37"/>
      <c r="H4072" s="37"/>
      <c r="J4072" s="25"/>
      <c r="K4072" s="25"/>
      <c r="M4072" s="25"/>
      <c r="P4072" s="25"/>
      <c r="R4072" s="25"/>
      <c r="T4072" s="37"/>
      <c r="U4072" s="37"/>
      <c r="W4072" s="37"/>
      <c r="Y4072" s="37"/>
      <c r="Z4072" s="37"/>
      <c r="AB4072" s="37"/>
    </row>
    <row r="4073" spans="1:28">
      <c r="A4073" s="125"/>
      <c r="B4073" s="37"/>
      <c r="C4073" s="37"/>
      <c r="D4073" s="37"/>
      <c r="F4073" s="37"/>
      <c r="G4073" s="37"/>
      <c r="H4073" s="37"/>
      <c r="J4073" s="25"/>
      <c r="K4073" s="25"/>
      <c r="M4073" s="25"/>
      <c r="P4073" s="25"/>
      <c r="R4073" s="25"/>
      <c r="T4073" s="37"/>
      <c r="U4073" s="37"/>
      <c r="W4073" s="37"/>
      <c r="Y4073" s="37"/>
      <c r="Z4073" s="37"/>
      <c r="AB4073" s="37"/>
    </row>
    <row r="4074" spans="1:28">
      <c r="A4074" s="125"/>
      <c r="B4074" s="37"/>
      <c r="C4074" s="37"/>
      <c r="D4074" s="37"/>
      <c r="F4074" s="37"/>
      <c r="G4074" s="37"/>
      <c r="H4074" s="37"/>
      <c r="J4074" s="25"/>
      <c r="K4074" s="25"/>
      <c r="M4074" s="25"/>
      <c r="P4074" s="25"/>
      <c r="R4074" s="25"/>
      <c r="T4074" s="37"/>
      <c r="U4074" s="37"/>
      <c r="W4074" s="37"/>
      <c r="Y4074" s="37"/>
      <c r="Z4074" s="37"/>
      <c r="AB4074" s="37"/>
    </row>
    <row r="4075" spans="1:28">
      <c r="A4075" s="125"/>
      <c r="B4075" s="37"/>
      <c r="C4075" s="37"/>
      <c r="D4075" s="37"/>
      <c r="F4075" s="37"/>
      <c r="G4075" s="37"/>
      <c r="H4075" s="37"/>
      <c r="J4075" s="25"/>
      <c r="K4075" s="25"/>
      <c r="M4075" s="25"/>
      <c r="P4075" s="25"/>
      <c r="R4075" s="25"/>
      <c r="T4075" s="37"/>
      <c r="U4075" s="37"/>
      <c r="W4075" s="37"/>
      <c r="Y4075" s="37"/>
      <c r="Z4075" s="37"/>
      <c r="AB4075" s="37"/>
    </row>
    <row r="4076" spans="1:28">
      <c r="A4076" s="125"/>
      <c r="B4076" s="37"/>
      <c r="C4076" s="37"/>
      <c r="D4076" s="37"/>
      <c r="F4076" s="37"/>
      <c r="G4076" s="37"/>
      <c r="H4076" s="37"/>
      <c r="J4076" s="25"/>
      <c r="K4076" s="25"/>
      <c r="M4076" s="25"/>
      <c r="P4076" s="25"/>
      <c r="R4076" s="25"/>
      <c r="T4076" s="37"/>
      <c r="U4076" s="37"/>
      <c r="W4076" s="37"/>
      <c r="Y4076" s="37"/>
      <c r="Z4076" s="37"/>
      <c r="AB4076" s="37"/>
    </row>
    <row r="4077" spans="1:28">
      <c r="A4077" s="125"/>
      <c r="B4077" s="37"/>
      <c r="C4077" s="37"/>
      <c r="D4077" s="37"/>
      <c r="F4077" s="37"/>
      <c r="G4077" s="37"/>
      <c r="H4077" s="37"/>
      <c r="J4077" s="25"/>
      <c r="K4077" s="25"/>
      <c r="M4077" s="25"/>
      <c r="P4077" s="25"/>
      <c r="R4077" s="25"/>
      <c r="T4077" s="37"/>
      <c r="U4077" s="37"/>
      <c r="W4077" s="37"/>
      <c r="Y4077" s="37"/>
      <c r="Z4077" s="37"/>
      <c r="AB4077" s="37"/>
    </row>
    <row r="4078" spans="1:28">
      <c r="A4078" s="125"/>
      <c r="B4078" s="37"/>
      <c r="C4078" s="37"/>
      <c r="D4078" s="37"/>
      <c r="F4078" s="37"/>
      <c r="G4078" s="37"/>
      <c r="H4078" s="37"/>
      <c r="J4078" s="25"/>
      <c r="K4078" s="25"/>
      <c r="M4078" s="25"/>
      <c r="P4078" s="25"/>
      <c r="R4078" s="25"/>
      <c r="T4078" s="37"/>
      <c r="U4078" s="37"/>
      <c r="W4078" s="37"/>
      <c r="Y4078" s="37"/>
      <c r="Z4078" s="37"/>
      <c r="AB4078" s="37"/>
    </row>
    <row r="4079" spans="1:28">
      <c r="A4079" s="125"/>
      <c r="B4079" s="37"/>
      <c r="C4079" s="37"/>
      <c r="D4079" s="37"/>
      <c r="F4079" s="37"/>
      <c r="G4079" s="37"/>
      <c r="H4079" s="37"/>
      <c r="J4079" s="25"/>
      <c r="K4079" s="25"/>
      <c r="M4079" s="25"/>
      <c r="P4079" s="25"/>
      <c r="R4079" s="25"/>
      <c r="T4079" s="37"/>
      <c r="U4079" s="37"/>
      <c r="W4079" s="37"/>
      <c r="Y4079" s="37"/>
      <c r="Z4079" s="37"/>
      <c r="AB4079" s="37"/>
    </row>
    <row r="4080" spans="1:28">
      <c r="A4080" s="125"/>
      <c r="B4080" s="37"/>
      <c r="C4080" s="37"/>
      <c r="D4080" s="37"/>
      <c r="F4080" s="37"/>
      <c r="G4080" s="37"/>
      <c r="H4080" s="37"/>
      <c r="J4080" s="25"/>
      <c r="K4080" s="25"/>
      <c r="M4080" s="25"/>
      <c r="P4080" s="25"/>
      <c r="R4080" s="25"/>
      <c r="T4080" s="37"/>
      <c r="U4080" s="37"/>
      <c r="W4080" s="37"/>
      <c r="Y4080" s="37"/>
      <c r="Z4080" s="37"/>
      <c r="AB4080" s="37"/>
    </row>
    <row r="4081" spans="1:28">
      <c r="A4081" s="125"/>
      <c r="B4081" s="37"/>
      <c r="C4081" s="37"/>
      <c r="D4081" s="37"/>
      <c r="F4081" s="37"/>
      <c r="G4081" s="37"/>
      <c r="H4081" s="37"/>
      <c r="J4081" s="25"/>
      <c r="K4081" s="25"/>
      <c r="M4081" s="25"/>
      <c r="P4081" s="25"/>
      <c r="R4081" s="25"/>
      <c r="T4081" s="37"/>
      <c r="U4081" s="37"/>
      <c r="W4081" s="37"/>
      <c r="Y4081" s="37"/>
      <c r="Z4081" s="37"/>
      <c r="AB4081" s="37"/>
    </row>
    <row r="4082" spans="1:28">
      <c r="A4082" s="125"/>
      <c r="B4082" s="37"/>
      <c r="C4082" s="37"/>
      <c r="D4082" s="37"/>
      <c r="F4082" s="37"/>
      <c r="G4082" s="37"/>
      <c r="H4082" s="37"/>
      <c r="J4082" s="25"/>
      <c r="K4082" s="25"/>
      <c r="M4082" s="25"/>
      <c r="P4082" s="25"/>
      <c r="R4082" s="25"/>
      <c r="T4082" s="37"/>
      <c r="U4082" s="37"/>
      <c r="W4082" s="37"/>
      <c r="Y4082" s="37"/>
      <c r="Z4082" s="37"/>
      <c r="AB4082" s="37"/>
    </row>
    <row r="4083" spans="1:28">
      <c r="A4083" s="125"/>
      <c r="B4083" s="37"/>
      <c r="C4083" s="37"/>
      <c r="D4083" s="37"/>
      <c r="F4083" s="37"/>
      <c r="G4083" s="37"/>
      <c r="H4083" s="37"/>
      <c r="J4083" s="25"/>
      <c r="K4083" s="25"/>
      <c r="M4083" s="25"/>
      <c r="P4083" s="25"/>
      <c r="R4083" s="25"/>
      <c r="T4083" s="37"/>
      <c r="U4083" s="37"/>
      <c r="W4083" s="37"/>
      <c r="Y4083" s="37"/>
      <c r="Z4083" s="37"/>
      <c r="AB4083" s="37"/>
    </row>
    <row r="4084" spans="1:28">
      <c r="A4084" s="125"/>
      <c r="B4084" s="37"/>
      <c r="C4084" s="37"/>
      <c r="D4084" s="37"/>
      <c r="F4084" s="37"/>
      <c r="G4084" s="37"/>
      <c r="H4084" s="37"/>
      <c r="J4084" s="25"/>
      <c r="K4084" s="25"/>
      <c r="M4084" s="25"/>
      <c r="P4084" s="25"/>
      <c r="R4084" s="25"/>
      <c r="T4084" s="37"/>
      <c r="U4084" s="37"/>
      <c r="W4084" s="37"/>
      <c r="Y4084" s="37"/>
      <c r="Z4084" s="37"/>
      <c r="AB4084" s="37"/>
    </row>
    <row r="4085" spans="1:28">
      <c r="A4085" s="125"/>
      <c r="B4085" s="37"/>
      <c r="C4085" s="37"/>
      <c r="D4085" s="37"/>
      <c r="F4085" s="37"/>
      <c r="G4085" s="37"/>
      <c r="H4085" s="37"/>
      <c r="J4085" s="25"/>
      <c r="K4085" s="25"/>
      <c r="M4085" s="25"/>
      <c r="P4085" s="25"/>
      <c r="R4085" s="25"/>
      <c r="T4085" s="37"/>
      <c r="U4085" s="37"/>
      <c r="W4085" s="37"/>
      <c r="Y4085" s="37"/>
      <c r="Z4085" s="37"/>
      <c r="AB4085" s="37"/>
    </row>
    <row r="4086" spans="1:28">
      <c r="A4086" s="125"/>
      <c r="B4086" s="37"/>
      <c r="C4086" s="37"/>
      <c r="D4086" s="37"/>
      <c r="F4086" s="37"/>
      <c r="G4086" s="37"/>
      <c r="H4086" s="37"/>
      <c r="J4086" s="25"/>
      <c r="K4086" s="25"/>
      <c r="M4086" s="25"/>
      <c r="P4086" s="25"/>
      <c r="R4086" s="25"/>
      <c r="T4086" s="37"/>
      <c r="U4086" s="37"/>
      <c r="W4086" s="37"/>
      <c r="Y4086" s="37"/>
      <c r="Z4086" s="37"/>
      <c r="AB4086" s="37"/>
    </row>
    <row r="4087" spans="1:28">
      <c r="A4087" s="125"/>
      <c r="B4087" s="37"/>
      <c r="C4087" s="37"/>
      <c r="D4087" s="37"/>
      <c r="F4087" s="37"/>
      <c r="G4087" s="37"/>
      <c r="H4087" s="37"/>
      <c r="J4087" s="25"/>
      <c r="K4087" s="25"/>
      <c r="M4087" s="25"/>
      <c r="P4087" s="25"/>
      <c r="R4087" s="25"/>
      <c r="T4087" s="37"/>
      <c r="U4087" s="37"/>
      <c r="W4087" s="37"/>
      <c r="Y4087" s="37"/>
      <c r="Z4087" s="37"/>
      <c r="AB4087" s="37"/>
    </row>
    <row r="4088" spans="1:28">
      <c r="A4088" s="125"/>
      <c r="B4088" s="37"/>
      <c r="C4088" s="37"/>
      <c r="D4088" s="37"/>
      <c r="F4088" s="37"/>
      <c r="G4088" s="37"/>
      <c r="H4088" s="37"/>
      <c r="J4088" s="25"/>
      <c r="K4088" s="25"/>
      <c r="M4088" s="25"/>
      <c r="P4088" s="25"/>
      <c r="R4088" s="25"/>
      <c r="T4088" s="37"/>
      <c r="U4088" s="37"/>
      <c r="W4088" s="37"/>
      <c r="Y4088" s="37"/>
      <c r="Z4088" s="37"/>
      <c r="AB4088" s="37"/>
    </row>
    <row r="4089" spans="1:28">
      <c r="A4089" s="125"/>
      <c r="B4089" s="37"/>
      <c r="C4089" s="37"/>
      <c r="D4089" s="37"/>
      <c r="F4089" s="37"/>
      <c r="G4089" s="37"/>
      <c r="H4089" s="37"/>
      <c r="J4089" s="25"/>
      <c r="K4089" s="25"/>
      <c r="M4089" s="25"/>
      <c r="P4089" s="25"/>
      <c r="R4089" s="25"/>
      <c r="T4089" s="37"/>
      <c r="U4089" s="37"/>
      <c r="W4089" s="37"/>
      <c r="Y4089" s="37"/>
      <c r="Z4089" s="37"/>
      <c r="AB4089" s="37"/>
    </row>
    <row r="4090" spans="1:28">
      <c r="A4090" s="125"/>
      <c r="B4090" s="37"/>
      <c r="C4090" s="37"/>
      <c r="D4090" s="37"/>
      <c r="F4090" s="37"/>
      <c r="G4090" s="37"/>
      <c r="H4090" s="37"/>
      <c r="J4090" s="25"/>
      <c r="K4090" s="25"/>
      <c r="M4090" s="25"/>
      <c r="P4090" s="25"/>
      <c r="R4090" s="25"/>
      <c r="T4090" s="37"/>
      <c r="U4090" s="37"/>
      <c r="W4090" s="37"/>
      <c r="Y4090" s="37"/>
      <c r="Z4090" s="37"/>
      <c r="AB4090" s="37"/>
    </row>
    <row r="4091" spans="1:28">
      <c r="A4091" s="125"/>
      <c r="B4091" s="37"/>
      <c r="C4091" s="37"/>
      <c r="D4091" s="37"/>
      <c r="F4091" s="37"/>
      <c r="G4091" s="37"/>
      <c r="H4091" s="37"/>
      <c r="J4091" s="25"/>
      <c r="K4091" s="25"/>
      <c r="M4091" s="25"/>
      <c r="P4091" s="25"/>
      <c r="R4091" s="25"/>
      <c r="T4091" s="37"/>
      <c r="U4091" s="37"/>
      <c r="W4091" s="37"/>
      <c r="Y4091" s="37"/>
      <c r="Z4091" s="37"/>
      <c r="AB4091" s="37"/>
    </row>
    <row r="4092" spans="1:28">
      <c r="A4092" s="125"/>
      <c r="B4092" s="37"/>
      <c r="C4092" s="37"/>
      <c r="D4092" s="37"/>
      <c r="F4092" s="37"/>
      <c r="G4092" s="37"/>
      <c r="H4092" s="37"/>
      <c r="J4092" s="25"/>
      <c r="K4092" s="25"/>
      <c r="M4092" s="25"/>
      <c r="P4092" s="25"/>
      <c r="R4092" s="25"/>
      <c r="T4092" s="37"/>
      <c r="U4092" s="37"/>
      <c r="W4092" s="37"/>
      <c r="Y4092" s="37"/>
      <c r="Z4092" s="37"/>
      <c r="AB4092" s="37"/>
    </row>
    <row r="4093" spans="1:28">
      <c r="A4093" s="125"/>
      <c r="B4093" s="37"/>
      <c r="C4093" s="37"/>
      <c r="D4093" s="37"/>
      <c r="F4093" s="37"/>
      <c r="G4093" s="37"/>
      <c r="H4093" s="37"/>
      <c r="J4093" s="25"/>
      <c r="K4093" s="25"/>
      <c r="M4093" s="25"/>
      <c r="P4093" s="25"/>
      <c r="R4093" s="25"/>
      <c r="T4093" s="37"/>
      <c r="U4093" s="37"/>
      <c r="W4093" s="37"/>
      <c r="Y4093" s="37"/>
      <c r="Z4093" s="37"/>
      <c r="AB4093" s="37"/>
    </row>
    <row r="4094" spans="1:28">
      <c r="A4094" s="125"/>
      <c r="B4094" s="37"/>
      <c r="C4094" s="37"/>
      <c r="D4094" s="37"/>
      <c r="F4094" s="37"/>
      <c r="G4094" s="37"/>
      <c r="H4094" s="37"/>
      <c r="J4094" s="25"/>
      <c r="K4094" s="25"/>
      <c r="M4094" s="25"/>
      <c r="P4094" s="25"/>
      <c r="R4094" s="25"/>
      <c r="T4094" s="37"/>
      <c r="U4094" s="37"/>
      <c r="W4094" s="37"/>
      <c r="Y4094" s="37"/>
      <c r="Z4094" s="37"/>
      <c r="AB4094" s="37"/>
    </row>
    <row r="4095" spans="1:28">
      <c r="A4095" s="125"/>
      <c r="B4095" s="37"/>
      <c r="C4095" s="37"/>
      <c r="D4095" s="37"/>
      <c r="F4095" s="37"/>
      <c r="G4095" s="37"/>
      <c r="H4095" s="37"/>
      <c r="J4095" s="25"/>
      <c r="K4095" s="25"/>
      <c r="M4095" s="25"/>
      <c r="P4095" s="25"/>
      <c r="R4095" s="25"/>
      <c r="T4095" s="37"/>
      <c r="U4095" s="37"/>
      <c r="W4095" s="37"/>
      <c r="Y4095" s="37"/>
      <c r="Z4095" s="37"/>
      <c r="AB4095" s="37"/>
    </row>
    <row r="4096" spans="1:28">
      <c r="A4096" s="125"/>
      <c r="B4096" s="37"/>
      <c r="C4096" s="37"/>
      <c r="D4096" s="37"/>
      <c r="F4096" s="37"/>
      <c r="G4096" s="37"/>
      <c r="H4096" s="37"/>
      <c r="J4096" s="25"/>
      <c r="K4096" s="25"/>
      <c r="M4096" s="25"/>
      <c r="P4096" s="25"/>
      <c r="R4096" s="25"/>
      <c r="T4096" s="37"/>
      <c r="U4096" s="37"/>
      <c r="W4096" s="37"/>
      <c r="Y4096" s="37"/>
      <c r="Z4096" s="37"/>
      <c r="AB4096" s="37"/>
    </row>
    <row r="4097" spans="1:28">
      <c r="A4097" s="125"/>
      <c r="B4097" s="37"/>
      <c r="C4097" s="37"/>
      <c r="D4097" s="37"/>
      <c r="F4097" s="37"/>
      <c r="G4097" s="37"/>
      <c r="H4097" s="37"/>
      <c r="J4097" s="25"/>
      <c r="K4097" s="25"/>
      <c r="M4097" s="25"/>
      <c r="P4097" s="25"/>
      <c r="R4097" s="25"/>
      <c r="T4097" s="37"/>
      <c r="U4097" s="37"/>
      <c r="W4097" s="37"/>
      <c r="Y4097" s="37"/>
      <c r="Z4097" s="37"/>
      <c r="AB4097" s="37"/>
    </row>
    <row r="4098" spans="1:28">
      <c r="A4098" s="125"/>
      <c r="B4098" s="37"/>
      <c r="C4098" s="37"/>
      <c r="D4098" s="37"/>
      <c r="F4098" s="37"/>
      <c r="G4098" s="37"/>
      <c r="H4098" s="37"/>
      <c r="J4098" s="25"/>
      <c r="K4098" s="25"/>
      <c r="M4098" s="25"/>
      <c r="P4098" s="25"/>
      <c r="R4098" s="25"/>
      <c r="T4098" s="37"/>
      <c r="U4098" s="37"/>
      <c r="W4098" s="37"/>
      <c r="Y4098" s="37"/>
      <c r="Z4098" s="37"/>
      <c r="AB4098" s="37"/>
    </row>
    <row r="4099" spans="1:28">
      <c r="A4099" s="125"/>
      <c r="B4099" s="37"/>
      <c r="C4099" s="37"/>
      <c r="D4099" s="37"/>
      <c r="F4099" s="37"/>
      <c r="G4099" s="37"/>
      <c r="H4099" s="37"/>
      <c r="J4099" s="25"/>
      <c r="K4099" s="25"/>
      <c r="M4099" s="25"/>
      <c r="P4099" s="25"/>
      <c r="R4099" s="25"/>
      <c r="T4099" s="37"/>
      <c r="U4099" s="37"/>
      <c r="W4099" s="37"/>
      <c r="Y4099" s="37"/>
      <c r="Z4099" s="37"/>
      <c r="AB4099" s="37"/>
    </row>
    <row r="4100" spans="1:28">
      <c r="A4100" s="125"/>
      <c r="B4100" s="37"/>
      <c r="C4100" s="37"/>
      <c r="D4100" s="37"/>
      <c r="F4100" s="37"/>
      <c r="G4100" s="37"/>
      <c r="H4100" s="37"/>
      <c r="J4100" s="25"/>
      <c r="K4100" s="25"/>
      <c r="M4100" s="25"/>
      <c r="P4100" s="25"/>
      <c r="R4100" s="25"/>
      <c r="T4100" s="37"/>
      <c r="U4100" s="37"/>
      <c r="W4100" s="37"/>
      <c r="Y4100" s="37"/>
      <c r="Z4100" s="37"/>
      <c r="AB4100" s="37"/>
    </row>
    <row r="4101" spans="1:28">
      <c r="A4101" s="125"/>
      <c r="B4101" s="37"/>
      <c r="C4101" s="37"/>
      <c r="D4101" s="37"/>
      <c r="F4101" s="37"/>
      <c r="G4101" s="37"/>
      <c r="H4101" s="37"/>
      <c r="J4101" s="25"/>
      <c r="K4101" s="25"/>
      <c r="M4101" s="25"/>
      <c r="P4101" s="25"/>
      <c r="R4101" s="25"/>
      <c r="T4101" s="37"/>
      <c r="U4101" s="37"/>
      <c r="W4101" s="37"/>
      <c r="Y4101" s="37"/>
      <c r="Z4101" s="37"/>
      <c r="AB4101" s="37"/>
    </row>
    <row r="4102" spans="1:28">
      <c r="A4102" s="125"/>
      <c r="B4102" s="37"/>
      <c r="C4102" s="37"/>
      <c r="D4102" s="37"/>
      <c r="F4102" s="37"/>
      <c r="G4102" s="37"/>
      <c r="H4102" s="37"/>
      <c r="J4102" s="25"/>
      <c r="K4102" s="25"/>
      <c r="M4102" s="25"/>
      <c r="P4102" s="25"/>
      <c r="R4102" s="25"/>
      <c r="T4102" s="37"/>
      <c r="U4102" s="37"/>
      <c r="W4102" s="37"/>
      <c r="Y4102" s="37"/>
      <c r="Z4102" s="37"/>
      <c r="AB4102" s="37"/>
    </row>
    <row r="4103" spans="1:28">
      <c r="A4103" s="125"/>
      <c r="B4103" s="37"/>
      <c r="C4103" s="37"/>
      <c r="D4103" s="37"/>
      <c r="F4103" s="37"/>
      <c r="G4103" s="37"/>
      <c r="H4103" s="37"/>
      <c r="J4103" s="25"/>
      <c r="K4103" s="25"/>
      <c r="M4103" s="25"/>
      <c r="P4103" s="25"/>
      <c r="R4103" s="25"/>
      <c r="T4103" s="37"/>
      <c r="U4103" s="37"/>
      <c r="W4103" s="37"/>
      <c r="Y4103" s="37"/>
      <c r="Z4103" s="37"/>
      <c r="AB4103" s="37"/>
    </row>
    <row r="4104" spans="1:28">
      <c r="A4104" s="125"/>
      <c r="B4104" s="37"/>
      <c r="C4104" s="37"/>
      <c r="D4104" s="37"/>
      <c r="F4104" s="37"/>
      <c r="G4104" s="37"/>
      <c r="H4104" s="37"/>
      <c r="J4104" s="25"/>
      <c r="K4104" s="25"/>
      <c r="M4104" s="25"/>
      <c r="P4104" s="25"/>
      <c r="R4104" s="25"/>
      <c r="T4104" s="37"/>
      <c r="U4104" s="37"/>
      <c r="W4104" s="37"/>
      <c r="Y4104" s="37"/>
      <c r="Z4104" s="37"/>
      <c r="AB4104" s="37"/>
    </row>
    <row r="4105" spans="1:28">
      <c r="A4105" s="125"/>
      <c r="B4105" s="37"/>
      <c r="C4105" s="37"/>
      <c r="D4105" s="37"/>
      <c r="F4105" s="37"/>
      <c r="G4105" s="37"/>
      <c r="H4105" s="37"/>
      <c r="J4105" s="25"/>
      <c r="K4105" s="25"/>
      <c r="M4105" s="25"/>
      <c r="P4105" s="25"/>
      <c r="R4105" s="25"/>
      <c r="T4105" s="37"/>
      <c r="U4105" s="37"/>
      <c r="W4105" s="37"/>
      <c r="Y4105" s="37"/>
      <c r="Z4105" s="37"/>
      <c r="AB4105" s="37"/>
    </row>
    <row r="4106" spans="1:28">
      <c r="A4106" s="125"/>
      <c r="B4106" s="37"/>
      <c r="C4106" s="37"/>
      <c r="D4106" s="37"/>
      <c r="F4106" s="37"/>
      <c r="G4106" s="37"/>
      <c r="H4106" s="37"/>
      <c r="J4106" s="25"/>
      <c r="K4106" s="25"/>
      <c r="M4106" s="25"/>
      <c r="P4106" s="25"/>
      <c r="R4106" s="25"/>
      <c r="T4106" s="37"/>
      <c r="U4106" s="37"/>
      <c r="W4106" s="37"/>
      <c r="Y4106" s="37"/>
      <c r="Z4106" s="37"/>
      <c r="AB4106" s="37"/>
    </row>
    <row r="4107" spans="1:28">
      <c r="A4107" s="125"/>
      <c r="B4107" s="37"/>
      <c r="C4107" s="37"/>
      <c r="D4107" s="37"/>
      <c r="F4107" s="37"/>
      <c r="G4107" s="37"/>
      <c r="H4107" s="37"/>
      <c r="J4107" s="25"/>
      <c r="K4107" s="25"/>
      <c r="M4107" s="25"/>
      <c r="P4107" s="25"/>
      <c r="R4107" s="25"/>
      <c r="T4107" s="37"/>
      <c r="U4107" s="37"/>
      <c r="W4107" s="37"/>
      <c r="Y4107" s="37"/>
      <c r="Z4107" s="37"/>
      <c r="AB4107" s="37"/>
    </row>
    <row r="4108" spans="1:28">
      <c r="A4108" s="125"/>
      <c r="B4108" s="37"/>
      <c r="C4108" s="37"/>
      <c r="D4108" s="37"/>
      <c r="F4108" s="37"/>
      <c r="G4108" s="37"/>
      <c r="H4108" s="37"/>
      <c r="J4108" s="25"/>
      <c r="K4108" s="25"/>
      <c r="M4108" s="25"/>
      <c r="P4108" s="25"/>
      <c r="R4108" s="25"/>
      <c r="T4108" s="37"/>
      <c r="U4108" s="37"/>
      <c r="W4108" s="37"/>
      <c r="Y4108" s="37"/>
      <c r="Z4108" s="37"/>
      <c r="AB4108" s="37"/>
    </row>
    <row r="4109" spans="1:28">
      <c r="A4109" s="125"/>
      <c r="B4109" s="37"/>
      <c r="C4109" s="37"/>
      <c r="D4109" s="37"/>
      <c r="F4109" s="37"/>
      <c r="G4109" s="37"/>
      <c r="H4109" s="37"/>
      <c r="J4109" s="25"/>
      <c r="K4109" s="25"/>
      <c r="M4109" s="25"/>
      <c r="P4109" s="25"/>
      <c r="R4109" s="25"/>
      <c r="T4109" s="37"/>
      <c r="U4109" s="37"/>
      <c r="W4109" s="37"/>
      <c r="Y4109" s="37"/>
      <c r="Z4109" s="37"/>
      <c r="AB4109" s="37"/>
    </row>
    <row r="4110" spans="1:28">
      <c r="A4110" s="125"/>
      <c r="B4110" s="37"/>
      <c r="C4110" s="37"/>
      <c r="D4110" s="37"/>
      <c r="F4110" s="37"/>
      <c r="G4110" s="37"/>
      <c r="H4110" s="37"/>
      <c r="J4110" s="25"/>
      <c r="K4110" s="25"/>
      <c r="M4110" s="25"/>
      <c r="P4110" s="25"/>
      <c r="R4110" s="25"/>
      <c r="T4110" s="37"/>
      <c r="U4110" s="37"/>
      <c r="W4110" s="37"/>
      <c r="Y4110" s="37"/>
      <c r="Z4110" s="37"/>
      <c r="AB4110" s="37"/>
    </row>
    <row r="4111" spans="1:28">
      <c r="A4111" s="125"/>
      <c r="B4111" s="37"/>
      <c r="C4111" s="37"/>
      <c r="D4111" s="37"/>
      <c r="F4111" s="37"/>
      <c r="G4111" s="37"/>
      <c r="H4111" s="37"/>
      <c r="J4111" s="25"/>
      <c r="K4111" s="25"/>
      <c r="M4111" s="25"/>
      <c r="P4111" s="25"/>
      <c r="R4111" s="25"/>
      <c r="T4111" s="37"/>
      <c r="U4111" s="37"/>
      <c r="W4111" s="37"/>
      <c r="Y4111" s="37"/>
      <c r="Z4111" s="37"/>
      <c r="AB4111" s="37"/>
    </row>
    <row r="4112" spans="1:28">
      <c r="A4112" s="125"/>
      <c r="B4112" s="37"/>
      <c r="C4112" s="37"/>
      <c r="D4112" s="37"/>
      <c r="F4112" s="37"/>
      <c r="G4112" s="37"/>
      <c r="H4112" s="37"/>
      <c r="J4112" s="25"/>
      <c r="K4112" s="25"/>
      <c r="M4112" s="25"/>
      <c r="P4112" s="25"/>
      <c r="R4112" s="25"/>
      <c r="T4112" s="37"/>
      <c r="U4112" s="37"/>
      <c r="W4112" s="37"/>
      <c r="Y4112" s="37"/>
      <c r="Z4112" s="37"/>
      <c r="AB4112" s="37"/>
    </row>
    <row r="4113" spans="1:28">
      <c r="A4113" s="125"/>
      <c r="B4113" s="37"/>
      <c r="C4113" s="37"/>
      <c r="D4113" s="37"/>
      <c r="F4113" s="37"/>
      <c r="G4113" s="37"/>
      <c r="H4113" s="37"/>
      <c r="J4113" s="25"/>
      <c r="K4113" s="25"/>
      <c r="M4113" s="25"/>
      <c r="P4113" s="25"/>
      <c r="R4113" s="25"/>
      <c r="T4113" s="37"/>
      <c r="U4113" s="37"/>
      <c r="W4113" s="37"/>
      <c r="Y4113" s="37"/>
      <c r="Z4113" s="37"/>
      <c r="AB4113" s="37"/>
    </row>
    <row r="4114" spans="1:28">
      <c r="A4114" s="125"/>
      <c r="B4114" s="37"/>
      <c r="C4114" s="37"/>
      <c r="D4114" s="37"/>
      <c r="F4114" s="37"/>
      <c r="G4114" s="37"/>
      <c r="H4114" s="37"/>
      <c r="J4114" s="25"/>
      <c r="K4114" s="25"/>
      <c r="M4114" s="25"/>
      <c r="P4114" s="25"/>
      <c r="R4114" s="25"/>
      <c r="T4114" s="37"/>
      <c r="U4114" s="37"/>
      <c r="W4114" s="37"/>
      <c r="Y4114" s="37"/>
      <c r="Z4114" s="37"/>
      <c r="AB4114" s="37"/>
    </row>
    <row r="4115" spans="1:28">
      <c r="A4115" s="125"/>
      <c r="B4115" s="37"/>
      <c r="C4115" s="37"/>
      <c r="D4115" s="37"/>
      <c r="F4115" s="37"/>
      <c r="G4115" s="37"/>
      <c r="H4115" s="37"/>
      <c r="J4115" s="25"/>
      <c r="K4115" s="25"/>
      <c r="M4115" s="25"/>
      <c r="P4115" s="25"/>
      <c r="R4115" s="25"/>
      <c r="T4115" s="37"/>
      <c r="U4115" s="37"/>
      <c r="W4115" s="37"/>
      <c r="Y4115" s="37"/>
      <c r="Z4115" s="37"/>
      <c r="AB4115" s="37"/>
    </row>
    <row r="4116" spans="1:28">
      <c r="A4116" s="125"/>
      <c r="B4116" s="37"/>
      <c r="C4116" s="37"/>
      <c r="D4116" s="37"/>
      <c r="F4116" s="37"/>
      <c r="G4116" s="37"/>
      <c r="H4116" s="37"/>
      <c r="J4116" s="25"/>
      <c r="K4116" s="25"/>
      <c r="M4116" s="25"/>
      <c r="P4116" s="25"/>
      <c r="R4116" s="25"/>
      <c r="T4116" s="37"/>
      <c r="U4116" s="37"/>
      <c r="W4116" s="37"/>
      <c r="Y4116" s="37"/>
      <c r="Z4116" s="37"/>
      <c r="AB4116" s="37"/>
    </row>
    <row r="4117" spans="1:28">
      <c r="A4117" s="125"/>
      <c r="B4117" s="37"/>
      <c r="C4117" s="37"/>
      <c r="D4117" s="37"/>
      <c r="F4117" s="37"/>
      <c r="G4117" s="37"/>
      <c r="H4117" s="37"/>
      <c r="J4117" s="25"/>
      <c r="K4117" s="25"/>
      <c r="M4117" s="25"/>
      <c r="P4117" s="25"/>
      <c r="R4117" s="25"/>
      <c r="T4117" s="37"/>
      <c r="U4117" s="37"/>
      <c r="W4117" s="37"/>
      <c r="Y4117" s="37"/>
      <c r="Z4117" s="37"/>
      <c r="AB4117" s="37"/>
    </row>
    <row r="4118" spans="1:28">
      <c r="A4118" s="125"/>
      <c r="B4118" s="37"/>
      <c r="C4118" s="37"/>
      <c r="D4118" s="37"/>
      <c r="F4118" s="37"/>
      <c r="G4118" s="37"/>
      <c r="H4118" s="37"/>
      <c r="J4118" s="25"/>
      <c r="K4118" s="25"/>
      <c r="M4118" s="25"/>
      <c r="P4118" s="25"/>
      <c r="R4118" s="25"/>
      <c r="T4118" s="37"/>
      <c r="U4118" s="37"/>
      <c r="W4118" s="37"/>
      <c r="Y4118" s="37"/>
      <c r="Z4118" s="37"/>
      <c r="AB4118" s="37"/>
    </row>
    <row r="4119" spans="1:28">
      <c r="A4119" s="125"/>
      <c r="B4119" s="37"/>
      <c r="C4119" s="37"/>
      <c r="D4119" s="37"/>
      <c r="F4119" s="37"/>
      <c r="G4119" s="37"/>
      <c r="H4119" s="37"/>
      <c r="J4119" s="25"/>
      <c r="K4119" s="25"/>
      <c r="M4119" s="25"/>
      <c r="P4119" s="25"/>
      <c r="R4119" s="25"/>
      <c r="T4119" s="37"/>
      <c r="U4119" s="37"/>
      <c r="W4119" s="37"/>
      <c r="Y4119" s="37"/>
      <c r="Z4119" s="37"/>
      <c r="AB4119" s="37"/>
    </row>
    <row r="4120" spans="1:28">
      <c r="A4120" s="125"/>
      <c r="B4120" s="37"/>
      <c r="C4120" s="37"/>
      <c r="D4120" s="37"/>
      <c r="F4120" s="37"/>
      <c r="G4120" s="37"/>
      <c r="H4120" s="37"/>
      <c r="J4120" s="25"/>
      <c r="K4120" s="25"/>
      <c r="M4120" s="25"/>
      <c r="P4120" s="25"/>
      <c r="R4120" s="25"/>
      <c r="T4120" s="37"/>
      <c r="U4120" s="37"/>
      <c r="W4120" s="37"/>
      <c r="Y4120" s="37"/>
      <c r="Z4120" s="37"/>
      <c r="AB4120" s="37"/>
    </row>
    <row r="4121" spans="1:28">
      <c r="A4121" s="125"/>
      <c r="B4121" s="37"/>
      <c r="C4121" s="37"/>
      <c r="D4121" s="37"/>
      <c r="F4121" s="37"/>
      <c r="G4121" s="37"/>
      <c r="H4121" s="37"/>
      <c r="J4121" s="25"/>
      <c r="K4121" s="25"/>
      <c r="M4121" s="25"/>
      <c r="P4121" s="25"/>
      <c r="R4121" s="25"/>
      <c r="T4121" s="37"/>
      <c r="U4121" s="37"/>
      <c r="W4121" s="37"/>
      <c r="Y4121" s="37"/>
      <c r="Z4121" s="37"/>
      <c r="AB4121" s="37"/>
    </row>
    <row r="4122" spans="1:28">
      <c r="A4122" s="125"/>
      <c r="B4122" s="37"/>
      <c r="C4122" s="37"/>
      <c r="D4122" s="37"/>
      <c r="F4122" s="37"/>
      <c r="G4122" s="37"/>
      <c r="H4122" s="37"/>
      <c r="J4122" s="25"/>
      <c r="K4122" s="25"/>
      <c r="M4122" s="25"/>
      <c r="P4122" s="25"/>
      <c r="R4122" s="25"/>
      <c r="T4122" s="37"/>
      <c r="U4122" s="37"/>
      <c r="W4122" s="37"/>
      <c r="Y4122" s="37"/>
      <c r="Z4122" s="37"/>
      <c r="AB4122" s="37"/>
    </row>
    <row r="4123" spans="1:28">
      <c r="A4123" s="125"/>
      <c r="B4123" s="37"/>
      <c r="C4123" s="37"/>
      <c r="D4123" s="37"/>
      <c r="F4123" s="37"/>
      <c r="G4123" s="37"/>
      <c r="H4123" s="37"/>
      <c r="J4123" s="25"/>
      <c r="K4123" s="25"/>
      <c r="M4123" s="25"/>
      <c r="P4123" s="25"/>
      <c r="R4123" s="25"/>
      <c r="T4123" s="37"/>
      <c r="U4123" s="37"/>
      <c r="W4123" s="37"/>
      <c r="Y4123" s="37"/>
      <c r="Z4123" s="37"/>
      <c r="AB4123" s="37"/>
    </row>
    <row r="4124" spans="1:28">
      <c r="A4124" s="125"/>
      <c r="B4124" s="37"/>
      <c r="C4124" s="37"/>
      <c r="D4124" s="37"/>
      <c r="F4124" s="37"/>
      <c r="G4124" s="37"/>
      <c r="H4124" s="37"/>
      <c r="J4124" s="25"/>
      <c r="K4124" s="25"/>
      <c r="M4124" s="25"/>
      <c r="P4124" s="25"/>
      <c r="R4124" s="25"/>
      <c r="T4124" s="37"/>
      <c r="U4124" s="37"/>
      <c r="W4124" s="37"/>
      <c r="Y4124" s="37"/>
      <c r="Z4124" s="37"/>
      <c r="AB4124" s="37"/>
    </row>
    <row r="4125" spans="1:28">
      <c r="A4125" s="125"/>
      <c r="B4125" s="37"/>
      <c r="C4125" s="37"/>
      <c r="D4125" s="37"/>
      <c r="F4125" s="37"/>
      <c r="G4125" s="37"/>
      <c r="H4125" s="37"/>
      <c r="J4125" s="25"/>
      <c r="K4125" s="25"/>
      <c r="M4125" s="25"/>
      <c r="P4125" s="25"/>
      <c r="R4125" s="25"/>
      <c r="T4125" s="37"/>
      <c r="U4125" s="37"/>
      <c r="W4125" s="37"/>
      <c r="Y4125" s="37"/>
      <c r="Z4125" s="37"/>
      <c r="AB4125" s="37"/>
    </row>
    <row r="4126" spans="1:28">
      <c r="A4126" s="125"/>
      <c r="B4126" s="37"/>
      <c r="C4126" s="37"/>
      <c r="D4126" s="37"/>
      <c r="F4126" s="37"/>
      <c r="G4126" s="37"/>
      <c r="H4126" s="37"/>
      <c r="J4126" s="25"/>
      <c r="K4126" s="25"/>
      <c r="M4126" s="25"/>
      <c r="P4126" s="25"/>
      <c r="R4126" s="25"/>
      <c r="T4126" s="37"/>
      <c r="U4126" s="37"/>
      <c r="W4126" s="37"/>
      <c r="Y4126" s="37"/>
      <c r="Z4126" s="37"/>
      <c r="AB4126" s="37"/>
    </row>
    <row r="4127" spans="1:28">
      <c r="A4127" s="125"/>
      <c r="B4127" s="37"/>
      <c r="C4127" s="37"/>
      <c r="D4127" s="37"/>
      <c r="F4127" s="37"/>
      <c r="G4127" s="37"/>
      <c r="H4127" s="37"/>
      <c r="J4127" s="25"/>
      <c r="K4127" s="25"/>
      <c r="M4127" s="25"/>
      <c r="P4127" s="25"/>
      <c r="R4127" s="25"/>
      <c r="T4127" s="37"/>
      <c r="U4127" s="37"/>
      <c r="W4127" s="37"/>
      <c r="Y4127" s="37"/>
      <c r="Z4127" s="37"/>
      <c r="AB4127" s="37"/>
    </row>
    <row r="4128" spans="1:28">
      <c r="A4128" s="125"/>
      <c r="B4128" s="37"/>
      <c r="C4128" s="37"/>
      <c r="D4128" s="37"/>
      <c r="F4128" s="37"/>
      <c r="G4128" s="37"/>
      <c r="H4128" s="37"/>
      <c r="J4128" s="25"/>
      <c r="K4128" s="25"/>
      <c r="M4128" s="25"/>
      <c r="P4128" s="25"/>
      <c r="R4128" s="25"/>
      <c r="T4128" s="37"/>
      <c r="U4128" s="37"/>
      <c r="W4128" s="37"/>
      <c r="Y4128" s="37"/>
      <c r="Z4128" s="37"/>
      <c r="AB4128" s="37"/>
    </row>
    <row r="4129" spans="1:28">
      <c r="A4129" s="125"/>
      <c r="B4129" s="37"/>
      <c r="C4129" s="37"/>
      <c r="D4129" s="37"/>
      <c r="F4129" s="37"/>
      <c r="G4129" s="37"/>
      <c r="H4129" s="37"/>
      <c r="J4129" s="25"/>
      <c r="K4129" s="25"/>
      <c r="M4129" s="25"/>
      <c r="P4129" s="25"/>
      <c r="R4129" s="25"/>
      <c r="T4129" s="37"/>
      <c r="U4129" s="37"/>
      <c r="W4129" s="37"/>
      <c r="Y4129" s="37"/>
      <c r="Z4129" s="37"/>
      <c r="AB4129" s="37"/>
    </row>
    <row r="4130" spans="1:28">
      <c r="A4130" s="125"/>
      <c r="B4130" s="37"/>
      <c r="C4130" s="37"/>
      <c r="D4130" s="37"/>
      <c r="F4130" s="37"/>
      <c r="G4130" s="37"/>
      <c r="H4130" s="37"/>
      <c r="J4130" s="25"/>
      <c r="K4130" s="25"/>
      <c r="M4130" s="25"/>
      <c r="P4130" s="25"/>
      <c r="R4130" s="25"/>
      <c r="T4130" s="37"/>
      <c r="U4130" s="37"/>
      <c r="W4130" s="37"/>
      <c r="Y4130" s="37"/>
      <c r="Z4130" s="37"/>
      <c r="AB4130" s="37"/>
    </row>
    <row r="4131" spans="1:28">
      <c r="A4131" s="125"/>
      <c r="B4131" s="37"/>
      <c r="C4131" s="37"/>
      <c r="D4131" s="37"/>
      <c r="F4131" s="37"/>
      <c r="G4131" s="37"/>
      <c r="H4131" s="37"/>
      <c r="J4131" s="25"/>
      <c r="K4131" s="25"/>
      <c r="M4131" s="25"/>
      <c r="P4131" s="25"/>
      <c r="R4131" s="25"/>
      <c r="T4131" s="37"/>
      <c r="U4131" s="37"/>
      <c r="W4131" s="37"/>
      <c r="Y4131" s="37"/>
      <c r="Z4131" s="37"/>
      <c r="AB4131" s="37"/>
    </row>
    <row r="4132" spans="1:28">
      <c r="A4132" s="125"/>
      <c r="B4132" s="37"/>
      <c r="C4132" s="37"/>
      <c r="D4132" s="37"/>
      <c r="F4132" s="37"/>
      <c r="G4132" s="37"/>
      <c r="H4132" s="37"/>
      <c r="J4132" s="25"/>
      <c r="K4132" s="25"/>
      <c r="M4132" s="25"/>
      <c r="P4132" s="25"/>
      <c r="R4132" s="25"/>
      <c r="T4132" s="37"/>
      <c r="U4132" s="37"/>
      <c r="W4132" s="37"/>
      <c r="Y4132" s="37"/>
      <c r="Z4132" s="37"/>
      <c r="AB4132" s="37"/>
    </row>
    <row r="4133" spans="1:28">
      <c r="A4133" s="125"/>
      <c r="B4133" s="37"/>
      <c r="C4133" s="37"/>
      <c r="D4133" s="37"/>
      <c r="F4133" s="37"/>
      <c r="G4133" s="37"/>
      <c r="H4133" s="37"/>
      <c r="J4133" s="25"/>
      <c r="K4133" s="25"/>
      <c r="M4133" s="25"/>
      <c r="P4133" s="25"/>
      <c r="R4133" s="25"/>
      <c r="T4133" s="37"/>
      <c r="U4133" s="37"/>
      <c r="W4133" s="37"/>
      <c r="Y4133" s="37"/>
      <c r="Z4133" s="37"/>
      <c r="AB4133" s="37"/>
    </row>
    <row r="4134" spans="1:28">
      <c r="A4134" s="125"/>
      <c r="B4134" s="37"/>
      <c r="C4134" s="37"/>
      <c r="D4134" s="37"/>
      <c r="F4134" s="37"/>
      <c r="G4134" s="37"/>
      <c r="H4134" s="37"/>
      <c r="J4134" s="25"/>
      <c r="K4134" s="25"/>
      <c r="M4134" s="25"/>
      <c r="P4134" s="25"/>
      <c r="R4134" s="25"/>
      <c r="T4134" s="37"/>
      <c r="U4134" s="37"/>
      <c r="W4134" s="37"/>
      <c r="Y4134" s="37"/>
      <c r="Z4134" s="37"/>
      <c r="AB4134" s="37"/>
    </row>
    <row r="4135" spans="1:28">
      <c r="A4135" s="125"/>
      <c r="B4135" s="37"/>
      <c r="C4135" s="37"/>
      <c r="D4135" s="37"/>
      <c r="F4135" s="37"/>
      <c r="G4135" s="37"/>
      <c r="H4135" s="37"/>
      <c r="J4135" s="25"/>
      <c r="K4135" s="25"/>
      <c r="M4135" s="25"/>
      <c r="P4135" s="25"/>
      <c r="R4135" s="25"/>
      <c r="T4135" s="37"/>
      <c r="U4135" s="37"/>
      <c r="W4135" s="37"/>
      <c r="Y4135" s="37"/>
      <c r="Z4135" s="37"/>
      <c r="AB4135" s="37"/>
    </row>
    <row r="4136" spans="1:28">
      <c r="A4136" s="125"/>
      <c r="B4136" s="37"/>
      <c r="C4136" s="37"/>
      <c r="D4136" s="37"/>
      <c r="F4136" s="37"/>
      <c r="G4136" s="37"/>
      <c r="H4136" s="37"/>
      <c r="J4136" s="25"/>
      <c r="K4136" s="25"/>
      <c r="M4136" s="25"/>
      <c r="P4136" s="25"/>
      <c r="R4136" s="25"/>
      <c r="T4136" s="37"/>
      <c r="U4136" s="37"/>
      <c r="W4136" s="37"/>
      <c r="Y4136" s="37"/>
      <c r="Z4136" s="37"/>
      <c r="AB4136" s="37"/>
    </row>
    <row r="4137" spans="1:28">
      <c r="A4137" s="125"/>
      <c r="B4137" s="37"/>
      <c r="C4137" s="37"/>
      <c r="D4137" s="37"/>
      <c r="F4137" s="37"/>
      <c r="G4137" s="37"/>
      <c r="H4137" s="37"/>
      <c r="J4137" s="25"/>
      <c r="K4137" s="25"/>
      <c r="M4137" s="25"/>
      <c r="P4137" s="25"/>
      <c r="R4137" s="25"/>
      <c r="T4137" s="37"/>
      <c r="U4137" s="37"/>
      <c r="W4137" s="37"/>
      <c r="Y4137" s="37"/>
      <c r="Z4137" s="37"/>
      <c r="AB4137" s="37"/>
    </row>
    <row r="4138" spans="1:28">
      <c r="A4138" s="125"/>
      <c r="B4138" s="37"/>
      <c r="C4138" s="37"/>
      <c r="D4138" s="37"/>
      <c r="F4138" s="37"/>
      <c r="G4138" s="37"/>
      <c r="H4138" s="37"/>
      <c r="J4138" s="25"/>
      <c r="K4138" s="25"/>
      <c r="M4138" s="25"/>
      <c r="P4138" s="25"/>
      <c r="R4138" s="25"/>
      <c r="T4138" s="37"/>
      <c r="U4138" s="37"/>
      <c r="W4138" s="37"/>
      <c r="Y4138" s="37"/>
      <c r="Z4138" s="37"/>
      <c r="AB4138" s="37"/>
    </row>
    <row r="4139" spans="1:28">
      <c r="A4139" s="125"/>
      <c r="B4139" s="37"/>
      <c r="C4139" s="37"/>
      <c r="D4139" s="37"/>
      <c r="F4139" s="37"/>
      <c r="G4139" s="37"/>
      <c r="H4139" s="37"/>
      <c r="J4139" s="25"/>
      <c r="K4139" s="25"/>
      <c r="M4139" s="25"/>
      <c r="P4139" s="25"/>
      <c r="R4139" s="25"/>
      <c r="T4139" s="37"/>
      <c r="U4139" s="37"/>
      <c r="W4139" s="37"/>
      <c r="Y4139" s="37"/>
      <c r="Z4139" s="37"/>
      <c r="AB4139" s="37"/>
    </row>
    <row r="4140" spans="1:28">
      <c r="A4140" s="125"/>
      <c r="B4140" s="37"/>
      <c r="C4140" s="37"/>
      <c r="D4140" s="37"/>
      <c r="F4140" s="37"/>
      <c r="G4140" s="37"/>
      <c r="H4140" s="37"/>
      <c r="J4140" s="25"/>
      <c r="K4140" s="25"/>
      <c r="M4140" s="25"/>
      <c r="P4140" s="25"/>
      <c r="R4140" s="25"/>
      <c r="T4140" s="37"/>
      <c r="U4140" s="37"/>
      <c r="W4140" s="37"/>
      <c r="Y4140" s="37"/>
      <c r="Z4140" s="37"/>
      <c r="AB4140" s="37"/>
    </row>
    <row r="4141" spans="1:28">
      <c r="A4141" s="125"/>
      <c r="B4141" s="37"/>
      <c r="C4141" s="37"/>
      <c r="D4141" s="37"/>
      <c r="F4141" s="37"/>
      <c r="G4141" s="37"/>
      <c r="H4141" s="37"/>
      <c r="J4141" s="25"/>
      <c r="K4141" s="25"/>
      <c r="M4141" s="25"/>
      <c r="P4141" s="25"/>
      <c r="R4141" s="25"/>
      <c r="T4141" s="37"/>
      <c r="U4141" s="37"/>
      <c r="W4141" s="37"/>
      <c r="Y4141" s="37"/>
      <c r="Z4141" s="37"/>
      <c r="AB4141" s="37"/>
    </row>
    <row r="4142" spans="1:28">
      <c r="A4142" s="125"/>
      <c r="B4142" s="37"/>
      <c r="C4142" s="37"/>
      <c r="D4142" s="37"/>
      <c r="F4142" s="37"/>
      <c r="G4142" s="37"/>
      <c r="H4142" s="37"/>
      <c r="J4142" s="25"/>
      <c r="K4142" s="25"/>
      <c r="M4142" s="25"/>
      <c r="P4142" s="25"/>
      <c r="R4142" s="25"/>
      <c r="T4142" s="37"/>
      <c r="U4142" s="37"/>
      <c r="W4142" s="37"/>
      <c r="Y4142" s="37"/>
      <c r="Z4142" s="37"/>
      <c r="AB4142" s="37"/>
    </row>
    <row r="4143" spans="1:28">
      <c r="A4143" s="125"/>
      <c r="B4143" s="37"/>
      <c r="C4143" s="37"/>
      <c r="D4143" s="37"/>
      <c r="F4143" s="37"/>
      <c r="G4143" s="37"/>
      <c r="H4143" s="37"/>
      <c r="J4143" s="25"/>
      <c r="K4143" s="25"/>
      <c r="M4143" s="25"/>
      <c r="P4143" s="25"/>
      <c r="R4143" s="25"/>
      <c r="T4143" s="37"/>
      <c r="U4143" s="37"/>
      <c r="W4143" s="37"/>
      <c r="Y4143" s="37"/>
      <c r="Z4143" s="37"/>
      <c r="AB4143" s="37"/>
    </row>
    <row r="4144" spans="1:28">
      <c r="A4144" s="125"/>
      <c r="B4144" s="37"/>
      <c r="C4144" s="37"/>
      <c r="D4144" s="37"/>
      <c r="F4144" s="37"/>
      <c r="G4144" s="37"/>
      <c r="H4144" s="37"/>
      <c r="J4144" s="25"/>
      <c r="K4144" s="25"/>
      <c r="M4144" s="25"/>
      <c r="P4144" s="25"/>
      <c r="R4144" s="25"/>
      <c r="T4144" s="37"/>
      <c r="U4144" s="37"/>
      <c r="W4144" s="37"/>
      <c r="Y4144" s="37"/>
      <c r="Z4144" s="37"/>
      <c r="AB4144" s="37"/>
    </row>
    <row r="4145" spans="1:28">
      <c r="A4145" s="125"/>
      <c r="B4145" s="37"/>
      <c r="C4145" s="37"/>
      <c r="D4145" s="37"/>
      <c r="F4145" s="37"/>
      <c r="G4145" s="37"/>
      <c r="H4145" s="37"/>
      <c r="J4145" s="25"/>
      <c r="K4145" s="25"/>
      <c r="M4145" s="25"/>
      <c r="P4145" s="25"/>
      <c r="R4145" s="25"/>
      <c r="T4145" s="37"/>
      <c r="U4145" s="37"/>
      <c r="W4145" s="37"/>
      <c r="Y4145" s="37"/>
      <c r="Z4145" s="37"/>
      <c r="AB4145" s="37"/>
    </row>
    <row r="4146" spans="1:28">
      <c r="A4146" s="125"/>
      <c r="B4146" s="37"/>
      <c r="C4146" s="37"/>
      <c r="D4146" s="37"/>
      <c r="F4146" s="37"/>
      <c r="G4146" s="37"/>
      <c r="H4146" s="37"/>
      <c r="J4146" s="25"/>
      <c r="K4146" s="25"/>
      <c r="M4146" s="25"/>
      <c r="P4146" s="25"/>
      <c r="R4146" s="25"/>
      <c r="T4146" s="37"/>
      <c r="U4146" s="37"/>
      <c r="W4146" s="37"/>
      <c r="Y4146" s="37"/>
      <c r="Z4146" s="37"/>
      <c r="AB4146" s="37"/>
    </row>
    <row r="4147" spans="1:28">
      <c r="A4147" s="125"/>
      <c r="B4147" s="37"/>
      <c r="C4147" s="37"/>
      <c r="D4147" s="37"/>
      <c r="F4147" s="37"/>
      <c r="G4147" s="37"/>
      <c r="H4147" s="37"/>
      <c r="J4147" s="25"/>
      <c r="K4147" s="25"/>
      <c r="M4147" s="25"/>
      <c r="P4147" s="25"/>
      <c r="R4147" s="25"/>
      <c r="T4147" s="37"/>
      <c r="U4147" s="37"/>
      <c r="W4147" s="37"/>
      <c r="Y4147" s="37"/>
      <c r="Z4147" s="37"/>
      <c r="AB4147" s="37"/>
    </row>
    <row r="4148" spans="1:28">
      <c r="A4148" s="125"/>
      <c r="B4148" s="37"/>
      <c r="C4148" s="37"/>
      <c r="D4148" s="37"/>
      <c r="F4148" s="37"/>
      <c r="G4148" s="37"/>
      <c r="H4148" s="37"/>
      <c r="J4148" s="25"/>
      <c r="K4148" s="25"/>
      <c r="M4148" s="25"/>
      <c r="P4148" s="25"/>
      <c r="R4148" s="25"/>
      <c r="T4148" s="37"/>
      <c r="U4148" s="37"/>
      <c r="W4148" s="37"/>
      <c r="Y4148" s="37"/>
      <c r="Z4148" s="37"/>
      <c r="AB4148" s="37"/>
    </row>
    <row r="4149" spans="1:28">
      <c r="A4149" s="125"/>
      <c r="B4149" s="37"/>
      <c r="C4149" s="37"/>
      <c r="D4149" s="37"/>
      <c r="F4149" s="37"/>
      <c r="G4149" s="37"/>
      <c r="H4149" s="37"/>
      <c r="J4149" s="25"/>
      <c r="K4149" s="25"/>
      <c r="M4149" s="25"/>
      <c r="P4149" s="25"/>
      <c r="R4149" s="25"/>
      <c r="T4149" s="37"/>
      <c r="U4149" s="37"/>
      <c r="W4149" s="37"/>
      <c r="Y4149" s="37"/>
      <c r="Z4149" s="37"/>
      <c r="AB4149" s="37"/>
    </row>
    <row r="4150" spans="1:28">
      <c r="A4150" s="125"/>
      <c r="B4150" s="37"/>
      <c r="C4150" s="37"/>
      <c r="D4150" s="37"/>
      <c r="F4150" s="37"/>
      <c r="G4150" s="37"/>
      <c r="H4150" s="37"/>
      <c r="J4150" s="25"/>
      <c r="K4150" s="25"/>
      <c r="M4150" s="25"/>
      <c r="P4150" s="25"/>
      <c r="R4150" s="25"/>
      <c r="T4150" s="37"/>
      <c r="U4150" s="37"/>
      <c r="W4150" s="37"/>
      <c r="Y4150" s="37"/>
      <c r="Z4150" s="37"/>
      <c r="AB4150" s="37"/>
    </row>
    <row r="4151" spans="1:28">
      <c r="A4151" s="125"/>
      <c r="B4151" s="37"/>
      <c r="C4151" s="37"/>
      <c r="D4151" s="37"/>
      <c r="F4151" s="37"/>
      <c r="G4151" s="37"/>
      <c r="H4151" s="37"/>
      <c r="J4151" s="25"/>
      <c r="K4151" s="25"/>
      <c r="M4151" s="25"/>
      <c r="P4151" s="25"/>
      <c r="R4151" s="25"/>
      <c r="T4151" s="37"/>
      <c r="U4151" s="37"/>
      <c r="W4151" s="37"/>
      <c r="Y4151" s="37"/>
      <c r="Z4151" s="37"/>
      <c r="AB4151" s="37"/>
    </row>
    <row r="4152" spans="1:28">
      <c r="A4152" s="125"/>
      <c r="B4152" s="37"/>
      <c r="C4152" s="37"/>
      <c r="D4152" s="37"/>
      <c r="F4152" s="37"/>
      <c r="G4152" s="37"/>
      <c r="H4152" s="37"/>
      <c r="J4152" s="25"/>
      <c r="K4152" s="25"/>
      <c r="M4152" s="25"/>
      <c r="P4152" s="25"/>
      <c r="R4152" s="25"/>
      <c r="T4152" s="37"/>
      <c r="U4152" s="37"/>
      <c r="W4152" s="37"/>
      <c r="Y4152" s="37"/>
      <c r="Z4152" s="37"/>
      <c r="AB4152" s="37"/>
    </row>
    <row r="4153" spans="1:28">
      <c r="A4153" s="125"/>
      <c r="B4153" s="37"/>
      <c r="C4153" s="37"/>
      <c r="D4153" s="37"/>
      <c r="F4153" s="37"/>
      <c r="G4153" s="37"/>
      <c r="H4153" s="37"/>
      <c r="J4153" s="25"/>
      <c r="K4153" s="25"/>
      <c r="M4153" s="25"/>
      <c r="P4153" s="25"/>
      <c r="R4153" s="25"/>
      <c r="T4153" s="37"/>
      <c r="U4153" s="37"/>
      <c r="W4153" s="37"/>
      <c r="Y4153" s="37"/>
      <c r="Z4153" s="37"/>
      <c r="AB4153" s="37"/>
    </row>
    <row r="4154" spans="1:28">
      <c r="A4154" s="125"/>
      <c r="B4154" s="37"/>
      <c r="C4154" s="37"/>
      <c r="D4154" s="37"/>
      <c r="F4154" s="37"/>
      <c r="G4154" s="37"/>
      <c r="H4154" s="37"/>
      <c r="J4154" s="25"/>
      <c r="K4154" s="25"/>
      <c r="M4154" s="25"/>
      <c r="P4154" s="25"/>
      <c r="R4154" s="25"/>
      <c r="T4154" s="37"/>
      <c r="U4154" s="37"/>
      <c r="W4154" s="37"/>
      <c r="Y4154" s="37"/>
      <c r="Z4154" s="37"/>
      <c r="AB4154" s="37"/>
    </row>
    <row r="4155" spans="1:28">
      <c r="A4155" s="125"/>
      <c r="B4155" s="37"/>
      <c r="C4155" s="37"/>
      <c r="D4155" s="37"/>
      <c r="F4155" s="37"/>
      <c r="G4155" s="37"/>
      <c r="H4155" s="37"/>
      <c r="J4155" s="25"/>
      <c r="K4155" s="25"/>
      <c r="M4155" s="25"/>
      <c r="P4155" s="25"/>
      <c r="R4155" s="25"/>
      <c r="T4155" s="37"/>
      <c r="U4155" s="37"/>
      <c r="W4155" s="37"/>
      <c r="Y4155" s="37"/>
      <c r="Z4155" s="37"/>
      <c r="AB4155" s="37"/>
    </row>
    <row r="4156" spans="1:28">
      <c r="A4156" s="125"/>
      <c r="B4156" s="37"/>
      <c r="C4156" s="37"/>
      <c r="D4156" s="37"/>
      <c r="F4156" s="37"/>
      <c r="G4156" s="37"/>
      <c r="H4156" s="37"/>
      <c r="J4156" s="25"/>
      <c r="K4156" s="25"/>
      <c r="M4156" s="25"/>
      <c r="P4156" s="25"/>
      <c r="R4156" s="25"/>
      <c r="T4156" s="37"/>
      <c r="U4156" s="37"/>
      <c r="W4156" s="37"/>
      <c r="Y4156" s="37"/>
      <c r="Z4156" s="37"/>
      <c r="AB4156" s="37"/>
    </row>
    <row r="4157" spans="1:28">
      <c r="A4157" s="125"/>
      <c r="B4157" s="37"/>
      <c r="C4157" s="37"/>
      <c r="D4157" s="37"/>
      <c r="F4157" s="37"/>
      <c r="G4157" s="37"/>
      <c r="H4157" s="37"/>
      <c r="J4157" s="25"/>
      <c r="K4157" s="25"/>
      <c r="M4157" s="25"/>
      <c r="P4157" s="25"/>
      <c r="R4157" s="25"/>
      <c r="T4157" s="37"/>
      <c r="U4157" s="37"/>
      <c r="W4157" s="37"/>
      <c r="Y4157" s="37"/>
      <c r="Z4157" s="37"/>
      <c r="AB4157" s="37"/>
    </row>
    <row r="4158" spans="1:28">
      <c r="A4158" s="125"/>
      <c r="B4158" s="37"/>
      <c r="C4158" s="37"/>
      <c r="D4158" s="37"/>
      <c r="F4158" s="37"/>
      <c r="G4158" s="37"/>
      <c r="H4158" s="37"/>
      <c r="J4158" s="25"/>
      <c r="K4158" s="25"/>
      <c r="M4158" s="25"/>
      <c r="P4158" s="25"/>
      <c r="R4158" s="25"/>
      <c r="T4158" s="37"/>
      <c r="U4158" s="37"/>
      <c r="W4158" s="37"/>
      <c r="Y4158" s="37"/>
      <c r="Z4158" s="37"/>
      <c r="AB4158" s="37"/>
    </row>
    <row r="4159" spans="1:28">
      <c r="A4159" s="125"/>
      <c r="B4159" s="37"/>
      <c r="C4159" s="37"/>
      <c r="D4159" s="37"/>
      <c r="F4159" s="37"/>
      <c r="G4159" s="37"/>
      <c r="H4159" s="37"/>
      <c r="J4159" s="25"/>
      <c r="K4159" s="25"/>
      <c r="M4159" s="25"/>
      <c r="P4159" s="25"/>
      <c r="R4159" s="25"/>
      <c r="T4159" s="37"/>
      <c r="U4159" s="37"/>
      <c r="W4159" s="37"/>
      <c r="Y4159" s="37"/>
      <c r="Z4159" s="37"/>
      <c r="AB4159" s="37"/>
    </row>
    <row r="4160" spans="1:28">
      <c r="A4160" s="125"/>
      <c r="B4160" s="37"/>
      <c r="C4160" s="37"/>
      <c r="D4160" s="37"/>
      <c r="F4160" s="37"/>
      <c r="G4160" s="37"/>
      <c r="H4160" s="37"/>
      <c r="J4160" s="25"/>
      <c r="K4160" s="25"/>
      <c r="M4160" s="25"/>
      <c r="P4160" s="25"/>
      <c r="R4160" s="25"/>
      <c r="T4160" s="37"/>
      <c r="U4160" s="37"/>
      <c r="W4160" s="37"/>
      <c r="Y4160" s="37"/>
      <c r="Z4160" s="37"/>
      <c r="AB4160" s="37"/>
    </row>
    <row r="4161" spans="1:28">
      <c r="A4161" s="125"/>
      <c r="B4161" s="37"/>
      <c r="C4161" s="37"/>
      <c r="D4161" s="37"/>
      <c r="F4161" s="37"/>
      <c r="G4161" s="37"/>
      <c r="H4161" s="37"/>
      <c r="J4161" s="25"/>
      <c r="K4161" s="25"/>
      <c r="M4161" s="25"/>
      <c r="P4161" s="25"/>
      <c r="R4161" s="25"/>
      <c r="T4161" s="37"/>
      <c r="U4161" s="37"/>
      <c r="W4161" s="37"/>
      <c r="Y4161" s="37"/>
      <c r="Z4161" s="37"/>
      <c r="AB4161" s="37"/>
    </row>
    <row r="4162" spans="1:28">
      <c r="A4162" s="125"/>
      <c r="B4162" s="37"/>
      <c r="C4162" s="37"/>
      <c r="D4162" s="37"/>
      <c r="F4162" s="37"/>
      <c r="G4162" s="37"/>
      <c r="H4162" s="37"/>
      <c r="J4162" s="25"/>
      <c r="K4162" s="25"/>
      <c r="M4162" s="25"/>
      <c r="P4162" s="25"/>
      <c r="R4162" s="25"/>
      <c r="T4162" s="37"/>
      <c r="U4162" s="37"/>
      <c r="W4162" s="37"/>
      <c r="Y4162" s="37"/>
      <c r="Z4162" s="37"/>
      <c r="AB4162" s="37"/>
    </row>
    <row r="4163" spans="1:28">
      <c r="A4163" s="125"/>
      <c r="B4163" s="37"/>
      <c r="C4163" s="37"/>
      <c r="D4163" s="37"/>
      <c r="F4163" s="37"/>
      <c r="G4163" s="37"/>
      <c r="H4163" s="37"/>
      <c r="J4163" s="25"/>
      <c r="K4163" s="25"/>
      <c r="M4163" s="25"/>
      <c r="P4163" s="25"/>
      <c r="R4163" s="25"/>
      <c r="T4163" s="37"/>
      <c r="U4163" s="37"/>
      <c r="W4163" s="37"/>
      <c r="Y4163" s="37"/>
      <c r="Z4163" s="37"/>
      <c r="AB4163" s="37"/>
    </row>
    <row r="4164" spans="1:28">
      <c r="A4164" s="125"/>
      <c r="B4164" s="37"/>
      <c r="C4164" s="37"/>
      <c r="D4164" s="37"/>
      <c r="F4164" s="37"/>
      <c r="G4164" s="37"/>
      <c r="H4164" s="37"/>
      <c r="J4164" s="25"/>
      <c r="K4164" s="25"/>
      <c r="M4164" s="25"/>
      <c r="P4164" s="25"/>
      <c r="R4164" s="25"/>
      <c r="T4164" s="37"/>
      <c r="U4164" s="37"/>
      <c r="W4164" s="37"/>
      <c r="Y4164" s="37"/>
      <c r="Z4164" s="37"/>
      <c r="AB4164" s="37"/>
    </row>
    <row r="4165" spans="1:28">
      <c r="A4165" s="125"/>
      <c r="B4165" s="37"/>
      <c r="C4165" s="37"/>
      <c r="D4165" s="37"/>
      <c r="F4165" s="37"/>
      <c r="G4165" s="37"/>
      <c r="H4165" s="37"/>
      <c r="J4165" s="25"/>
      <c r="K4165" s="25"/>
      <c r="M4165" s="25"/>
      <c r="P4165" s="25"/>
      <c r="R4165" s="25"/>
      <c r="T4165" s="37"/>
      <c r="U4165" s="37"/>
      <c r="W4165" s="37"/>
      <c r="Y4165" s="37"/>
      <c r="Z4165" s="37"/>
      <c r="AB4165" s="37"/>
    </row>
    <row r="4166" spans="1:28">
      <c r="A4166" s="125"/>
      <c r="B4166" s="37"/>
      <c r="C4166" s="37"/>
      <c r="D4166" s="37"/>
      <c r="F4166" s="37"/>
      <c r="G4166" s="37"/>
      <c r="H4166" s="37"/>
      <c r="J4166" s="25"/>
      <c r="K4166" s="25"/>
      <c r="M4166" s="25"/>
      <c r="P4166" s="25"/>
      <c r="R4166" s="25"/>
      <c r="T4166" s="37"/>
      <c r="U4166" s="37"/>
      <c r="W4166" s="37"/>
      <c r="Y4166" s="37"/>
      <c r="Z4166" s="37"/>
      <c r="AB4166" s="37"/>
    </row>
    <row r="4167" spans="1:28">
      <c r="A4167" s="125"/>
      <c r="B4167" s="37"/>
      <c r="C4167" s="37"/>
      <c r="D4167" s="37"/>
      <c r="F4167" s="37"/>
      <c r="G4167" s="37"/>
      <c r="H4167" s="37"/>
      <c r="J4167" s="25"/>
      <c r="K4167" s="25"/>
      <c r="M4167" s="25"/>
      <c r="P4167" s="25"/>
      <c r="R4167" s="25"/>
      <c r="T4167" s="37"/>
      <c r="U4167" s="37"/>
      <c r="W4167" s="37"/>
      <c r="Y4167" s="37"/>
      <c r="Z4167" s="37"/>
      <c r="AB4167" s="37"/>
    </row>
    <row r="4168" spans="1:28">
      <c r="A4168" s="125"/>
      <c r="B4168" s="37"/>
      <c r="C4168" s="37"/>
      <c r="D4168" s="37"/>
      <c r="F4168" s="37"/>
      <c r="G4168" s="37"/>
      <c r="H4168" s="37"/>
      <c r="J4168" s="25"/>
      <c r="K4168" s="25"/>
      <c r="M4168" s="25"/>
      <c r="P4168" s="25"/>
      <c r="R4168" s="25"/>
      <c r="T4168" s="37"/>
      <c r="U4168" s="37"/>
      <c r="W4168" s="37"/>
      <c r="Y4168" s="37"/>
      <c r="Z4168" s="37"/>
      <c r="AB4168" s="37"/>
    </row>
    <row r="4169" spans="1:28">
      <c r="A4169" s="125"/>
      <c r="B4169" s="37"/>
      <c r="C4169" s="37"/>
      <c r="D4169" s="37"/>
      <c r="F4169" s="37"/>
      <c r="G4169" s="37"/>
      <c r="H4169" s="37"/>
      <c r="J4169" s="25"/>
      <c r="K4169" s="25"/>
      <c r="M4169" s="25"/>
      <c r="P4169" s="25"/>
      <c r="R4169" s="25"/>
      <c r="T4169" s="37"/>
      <c r="U4169" s="37"/>
      <c r="W4169" s="37"/>
      <c r="Y4169" s="37"/>
      <c r="Z4169" s="37"/>
      <c r="AB4169" s="37"/>
    </row>
    <row r="4170" spans="1:28">
      <c r="A4170" s="125"/>
      <c r="B4170" s="37"/>
      <c r="C4170" s="37"/>
      <c r="D4170" s="37"/>
      <c r="F4170" s="37"/>
      <c r="G4170" s="37"/>
      <c r="H4170" s="37"/>
      <c r="J4170" s="25"/>
      <c r="K4170" s="25"/>
      <c r="M4170" s="25"/>
      <c r="P4170" s="25"/>
      <c r="R4170" s="25"/>
      <c r="T4170" s="37"/>
      <c r="U4170" s="37"/>
      <c r="W4170" s="37"/>
      <c r="Y4170" s="37"/>
      <c r="Z4170" s="37"/>
      <c r="AB4170" s="37"/>
    </row>
    <row r="4171" spans="1:28">
      <c r="A4171" s="125"/>
      <c r="B4171" s="37"/>
      <c r="C4171" s="37"/>
      <c r="D4171" s="37"/>
      <c r="F4171" s="37"/>
      <c r="G4171" s="37"/>
      <c r="H4171" s="37"/>
      <c r="J4171" s="25"/>
      <c r="K4171" s="25"/>
      <c r="M4171" s="25"/>
      <c r="P4171" s="25"/>
      <c r="R4171" s="25"/>
      <c r="T4171" s="37"/>
      <c r="U4171" s="37"/>
      <c r="W4171" s="37"/>
      <c r="Y4171" s="37"/>
      <c r="Z4171" s="37"/>
      <c r="AB4171" s="37"/>
    </row>
    <row r="4172" spans="1:28">
      <c r="A4172" s="125"/>
      <c r="B4172" s="37"/>
      <c r="C4172" s="37"/>
      <c r="D4172" s="37"/>
      <c r="F4172" s="37"/>
      <c r="G4172" s="37"/>
      <c r="H4172" s="37"/>
      <c r="J4172" s="25"/>
      <c r="K4172" s="25"/>
      <c r="M4172" s="25"/>
      <c r="P4172" s="25"/>
      <c r="R4172" s="25"/>
      <c r="T4172" s="37"/>
      <c r="U4172" s="37"/>
      <c r="W4172" s="37"/>
      <c r="Y4172" s="37"/>
      <c r="Z4172" s="37"/>
      <c r="AB4172" s="37"/>
    </row>
    <row r="4173" spans="1:28">
      <c r="A4173" s="125"/>
      <c r="B4173" s="37"/>
      <c r="C4173" s="37"/>
      <c r="D4173" s="37"/>
      <c r="F4173" s="37"/>
      <c r="G4173" s="37"/>
      <c r="H4173" s="37"/>
      <c r="J4173" s="25"/>
      <c r="K4173" s="25"/>
      <c r="M4173" s="25"/>
      <c r="P4173" s="25"/>
      <c r="R4173" s="25"/>
      <c r="T4173" s="37"/>
      <c r="U4173" s="37"/>
      <c r="W4173" s="37"/>
      <c r="Y4173" s="37"/>
      <c r="Z4173" s="37"/>
      <c r="AB4173" s="37"/>
    </row>
    <row r="4174" spans="1:28">
      <c r="A4174" s="125"/>
      <c r="B4174" s="37"/>
      <c r="C4174" s="37"/>
      <c r="D4174" s="37"/>
      <c r="F4174" s="37"/>
      <c r="G4174" s="37"/>
      <c r="H4174" s="37"/>
      <c r="J4174" s="25"/>
      <c r="K4174" s="25"/>
      <c r="M4174" s="25"/>
      <c r="P4174" s="25"/>
      <c r="R4174" s="25"/>
      <c r="T4174" s="37"/>
      <c r="U4174" s="37"/>
      <c r="W4174" s="37"/>
      <c r="Y4174" s="37"/>
      <c r="Z4174" s="37"/>
      <c r="AB4174" s="37"/>
    </row>
    <row r="4175" spans="1:28">
      <c r="A4175" s="125"/>
      <c r="B4175" s="37"/>
      <c r="C4175" s="37"/>
      <c r="D4175" s="37"/>
      <c r="F4175" s="37"/>
      <c r="G4175" s="37"/>
      <c r="H4175" s="37"/>
      <c r="J4175" s="25"/>
      <c r="K4175" s="25"/>
      <c r="M4175" s="25"/>
      <c r="P4175" s="25"/>
      <c r="R4175" s="25"/>
      <c r="T4175" s="37"/>
      <c r="U4175" s="37"/>
      <c r="W4175" s="37"/>
      <c r="Y4175" s="37"/>
      <c r="Z4175" s="37"/>
      <c r="AB4175" s="37"/>
    </row>
    <row r="4176" spans="1:28">
      <c r="A4176" s="125"/>
      <c r="B4176" s="37"/>
      <c r="C4176" s="37"/>
      <c r="D4176" s="37"/>
      <c r="F4176" s="37"/>
      <c r="G4176" s="37"/>
      <c r="H4176" s="37"/>
      <c r="J4176" s="25"/>
      <c r="K4176" s="25"/>
      <c r="M4176" s="25"/>
      <c r="P4176" s="25"/>
      <c r="R4176" s="25"/>
      <c r="T4176" s="37"/>
      <c r="U4176" s="37"/>
      <c r="W4176" s="37"/>
      <c r="Y4176" s="37"/>
      <c r="Z4176" s="37"/>
      <c r="AB4176" s="37"/>
    </row>
    <row r="4177" spans="1:28">
      <c r="A4177" s="125"/>
      <c r="B4177" s="37"/>
      <c r="C4177" s="37"/>
      <c r="D4177" s="37"/>
      <c r="F4177" s="37"/>
      <c r="G4177" s="37"/>
      <c r="H4177" s="37"/>
      <c r="J4177" s="25"/>
      <c r="K4177" s="25"/>
      <c r="M4177" s="25"/>
      <c r="P4177" s="25"/>
      <c r="R4177" s="25"/>
      <c r="T4177" s="37"/>
      <c r="U4177" s="37"/>
      <c r="W4177" s="37"/>
      <c r="Y4177" s="37"/>
      <c r="Z4177" s="37"/>
      <c r="AB4177" s="37"/>
    </row>
    <row r="4178" spans="1:28">
      <c r="A4178" s="125"/>
      <c r="B4178" s="37"/>
      <c r="C4178" s="37"/>
      <c r="D4178" s="37"/>
      <c r="F4178" s="37"/>
      <c r="G4178" s="37"/>
      <c r="H4178" s="37"/>
      <c r="J4178" s="25"/>
      <c r="K4178" s="25"/>
      <c r="M4178" s="25"/>
      <c r="P4178" s="25"/>
      <c r="R4178" s="25"/>
      <c r="T4178" s="37"/>
      <c r="U4178" s="37"/>
      <c r="W4178" s="37"/>
      <c r="Y4178" s="37"/>
      <c r="Z4178" s="37"/>
      <c r="AB4178" s="37"/>
    </row>
    <row r="4179" spans="1:28">
      <c r="A4179" s="125"/>
      <c r="B4179" s="37"/>
      <c r="C4179" s="37"/>
      <c r="D4179" s="37"/>
      <c r="F4179" s="37"/>
      <c r="G4179" s="37"/>
      <c r="H4179" s="37"/>
      <c r="J4179" s="25"/>
      <c r="K4179" s="25"/>
      <c r="M4179" s="25"/>
      <c r="P4179" s="25"/>
      <c r="R4179" s="25"/>
      <c r="T4179" s="37"/>
      <c r="U4179" s="37"/>
      <c r="W4179" s="37"/>
      <c r="Y4179" s="37"/>
      <c r="Z4179" s="37"/>
      <c r="AB4179" s="37"/>
    </row>
    <row r="4180" spans="1:28">
      <c r="A4180" s="125"/>
      <c r="B4180" s="37"/>
      <c r="C4180" s="37"/>
      <c r="D4180" s="37"/>
      <c r="F4180" s="37"/>
      <c r="G4180" s="37"/>
      <c r="H4180" s="37"/>
      <c r="J4180" s="25"/>
      <c r="K4180" s="25"/>
      <c r="M4180" s="25"/>
      <c r="P4180" s="25"/>
      <c r="R4180" s="25"/>
      <c r="T4180" s="37"/>
      <c r="U4180" s="37"/>
      <c r="W4180" s="37"/>
      <c r="Y4180" s="37"/>
      <c r="Z4180" s="37"/>
      <c r="AB4180" s="37"/>
    </row>
    <row r="4181" spans="1:28">
      <c r="A4181" s="125"/>
      <c r="B4181" s="37"/>
      <c r="C4181" s="37"/>
      <c r="D4181" s="37"/>
      <c r="F4181" s="37"/>
      <c r="G4181" s="37"/>
      <c r="H4181" s="37"/>
      <c r="J4181" s="25"/>
      <c r="K4181" s="25"/>
      <c r="M4181" s="25"/>
      <c r="P4181" s="25"/>
      <c r="R4181" s="25"/>
      <c r="T4181" s="37"/>
      <c r="U4181" s="37"/>
      <c r="W4181" s="37"/>
      <c r="Y4181" s="37"/>
      <c r="Z4181" s="37"/>
      <c r="AB4181" s="37"/>
    </row>
    <row r="4182" spans="1:28">
      <c r="A4182" s="125"/>
      <c r="B4182" s="37"/>
      <c r="C4182" s="37"/>
      <c r="D4182" s="37"/>
      <c r="F4182" s="37"/>
      <c r="G4182" s="37"/>
      <c r="H4182" s="37"/>
      <c r="J4182" s="25"/>
      <c r="K4182" s="25"/>
      <c r="M4182" s="25"/>
      <c r="P4182" s="25"/>
      <c r="R4182" s="25"/>
      <c r="T4182" s="37"/>
      <c r="U4182" s="37"/>
      <c r="W4182" s="37"/>
      <c r="Y4182" s="37"/>
      <c r="Z4182" s="37"/>
      <c r="AB4182" s="37"/>
    </row>
    <row r="4183" spans="1:28">
      <c r="A4183" s="125"/>
      <c r="B4183" s="37"/>
      <c r="C4183" s="37"/>
      <c r="D4183" s="37"/>
      <c r="F4183" s="37"/>
      <c r="G4183" s="37"/>
      <c r="H4183" s="37"/>
      <c r="J4183" s="25"/>
      <c r="K4183" s="25"/>
      <c r="M4183" s="25"/>
      <c r="P4183" s="25"/>
      <c r="R4183" s="25"/>
      <c r="T4183" s="37"/>
      <c r="U4183" s="37"/>
      <c r="W4183" s="37"/>
      <c r="Y4183" s="37"/>
      <c r="Z4183" s="37"/>
      <c r="AB4183" s="37"/>
    </row>
    <row r="4184" spans="1:28">
      <c r="A4184" s="125"/>
      <c r="B4184" s="37"/>
      <c r="C4184" s="37"/>
      <c r="D4184" s="37"/>
      <c r="F4184" s="37"/>
      <c r="G4184" s="37"/>
      <c r="H4184" s="37"/>
      <c r="J4184" s="25"/>
      <c r="K4184" s="25"/>
      <c r="M4184" s="25"/>
      <c r="P4184" s="25"/>
      <c r="R4184" s="25"/>
      <c r="T4184" s="37"/>
      <c r="U4184" s="37"/>
      <c r="W4184" s="37"/>
      <c r="Y4184" s="37"/>
      <c r="Z4184" s="37"/>
      <c r="AB4184" s="37"/>
    </row>
    <row r="4185" spans="1:28">
      <c r="A4185" s="125"/>
      <c r="B4185" s="37"/>
      <c r="C4185" s="37"/>
      <c r="D4185" s="37"/>
      <c r="F4185" s="37"/>
      <c r="G4185" s="37"/>
      <c r="H4185" s="37"/>
      <c r="J4185" s="25"/>
      <c r="K4185" s="25"/>
      <c r="M4185" s="25"/>
      <c r="P4185" s="25"/>
      <c r="R4185" s="25"/>
      <c r="T4185" s="37"/>
      <c r="U4185" s="37"/>
      <c r="W4185" s="37"/>
      <c r="Y4185" s="37"/>
      <c r="Z4185" s="37"/>
      <c r="AB4185" s="37"/>
    </row>
    <row r="4186" spans="1:28">
      <c r="A4186" s="125"/>
      <c r="B4186" s="37"/>
      <c r="C4186" s="37"/>
      <c r="D4186" s="37"/>
      <c r="F4186" s="37"/>
      <c r="G4186" s="37"/>
      <c r="H4186" s="37"/>
      <c r="J4186" s="25"/>
      <c r="K4186" s="25"/>
      <c r="M4186" s="25"/>
      <c r="P4186" s="25"/>
      <c r="R4186" s="25"/>
      <c r="T4186" s="37"/>
      <c r="U4186" s="37"/>
      <c r="W4186" s="37"/>
      <c r="Y4186" s="37"/>
      <c r="Z4186" s="37"/>
      <c r="AB4186" s="37"/>
    </row>
    <row r="4187" spans="1:28">
      <c r="A4187" s="125"/>
      <c r="B4187" s="37"/>
      <c r="C4187" s="37"/>
      <c r="D4187" s="37"/>
      <c r="F4187" s="37"/>
      <c r="G4187" s="37"/>
      <c r="H4187" s="37"/>
      <c r="J4187" s="25"/>
      <c r="K4187" s="25"/>
      <c r="M4187" s="25"/>
      <c r="P4187" s="25"/>
      <c r="R4187" s="25"/>
      <c r="T4187" s="37"/>
      <c r="U4187" s="37"/>
      <c r="W4187" s="37"/>
      <c r="Y4187" s="37"/>
      <c r="Z4187" s="37"/>
      <c r="AB4187" s="37"/>
    </row>
    <row r="4188" spans="1:28">
      <c r="A4188" s="125"/>
      <c r="B4188" s="37"/>
      <c r="C4188" s="37"/>
      <c r="D4188" s="37"/>
      <c r="F4188" s="37"/>
      <c r="G4188" s="37"/>
      <c r="H4188" s="37"/>
      <c r="J4188" s="25"/>
      <c r="K4188" s="25"/>
      <c r="M4188" s="25"/>
      <c r="P4188" s="25"/>
      <c r="R4188" s="25"/>
      <c r="T4188" s="37"/>
      <c r="U4188" s="37"/>
      <c r="W4188" s="37"/>
      <c r="Y4188" s="37"/>
      <c r="Z4188" s="37"/>
      <c r="AB4188" s="37"/>
    </row>
    <row r="4189" spans="1:28">
      <c r="A4189" s="125"/>
      <c r="B4189" s="37"/>
      <c r="C4189" s="37"/>
      <c r="D4189" s="37"/>
      <c r="F4189" s="37"/>
      <c r="G4189" s="37"/>
      <c r="H4189" s="37"/>
      <c r="J4189" s="25"/>
      <c r="K4189" s="25"/>
      <c r="M4189" s="25"/>
      <c r="P4189" s="25"/>
      <c r="R4189" s="25"/>
      <c r="T4189" s="37"/>
      <c r="U4189" s="37"/>
      <c r="W4189" s="37"/>
      <c r="Y4189" s="37"/>
      <c r="Z4189" s="37"/>
      <c r="AB4189" s="37"/>
    </row>
    <row r="4190" spans="1:28">
      <c r="A4190" s="125"/>
      <c r="B4190" s="37"/>
      <c r="C4190" s="37"/>
      <c r="D4190" s="37"/>
      <c r="F4190" s="37"/>
      <c r="G4190" s="37"/>
      <c r="H4190" s="37"/>
      <c r="J4190" s="25"/>
      <c r="K4190" s="25"/>
      <c r="M4190" s="25"/>
      <c r="P4190" s="25"/>
      <c r="R4190" s="25"/>
      <c r="T4190" s="37"/>
      <c r="U4190" s="37"/>
      <c r="W4190" s="37"/>
      <c r="Y4190" s="37"/>
      <c r="Z4190" s="37"/>
      <c r="AB4190" s="37"/>
    </row>
    <row r="4191" spans="1:28">
      <c r="A4191" s="125"/>
      <c r="B4191" s="37"/>
      <c r="C4191" s="37"/>
      <c r="D4191" s="37"/>
      <c r="F4191" s="37"/>
      <c r="G4191" s="37"/>
      <c r="H4191" s="37"/>
      <c r="J4191" s="25"/>
      <c r="K4191" s="25"/>
      <c r="M4191" s="25"/>
      <c r="P4191" s="25"/>
      <c r="R4191" s="25"/>
      <c r="T4191" s="37"/>
      <c r="U4191" s="37"/>
      <c r="W4191" s="37"/>
      <c r="Y4191" s="37"/>
      <c r="Z4191" s="37"/>
      <c r="AB4191" s="37"/>
    </row>
    <row r="4192" spans="1:28">
      <c r="A4192" s="125"/>
      <c r="B4192" s="37"/>
      <c r="C4192" s="37"/>
      <c r="D4192" s="37"/>
      <c r="F4192" s="37"/>
      <c r="G4192" s="37"/>
      <c r="H4192" s="37"/>
      <c r="J4192" s="25"/>
      <c r="K4192" s="25"/>
      <c r="M4192" s="25"/>
      <c r="P4192" s="25"/>
      <c r="R4192" s="25"/>
      <c r="T4192" s="37"/>
      <c r="U4192" s="37"/>
      <c r="W4192" s="37"/>
      <c r="Y4192" s="37"/>
      <c r="Z4192" s="37"/>
      <c r="AB4192" s="37"/>
    </row>
    <row r="4193" spans="1:28">
      <c r="A4193" s="125"/>
      <c r="B4193" s="37"/>
      <c r="C4193" s="37"/>
      <c r="D4193" s="37"/>
      <c r="F4193" s="37"/>
      <c r="G4193" s="37"/>
      <c r="H4193" s="37"/>
      <c r="J4193" s="25"/>
      <c r="K4193" s="25"/>
      <c r="M4193" s="25"/>
      <c r="P4193" s="25"/>
      <c r="R4193" s="25"/>
      <c r="T4193" s="37"/>
      <c r="U4193" s="37"/>
      <c r="W4193" s="37"/>
      <c r="Y4193" s="37"/>
      <c r="Z4193" s="37"/>
      <c r="AB4193" s="37"/>
    </row>
    <row r="4194" spans="1:28">
      <c r="A4194" s="125"/>
      <c r="B4194" s="37"/>
      <c r="C4194" s="37"/>
      <c r="D4194" s="37"/>
      <c r="F4194" s="37"/>
      <c r="G4194" s="37"/>
      <c r="H4194" s="37"/>
      <c r="J4194" s="25"/>
      <c r="K4194" s="25"/>
      <c r="M4194" s="25"/>
      <c r="P4194" s="25"/>
      <c r="R4194" s="25"/>
      <c r="T4194" s="37"/>
      <c r="U4194" s="37"/>
      <c r="W4194" s="37"/>
      <c r="Y4194" s="37"/>
      <c r="Z4194" s="37"/>
      <c r="AB4194" s="37"/>
    </row>
    <row r="4195" spans="1:28">
      <c r="A4195" s="125"/>
      <c r="B4195" s="37"/>
      <c r="C4195" s="37"/>
      <c r="D4195" s="37"/>
      <c r="F4195" s="37"/>
      <c r="G4195" s="37"/>
      <c r="H4195" s="37"/>
      <c r="J4195" s="25"/>
      <c r="K4195" s="25"/>
      <c r="M4195" s="25"/>
      <c r="P4195" s="25"/>
      <c r="R4195" s="25"/>
      <c r="T4195" s="37"/>
      <c r="U4195" s="37"/>
      <c r="W4195" s="37"/>
      <c r="Y4195" s="37"/>
      <c r="Z4195" s="37"/>
      <c r="AB4195" s="37"/>
    </row>
    <row r="4196" spans="1:28">
      <c r="A4196" s="125"/>
      <c r="B4196" s="37"/>
      <c r="C4196" s="37"/>
      <c r="D4196" s="37"/>
      <c r="F4196" s="37"/>
      <c r="G4196" s="37"/>
      <c r="H4196" s="37"/>
      <c r="J4196" s="25"/>
      <c r="K4196" s="25"/>
      <c r="M4196" s="25"/>
      <c r="P4196" s="25"/>
      <c r="R4196" s="25"/>
      <c r="T4196" s="37"/>
      <c r="U4196" s="37"/>
      <c r="W4196" s="37"/>
      <c r="Y4196" s="37"/>
      <c r="Z4196" s="37"/>
      <c r="AB4196" s="37"/>
    </row>
    <row r="4197" spans="1:28">
      <c r="A4197" s="125"/>
      <c r="B4197" s="37"/>
      <c r="C4197" s="37"/>
      <c r="D4197" s="37"/>
      <c r="F4197" s="37"/>
      <c r="G4197" s="37"/>
      <c r="H4197" s="37"/>
      <c r="J4197" s="25"/>
      <c r="K4197" s="25"/>
      <c r="M4197" s="25"/>
      <c r="P4197" s="25"/>
      <c r="R4197" s="25"/>
      <c r="T4197" s="37"/>
      <c r="U4197" s="37"/>
      <c r="W4197" s="37"/>
      <c r="Y4197" s="37"/>
      <c r="Z4197" s="37"/>
      <c r="AB4197" s="37"/>
    </row>
    <row r="4198" spans="1:28">
      <c r="A4198" s="125"/>
      <c r="B4198" s="37"/>
      <c r="C4198" s="37"/>
      <c r="D4198" s="37"/>
      <c r="F4198" s="37"/>
      <c r="G4198" s="37"/>
      <c r="H4198" s="37"/>
      <c r="J4198" s="25"/>
      <c r="K4198" s="25"/>
      <c r="M4198" s="25"/>
      <c r="P4198" s="25"/>
      <c r="R4198" s="25"/>
      <c r="T4198" s="37"/>
      <c r="U4198" s="37"/>
      <c r="W4198" s="37"/>
      <c r="Y4198" s="37"/>
      <c r="Z4198" s="37"/>
      <c r="AB4198" s="37"/>
    </row>
    <row r="4199" spans="1:28">
      <c r="A4199" s="125"/>
      <c r="B4199" s="37"/>
      <c r="C4199" s="37"/>
      <c r="D4199" s="37"/>
      <c r="F4199" s="37"/>
      <c r="G4199" s="37"/>
      <c r="H4199" s="37"/>
      <c r="J4199" s="25"/>
      <c r="K4199" s="25"/>
      <c r="M4199" s="25"/>
      <c r="P4199" s="25"/>
      <c r="R4199" s="25"/>
      <c r="T4199" s="37"/>
      <c r="U4199" s="37"/>
      <c r="W4199" s="37"/>
      <c r="Y4199" s="37"/>
      <c r="Z4199" s="37"/>
      <c r="AB4199" s="37"/>
    </row>
    <row r="4200" spans="1:28">
      <c r="A4200" s="125"/>
      <c r="B4200" s="37"/>
      <c r="C4200" s="37"/>
      <c r="D4200" s="37"/>
      <c r="F4200" s="37"/>
      <c r="G4200" s="37"/>
      <c r="H4200" s="37"/>
      <c r="J4200" s="25"/>
      <c r="K4200" s="25"/>
      <c r="M4200" s="25"/>
      <c r="P4200" s="25"/>
      <c r="R4200" s="25"/>
      <c r="T4200" s="37"/>
      <c r="U4200" s="37"/>
      <c r="W4200" s="37"/>
      <c r="Y4200" s="37"/>
      <c r="Z4200" s="37"/>
      <c r="AB4200" s="37"/>
    </row>
    <row r="4201" spans="1:28">
      <c r="A4201" s="125"/>
      <c r="B4201" s="37"/>
      <c r="C4201" s="37"/>
      <c r="D4201" s="37"/>
      <c r="F4201" s="37"/>
      <c r="G4201" s="37"/>
      <c r="H4201" s="37"/>
      <c r="J4201" s="25"/>
      <c r="K4201" s="25"/>
      <c r="M4201" s="25"/>
      <c r="P4201" s="25"/>
      <c r="R4201" s="25"/>
      <c r="T4201" s="37"/>
      <c r="U4201" s="37"/>
      <c r="W4201" s="37"/>
      <c r="Y4201" s="37"/>
      <c r="Z4201" s="37"/>
      <c r="AB4201" s="37"/>
    </row>
    <row r="4202" spans="1:28">
      <c r="A4202" s="125"/>
      <c r="B4202" s="37"/>
      <c r="C4202" s="37"/>
      <c r="D4202" s="37"/>
      <c r="F4202" s="37"/>
      <c r="G4202" s="37"/>
      <c r="H4202" s="37"/>
      <c r="J4202" s="25"/>
      <c r="K4202" s="25"/>
      <c r="M4202" s="25"/>
      <c r="P4202" s="25"/>
      <c r="R4202" s="25"/>
      <c r="T4202" s="37"/>
      <c r="U4202" s="37"/>
      <c r="W4202" s="37"/>
      <c r="Y4202" s="37"/>
      <c r="Z4202" s="37"/>
      <c r="AB4202" s="37"/>
    </row>
    <row r="4203" spans="1:28">
      <c r="A4203" s="125"/>
      <c r="B4203" s="37"/>
      <c r="C4203" s="37"/>
      <c r="D4203" s="37"/>
      <c r="F4203" s="37"/>
      <c r="G4203" s="37"/>
      <c r="H4203" s="37"/>
      <c r="J4203" s="25"/>
      <c r="K4203" s="25"/>
      <c r="M4203" s="25"/>
      <c r="P4203" s="25"/>
      <c r="R4203" s="25"/>
      <c r="T4203" s="37"/>
      <c r="U4203" s="37"/>
      <c r="W4203" s="37"/>
      <c r="Y4203" s="37"/>
      <c r="Z4203" s="37"/>
      <c r="AB4203" s="37"/>
    </row>
    <row r="4204" spans="1:28">
      <c r="A4204" s="125"/>
      <c r="B4204" s="37"/>
      <c r="C4204" s="37"/>
      <c r="D4204" s="37"/>
      <c r="F4204" s="37"/>
      <c r="G4204" s="37"/>
      <c r="H4204" s="37"/>
      <c r="J4204" s="25"/>
      <c r="K4204" s="25"/>
      <c r="M4204" s="25"/>
      <c r="P4204" s="25"/>
      <c r="R4204" s="25"/>
      <c r="T4204" s="37"/>
      <c r="U4204" s="37"/>
      <c r="W4204" s="37"/>
      <c r="Y4204" s="37"/>
      <c r="Z4204" s="37"/>
      <c r="AB4204" s="37"/>
    </row>
    <row r="4205" spans="1:28">
      <c r="A4205" s="125"/>
      <c r="B4205" s="37"/>
      <c r="C4205" s="37"/>
      <c r="D4205" s="37"/>
      <c r="F4205" s="37"/>
      <c r="G4205" s="37"/>
      <c r="H4205" s="37"/>
      <c r="J4205" s="25"/>
      <c r="K4205" s="25"/>
      <c r="M4205" s="25"/>
      <c r="P4205" s="25"/>
      <c r="R4205" s="25"/>
      <c r="T4205" s="37"/>
      <c r="U4205" s="37"/>
      <c r="W4205" s="37"/>
      <c r="Y4205" s="37"/>
      <c r="Z4205" s="37"/>
      <c r="AB4205" s="37"/>
    </row>
    <row r="4206" spans="1:28">
      <c r="A4206" s="125"/>
      <c r="B4206" s="37"/>
      <c r="C4206" s="37"/>
      <c r="D4206" s="37"/>
      <c r="F4206" s="37"/>
      <c r="G4206" s="37"/>
      <c r="H4206" s="37"/>
      <c r="J4206" s="25"/>
      <c r="K4206" s="25"/>
      <c r="M4206" s="25"/>
      <c r="P4206" s="25"/>
      <c r="R4206" s="25"/>
      <c r="T4206" s="37"/>
      <c r="U4206" s="37"/>
      <c r="W4206" s="37"/>
      <c r="Y4206" s="37"/>
      <c r="Z4206" s="37"/>
      <c r="AB4206" s="37"/>
    </row>
    <row r="4207" spans="1:28">
      <c r="A4207" s="125"/>
      <c r="B4207" s="37"/>
      <c r="C4207" s="37"/>
      <c r="D4207" s="37"/>
      <c r="F4207" s="37"/>
      <c r="G4207" s="37"/>
      <c r="H4207" s="37"/>
      <c r="J4207" s="25"/>
      <c r="K4207" s="25"/>
      <c r="M4207" s="25"/>
      <c r="P4207" s="25"/>
      <c r="R4207" s="25"/>
      <c r="T4207" s="37"/>
      <c r="U4207" s="37"/>
      <c r="W4207" s="37"/>
      <c r="Y4207" s="37"/>
      <c r="Z4207" s="37"/>
      <c r="AB4207" s="37"/>
    </row>
    <row r="4208" spans="1:28">
      <c r="A4208" s="125"/>
      <c r="B4208" s="37"/>
      <c r="C4208" s="37"/>
      <c r="D4208" s="37"/>
      <c r="F4208" s="37"/>
      <c r="G4208" s="37"/>
      <c r="H4208" s="37"/>
      <c r="J4208" s="25"/>
      <c r="K4208" s="25"/>
      <c r="M4208" s="25"/>
      <c r="P4208" s="25"/>
      <c r="R4208" s="25"/>
      <c r="T4208" s="37"/>
      <c r="U4208" s="37"/>
      <c r="W4208" s="37"/>
      <c r="Y4208" s="37"/>
      <c r="Z4208" s="37"/>
      <c r="AB4208" s="37"/>
    </row>
    <row r="4209" spans="1:28">
      <c r="A4209" s="125"/>
      <c r="B4209" s="37"/>
      <c r="C4209" s="37"/>
      <c r="D4209" s="37"/>
      <c r="F4209" s="37"/>
      <c r="G4209" s="37"/>
      <c r="H4209" s="37"/>
      <c r="J4209" s="25"/>
      <c r="K4209" s="25"/>
      <c r="M4209" s="25"/>
      <c r="P4209" s="25"/>
      <c r="R4209" s="25"/>
      <c r="T4209" s="37"/>
      <c r="U4209" s="37"/>
      <c r="W4209" s="37"/>
      <c r="Y4209" s="37"/>
      <c r="Z4209" s="37"/>
      <c r="AB4209" s="37"/>
    </row>
    <row r="4210" spans="1:28">
      <c r="A4210" s="125"/>
      <c r="B4210" s="37"/>
      <c r="C4210" s="37"/>
      <c r="D4210" s="37"/>
      <c r="F4210" s="37"/>
      <c r="G4210" s="37"/>
      <c r="H4210" s="37"/>
      <c r="J4210" s="25"/>
      <c r="K4210" s="25"/>
      <c r="M4210" s="25"/>
      <c r="P4210" s="25"/>
      <c r="R4210" s="25"/>
      <c r="T4210" s="37"/>
      <c r="U4210" s="37"/>
      <c r="W4210" s="37"/>
      <c r="Y4210" s="37"/>
      <c r="Z4210" s="37"/>
      <c r="AB4210" s="37"/>
    </row>
    <row r="4211" spans="1:28">
      <c r="A4211" s="125"/>
      <c r="B4211" s="37"/>
      <c r="C4211" s="37"/>
      <c r="D4211" s="37"/>
      <c r="F4211" s="37"/>
      <c r="G4211" s="37"/>
      <c r="H4211" s="37"/>
      <c r="J4211" s="25"/>
      <c r="K4211" s="25"/>
      <c r="M4211" s="25"/>
      <c r="P4211" s="25"/>
      <c r="R4211" s="25"/>
      <c r="T4211" s="37"/>
      <c r="U4211" s="37"/>
      <c r="W4211" s="37"/>
      <c r="Y4211" s="37"/>
      <c r="Z4211" s="37"/>
      <c r="AB4211" s="37"/>
    </row>
    <row r="4212" spans="1:28">
      <c r="A4212" s="125"/>
      <c r="B4212" s="37"/>
      <c r="C4212" s="37"/>
      <c r="D4212" s="37"/>
      <c r="F4212" s="37"/>
      <c r="G4212" s="37"/>
      <c r="H4212" s="37"/>
      <c r="J4212" s="25"/>
      <c r="K4212" s="25"/>
      <c r="M4212" s="25"/>
      <c r="P4212" s="25"/>
      <c r="R4212" s="25"/>
      <c r="T4212" s="37"/>
      <c r="U4212" s="37"/>
      <c r="W4212" s="37"/>
      <c r="Y4212" s="37"/>
      <c r="Z4212" s="37"/>
      <c r="AB4212" s="37"/>
    </row>
    <row r="4213" spans="1:28">
      <c r="A4213" s="125"/>
      <c r="B4213" s="37"/>
      <c r="C4213" s="37"/>
      <c r="D4213" s="37"/>
      <c r="F4213" s="37"/>
      <c r="G4213" s="37"/>
      <c r="H4213" s="37"/>
      <c r="J4213" s="25"/>
      <c r="K4213" s="25"/>
      <c r="M4213" s="25"/>
      <c r="P4213" s="25"/>
      <c r="R4213" s="25"/>
      <c r="T4213" s="37"/>
      <c r="U4213" s="37"/>
      <c r="W4213" s="37"/>
      <c r="Y4213" s="37"/>
      <c r="Z4213" s="37"/>
      <c r="AB4213" s="37"/>
    </row>
    <row r="4214" spans="1:28">
      <c r="A4214" s="125"/>
      <c r="B4214" s="37"/>
      <c r="C4214" s="37"/>
      <c r="D4214" s="37"/>
      <c r="F4214" s="37"/>
      <c r="G4214" s="37"/>
      <c r="H4214" s="37"/>
      <c r="J4214" s="25"/>
      <c r="K4214" s="25"/>
      <c r="M4214" s="25"/>
      <c r="P4214" s="25"/>
      <c r="R4214" s="25"/>
      <c r="T4214" s="37"/>
      <c r="U4214" s="37"/>
      <c r="W4214" s="37"/>
      <c r="Y4214" s="37"/>
      <c r="Z4214" s="37"/>
      <c r="AB4214" s="37"/>
    </row>
    <row r="4215" spans="1:28">
      <c r="A4215" s="125"/>
      <c r="B4215" s="37"/>
      <c r="C4215" s="37"/>
      <c r="D4215" s="37"/>
      <c r="F4215" s="37"/>
      <c r="G4215" s="37"/>
      <c r="H4215" s="37"/>
      <c r="J4215" s="25"/>
      <c r="K4215" s="25"/>
      <c r="M4215" s="25"/>
      <c r="P4215" s="25"/>
      <c r="R4215" s="25"/>
      <c r="T4215" s="37"/>
      <c r="U4215" s="37"/>
      <c r="W4215" s="37"/>
      <c r="Y4215" s="37"/>
      <c r="Z4215" s="37"/>
      <c r="AB4215" s="37"/>
    </row>
    <row r="4216" spans="1:28">
      <c r="A4216" s="125"/>
      <c r="B4216" s="37"/>
      <c r="C4216" s="37"/>
      <c r="D4216" s="37"/>
      <c r="F4216" s="37"/>
      <c r="G4216" s="37"/>
      <c r="H4216" s="37"/>
      <c r="J4216" s="25"/>
      <c r="K4216" s="25"/>
      <c r="M4216" s="25"/>
      <c r="P4216" s="25"/>
      <c r="R4216" s="25"/>
      <c r="T4216" s="37"/>
      <c r="U4216" s="37"/>
      <c r="W4216" s="37"/>
      <c r="Y4216" s="37"/>
      <c r="Z4216" s="37"/>
      <c r="AB4216" s="37"/>
    </row>
    <row r="4217" spans="1:28">
      <c r="A4217" s="125"/>
      <c r="B4217" s="37"/>
      <c r="C4217" s="37"/>
      <c r="D4217" s="37"/>
      <c r="F4217" s="37"/>
      <c r="G4217" s="37"/>
      <c r="H4217" s="37"/>
      <c r="J4217" s="25"/>
      <c r="K4217" s="25"/>
      <c r="M4217" s="25"/>
      <c r="P4217" s="25"/>
      <c r="R4217" s="25"/>
      <c r="T4217" s="37"/>
      <c r="U4217" s="37"/>
      <c r="W4217" s="37"/>
      <c r="Y4217" s="37"/>
      <c r="Z4217" s="37"/>
      <c r="AB4217" s="37"/>
    </row>
    <row r="4218" spans="1:28">
      <c r="A4218" s="125"/>
      <c r="B4218" s="37"/>
      <c r="C4218" s="37"/>
      <c r="D4218" s="37"/>
      <c r="F4218" s="37"/>
      <c r="G4218" s="37"/>
      <c r="H4218" s="37"/>
      <c r="J4218" s="25"/>
      <c r="K4218" s="25"/>
      <c r="M4218" s="25"/>
      <c r="P4218" s="25"/>
      <c r="R4218" s="25"/>
      <c r="T4218" s="37"/>
      <c r="U4218" s="37"/>
      <c r="W4218" s="37"/>
      <c r="Y4218" s="37"/>
      <c r="Z4218" s="37"/>
      <c r="AB4218" s="37"/>
    </row>
    <row r="4219" spans="1:28">
      <c r="A4219" s="125"/>
      <c r="B4219" s="37"/>
      <c r="C4219" s="37"/>
      <c r="D4219" s="37"/>
      <c r="F4219" s="37"/>
      <c r="G4219" s="37"/>
      <c r="H4219" s="37"/>
      <c r="J4219" s="25"/>
      <c r="K4219" s="25"/>
      <c r="M4219" s="25"/>
      <c r="P4219" s="25"/>
      <c r="R4219" s="25"/>
      <c r="T4219" s="37"/>
      <c r="U4219" s="37"/>
      <c r="W4219" s="37"/>
      <c r="Y4219" s="37"/>
      <c r="Z4219" s="37"/>
      <c r="AB4219" s="37"/>
    </row>
    <row r="4220" spans="1:28">
      <c r="A4220" s="125"/>
      <c r="B4220" s="37"/>
      <c r="C4220" s="37"/>
      <c r="D4220" s="37"/>
      <c r="F4220" s="37"/>
      <c r="G4220" s="37"/>
      <c r="H4220" s="37"/>
      <c r="J4220" s="25"/>
      <c r="K4220" s="25"/>
      <c r="M4220" s="25"/>
      <c r="P4220" s="25"/>
      <c r="R4220" s="25"/>
      <c r="T4220" s="37"/>
      <c r="U4220" s="37"/>
      <c r="W4220" s="37"/>
      <c r="Y4220" s="37"/>
      <c r="Z4220" s="37"/>
      <c r="AB4220" s="37"/>
    </row>
    <row r="4221" spans="1:28">
      <c r="A4221" s="125"/>
      <c r="B4221" s="37"/>
      <c r="C4221" s="37"/>
      <c r="D4221" s="37"/>
      <c r="F4221" s="37"/>
      <c r="G4221" s="37"/>
      <c r="H4221" s="37"/>
      <c r="J4221" s="25"/>
      <c r="K4221" s="25"/>
      <c r="M4221" s="25"/>
      <c r="P4221" s="25"/>
      <c r="R4221" s="25"/>
      <c r="T4221" s="37"/>
      <c r="U4221" s="37"/>
      <c r="W4221" s="37"/>
      <c r="Y4221" s="37"/>
      <c r="Z4221" s="37"/>
      <c r="AB4221" s="37"/>
    </row>
    <row r="4222" spans="1:28">
      <c r="A4222" s="125"/>
      <c r="B4222" s="37"/>
      <c r="C4222" s="37"/>
      <c r="D4222" s="37"/>
      <c r="F4222" s="37"/>
      <c r="G4222" s="37"/>
      <c r="H4222" s="37"/>
      <c r="J4222" s="25"/>
      <c r="K4222" s="25"/>
      <c r="M4222" s="25"/>
      <c r="P4222" s="25"/>
      <c r="R4222" s="25"/>
      <c r="T4222" s="37"/>
      <c r="U4222" s="37"/>
      <c r="W4222" s="37"/>
      <c r="Y4222" s="37"/>
      <c r="Z4222" s="37"/>
      <c r="AB4222" s="37"/>
    </row>
    <row r="4223" spans="1:28">
      <c r="A4223" s="125"/>
      <c r="B4223" s="37"/>
      <c r="C4223" s="37"/>
      <c r="D4223" s="37"/>
      <c r="F4223" s="37"/>
      <c r="G4223" s="37"/>
      <c r="H4223" s="37"/>
      <c r="J4223" s="25"/>
      <c r="K4223" s="25"/>
      <c r="M4223" s="25"/>
      <c r="P4223" s="25"/>
      <c r="R4223" s="25"/>
      <c r="T4223" s="37"/>
      <c r="U4223" s="37"/>
      <c r="W4223" s="37"/>
      <c r="Y4223" s="37"/>
      <c r="Z4223" s="37"/>
      <c r="AB4223" s="37"/>
    </row>
    <row r="4224" spans="1:28">
      <c r="A4224" s="125"/>
      <c r="B4224" s="37"/>
      <c r="C4224" s="37"/>
      <c r="D4224" s="37"/>
      <c r="F4224" s="37"/>
      <c r="G4224" s="37"/>
      <c r="H4224" s="37"/>
      <c r="J4224" s="25"/>
      <c r="K4224" s="25"/>
      <c r="M4224" s="25"/>
      <c r="P4224" s="25"/>
      <c r="R4224" s="25"/>
      <c r="T4224" s="37"/>
      <c r="U4224" s="37"/>
      <c r="W4224" s="37"/>
      <c r="Y4224" s="37"/>
      <c r="Z4224" s="37"/>
      <c r="AB4224" s="37"/>
    </row>
    <row r="4225" spans="1:28">
      <c r="A4225" s="125"/>
      <c r="B4225" s="37"/>
      <c r="C4225" s="37"/>
      <c r="D4225" s="37"/>
      <c r="F4225" s="37"/>
      <c r="G4225" s="37"/>
      <c r="H4225" s="37"/>
      <c r="J4225" s="25"/>
      <c r="K4225" s="25"/>
      <c r="M4225" s="25"/>
      <c r="P4225" s="25"/>
      <c r="R4225" s="25"/>
      <c r="T4225" s="37"/>
      <c r="U4225" s="37"/>
      <c r="W4225" s="37"/>
      <c r="Y4225" s="37"/>
      <c r="Z4225" s="37"/>
      <c r="AB4225" s="37"/>
    </row>
    <row r="4226" spans="1:28">
      <c r="A4226" s="125"/>
      <c r="B4226" s="37"/>
      <c r="C4226" s="37"/>
      <c r="D4226" s="37"/>
      <c r="F4226" s="37"/>
      <c r="G4226" s="37"/>
      <c r="H4226" s="37"/>
      <c r="J4226" s="25"/>
      <c r="K4226" s="25"/>
      <c r="M4226" s="25"/>
      <c r="P4226" s="25"/>
      <c r="R4226" s="25"/>
      <c r="T4226" s="37"/>
      <c r="U4226" s="37"/>
      <c r="W4226" s="37"/>
      <c r="Y4226" s="37"/>
      <c r="Z4226" s="37"/>
      <c r="AB4226" s="37"/>
    </row>
    <row r="4227" spans="1:28">
      <c r="A4227" s="125"/>
      <c r="B4227" s="37"/>
      <c r="C4227" s="37"/>
      <c r="D4227" s="37"/>
      <c r="F4227" s="37"/>
      <c r="G4227" s="37"/>
      <c r="H4227" s="37"/>
      <c r="J4227" s="25"/>
      <c r="K4227" s="25"/>
      <c r="M4227" s="25"/>
      <c r="P4227" s="25"/>
      <c r="R4227" s="25"/>
      <c r="T4227" s="37"/>
      <c r="U4227" s="37"/>
      <c r="W4227" s="37"/>
      <c r="Y4227" s="37"/>
      <c r="Z4227" s="37"/>
      <c r="AB4227" s="37"/>
    </row>
    <row r="4228" spans="1:28">
      <c r="A4228" s="125"/>
      <c r="B4228" s="37"/>
      <c r="C4228" s="37"/>
      <c r="D4228" s="37"/>
      <c r="F4228" s="37"/>
      <c r="G4228" s="37"/>
      <c r="H4228" s="37"/>
      <c r="J4228" s="25"/>
      <c r="K4228" s="25"/>
      <c r="M4228" s="25"/>
      <c r="P4228" s="25"/>
      <c r="R4228" s="25"/>
      <c r="T4228" s="37"/>
      <c r="U4228" s="37"/>
      <c r="W4228" s="37"/>
      <c r="Y4228" s="37"/>
      <c r="Z4228" s="37"/>
      <c r="AB4228" s="37"/>
    </row>
    <row r="4229" spans="1:28">
      <c r="A4229" s="125"/>
      <c r="B4229" s="37"/>
      <c r="C4229" s="37"/>
      <c r="D4229" s="37"/>
      <c r="F4229" s="37"/>
      <c r="G4229" s="37"/>
      <c r="H4229" s="37"/>
      <c r="J4229" s="25"/>
      <c r="K4229" s="25"/>
      <c r="M4229" s="25"/>
      <c r="P4229" s="25"/>
      <c r="R4229" s="25"/>
      <c r="T4229" s="37"/>
      <c r="U4229" s="37"/>
      <c r="W4229" s="37"/>
      <c r="Y4229" s="37"/>
      <c r="Z4229" s="37"/>
      <c r="AB4229" s="37"/>
    </row>
    <row r="4230" spans="1:28">
      <c r="A4230" s="125"/>
      <c r="B4230" s="37"/>
      <c r="C4230" s="37"/>
      <c r="D4230" s="37"/>
      <c r="F4230" s="37"/>
      <c r="G4230" s="37"/>
      <c r="H4230" s="37"/>
      <c r="J4230" s="25"/>
      <c r="K4230" s="25"/>
      <c r="M4230" s="25"/>
      <c r="P4230" s="25"/>
      <c r="R4230" s="25"/>
      <c r="T4230" s="37"/>
      <c r="U4230" s="37"/>
      <c r="W4230" s="37"/>
      <c r="Y4230" s="37"/>
      <c r="Z4230" s="37"/>
      <c r="AB4230" s="37"/>
    </row>
    <row r="4231" spans="1:28">
      <c r="A4231" s="125"/>
      <c r="B4231" s="37"/>
      <c r="C4231" s="37"/>
      <c r="D4231" s="37"/>
      <c r="F4231" s="37"/>
      <c r="G4231" s="37"/>
      <c r="H4231" s="37"/>
      <c r="J4231" s="25"/>
      <c r="K4231" s="25"/>
      <c r="M4231" s="25"/>
      <c r="P4231" s="25"/>
      <c r="R4231" s="25"/>
      <c r="T4231" s="37"/>
      <c r="U4231" s="37"/>
      <c r="W4231" s="37"/>
      <c r="Y4231" s="37"/>
      <c r="Z4231" s="37"/>
      <c r="AB4231" s="37"/>
    </row>
    <row r="4232" spans="1:28">
      <c r="A4232" s="125"/>
      <c r="B4232" s="37"/>
      <c r="C4232" s="37"/>
      <c r="D4232" s="37"/>
      <c r="F4232" s="37"/>
      <c r="G4232" s="37"/>
      <c r="H4232" s="37"/>
      <c r="J4232" s="25"/>
      <c r="K4232" s="25"/>
      <c r="M4232" s="25"/>
      <c r="P4232" s="25"/>
      <c r="R4232" s="25"/>
      <c r="T4232" s="37"/>
      <c r="U4232" s="37"/>
      <c r="W4232" s="37"/>
      <c r="Y4232" s="37"/>
      <c r="Z4232" s="37"/>
      <c r="AB4232" s="37"/>
    </row>
    <row r="4233" spans="1:28">
      <c r="A4233" s="125"/>
      <c r="B4233" s="37"/>
      <c r="C4233" s="37"/>
      <c r="D4233" s="37"/>
      <c r="F4233" s="37"/>
      <c r="G4233" s="37"/>
      <c r="H4233" s="37"/>
      <c r="J4233" s="25"/>
      <c r="K4233" s="25"/>
      <c r="M4233" s="25"/>
      <c r="P4233" s="25"/>
      <c r="R4233" s="25"/>
      <c r="T4233" s="37"/>
      <c r="U4233" s="37"/>
      <c r="W4233" s="37"/>
      <c r="Y4233" s="37"/>
      <c r="Z4233" s="37"/>
      <c r="AB4233" s="37"/>
    </row>
    <row r="4234" spans="1:28">
      <c r="A4234" s="125"/>
      <c r="B4234" s="37"/>
      <c r="C4234" s="37"/>
      <c r="D4234" s="37"/>
      <c r="F4234" s="37"/>
      <c r="G4234" s="37"/>
      <c r="H4234" s="37"/>
      <c r="J4234" s="25"/>
      <c r="K4234" s="25"/>
      <c r="M4234" s="25"/>
      <c r="P4234" s="25"/>
      <c r="R4234" s="25"/>
      <c r="T4234" s="37"/>
      <c r="U4234" s="37"/>
      <c r="W4234" s="37"/>
      <c r="Y4234" s="37"/>
      <c r="Z4234" s="37"/>
      <c r="AB4234" s="37"/>
    </row>
    <row r="4235" spans="1:28">
      <c r="A4235" s="125"/>
      <c r="B4235" s="37"/>
      <c r="C4235" s="37"/>
      <c r="D4235" s="37"/>
      <c r="F4235" s="37"/>
      <c r="G4235" s="37"/>
      <c r="H4235" s="37"/>
      <c r="J4235" s="25"/>
      <c r="K4235" s="25"/>
      <c r="M4235" s="25"/>
      <c r="P4235" s="25"/>
      <c r="R4235" s="25"/>
      <c r="T4235" s="37"/>
      <c r="U4235" s="37"/>
      <c r="W4235" s="37"/>
      <c r="Y4235" s="37"/>
      <c r="Z4235" s="37"/>
      <c r="AB4235" s="37"/>
    </row>
    <row r="4236" spans="1:28">
      <c r="A4236" s="125"/>
      <c r="B4236" s="37"/>
      <c r="C4236" s="37"/>
      <c r="D4236" s="37"/>
      <c r="F4236" s="37"/>
      <c r="G4236" s="37"/>
      <c r="H4236" s="37"/>
      <c r="J4236" s="25"/>
      <c r="K4236" s="25"/>
      <c r="M4236" s="25"/>
      <c r="P4236" s="25"/>
      <c r="R4236" s="25"/>
      <c r="T4236" s="37"/>
      <c r="U4236" s="37"/>
      <c r="W4236" s="37"/>
      <c r="Y4236" s="37"/>
      <c r="Z4236" s="37"/>
      <c r="AB4236" s="37"/>
    </row>
    <row r="4237" spans="1:28">
      <c r="A4237" s="125"/>
      <c r="B4237" s="37"/>
      <c r="C4237" s="37"/>
      <c r="D4237" s="37"/>
      <c r="F4237" s="37"/>
      <c r="G4237" s="37"/>
      <c r="H4237" s="37"/>
      <c r="J4237" s="25"/>
      <c r="K4237" s="25"/>
      <c r="M4237" s="25"/>
      <c r="P4237" s="25"/>
      <c r="R4237" s="25"/>
      <c r="T4237" s="37"/>
      <c r="U4237" s="37"/>
      <c r="W4237" s="37"/>
      <c r="Y4237" s="37"/>
      <c r="Z4237" s="37"/>
      <c r="AB4237" s="37"/>
    </row>
    <row r="4238" spans="1:28">
      <c r="A4238" s="125"/>
      <c r="B4238" s="37"/>
      <c r="C4238" s="37"/>
      <c r="D4238" s="37"/>
      <c r="F4238" s="37"/>
      <c r="G4238" s="37"/>
      <c r="H4238" s="37"/>
      <c r="J4238" s="25"/>
      <c r="K4238" s="25"/>
      <c r="M4238" s="25"/>
      <c r="P4238" s="25"/>
      <c r="R4238" s="25"/>
      <c r="T4238" s="37"/>
      <c r="U4238" s="37"/>
      <c r="W4238" s="37"/>
      <c r="Y4238" s="37"/>
      <c r="Z4238" s="37"/>
      <c r="AB4238" s="37"/>
    </row>
    <row r="4239" spans="1:28">
      <c r="A4239" s="125"/>
      <c r="B4239" s="37"/>
      <c r="C4239" s="37"/>
      <c r="D4239" s="37"/>
      <c r="F4239" s="37"/>
      <c r="G4239" s="37"/>
      <c r="H4239" s="37"/>
      <c r="J4239" s="25"/>
      <c r="K4239" s="25"/>
      <c r="M4239" s="25"/>
      <c r="P4239" s="25"/>
      <c r="R4239" s="25"/>
      <c r="T4239" s="37"/>
      <c r="U4239" s="37"/>
      <c r="W4239" s="37"/>
      <c r="Y4239" s="37"/>
      <c r="Z4239" s="37"/>
      <c r="AB4239" s="37"/>
    </row>
    <row r="4240" spans="1:28">
      <c r="A4240" s="125"/>
      <c r="B4240" s="37"/>
      <c r="C4240" s="37"/>
      <c r="D4240" s="37"/>
      <c r="F4240" s="37"/>
      <c r="G4240" s="37"/>
      <c r="H4240" s="37"/>
      <c r="J4240" s="25"/>
      <c r="K4240" s="25"/>
      <c r="M4240" s="25"/>
      <c r="P4240" s="25"/>
      <c r="R4240" s="25"/>
      <c r="T4240" s="37"/>
      <c r="U4240" s="37"/>
      <c r="W4240" s="37"/>
      <c r="Y4240" s="37"/>
      <c r="Z4240" s="37"/>
      <c r="AB4240" s="37"/>
    </row>
    <row r="4241" spans="1:28">
      <c r="A4241" s="125"/>
      <c r="B4241" s="37"/>
      <c r="C4241" s="37"/>
      <c r="D4241" s="37"/>
      <c r="F4241" s="37"/>
      <c r="G4241" s="37"/>
      <c r="H4241" s="37"/>
      <c r="J4241" s="25"/>
      <c r="K4241" s="25"/>
      <c r="M4241" s="25"/>
      <c r="P4241" s="25"/>
      <c r="R4241" s="25"/>
      <c r="T4241" s="37"/>
      <c r="U4241" s="37"/>
      <c r="W4241" s="37"/>
      <c r="Y4241" s="37"/>
      <c r="Z4241" s="37"/>
      <c r="AB4241" s="37"/>
    </row>
    <row r="4242" spans="1:28">
      <c r="A4242" s="125"/>
      <c r="B4242" s="37"/>
      <c r="C4242" s="37"/>
      <c r="D4242" s="37"/>
      <c r="F4242" s="37"/>
      <c r="G4242" s="37"/>
      <c r="H4242" s="37"/>
      <c r="J4242" s="25"/>
      <c r="K4242" s="25"/>
      <c r="M4242" s="25"/>
      <c r="P4242" s="25"/>
      <c r="R4242" s="25"/>
      <c r="T4242" s="37"/>
      <c r="U4242" s="37"/>
      <c r="W4242" s="37"/>
      <c r="Y4242" s="37"/>
      <c r="Z4242" s="37"/>
      <c r="AB4242" s="37"/>
    </row>
    <row r="4243" spans="1:28">
      <c r="A4243" s="125"/>
      <c r="B4243" s="37"/>
      <c r="C4243" s="37"/>
      <c r="D4243" s="37"/>
      <c r="F4243" s="37"/>
      <c r="G4243" s="37"/>
      <c r="H4243" s="37"/>
      <c r="J4243" s="25"/>
      <c r="K4243" s="25"/>
      <c r="M4243" s="25"/>
      <c r="P4243" s="25"/>
      <c r="R4243" s="25"/>
      <c r="T4243" s="37"/>
      <c r="U4243" s="37"/>
      <c r="W4243" s="37"/>
      <c r="Y4243" s="37"/>
      <c r="Z4243" s="37"/>
      <c r="AB4243" s="37"/>
    </row>
    <row r="4244" spans="1:28">
      <c r="A4244" s="125"/>
      <c r="B4244" s="37"/>
      <c r="C4244" s="37"/>
      <c r="D4244" s="37"/>
      <c r="F4244" s="37"/>
      <c r="G4244" s="37"/>
      <c r="H4244" s="37"/>
      <c r="J4244" s="25"/>
      <c r="K4244" s="25"/>
      <c r="M4244" s="25"/>
      <c r="P4244" s="25"/>
      <c r="R4244" s="25"/>
      <c r="T4244" s="37"/>
      <c r="U4244" s="37"/>
      <c r="W4244" s="37"/>
      <c r="Y4244" s="37"/>
      <c r="Z4244" s="37"/>
      <c r="AB4244" s="37"/>
    </row>
    <row r="4245" spans="1:28">
      <c r="A4245" s="125"/>
      <c r="B4245" s="37"/>
      <c r="C4245" s="37"/>
      <c r="D4245" s="37"/>
      <c r="F4245" s="37"/>
      <c r="G4245" s="37"/>
      <c r="H4245" s="37"/>
      <c r="J4245" s="25"/>
      <c r="K4245" s="25"/>
      <c r="M4245" s="25"/>
      <c r="P4245" s="25"/>
      <c r="R4245" s="25"/>
      <c r="T4245" s="37"/>
      <c r="U4245" s="37"/>
      <c r="W4245" s="37"/>
      <c r="Y4245" s="37"/>
      <c r="Z4245" s="37"/>
      <c r="AB4245" s="37"/>
    </row>
    <row r="4246" spans="1:28">
      <c r="A4246" s="125"/>
      <c r="B4246" s="37"/>
      <c r="C4246" s="37"/>
      <c r="D4246" s="37"/>
      <c r="F4246" s="37"/>
      <c r="G4246" s="37"/>
      <c r="H4246" s="37"/>
      <c r="J4246" s="25"/>
      <c r="K4246" s="25"/>
      <c r="M4246" s="25"/>
      <c r="P4246" s="25"/>
      <c r="R4246" s="25"/>
      <c r="T4246" s="37"/>
      <c r="U4246" s="37"/>
      <c r="W4246" s="37"/>
      <c r="Y4246" s="37"/>
      <c r="Z4246" s="37"/>
      <c r="AB4246" s="37"/>
    </row>
    <row r="4247" spans="1:28">
      <c r="A4247" s="125"/>
      <c r="B4247" s="37"/>
      <c r="C4247" s="37"/>
      <c r="D4247" s="37"/>
      <c r="F4247" s="37"/>
      <c r="G4247" s="37"/>
      <c r="H4247" s="37"/>
      <c r="J4247" s="25"/>
      <c r="K4247" s="25"/>
      <c r="M4247" s="25"/>
      <c r="P4247" s="25"/>
      <c r="R4247" s="25"/>
      <c r="T4247" s="37"/>
      <c r="U4247" s="37"/>
      <c r="W4247" s="37"/>
      <c r="Y4247" s="37"/>
      <c r="Z4247" s="37"/>
      <c r="AB4247" s="37"/>
    </row>
    <row r="4248" spans="1:28">
      <c r="A4248" s="125"/>
      <c r="B4248" s="37"/>
      <c r="C4248" s="37"/>
      <c r="D4248" s="37"/>
      <c r="F4248" s="37"/>
      <c r="G4248" s="37"/>
      <c r="H4248" s="37"/>
      <c r="J4248" s="25"/>
      <c r="K4248" s="25"/>
      <c r="M4248" s="25"/>
      <c r="P4248" s="25"/>
      <c r="R4248" s="25"/>
      <c r="T4248" s="37"/>
      <c r="U4248" s="37"/>
      <c r="W4248" s="37"/>
      <c r="Y4248" s="37"/>
      <c r="Z4248" s="37"/>
      <c r="AB4248" s="37"/>
    </row>
    <row r="4249" spans="1:28">
      <c r="A4249" s="125"/>
      <c r="B4249" s="37"/>
      <c r="C4249" s="37"/>
      <c r="D4249" s="37"/>
      <c r="F4249" s="37"/>
      <c r="G4249" s="37"/>
      <c r="H4249" s="37"/>
      <c r="J4249" s="25"/>
      <c r="K4249" s="25"/>
      <c r="M4249" s="25"/>
      <c r="P4249" s="25"/>
      <c r="R4249" s="25"/>
      <c r="T4249" s="37"/>
      <c r="U4249" s="37"/>
      <c r="W4249" s="37"/>
      <c r="Y4249" s="37"/>
      <c r="Z4249" s="37"/>
      <c r="AB4249" s="37"/>
    </row>
    <row r="4250" spans="1:28">
      <c r="A4250" s="125"/>
      <c r="B4250" s="37"/>
      <c r="C4250" s="37"/>
      <c r="D4250" s="37"/>
      <c r="F4250" s="37"/>
      <c r="G4250" s="37"/>
      <c r="H4250" s="37"/>
      <c r="J4250" s="25"/>
      <c r="K4250" s="25"/>
      <c r="M4250" s="25"/>
      <c r="P4250" s="25"/>
      <c r="R4250" s="25"/>
      <c r="T4250" s="37"/>
      <c r="U4250" s="37"/>
      <c r="W4250" s="37"/>
      <c r="Y4250" s="37"/>
      <c r="Z4250" s="37"/>
      <c r="AB4250" s="37"/>
    </row>
    <row r="4251" spans="1:28">
      <c r="A4251" s="125"/>
      <c r="B4251" s="37"/>
      <c r="C4251" s="37"/>
      <c r="D4251" s="37"/>
      <c r="F4251" s="37"/>
      <c r="G4251" s="37"/>
      <c r="H4251" s="37"/>
      <c r="J4251" s="25"/>
      <c r="K4251" s="25"/>
      <c r="M4251" s="25"/>
      <c r="P4251" s="25"/>
      <c r="R4251" s="25"/>
      <c r="T4251" s="37"/>
      <c r="U4251" s="37"/>
      <c r="W4251" s="37"/>
      <c r="Y4251" s="37"/>
      <c r="Z4251" s="37"/>
      <c r="AB4251" s="37"/>
    </row>
    <row r="4252" spans="1:28">
      <c r="A4252" s="125"/>
      <c r="B4252" s="37"/>
      <c r="C4252" s="37"/>
      <c r="D4252" s="37"/>
      <c r="F4252" s="37"/>
      <c r="G4252" s="37"/>
      <c r="H4252" s="37"/>
      <c r="J4252" s="25"/>
      <c r="K4252" s="25"/>
      <c r="M4252" s="25"/>
      <c r="P4252" s="25"/>
      <c r="R4252" s="25"/>
      <c r="T4252" s="37"/>
      <c r="U4252" s="37"/>
      <c r="W4252" s="37"/>
      <c r="Y4252" s="37"/>
      <c r="Z4252" s="37"/>
      <c r="AB4252" s="37"/>
    </row>
    <row r="4253" spans="1:28">
      <c r="A4253" s="125"/>
      <c r="B4253" s="37"/>
      <c r="C4253" s="37"/>
      <c r="D4253" s="37"/>
      <c r="F4253" s="37"/>
      <c r="G4253" s="37"/>
      <c r="H4253" s="37"/>
      <c r="J4253" s="25"/>
      <c r="K4253" s="25"/>
      <c r="M4253" s="25"/>
      <c r="P4253" s="25"/>
      <c r="R4253" s="25"/>
      <c r="T4253" s="37"/>
      <c r="U4253" s="37"/>
      <c r="W4253" s="37"/>
      <c r="Y4253" s="37"/>
      <c r="Z4253" s="37"/>
      <c r="AB4253" s="37"/>
    </row>
    <row r="4254" spans="1:28">
      <c r="A4254" s="125"/>
      <c r="B4254" s="37"/>
      <c r="C4254" s="37"/>
      <c r="D4254" s="37"/>
      <c r="F4254" s="37"/>
      <c r="G4254" s="37"/>
      <c r="H4254" s="37"/>
      <c r="J4254" s="25"/>
      <c r="K4254" s="25"/>
      <c r="M4254" s="25"/>
      <c r="P4254" s="25"/>
      <c r="R4254" s="25"/>
      <c r="T4254" s="37"/>
      <c r="U4254" s="37"/>
      <c r="W4254" s="37"/>
      <c r="Y4254" s="37"/>
      <c r="Z4254" s="37"/>
      <c r="AB4254" s="37"/>
    </row>
    <row r="4255" spans="1:28">
      <c r="A4255" s="125"/>
      <c r="B4255" s="37"/>
      <c r="C4255" s="37"/>
      <c r="D4255" s="37"/>
      <c r="F4255" s="37"/>
      <c r="G4255" s="37"/>
      <c r="H4255" s="37"/>
      <c r="J4255" s="25"/>
      <c r="K4255" s="25"/>
      <c r="M4255" s="25"/>
      <c r="P4255" s="25"/>
      <c r="R4255" s="25"/>
      <c r="T4255" s="37"/>
      <c r="U4255" s="37"/>
      <c r="W4255" s="37"/>
      <c r="Y4255" s="37"/>
      <c r="Z4255" s="37"/>
      <c r="AB4255" s="37"/>
    </row>
    <row r="4256" spans="1:28">
      <c r="A4256" s="125"/>
      <c r="B4256" s="37"/>
      <c r="C4256" s="37"/>
      <c r="D4256" s="37"/>
      <c r="F4256" s="37"/>
      <c r="G4256" s="37"/>
      <c r="H4256" s="37"/>
      <c r="J4256" s="25"/>
      <c r="K4256" s="25"/>
      <c r="M4256" s="25"/>
      <c r="P4256" s="25"/>
      <c r="R4256" s="25"/>
      <c r="T4256" s="37"/>
      <c r="U4256" s="37"/>
      <c r="W4256" s="37"/>
      <c r="Y4256" s="37"/>
      <c r="Z4256" s="37"/>
      <c r="AB4256" s="37"/>
    </row>
    <row r="4257" spans="1:28">
      <c r="A4257" s="125"/>
      <c r="B4257" s="37"/>
      <c r="C4257" s="37"/>
      <c r="D4257" s="37"/>
      <c r="F4257" s="37"/>
      <c r="G4257" s="37"/>
      <c r="H4257" s="37"/>
      <c r="J4257" s="25"/>
      <c r="K4257" s="25"/>
      <c r="M4257" s="25"/>
      <c r="P4257" s="25"/>
      <c r="R4257" s="25"/>
      <c r="T4257" s="37"/>
      <c r="U4257" s="37"/>
      <c r="W4257" s="37"/>
      <c r="Y4257" s="37"/>
      <c r="Z4257" s="37"/>
      <c r="AB4257" s="37"/>
    </row>
    <row r="4258" spans="1:28">
      <c r="A4258" s="125"/>
      <c r="B4258" s="37"/>
      <c r="C4258" s="37"/>
      <c r="D4258" s="37"/>
      <c r="F4258" s="37"/>
      <c r="G4258" s="37"/>
      <c r="H4258" s="37"/>
      <c r="J4258" s="25"/>
      <c r="K4258" s="25"/>
      <c r="M4258" s="25"/>
      <c r="P4258" s="25"/>
      <c r="R4258" s="25"/>
      <c r="T4258" s="37"/>
      <c r="U4258" s="37"/>
      <c r="W4258" s="37"/>
      <c r="Y4258" s="37"/>
      <c r="Z4258" s="37"/>
      <c r="AB4258" s="37"/>
    </row>
    <row r="4259" spans="1:28">
      <c r="A4259" s="125"/>
      <c r="B4259" s="37"/>
      <c r="C4259" s="37"/>
      <c r="D4259" s="37"/>
      <c r="F4259" s="37"/>
      <c r="G4259" s="37"/>
      <c r="H4259" s="37"/>
      <c r="J4259" s="25"/>
      <c r="K4259" s="25"/>
      <c r="M4259" s="25"/>
      <c r="P4259" s="25"/>
      <c r="R4259" s="25"/>
      <c r="T4259" s="37"/>
      <c r="U4259" s="37"/>
      <c r="W4259" s="37"/>
      <c r="Y4259" s="37"/>
      <c r="Z4259" s="37"/>
      <c r="AB4259" s="37"/>
    </row>
    <row r="4260" spans="1:28">
      <c r="A4260" s="125"/>
      <c r="B4260" s="37"/>
      <c r="C4260" s="37"/>
      <c r="D4260" s="37"/>
      <c r="F4260" s="37"/>
      <c r="G4260" s="37"/>
      <c r="H4260" s="37"/>
      <c r="J4260" s="25"/>
      <c r="K4260" s="25"/>
      <c r="M4260" s="25"/>
      <c r="P4260" s="25"/>
      <c r="R4260" s="25"/>
      <c r="T4260" s="37"/>
      <c r="U4260" s="37"/>
      <c r="W4260" s="37"/>
      <c r="Y4260" s="37"/>
      <c r="Z4260" s="37"/>
      <c r="AB4260" s="37"/>
    </row>
    <row r="4261" spans="1:28">
      <c r="A4261" s="125"/>
      <c r="B4261" s="37"/>
      <c r="C4261" s="37"/>
      <c r="D4261" s="37"/>
      <c r="F4261" s="37"/>
      <c r="G4261" s="37"/>
      <c r="H4261" s="37"/>
      <c r="J4261" s="25"/>
      <c r="K4261" s="25"/>
      <c r="M4261" s="25"/>
      <c r="P4261" s="25"/>
      <c r="R4261" s="25"/>
      <c r="T4261" s="37"/>
      <c r="U4261" s="37"/>
      <c r="W4261" s="37"/>
      <c r="Y4261" s="37"/>
      <c r="Z4261" s="37"/>
      <c r="AB4261" s="37"/>
    </row>
    <row r="4262" spans="1:28">
      <c r="A4262" s="125"/>
      <c r="B4262" s="37"/>
      <c r="C4262" s="37"/>
      <c r="D4262" s="37"/>
      <c r="F4262" s="37"/>
      <c r="G4262" s="37"/>
      <c r="H4262" s="37"/>
      <c r="J4262" s="25"/>
      <c r="K4262" s="25"/>
      <c r="M4262" s="25"/>
      <c r="P4262" s="25"/>
      <c r="R4262" s="25"/>
      <c r="T4262" s="37"/>
      <c r="U4262" s="37"/>
      <c r="W4262" s="37"/>
      <c r="Y4262" s="37"/>
      <c r="Z4262" s="37"/>
      <c r="AB4262" s="37"/>
    </row>
    <row r="4263" spans="1:28">
      <c r="A4263" s="125"/>
      <c r="B4263" s="37"/>
      <c r="C4263" s="37"/>
      <c r="D4263" s="37"/>
      <c r="F4263" s="37"/>
      <c r="G4263" s="37"/>
      <c r="H4263" s="37"/>
      <c r="J4263" s="25"/>
      <c r="K4263" s="25"/>
      <c r="M4263" s="25"/>
      <c r="P4263" s="25"/>
      <c r="R4263" s="25"/>
      <c r="T4263" s="37"/>
      <c r="U4263" s="37"/>
      <c r="W4263" s="37"/>
      <c r="Y4263" s="37"/>
      <c r="Z4263" s="37"/>
      <c r="AB4263" s="37"/>
    </row>
    <row r="4264" spans="1:28">
      <c r="A4264" s="125"/>
      <c r="B4264" s="37"/>
      <c r="C4264" s="37"/>
      <c r="D4264" s="37"/>
      <c r="F4264" s="37"/>
      <c r="G4264" s="37"/>
      <c r="H4264" s="37"/>
      <c r="J4264" s="25"/>
      <c r="K4264" s="25"/>
      <c r="M4264" s="25"/>
      <c r="P4264" s="25"/>
      <c r="R4264" s="25"/>
      <c r="T4264" s="37"/>
      <c r="U4264" s="37"/>
      <c r="W4264" s="37"/>
      <c r="Y4264" s="37"/>
      <c r="Z4264" s="37"/>
      <c r="AB4264" s="37"/>
    </row>
    <row r="4265" spans="1:28">
      <c r="A4265" s="125"/>
      <c r="B4265" s="37"/>
      <c r="C4265" s="37"/>
      <c r="D4265" s="37"/>
      <c r="F4265" s="37"/>
      <c r="G4265" s="37"/>
      <c r="H4265" s="37"/>
      <c r="J4265" s="25"/>
      <c r="K4265" s="25"/>
      <c r="M4265" s="25"/>
      <c r="P4265" s="25"/>
      <c r="R4265" s="25"/>
      <c r="T4265" s="37"/>
      <c r="U4265" s="37"/>
      <c r="W4265" s="37"/>
      <c r="Y4265" s="37"/>
      <c r="Z4265" s="37"/>
      <c r="AB4265" s="37"/>
    </row>
    <row r="4266" spans="1:28">
      <c r="A4266" s="125"/>
      <c r="B4266" s="37"/>
      <c r="C4266" s="37"/>
      <c r="D4266" s="37"/>
      <c r="F4266" s="37"/>
      <c r="G4266" s="37"/>
      <c r="H4266" s="37"/>
      <c r="J4266" s="25"/>
      <c r="K4266" s="25"/>
      <c r="M4266" s="25"/>
      <c r="P4266" s="25"/>
      <c r="R4266" s="25"/>
      <c r="T4266" s="37"/>
      <c r="U4266" s="37"/>
      <c r="W4266" s="37"/>
      <c r="Y4266" s="37"/>
      <c r="Z4266" s="37"/>
      <c r="AB4266" s="37"/>
    </row>
    <row r="4267" spans="1:28">
      <c r="A4267" s="125"/>
      <c r="B4267" s="37"/>
      <c r="C4267" s="37"/>
      <c r="D4267" s="37"/>
      <c r="F4267" s="37"/>
      <c r="G4267" s="37"/>
      <c r="H4267" s="37"/>
      <c r="J4267" s="25"/>
      <c r="K4267" s="25"/>
      <c r="M4267" s="25"/>
      <c r="P4267" s="25"/>
      <c r="R4267" s="25"/>
      <c r="T4267" s="37"/>
      <c r="U4267" s="37"/>
      <c r="W4267" s="37"/>
      <c r="Y4267" s="37"/>
      <c r="Z4267" s="37"/>
      <c r="AB4267" s="37"/>
    </row>
    <row r="4268" spans="1:28">
      <c r="A4268" s="125"/>
      <c r="B4268" s="37"/>
      <c r="C4268" s="37"/>
      <c r="D4268" s="37"/>
      <c r="F4268" s="37"/>
      <c r="G4268" s="37"/>
      <c r="H4268" s="37"/>
      <c r="J4268" s="25"/>
      <c r="K4268" s="25"/>
      <c r="M4268" s="25"/>
      <c r="P4268" s="25"/>
      <c r="R4268" s="25"/>
      <c r="T4268" s="37"/>
      <c r="U4268" s="37"/>
      <c r="W4268" s="37"/>
      <c r="Y4268" s="37"/>
      <c r="Z4268" s="37"/>
      <c r="AB4268" s="37"/>
    </row>
    <row r="4269" spans="1:28">
      <c r="A4269" s="125"/>
      <c r="B4269" s="37"/>
      <c r="C4269" s="37"/>
      <c r="D4269" s="37"/>
      <c r="F4269" s="37"/>
      <c r="G4269" s="37"/>
      <c r="H4269" s="37"/>
      <c r="J4269" s="25"/>
      <c r="K4269" s="25"/>
      <c r="M4269" s="25"/>
      <c r="P4269" s="25"/>
      <c r="R4269" s="25"/>
      <c r="T4269" s="37"/>
      <c r="U4269" s="37"/>
      <c r="W4269" s="37"/>
      <c r="Y4269" s="37"/>
      <c r="Z4269" s="37"/>
      <c r="AB4269" s="37"/>
    </row>
    <row r="4270" spans="1:28">
      <c r="A4270" s="125"/>
      <c r="B4270" s="37"/>
      <c r="C4270" s="37"/>
      <c r="D4270" s="37"/>
      <c r="F4270" s="37"/>
      <c r="G4270" s="37"/>
      <c r="H4270" s="37"/>
      <c r="J4270" s="25"/>
      <c r="K4270" s="25"/>
      <c r="M4270" s="25"/>
      <c r="P4270" s="25"/>
      <c r="R4270" s="25"/>
      <c r="T4270" s="37"/>
      <c r="U4270" s="37"/>
      <c r="W4270" s="37"/>
      <c r="Y4270" s="37"/>
      <c r="Z4270" s="37"/>
      <c r="AB4270" s="37"/>
    </row>
    <row r="4271" spans="1:28">
      <c r="A4271" s="125"/>
      <c r="B4271" s="37"/>
      <c r="C4271" s="37"/>
      <c r="D4271" s="37"/>
      <c r="F4271" s="37"/>
      <c r="G4271" s="37"/>
      <c r="H4271" s="37"/>
      <c r="J4271" s="25"/>
      <c r="K4271" s="25"/>
      <c r="M4271" s="25"/>
      <c r="P4271" s="25"/>
      <c r="R4271" s="25"/>
      <c r="T4271" s="37"/>
      <c r="U4271" s="37"/>
      <c r="W4271" s="37"/>
      <c r="Y4271" s="37"/>
      <c r="Z4271" s="37"/>
      <c r="AB4271" s="37"/>
    </row>
    <row r="4272" spans="1:28">
      <c r="A4272" s="125"/>
      <c r="B4272" s="37"/>
      <c r="C4272" s="37"/>
      <c r="D4272" s="37"/>
      <c r="F4272" s="37"/>
      <c r="G4272" s="37"/>
      <c r="H4272" s="37"/>
      <c r="J4272" s="25"/>
      <c r="K4272" s="25"/>
      <c r="M4272" s="25"/>
      <c r="P4272" s="25"/>
      <c r="R4272" s="25"/>
      <c r="T4272" s="37"/>
      <c r="U4272" s="37"/>
      <c r="W4272" s="37"/>
      <c r="Y4272" s="37"/>
      <c r="Z4272" s="37"/>
      <c r="AB4272" s="37"/>
    </row>
    <row r="4273" spans="1:28">
      <c r="A4273" s="125"/>
      <c r="B4273" s="37"/>
      <c r="C4273" s="37"/>
      <c r="D4273" s="37"/>
      <c r="F4273" s="37"/>
      <c r="G4273" s="37"/>
      <c r="H4273" s="37"/>
      <c r="J4273" s="25"/>
      <c r="K4273" s="25"/>
      <c r="M4273" s="25"/>
      <c r="P4273" s="25"/>
      <c r="R4273" s="25"/>
      <c r="T4273" s="37"/>
      <c r="U4273" s="37"/>
      <c r="W4273" s="37"/>
      <c r="Y4273" s="37"/>
      <c r="Z4273" s="37"/>
      <c r="AB4273" s="37"/>
    </row>
    <row r="4274" spans="1:28">
      <c r="A4274" s="125"/>
      <c r="B4274" s="37"/>
      <c r="C4274" s="37"/>
      <c r="D4274" s="37"/>
      <c r="F4274" s="37"/>
      <c r="G4274" s="37"/>
      <c r="H4274" s="37"/>
      <c r="J4274" s="25"/>
      <c r="K4274" s="25"/>
      <c r="M4274" s="25"/>
      <c r="P4274" s="25"/>
      <c r="R4274" s="25"/>
      <c r="T4274" s="37"/>
      <c r="U4274" s="37"/>
      <c r="W4274" s="37"/>
      <c r="Y4274" s="37"/>
      <c r="Z4274" s="37"/>
      <c r="AB4274" s="37"/>
    </row>
    <row r="4275" spans="1:28">
      <c r="A4275" s="125"/>
      <c r="B4275" s="37"/>
      <c r="C4275" s="37"/>
      <c r="D4275" s="37"/>
      <c r="F4275" s="37"/>
      <c r="G4275" s="37"/>
      <c r="H4275" s="37"/>
      <c r="J4275" s="25"/>
      <c r="K4275" s="25"/>
      <c r="M4275" s="25"/>
      <c r="P4275" s="25"/>
      <c r="R4275" s="25"/>
      <c r="T4275" s="37"/>
      <c r="U4275" s="37"/>
      <c r="W4275" s="37"/>
      <c r="Y4275" s="37"/>
      <c r="Z4275" s="37"/>
      <c r="AB4275" s="37"/>
    </row>
    <row r="4276" spans="1:28">
      <c r="A4276" s="125"/>
      <c r="B4276" s="37"/>
      <c r="C4276" s="37"/>
      <c r="D4276" s="37"/>
      <c r="F4276" s="37"/>
      <c r="G4276" s="37"/>
      <c r="H4276" s="37"/>
      <c r="J4276" s="25"/>
      <c r="K4276" s="25"/>
      <c r="M4276" s="25"/>
      <c r="P4276" s="25"/>
      <c r="R4276" s="25"/>
      <c r="T4276" s="37"/>
      <c r="U4276" s="37"/>
      <c r="W4276" s="37"/>
      <c r="Y4276" s="37"/>
      <c r="Z4276" s="37"/>
      <c r="AB4276" s="37"/>
    </row>
    <row r="4277" spans="1:28">
      <c r="A4277" s="125"/>
      <c r="B4277" s="37"/>
      <c r="C4277" s="37"/>
      <c r="D4277" s="37"/>
      <c r="F4277" s="37"/>
      <c r="G4277" s="37"/>
      <c r="H4277" s="37"/>
      <c r="J4277" s="25"/>
      <c r="K4277" s="25"/>
      <c r="M4277" s="25"/>
      <c r="P4277" s="25"/>
      <c r="R4277" s="25"/>
      <c r="T4277" s="37"/>
      <c r="U4277" s="37"/>
      <c r="W4277" s="37"/>
      <c r="Y4277" s="37"/>
      <c r="Z4277" s="37"/>
      <c r="AB4277" s="37"/>
    </row>
    <row r="4278" spans="1:28">
      <c r="A4278" s="125"/>
      <c r="B4278" s="37"/>
      <c r="C4278" s="37"/>
      <c r="D4278" s="37"/>
      <c r="F4278" s="37"/>
      <c r="G4278" s="37"/>
      <c r="H4278" s="37"/>
      <c r="J4278" s="25"/>
      <c r="K4278" s="25"/>
      <c r="M4278" s="25"/>
      <c r="P4278" s="25"/>
      <c r="R4278" s="25"/>
      <c r="T4278" s="37"/>
      <c r="U4278" s="37"/>
      <c r="W4278" s="37"/>
      <c r="Y4278" s="37"/>
      <c r="Z4278" s="37"/>
      <c r="AB4278" s="37"/>
    </row>
    <row r="4279" spans="1:28">
      <c r="A4279" s="125"/>
      <c r="B4279" s="37"/>
      <c r="C4279" s="37"/>
      <c r="D4279" s="37"/>
      <c r="F4279" s="37"/>
      <c r="G4279" s="37"/>
      <c r="H4279" s="37"/>
      <c r="J4279" s="25"/>
      <c r="K4279" s="25"/>
      <c r="M4279" s="25"/>
      <c r="P4279" s="25"/>
      <c r="R4279" s="25"/>
      <c r="T4279" s="37"/>
      <c r="U4279" s="37"/>
      <c r="W4279" s="37"/>
      <c r="Y4279" s="37"/>
      <c r="Z4279" s="37"/>
      <c r="AB4279" s="37"/>
    </row>
    <row r="4280" spans="1:28">
      <c r="A4280" s="125"/>
      <c r="B4280" s="37"/>
      <c r="C4280" s="37"/>
      <c r="D4280" s="37"/>
      <c r="F4280" s="37"/>
      <c r="G4280" s="37"/>
      <c r="H4280" s="37"/>
      <c r="J4280" s="25"/>
      <c r="K4280" s="25"/>
      <c r="M4280" s="25"/>
      <c r="P4280" s="25"/>
      <c r="R4280" s="25"/>
      <c r="T4280" s="37"/>
      <c r="U4280" s="37"/>
      <c r="W4280" s="37"/>
      <c r="Y4280" s="37"/>
      <c r="Z4280" s="37"/>
      <c r="AB4280" s="37"/>
    </row>
    <row r="4281" spans="1:28">
      <c r="A4281" s="125"/>
      <c r="B4281" s="37"/>
      <c r="C4281" s="37"/>
      <c r="D4281" s="37"/>
      <c r="F4281" s="37"/>
      <c r="G4281" s="37"/>
      <c r="H4281" s="37"/>
      <c r="J4281" s="25"/>
      <c r="K4281" s="25"/>
      <c r="M4281" s="25"/>
      <c r="P4281" s="25"/>
      <c r="R4281" s="25"/>
      <c r="T4281" s="37"/>
      <c r="U4281" s="37"/>
      <c r="W4281" s="37"/>
      <c r="Y4281" s="37"/>
      <c r="Z4281" s="37"/>
      <c r="AB4281" s="37"/>
    </row>
    <row r="4282" spans="1:28">
      <c r="A4282" s="125"/>
      <c r="B4282" s="37"/>
      <c r="C4282" s="37"/>
      <c r="D4282" s="37"/>
      <c r="F4282" s="37"/>
      <c r="G4282" s="37"/>
      <c r="H4282" s="37"/>
      <c r="J4282" s="25"/>
      <c r="K4282" s="25"/>
      <c r="M4282" s="25"/>
      <c r="P4282" s="25"/>
      <c r="R4282" s="25"/>
      <c r="T4282" s="37"/>
      <c r="U4282" s="37"/>
      <c r="W4282" s="37"/>
      <c r="Y4282" s="37"/>
      <c r="Z4282" s="37"/>
      <c r="AB4282" s="37"/>
    </row>
    <row r="4283" spans="1:28">
      <c r="A4283" s="125"/>
      <c r="B4283" s="37"/>
      <c r="C4283" s="37"/>
      <c r="D4283" s="37"/>
      <c r="F4283" s="37"/>
      <c r="G4283" s="37"/>
      <c r="H4283" s="37"/>
      <c r="J4283" s="25"/>
      <c r="K4283" s="25"/>
      <c r="M4283" s="25"/>
      <c r="P4283" s="25"/>
      <c r="R4283" s="25"/>
      <c r="T4283" s="37"/>
      <c r="U4283" s="37"/>
      <c r="W4283" s="37"/>
      <c r="Y4283" s="37"/>
      <c r="Z4283" s="37"/>
      <c r="AB4283" s="37"/>
    </row>
    <row r="4284" spans="1:28">
      <c r="A4284" s="125"/>
      <c r="B4284" s="37"/>
      <c r="C4284" s="37"/>
      <c r="D4284" s="37"/>
      <c r="F4284" s="37"/>
      <c r="G4284" s="37"/>
      <c r="H4284" s="37"/>
      <c r="J4284" s="25"/>
      <c r="K4284" s="25"/>
      <c r="M4284" s="25"/>
      <c r="P4284" s="25"/>
      <c r="R4284" s="25"/>
      <c r="T4284" s="37"/>
      <c r="U4284" s="37"/>
      <c r="W4284" s="37"/>
      <c r="Y4284" s="37"/>
      <c r="Z4284" s="37"/>
      <c r="AB4284" s="37"/>
    </row>
    <row r="4285" spans="1:28">
      <c r="A4285" s="125"/>
      <c r="B4285" s="37"/>
      <c r="C4285" s="37"/>
      <c r="D4285" s="37"/>
      <c r="F4285" s="37"/>
      <c r="G4285" s="37"/>
      <c r="H4285" s="37"/>
      <c r="J4285" s="25"/>
      <c r="K4285" s="25"/>
      <c r="M4285" s="25"/>
      <c r="P4285" s="25"/>
      <c r="R4285" s="25"/>
      <c r="T4285" s="37"/>
      <c r="U4285" s="37"/>
      <c r="W4285" s="37"/>
      <c r="Y4285" s="37"/>
      <c r="Z4285" s="37"/>
      <c r="AB4285" s="37"/>
    </row>
    <row r="4286" spans="1:28">
      <c r="A4286" s="125"/>
      <c r="B4286" s="37"/>
      <c r="C4286" s="37"/>
      <c r="D4286" s="37"/>
      <c r="F4286" s="37"/>
      <c r="G4286" s="37"/>
      <c r="H4286" s="37"/>
      <c r="J4286" s="25"/>
      <c r="K4286" s="25"/>
      <c r="M4286" s="25"/>
      <c r="P4286" s="25"/>
      <c r="R4286" s="25"/>
      <c r="T4286" s="37"/>
      <c r="U4286" s="37"/>
      <c r="W4286" s="37"/>
      <c r="Y4286" s="37"/>
      <c r="Z4286" s="37"/>
      <c r="AB4286" s="37"/>
    </row>
    <row r="4287" spans="1:28">
      <c r="A4287" s="125"/>
      <c r="B4287" s="37"/>
      <c r="C4287" s="37"/>
      <c r="D4287" s="37"/>
      <c r="F4287" s="37"/>
      <c r="G4287" s="37"/>
      <c r="H4287" s="37"/>
      <c r="J4287" s="25"/>
      <c r="K4287" s="25"/>
      <c r="M4287" s="25"/>
      <c r="P4287" s="25"/>
      <c r="R4287" s="25"/>
      <c r="T4287" s="37"/>
      <c r="U4287" s="37"/>
      <c r="W4287" s="37"/>
      <c r="Y4287" s="37"/>
      <c r="Z4287" s="37"/>
      <c r="AB4287" s="37"/>
    </row>
    <row r="4288" spans="1:28">
      <c r="A4288" s="125"/>
      <c r="B4288" s="37"/>
      <c r="C4288" s="37"/>
      <c r="D4288" s="37"/>
      <c r="F4288" s="37"/>
      <c r="G4288" s="37"/>
      <c r="H4288" s="37"/>
      <c r="J4288" s="25"/>
      <c r="K4288" s="25"/>
      <c r="M4288" s="25"/>
      <c r="P4288" s="25"/>
      <c r="R4288" s="25"/>
      <c r="T4288" s="37"/>
      <c r="U4288" s="37"/>
      <c r="W4288" s="37"/>
      <c r="Y4288" s="37"/>
      <c r="Z4288" s="37"/>
      <c r="AB4288" s="37"/>
    </row>
    <row r="4289" spans="1:28">
      <c r="A4289" s="125"/>
      <c r="B4289" s="37"/>
      <c r="C4289" s="37"/>
      <c r="D4289" s="37"/>
      <c r="F4289" s="37"/>
      <c r="G4289" s="37"/>
      <c r="H4289" s="37"/>
      <c r="J4289" s="25"/>
      <c r="K4289" s="25"/>
      <c r="M4289" s="25"/>
      <c r="P4289" s="25"/>
      <c r="R4289" s="25"/>
      <c r="T4289" s="37"/>
      <c r="U4289" s="37"/>
      <c r="W4289" s="37"/>
      <c r="Y4289" s="37"/>
      <c r="Z4289" s="37"/>
      <c r="AB4289" s="37"/>
    </row>
    <row r="4290" spans="1:28">
      <c r="A4290" s="125"/>
      <c r="B4290" s="37"/>
      <c r="C4290" s="37"/>
      <c r="D4290" s="37"/>
      <c r="F4290" s="37"/>
      <c r="G4290" s="37"/>
      <c r="H4290" s="37"/>
      <c r="J4290" s="25"/>
      <c r="K4290" s="25"/>
      <c r="M4290" s="25"/>
      <c r="P4290" s="25"/>
      <c r="R4290" s="25"/>
      <c r="T4290" s="37"/>
      <c r="U4290" s="37"/>
      <c r="W4290" s="37"/>
      <c r="Y4290" s="37"/>
      <c r="Z4290" s="37"/>
      <c r="AB4290" s="37"/>
    </row>
    <row r="4291" spans="1:28">
      <c r="A4291" s="125"/>
      <c r="B4291" s="37"/>
      <c r="C4291" s="37"/>
      <c r="D4291" s="37"/>
      <c r="F4291" s="37"/>
      <c r="G4291" s="37"/>
      <c r="H4291" s="37"/>
      <c r="J4291" s="25"/>
      <c r="K4291" s="25"/>
      <c r="M4291" s="25"/>
      <c r="P4291" s="25"/>
      <c r="R4291" s="25"/>
      <c r="T4291" s="37"/>
      <c r="U4291" s="37"/>
      <c r="W4291" s="37"/>
      <c r="Y4291" s="37"/>
      <c r="Z4291" s="37"/>
      <c r="AB4291" s="37"/>
    </row>
    <row r="4292" spans="1:28">
      <c r="A4292" s="125"/>
      <c r="B4292" s="37"/>
      <c r="C4292" s="37"/>
      <c r="D4292" s="37"/>
      <c r="F4292" s="37"/>
      <c r="G4292" s="37"/>
      <c r="H4292" s="37"/>
      <c r="J4292" s="25"/>
      <c r="K4292" s="25"/>
      <c r="M4292" s="25"/>
      <c r="P4292" s="25"/>
      <c r="R4292" s="25"/>
      <c r="T4292" s="37"/>
      <c r="U4292" s="37"/>
      <c r="W4292" s="37"/>
      <c r="Y4292" s="37"/>
      <c r="Z4292" s="37"/>
      <c r="AB4292" s="37"/>
    </row>
    <row r="4293" spans="1:28">
      <c r="A4293" s="125"/>
      <c r="B4293" s="37"/>
      <c r="C4293" s="37"/>
      <c r="D4293" s="37"/>
      <c r="F4293" s="37"/>
      <c r="G4293" s="37"/>
      <c r="H4293" s="37"/>
      <c r="J4293" s="25"/>
      <c r="K4293" s="25"/>
      <c r="M4293" s="25"/>
      <c r="P4293" s="25"/>
      <c r="R4293" s="25"/>
      <c r="T4293" s="37"/>
      <c r="U4293" s="37"/>
      <c r="W4293" s="37"/>
      <c r="Y4293" s="37"/>
      <c r="Z4293" s="37"/>
      <c r="AB4293" s="37"/>
    </row>
    <row r="4294" spans="1:28">
      <c r="A4294" s="125"/>
      <c r="B4294" s="37"/>
      <c r="C4294" s="37"/>
      <c r="D4294" s="37"/>
      <c r="F4294" s="37"/>
      <c r="G4294" s="37"/>
      <c r="H4294" s="37"/>
      <c r="J4294" s="25"/>
      <c r="K4294" s="25"/>
      <c r="M4294" s="25"/>
      <c r="P4294" s="25"/>
      <c r="R4294" s="25"/>
      <c r="T4294" s="37"/>
      <c r="U4294" s="37"/>
      <c r="W4294" s="37"/>
      <c r="Y4294" s="37"/>
      <c r="Z4294" s="37"/>
      <c r="AB4294" s="37"/>
    </row>
    <row r="4295" spans="1:28">
      <c r="A4295" s="125"/>
      <c r="B4295" s="37"/>
      <c r="C4295" s="37"/>
      <c r="D4295" s="37"/>
      <c r="F4295" s="37"/>
      <c r="G4295" s="37"/>
      <c r="H4295" s="37"/>
      <c r="J4295" s="25"/>
      <c r="K4295" s="25"/>
      <c r="M4295" s="25"/>
      <c r="P4295" s="25"/>
      <c r="R4295" s="25"/>
      <c r="T4295" s="37"/>
      <c r="U4295" s="37"/>
      <c r="W4295" s="37"/>
      <c r="Y4295" s="37"/>
      <c r="Z4295" s="37"/>
      <c r="AB4295" s="37"/>
    </row>
    <row r="4296" spans="1:28">
      <c r="A4296" s="125"/>
      <c r="B4296" s="37"/>
      <c r="C4296" s="37"/>
      <c r="D4296" s="37"/>
      <c r="F4296" s="37"/>
      <c r="G4296" s="37"/>
      <c r="H4296" s="37"/>
      <c r="J4296" s="25"/>
      <c r="K4296" s="25"/>
      <c r="M4296" s="25"/>
      <c r="P4296" s="25"/>
      <c r="R4296" s="25"/>
      <c r="T4296" s="37"/>
      <c r="U4296" s="37"/>
      <c r="W4296" s="37"/>
      <c r="Y4296" s="37"/>
      <c r="Z4296" s="37"/>
      <c r="AB4296" s="37"/>
    </row>
    <row r="4297" spans="1:28">
      <c r="A4297" s="125"/>
      <c r="B4297" s="37"/>
      <c r="C4297" s="37"/>
      <c r="D4297" s="37"/>
      <c r="F4297" s="37"/>
      <c r="G4297" s="37"/>
      <c r="H4297" s="37"/>
      <c r="J4297" s="25"/>
      <c r="K4297" s="25"/>
      <c r="M4297" s="25"/>
      <c r="P4297" s="25"/>
      <c r="R4297" s="25"/>
      <c r="T4297" s="37"/>
      <c r="U4297" s="37"/>
      <c r="W4297" s="37"/>
      <c r="Y4297" s="37"/>
      <c r="Z4297" s="37"/>
      <c r="AB4297" s="37"/>
    </row>
    <row r="4298" spans="1:28">
      <c r="A4298" s="125"/>
      <c r="B4298" s="37"/>
      <c r="C4298" s="37"/>
      <c r="D4298" s="37"/>
      <c r="F4298" s="37"/>
      <c r="G4298" s="37"/>
      <c r="H4298" s="37"/>
      <c r="J4298" s="25"/>
      <c r="K4298" s="25"/>
      <c r="M4298" s="25"/>
      <c r="P4298" s="25"/>
      <c r="R4298" s="25"/>
      <c r="T4298" s="37"/>
      <c r="U4298" s="37"/>
      <c r="W4298" s="37"/>
      <c r="Y4298" s="37"/>
      <c r="Z4298" s="37"/>
      <c r="AB4298" s="37"/>
    </row>
    <row r="4299" spans="1:28">
      <c r="A4299" s="125"/>
      <c r="B4299" s="37"/>
      <c r="C4299" s="37"/>
      <c r="D4299" s="37"/>
      <c r="F4299" s="37"/>
      <c r="G4299" s="37"/>
      <c r="H4299" s="37"/>
      <c r="J4299" s="25"/>
      <c r="K4299" s="25"/>
      <c r="M4299" s="25"/>
      <c r="P4299" s="25"/>
      <c r="R4299" s="25"/>
      <c r="T4299" s="37"/>
      <c r="U4299" s="37"/>
      <c r="W4299" s="37"/>
      <c r="Y4299" s="37"/>
      <c r="Z4299" s="37"/>
      <c r="AB4299" s="37"/>
    </row>
    <row r="4300" spans="1:28">
      <c r="A4300" s="125"/>
      <c r="B4300" s="37"/>
      <c r="C4300" s="37"/>
      <c r="D4300" s="37"/>
      <c r="F4300" s="37"/>
      <c r="G4300" s="37"/>
      <c r="H4300" s="37"/>
      <c r="J4300" s="25"/>
      <c r="K4300" s="25"/>
      <c r="M4300" s="25"/>
      <c r="P4300" s="25"/>
      <c r="R4300" s="25"/>
      <c r="T4300" s="37"/>
      <c r="U4300" s="37"/>
      <c r="W4300" s="37"/>
      <c r="Y4300" s="37"/>
      <c r="Z4300" s="37"/>
      <c r="AB4300" s="37"/>
    </row>
    <row r="4301" spans="1:28">
      <c r="A4301" s="125"/>
      <c r="B4301" s="37"/>
      <c r="C4301" s="37"/>
      <c r="D4301" s="37"/>
      <c r="F4301" s="37"/>
      <c r="G4301" s="37"/>
      <c r="H4301" s="37"/>
      <c r="J4301" s="25"/>
      <c r="K4301" s="25"/>
      <c r="M4301" s="25"/>
      <c r="P4301" s="25"/>
      <c r="R4301" s="25"/>
      <c r="T4301" s="37"/>
      <c r="U4301" s="37"/>
      <c r="W4301" s="37"/>
      <c r="Y4301" s="37"/>
      <c r="Z4301" s="37"/>
      <c r="AB4301" s="37"/>
    </row>
    <row r="4302" spans="1:28">
      <c r="A4302" s="125"/>
      <c r="B4302" s="37"/>
      <c r="C4302" s="37"/>
      <c r="D4302" s="37"/>
      <c r="F4302" s="37"/>
      <c r="G4302" s="37"/>
      <c r="H4302" s="37"/>
      <c r="J4302" s="25"/>
      <c r="K4302" s="25"/>
      <c r="M4302" s="25"/>
      <c r="P4302" s="25"/>
      <c r="R4302" s="25"/>
      <c r="T4302" s="37"/>
      <c r="U4302" s="37"/>
      <c r="W4302" s="37"/>
      <c r="Y4302" s="37"/>
      <c r="Z4302" s="37"/>
      <c r="AB4302" s="37"/>
    </row>
    <row r="4303" spans="1:28">
      <c r="A4303" s="125"/>
      <c r="B4303" s="37"/>
      <c r="C4303" s="37"/>
      <c r="D4303" s="37"/>
      <c r="F4303" s="37"/>
      <c r="G4303" s="37"/>
      <c r="H4303" s="37"/>
      <c r="J4303" s="25"/>
      <c r="K4303" s="25"/>
      <c r="M4303" s="25"/>
      <c r="P4303" s="25"/>
      <c r="R4303" s="25"/>
      <c r="T4303" s="37"/>
      <c r="U4303" s="37"/>
      <c r="W4303" s="37"/>
      <c r="Y4303" s="37"/>
      <c r="Z4303" s="37"/>
      <c r="AB4303" s="37"/>
    </row>
    <row r="4304" spans="1:28">
      <c r="A4304" s="125"/>
      <c r="B4304" s="37"/>
      <c r="C4304" s="37"/>
      <c r="D4304" s="37"/>
      <c r="F4304" s="37"/>
      <c r="G4304" s="37"/>
      <c r="H4304" s="37"/>
      <c r="J4304" s="25"/>
      <c r="K4304" s="25"/>
      <c r="M4304" s="25"/>
      <c r="P4304" s="25"/>
      <c r="R4304" s="25"/>
      <c r="T4304" s="37"/>
      <c r="U4304" s="37"/>
      <c r="W4304" s="37"/>
      <c r="Y4304" s="37"/>
      <c r="Z4304" s="37"/>
      <c r="AB4304" s="37"/>
    </row>
    <row r="4305" spans="1:28">
      <c r="A4305" s="125"/>
      <c r="B4305" s="37"/>
      <c r="C4305" s="37"/>
      <c r="D4305" s="37"/>
      <c r="F4305" s="37"/>
      <c r="G4305" s="37"/>
      <c r="H4305" s="37"/>
      <c r="J4305" s="25"/>
      <c r="K4305" s="25"/>
      <c r="M4305" s="25"/>
      <c r="P4305" s="25"/>
      <c r="R4305" s="25"/>
      <c r="T4305" s="37"/>
      <c r="U4305" s="37"/>
      <c r="W4305" s="37"/>
      <c r="Y4305" s="37"/>
      <c r="Z4305" s="37"/>
      <c r="AB4305" s="37"/>
    </row>
    <row r="4306" spans="1:28">
      <c r="A4306" s="125"/>
      <c r="B4306" s="37"/>
      <c r="C4306" s="37"/>
      <c r="D4306" s="37"/>
      <c r="F4306" s="37"/>
      <c r="G4306" s="37"/>
      <c r="H4306" s="37"/>
      <c r="J4306" s="25"/>
      <c r="K4306" s="25"/>
      <c r="M4306" s="25"/>
      <c r="P4306" s="25"/>
      <c r="R4306" s="25"/>
      <c r="T4306" s="37"/>
      <c r="U4306" s="37"/>
      <c r="W4306" s="37"/>
      <c r="Y4306" s="37"/>
      <c r="Z4306" s="37"/>
      <c r="AB4306" s="37"/>
    </row>
    <row r="4307" spans="1:28">
      <c r="A4307" s="125"/>
      <c r="B4307" s="37"/>
      <c r="C4307" s="37"/>
      <c r="D4307" s="37"/>
      <c r="F4307" s="37"/>
      <c r="G4307" s="37"/>
      <c r="H4307" s="37"/>
      <c r="J4307" s="25"/>
      <c r="K4307" s="25"/>
      <c r="M4307" s="25"/>
      <c r="P4307" s="25"/>
      <c r="R4307" s="25"/>
      <c r="T4307" s="37"/>
      <c r="U4307" s="37"/>
      <c r="W4307" s="37"/>
      <c r="Y4307" s="37"/>
      <c r="Z4307" s="37"/>
      <c r="AB4307" s="37"/>
    </row>
    <row r="4308" spans="1:28">
      <c r="A4308" s="125"/>
      <c r="B4308" s="37"/>
      <c r="C4308" s="37"/>
      <c r="D4308" s="37"/>
      <c r="F4308" s="37"/>
      <c r="G4308" s="37"/>
      <c r="H4308" s="37"/>
      <c r="J4308" s="25"/>
      <c r="K4308" s="25"/>
      <c r="M4308" s="25"/>
      <c r="P4308" s="25"/>
      <c r="R4308" s="25"/>
      <c r="T4308" s="37"/>
      <c r="U4308" s="37"/>
      <c r="W4308" s="37"/>
      <c r="Y4308" s="37"/>
      <c r="Z4308" s="37"/>
      <c r="AB4308" s="37"/>
    </row>
    <row r="4309" spans="1:28">
      <c r="A4309" s="125"/>
      <c r="B4309" s="37"/>
      <c r="C4309" s="37"/>
      <c r="D4309" s="37"/>
      <c r="F4309" s="37"/>
      <c r="G4309" s="37"/>
      <c r="H4309" s="37"/>
      <c r="J4309" s="25"/>
      <c r="K4309" s="25"/>
      <c r="M4309" s="25"/>
      <c r="P4309" s="25"/>
      <c r="R4309" s="25"/>
      <c r="T4309" s="37"/>
      <c r="U4309" s="37"/>
      <c r="W4309" s="37"/>
      <c r="Y4309" s="37"/>
      <c r="Z4309" s="37"/>
      <c r="AB4309" s="37"/>
    </row>
    <row r="4310" spans="1:28">
      <c r="A4310" s="125"/>
      <c r="B4310" s="37"/>
      <c r="C4310" s="37"/>
      <c r="D4310" s="37"/>
      <c r="F4310" s="37"/>
      <c r="G4310" s="37"/>
      <c r="H4310" s="37"/>
      <c r="J4310" s="25"/>
      <c r="K4310" s="25"/>
      <c r="M4310" s="25"/>
      <c r="P4310" s="25"/>
      <c r="R4310" s="25"/>
      <c r="T4310" s="37"/>
      <c r="U4310" s="37"/>
      <c r="W4310" s="37"/>
      <c r="Y4310" s="37"/>
      <c r="Z4310" s="37"/>
      <c r="AB4310" s="37"/>
    </row>
    <row r="4311" spans="1:28">
      <c r="A4311" s="125"/>
      <c r="B4311" s="37"/>
      <c r="C4311" s="37"/>
      <c r="D4311" s="37"/>
      <c r="F4311" s="37"/>
      <c r="G4311" s="37"/>
      <c r="H4311" s="37"/>
      <c r="J4311" s="25"/>
      <c r="K4311" s="25"/>
      <c r="M4311" s="25"/>
      <c r="P4311" s="25"/>
      <c r="R4311" s="25"/>
      <c r="T4311" s="37"/>
      <c r="U4311" s="37"/>
      <c r="W4311" s="37"/>
      <c r="Y4311" s="37"/>
      <c r="Z4311" s="37"/>
      <c r="AB4311" s="37"/>
    </row>
    <row r="4312" spans="1:28">
      <c r="A4312" s="125"/>
      <c r="B4312" s="37"/>
      <c r="C4312" s="37"/>
      <c r="D4312" s="37"/>
      <c r="F4312" s="37"/>
      <c r="G4312" s="37"/>
      <c r="H4312" s="37"/>
      <c r="J4312" s="25"/>
      <c r="K4312" s="25"/>
      <c r="M4312" s="25"/>
      <c r="P4312" s="25"/>
      <c r="R4312" s="25"/>
      <c r="T4312" s="37"/>
      <c r="U4312" s="37"/>
      <c r="W4312" s="37"/>
      <c r="Y4312" s="37"/>
      <c r="Z4312" s="37"/>
      <c r="AB4312" s="37"/>
    </row>
    <row r="4313" spans="1:28">
      <c r="A4313" s="125"/>
      <c r="B4313" s="37"/>
      <c r="C4313" s="37"/>
      <c r="D4313" s="37"/>
      <c r="F4313" s="37"/>
      <c r="G4313" s="37"/>
      <c r="H4313" s="37"/>
      <c r="J4313" s="25"/>
      <c r="K4313" s="25"/>
      <c r="M4313" s="25"/>
      <c r="P4313" s="25"/>
      <c r="R4313" s="25"/>
      <c r="T4313" s="37"/>
      <c r="U4313" s="37"/>
      <c r="W4313" s="37"/>
      <c r="Y4313" s="37"/>
      <c r="Z4313" s="37"/>
      <c r="AB4313" s="37"/>
    </row>
    <row r="4314" spans="1:28">
      <c r="A4314" s="125"/>
      <c r="B4314" s="37"/>
      <c r="C4314" s="37"/>
      <c r="D4314" s="37"/>
      <c r="F4314" s="37"/>
      <c r="G4314" s="37"/>
      <c r="H4314" s="37"/>
      <c r="J4314" s="25"/>
      <c r="K4314" s="25"/>
      <c r="M4314" s="25"/>
      <c r="P4314" s="25"/>
      <c r="R4314" s="25"/>
      <c r="T4314" s="37"/>
      <c r="U4314" s="37"/>
      <c r="W4314" s="37"/>
      <c r="Y4314" s="37"/>
      <c r="Z4314" s="37"/>
      <c r="AB4314" s="37"/>
    </row>
    <row r="4315" spans="1:28">
      <c r="A4315" s="125"/>
      <c r="B4315" s="37"/>
      <c r="C4315" s="37"/>
      <c r="D4315" s="37"/>
      <c r="F4315" s="37"/>
      <c r="G4315" s="37"/>
      <c r="H4315" s="37"/>
      <c r="J4315" s="25"/>
      <c r="K4315" s="25"/>
      <c r="M4315" s="25"/>
      <c r="P4315" s="25"/>
      <c r="R4315" s="25"/>
      <c r="T4315" s="37"/>
      <c r="U4315" s="37"/>
      <c r="W4315" s="37"/>
      <c r="Y4315" s="37"/>
      <c r="Z4315" s="37"/>
      <c r="AB4315" s="37"/>
    </row>
    <row r="4316" spans="1:28">
      <c r="A4316" s="125"/>
      <c r="B4316" s="37"/>
      <c r="C4316" s="37"/>
      <c r="D4316" s="37"/>
      <c r="F4316" s="37"/>
      <c r="G4316" s="37"/>
      <c r="H4316" s="37"/>
      <c r="J4316" s="25"/>
      <c r="K4316" s="25"/>
      <c r="M4316" s="25"/>
      <c r="P4316" s="25"/>
      <c r="R4316" s="25"/>
      <c r="T4316" s="37"/>
      <c r="U4316" s="37"/>
      <c r="W4316" s="37"/>
      <c r="Y4316" s="37"/>
      <c r="Z4316" s="37"/>
      <c r="AB4316" s="37"/>
    </row>
    <row r="4317" spans="1:28">
      <c r="A4317" s="125"/>
      <c r="B4317" s="37"/>
      <c r="C4317" s="37"/>
      <c r="D4317" s="37"/>
      <c r="F4317" s="37"/>
      <c r="G4317" s="37"/>
      <c r="H4317" s="37"/>
      <c r="J4317" s="25"/>
      <c r="K4317" s="25"/>
      <c r="M4317" s="25"/>
      <c r="P4317" s="25"/>
      <c r="R4317" s="25"/>
      <c r="T4317" s="37"/>
      <c r="U4317" s="37"/>
      <c r="W4317" s="37"/>
      <c r="Y4317" s="37"/>
      <c r="Z4317" s="37"/>
      <c r="AB4317" s="37"/>
    </row>
    <row r="4318" spans="1:28">
      <c r="A4318" s="125"/>
      <c r="B4318" s="37"/>
      <c r="C4318" s="37"/>
      <c r="D4318" s="37"/>
      <c r="F4318" s="37"/>
      <c r="G4318" s="37"/>
      <c r="H4318" s="37"/>
      <c r="J4318" s="25"/>
      <c r="K4318" s="25"/>
      <c r="M4318" s="25"/>
      <c r="P4318" s="25"/>
      <c r="R4318" s="25"/>
      <c r="T4318" s="37"/>
      <c r="U4318" s="37"/>
      <c r="W4318" s="37"/>
      <c r="Y4318" s="37"/>
      <c r="Z4318" s="37"/>
      <c r="AB4318" s="37"/>
    </row>
    <row r="4319" spans="1:28">
      <c r="A4319" s="125"/>
      <c r="B4319" s="37"/>
      <c r="C4319" s="37"/>
      <c r="D4319" s="37"/>
      <c r="F4319" s="37"/>
      <c r="G4319" s="37"/>
      <c r="H4319" s="37"/>
      <c r="J4319" s="25"/>
      <c r="K4319" s="25"/>
      <c r="M4319" s="25"/>
      <c r="P4319" s="25"/>
      <c r="R4319" s="25"/>
      <c r="T4319" s="37"/>
      <c r="U4319" s="37"/>
      <c r="W4319" s="37"/>
      <c r="Y4319" s="37"/>
      <c r="Z4319" s="37"/>
      <c r="AB4319" s="37"/>
    </row>
    <row r="4320" spans="1:28">
      <c r="A4320" s="125"/>
      <c r="B4320" s="37"/>
      <c r="C4320" s="37"/>
      <c r="D4320" s="37"/>
      <c r="F4320" s="37"/>
      <c r="G4320" s="37"/>
      <c r="H4320" s="37"/>
      <c r="J4320" s="25"/>
      <c r="K4320" s="25"/>
      <c r="M4320" s="25"/>
      <c r="P4320" s="25"/>
      <c r="R4320" s="25"/>
      <c r="T4320" s="37"/>
      <c r="U4320" s="37"/>
      <c r="W4320" s="37"/>
      <c r="Y4320" s="37"/>
      <c r="Z4320" s="37"/>
      <c r="AB4320" s="37"/>
    </row>
    <row r="4321" spans="1:28">
      <c r="A4321" s="125"/>
      <c r="B4321" s="37"/>
      <c r="C4321" s="37"/>
      <c r="D4321" s="37"/>
      <c r="F4321" s="37"/>
      <c r="G4321" s="37"/>
      <c r="H4321" s="37"/>
      <c r="J4321" s="25"/>
      <c r="K4321" s="25"/>
      <c r="M4321" s="25"/>
      <c r="P4321" s="25"/>
      <c r="R4321" s="25"/>
      <c r="T4321" s="37"/>
      <c r="U4321" s="37"/>
      <c r="W4321" s="37"/>
      <c r="Y4321" s="37"/>
      <c r="Z4321" s="37"/>
      <c r="AB4321" s="37"/>
    </row>
    <row r="4322" spans="1:28">
      <c r="A4322" s="125"/>
      <c r="B4322" s="37"/>
      <c r="C4322" s="37"/>
      <c r="D4322" s="37"/>
      <c r="F4322" s="37"/>
      <c r="G4322" s="37"/>
      <c r="H4322" s="37"/>
      <c r="J4322" s="25"/>
      <c r="K4322" s="25"/>
      <c r="M4322" s="25"/>
      <c r="P4322" s="25"/>
      <c r="R4322" s="25"/>
      <c r="T4322" s="37"/>
      <c r="U4322" s="37"/>
      <c r="W4322" s="37"/>
      <c r="Y4322" s="37"/>
      <c r="Z4322" s="37"/>
      <c r="AB4322" s="37"/>
    </row>
    <row r="4323" spans="1:28">
      <c r="A4323" s="125"/>
      <c r="B4323" s="37"/>
      <c r="C4323" s="37"/>
      <c r="D4323" s="37"/>
      <c r="F4323" s="37"/>
      <c r="G4323" s="37"/>
      <c r="H4323" s="37"/>
      <c r="J4323" s="25"/>
      <c r="K4323" s="25"/>
      <c r="M4323" s="25"/>
      <c r="P4323" s="25"/>
      <c r="R4323" s="25"/>
      <c r="T4323" s="37"/>
      <c r="U4323" s="37"/>
      <c r="W4323" s="37"/>
      <c r="Y4323" s="37"/>
      <c r="Z4323" s="37"/>
      <c r="AB4323" s="37"/>
    </row>
    <row r="4324" spans="1:28">
      <c r="A4324" s="125"/>
      <c r="B4324" s="37"/>
      <c r="C4324" s="37"/>
      <c r="D4324" s="37"/>
      <c r="F4324" s="37"/>
      <c r="G4324" s="37"/>
      <c r="H4324" s="37"/>
      <c r="J4324" s="25"/>
      <c r="K4324" s="25"/>
      <c r="M4324" s="25"/>
      <c r="P4324" s="25"/>
      <c r="R4324" s="25"/>
      <c r="T4324" s="37"/>
      <c r="U4324" s="37"/>
      <c r="W4324" s="37"/>
      <c r="Y4324" s="37"/>
      <c r="Z4324" s="37"/>
      <c r="AB4324" s="37"/>
    </row>
    <row r="4325" spans="1:28">
      <c r="A4325" s="125"/>
      <c r="B4325" s="37"/>
      <c r="C4325" s="37"/>
      <c r="D4325" s="37"/>
      <c r="F4325" s="37"/>
      <c r="G4325" s="37"/>
      <c r="H4325" s="37"/>
      <c r="J4325" s="25"/>
      <c r="K4325" s="25"/>
      <c r="M4325" s="25"/>
      <c r="P4325" s="25"/>
      <c r="R4325" s="25"/>
      <c r="T4325" s="37"/>
      <c r="U4325" s="37"/>
      <c r="W4325" s="37"/>
      <c r="Y4325" s="37"/>
      <c r="Z4325" s="37"/>
      <c r="AB4325" s="37"/>
    </row>
    <row r="4326" spans="1:28">
      <c r="A4326" s="125"/>
      <c r="B4326" s="37"/>
      <c r="C4326" s="37"/>
      <c r="D4326" s="37"/>
      <c r="F4326" s="37"/>
      <c r="G4326" s="37"/>
      <c r="H4326" s="37"/>
      <c r="J4326" s="25"/>
      <c r="K4326" s="25"/>
      <c r="M4326" s="25"/>
      <c r="P4326" s="25"/>
      <c r="R4326" s="25"/>
      <c r="T4326" s="37"/>
      <c r="U4326" s="37"/>
      <c r="W4326" s="37"/>
      <c r="Y4326" s="37"/>
      <c r="Z4326" s="37"/>
      <c r="AB4326" s="37"/>
    </row>
    <row r="4327" spans="1:28">
      <c r="A4327" s="125"/>
      <c r="B4327" s="37"/>
      <c r="C4327" s="37"/>
      <c r="D4327" s="37"/>
      <c r="F4327" s="37"/>
      <c r="G4327" s="37"/>
      <c r="H4327" s="37"/>
      <c r="J4327" s="25"/>
      <c r="K4327" s="25"/>
      <c r="M4327" s="25"/>
      <c r="P4327" s="25"/>
      <c r="R4327" s="25"/>
      <c r="T4327" s="37"/>
      <c r="U4327" s="37"/>
      <c r="W4327" s="37"/>
      <c r="Y4327" s="37"/>
      <c r="Z4327" s="37"/>
      <c r="AB4327" s="37"/>
    </row>
    <row r="4328" spans="1:28">
      <c r="A4328" s="125"/>
      <c r="B4328" s="37"/>
      <c r="C4328" s="37"/>
      <c r="D4328" s="37"/>
      <c r="F4328" s="37"/>
      <c r="G4328" s="37"/>
      <c r="H4328" s="37"/>
      <c r="J4328" s="25"/>
      <c r="K4328" s="25"/>
      <c r="M4328" s="25"/>
      <c r="P4328" s="25"/>
      <c r="R4328" s="25"/>
      <c r="T4328" s="37"/>
      <c r="U4328" s="37"/>
      <c r="W4328" s="37"/>
      <c r="Y4328" s="37"/>
      <c r="Z4328" s="37"/>
      <c r="AB4328" s="37"/>
    </row>
    <row r="4329" spans="1:28">
      <c r="A4329" s="125"/>
      <c r="B4329" s="37"/>
      <c r="C4329" s="37"/>
      <c r="D4329" s="37"/>
      <c r="F4329" s="37"/>
      <c r="G4329" s="37"/>
      <c r="H4329" s="37"/>
      <c r="J4329" s="25"/>
      <c r="K4329" s="25"/>
      <c r="M4329" s="25"/>
      <c r="P4329" s="25"/>
      <c r="R4329" s="25"/>
      <c r="T4329" s="37"/>
      <c r="U4329" s="37"/>
      <c r="W4329" s="37"/>
      <c r="Y4329" s="37"/>
      <c r="Z4329" s="37"/>
      <c r="AB4329" s="37"/>
    </row>
    <row r="4330" spans="1:28">
      <c r="A4330" s="125"/>
      <c r="B4330" s="37"/>
      <c r="C4330" s="37"/>
      <c r="D4330" s="37"/>
      <c r="F4330" s="37"/>
      <c r="G4330" s="37"/>
      <c r="H4330" s="37"/>
      <c r="J4330" s="25"/>
      <c r="K4330" s="25"/>
      <c r="M4330" s="25"/>
      <c r="P4330" s="25"/>
      <c r="R4330" s="25"/>
      <c r="T4330" s="37"/>
      <c r="U4330" s="37"/>
      <c r="W4330" s="37"/>
      <c r="Y4330" s="37"/>
      <c r="Z4330" s="37"/>
      <c r="AB4330" s="37"/>
    </row>
    <row r="4331" spans="1:28">
      <c r="A4331" s="125"/>
      <c r="B4331" s="37"/>
      <c r="C4331" s="37"/>
      <c r="D4331" s="37"/>
      <c r="F4331" s="37"/>
      <c r="G4331" s="37"/>
      <c r="H4331" s="37"/>
      <c r="J4331" s="25"/>
      <c r="K4331" s="25"/>
      <c r="M4331" s="25"/>
      <c r="P4331" s="25"/>
      <c r="R4331" s="25"/>
      <c r="T4331" s="37"/>
      <c r="U4331" s="37"/>
      <c r="W4331" s="37"/>
      <c r="Y4331" s="37"/>
      <c r="Z4331" s="37"/>
      <c r="AB4331" s="37"/>
    </row>
    <row r="4332" spans="1:28">
      <c r="A4332" s="125"/>
      <c r="B4332" s="37"/>
      <c r="C4332" s="37"/>
      <c r="D4332" s="37"/>
      <c r="F4332" s="37"/>
      <c r="G4332" s="37"/>
      <c r="H4332" s="37"/>
      <c r="J4332" s="25"/>
      <c r="K4332" s="25"/>
      <c r="M4332" s="25"/>
      <c r="P4332" s="25"/>
      <c r="R4332" s="25"/>
      <c r="T4332" s="37"/>
      <c r="U4332" s="37"/>
      <c r="W4332" s="37"/>
      <c r="Y4332" s="37"/>
      <c r="Z4332" s="37"/>
      <c r="AB4332" s="37"/>
    </row>
    <row r="4333" spans="1:28">
      <c r="A4333" s="125"/>
      <c r="B4333" s="37"/>
      <c r="C4333" s="37"/>
      <c r="D4333" s="37"/>
      <c r="F4333" s="37"/>
      <c r="G4333" s="37"/>
      <c r="H4333" s="37"/>
      <c r="J4333" s="25"/>
      <c r="K4333" s="25"/>
      <c r="M4333" s="25"/>
      <c r="P4333" s="25"/>
      <c r="R4333" s="25"/>
      <c r="T4333" s="37"/>
      <c r="U4333" s="37"/>
      <c r="W4333" s="37"/>
      <c r="Y4333" s="37"/>
      <c r="Z4333" s="37"/>
      <c r="AB4333" s="37"/>
    </row>
    <row r="4334" spans="1:28">
      <c r="A4334" s="125"/>
      <c r="B4334" s="37"/>
      <c r="C4334" s="37"/>
      <c r="D4334" s="37"/>
      <c r="F4334" s="37"/>
      <c r="G4334" s="37"/>
      <c r="H4334" s="37"/>
      <c r="J4334" s="25"/>
      <c r="K4334" s="25"/>
      <c r="M4334" s="25"/>
      <c r="P4334" s="25"/>
      <c r="R4334" s="25"/>
      <c r="T4334" s="37"/>
      <c r="U4334" s="37"/>
      <c r="W4334" s="37"/>
      <c r="Y4334" s="37"/>
      <c r="Z4334" s="37"/>
      <c r="AB4334" s="37"/>
    </row>
    <row r="4335" spans="1:28">
      <c r="A4335" s="125"/>
      <c r="B4335" s="37"/>
      <c r="C4335" s="37"/>
      <c r="D4335" s="37"/>
      <c r="F4335" s="37"/>
      <c r="G4335" s="37"/>
      <c r="H4335" s="37"/>
      <c r="J4335" s="25"/>
      <c r="K4335" s="25"/>
      <c r="M4335" s="25"/>
      <c r="P4335" s="25"/>
      <c r="R4335" s="25"/>
      <c r="T4335" s="37"/>
      <c r="U4335" s="37"/>
      <c r="W4335" s="37"/>
      <c r="Y4335" s="37"/>
      <c r="Z4335" s="37"/>
      <c r="AB4335" s="37"/>
    </row>
    <row r="4336" spans="1:28">
      <c r="A4336" s="125"/>
      <c r="B4336" s="37"/>
      <c r="C4336" s="37"/>
      <c r="D4336" s="37"/>
      <c r="F4336" s="37"/>
      <c r="G4336" s="37"/>
      <c r="H4336" s="37"/>
      <c r="J4336" s="25"/>
      <c r="K4336" s="25"/>
      <c r="M4336" s="25"/>
      <c r="P4336" s="25"/>
      <c r="R4336" s="25"/>
      <c r="T4336" s="37"/>
      <c r="U4336" s="37"/>
      <c r="W4336" s="37"/>
      <c r="Y4336" s="37"/>
      <c r="Z4336" s="37"/>
      <c r="AB4336" s="37"/>
    </row>
    <row r="4337" spans="1:28">
      <c r="A4337" s="125"/>
      <c r="B4337" s="37"/>
      <c r="C4337" s="37"/>
      <c r="D4337" s="37"/>
      <c r="F4337" s="37"/>
      <c r="G4337" s="37"/>
      <c r="H4337" s="37"/>
      <c r="J4337" s="25"/>
      <c r="K4337" s="25"/>
      <c r="M4337" s="25"/>
      <c r="P4337" s="25"/>
      <c r="R4337" s="25"/>
      <c r="T4337" s="37"/>
      <c r="U4337" s="37"/>
      <c r="W4337" s="37"/>
      <c r="Y4337" s="37"/>
      <c r="Z4337" s="37"/>
      <c r="AB4337" s="37"/>
    </row>
    <row r="4338" spans="1:28">
      <c r="A4338" s="125"/>
      <c r="B4338" s="37"/>
      <c r="C4338" s="37"/>
      <c r="D4338" s="37"/>
      <c r="F4338" s="37"/>
      <c r="G4338" s="37"/>
      <c r="H4338" s="37"/>
      <c r="J4338" s="25"/>
      <c r="K4338" s="25"/>
      <c r="M4338" s="25"/>
      <c r="P4338" s="25"/>
      <c r="R4338" s="25"/>
      <c r="T4338" s="37"/>
      <c r="U4338" s="37"/>
      <c r="W4338" s="37"/>
      <c r="Y4338" s="37"/>
      <c r="Z4338" s="37"/>
      <c r="AB4338" s="37"/>
    </row>
    <row r="4339" spans="1:28">
      <c r="A4339" s="125"/>
      <c r="B4339" s="37"/>
      <c r="C4339" s="37"/>
      <c r="D4339" s="37"/>
      <c r="F4339" s="37"/>
      <c r="G4339" s="37"/>
      <c r="H4339" s="37"/>
      <c r="J4339" s="25"/>
      <c r="K4339" s="25"/>
      <c r="M4339" s="25"/>
      <c r="P4339" s="25"/>
      <c r="R4339" s="25"/>
      <c r="T4339" s="37"/>
      <c r="U4339" s="37"/>
      <c r="W4339" s="37"/>
      <c r="Y4339" s="37"/>
      <c r="Z4339" s="37"/>
      <c r="AB4339" s="37"/>
    </row>
    <row r="4340" spans="1:28">
      <c r="A4340" s="125"/>
      <c r="B4340" s="37"/>
      <c r="C4340" s="37"/>
      <c r="D4340" s="37"/>
      <c r="F4340" s="37"/>
      <c r="G4340" s="37"/>
      <c r="H4340" s="37"/>
      <c r="J4340" s="25"/>
      <c r="K4340" s="25"/>
      <c r="M4340" s="25"/>
      <c r="P4340" s="25"/>
      <c r="R4340" s="25"/>
      <c r="T4340" s="37"/>
      <c r="U4340" s="37"/>
      <c r="W4340" s="37"/>
      <c r="Y4340" s="37"/>
      <c r="Z4340" s="37"/>
      <c r="AB4340" s="37"/>
    </row>
    <row r="4341" spans="1:28">
      <c r="A4341" s="125"/>
      <c r="B4341" s="37"/>
      <c r="C4341" s="37"/>
      <c r="D4341" s="37"/>
      <c r="F4341" s="37"/>
      <c r="G4341" s="37"/>
      <c r="H4341" s="37"/>
      <c r="J4341" s="25"/>
      <c r="K4341" s="25"/>
      <c r="M4341" s="25"/>
      <c r="P4341" s="25"/>
      <c r="R4341" s="25"/>
      <c r="T4341" s="37"/>
      <c r="U4341" s="37"/>
      <c r="W4341" s="37"/>
      <c r="Y4341" s="37"/>
      <c r="Z4341" s="37"/>
      <c r="AB4341" s="37"/>
    </row>
    <row r="4342" spans="1:28">
      <c r="A4342" s="125"/>
      <c r="B4342" s="37"/>
      <c r="C4342" s="37"/>
      <c r="D4342" s="37"/>
      <c r="F4342" s="37"/>
      <c r="G4342" s="37"/>
      <c r="H4342" s="37"/>
      <c r="J4342" s="25"/>
      <c r="K4342" s="25"/>
      <c r="M4342" s="25"/>
      <c r="P4342" s="25"/>
      <c r="R4342" s="25"/>
      <c r="T4342" s="37"/>
      <c r="U4342" s="37"/>
      <c r="W4342" s="37"/>
      <c r="Y4342" s="37"/>
      <c r="Z4342" s="37"/>
      <c r="AB4342" s="37"/>
    </row>
    <row r="4343" spans="1:28">
      <c r="A4343" s="125"/>
      <c r="B4343" s="37"/>
      <c r="C4343" s="37"/>
      <c r="D4343" s="37"/>
      <c r="F4343" s="37"/>
      <c r="G4343" s="37"/>
      <c r="H4343" s="37"/>
      <c r="J4343" s="25"/>
      <c r="K4343" s="25"/>
      <c r="M4343" s="25"/>
      <c r="P4343" s="25"/>
      <c r="R4343" s="25"/>
      <c r="T4343" s="37"/>
      <c r="U4343" s="37"/>
      <c r="W4343" s="37"/>
      <c r="Y4343" s="37"/>
      <c r="Z4343" s="37"/>
      <c r="AB4343" s="37"/>
    </row>
    <row r="4344" spans="1:28">
      <c r="A4344" s="125"/>
      <c r="B4344" s="37"/>
      <c r="C4344" s="37"/>
      <c r="D4344" s="37"/>
      <c r="F4344" s="37"/>
      <c r="G4344" s="37"/>
      <c r="H4344" s="37"/>
      <c r="J4344" s="25"/>
      <c r="K4344" s="25"/>
      <c r="M4344" s="25"/>
      <c r="P4344" s="25"/>
      <c r="R4344" s="25"/>
      <c r="T4344" s="37"/>
      <c r="U4344" s="37"/>
      <c r="W4344" s="37"/>
      <c r="Y4344" s="37"/>
      <c r="Z4344" s="37"/>
      <c r="AB4344" s="37"/>
    </row>
    <row r="4345" spans="1:28">
      <c r="A4345" s="125"/>
      <c r="B4345" s="37"/>
      <c r="C4345" s="37"/>
      <c r="D4345" s="37"/>
      <c r="F4345" s="37"/>
      <c r="G4345" s="37"/>
      <c r="H4345" s="37"/>
      <c r="J4345" s="25"/>
      <c r="K4345" s="25"/>
      <c r="M4345" s="25"/>
      <c r="P4345" s="25"/>
      <c r="R4345" s="25"/>
      <c r="T4345" s="37"/>
      <c r="U4345" s="37"/>
      <c r="W4345" s="37"/>
      <c r="Y4345" s="37"/>
      <c r="Z4345" s="37"/>
      <c r="AB4345" s="37"/>
    </row>
    <row r="4346" spans="1:28">
      <c r="A4346" s="125"/>
      <c r="B4346" s="37"/>
      <c r="C4346" s="37"/>
      <c r="D4346" s="37"/>
      <c r="F4346" s="37"/>
      <c r="G4346" s="37"/>
      <c r="H4346" s="37"/>
      <c r="J4346" s="25"/>
      <c r="K4346" s="25"/>
      <c r="M4346" s="25"/>
      <c r="P4346" s="25"/>
      <c r="R4346" s="25"/>
      <c r="T4346" s="37"/>
      <c r="U4346" s="37"/>
      <c r="W4346" s="37"/>
      <c r="Y4346" s="37"/>
      <c r="Z4346" s="37"/>
      <c r="AB4346" s="37"/>
    </row>
    <row r="4347" spans="1:28">
      <c r="A4347" s="125"/>
      <c r="B4347" s="37"/>
      <c r="C4347" s="37"/>
      <c r="D4347" s="37"/>
      <c r="F4347" s="37"/>
      <c r="G4347" s="37"/>
      <c r="H4347" s="37"/>
      <c r="J4347" s="25"/>
      <c r="K4347" s="25"/>
      <c r="M4347" s="25"/>
      <c r="P4347" s="25"/>
      <c r="R4347" s="25"/>
      <c r="T4347" s="37"/>
      <c r="U4347" s="37"/>
      <c r="W4347" s="37"/>
      <c r="Y4347" s="37"/>
      <c r="Z4347" s="37"/>
      <c r="AB4347" s="37"/>
    </row>
    <row r="4348" spans="1:28">
      <c r="A4348" s="125"/>
      <c r="B4348" s="37"/>
      <c r="C4348" s="37"/>
      <c r="D4348" s="37"/>
      <c r="F4348" s="37"/>
      <c r="G4348" s="37"/>
      <c r="H4348" s="37"/>
      <c r="J4348" s="25"/>
      <c r="K4348" s="25"/>
      <c r="M4348" s="25"/>
      <c r="P4348" s="25"/>
      <c r="R4348" s="25"/>
      <c r="T4348" s="37"/>
      <c r="U4348" s="37"/>
      <c r="W4348" s="37"/>
      <c r="Y4348" s="37"/>
      <c r="Z4348" s="37"/>
      <c r="AB4348" s="37"/>
    </row>
    <row r="4349" spans="1:28">
      <c r="A4349" s="125"/>
      <c r="B4349" s="37"/>
      <c r="C4349" s="37"/>
      <c r="D4349" s="37"/>
      <c r="F4349" s="37"/>
      <c r="G4349" s="37"/>
      <c r="H4349" s="37"/>
      <c r="J4349" s="25"/>
      <c r="K4349" s="25"/>
      <c r="M4349" s="25"/>
      <c r="P4349" s="25"/>
      <c r="R4349" s="25"/>
      <c r="T4349" s="37"/>
      <c r="U4349" s="37"/>
      <c r="W4349" s="37"/>
      <c r="Y4349" s="37"/>
      <c r="Z4349" s="37"/>
      <c r="AB4349" s="37"/>
    </row>
    <row r="4350" spans="1:28">
      <c r="A4350" s="125"/>
      <c r="B4350" s="37"/>
      <c r="C4350" s="37"/>
      <c r="D4350" s="37"/>
      <c r="F4350" s="37"/>
      <c r="G4350" s="37"/>
      <c r="H4350" s="37"/>
      <c r="J4350" s="25"/>
      <c r="K4350" s="25"/>
      <c r="M4350" s="25"/>
      <c r="P4350" s="25"/>
      <c r="R4350" s="25"/>
      <c r="T4350" s="37"/>
      <c r="U4350" s="37"/>
      <c r="W4350" s="37"/>
      <c r="Y4350" s="37"/>
      <c r="Z4350" s="37"/>
      <c r="AB4350" s="37"/>
    </row>
    <row r="4351" spans="1:28">
      <c r="A4351" s="125"/>
      <c r="B4351" s="37"/>
      <c r="C4351" s="37"/>
      <c r="D4351" s="37"/>
      <c r="F4351" s="37"/>
      <c r="G4351" s="37"/>
      <c r="H4351" s="37"/>
      <c r="J4351" s="25"/>
      <c r="K4351" s="25"/>
      <c r="M4351" s="25"/>
      <c r="P4351" s="25"/>
      <c r="R4351" s="25"/>
      <c r="T4351" s="37"/>
      <c r="U4351" s="37"/>
      <c r="W4351" s="37"/>
      <c r="Y4351" s="37"/>
      <c r="Z4351" s="37"/>
      <c r="AB4351" s="37"/>
    </row>
    <row r="4352" spans="1:28">
      <c r="A4352" s="125"/>
      <c r="B4352" s="37"/>
      <c r="C4352" s="37"/>
      <c r="D4352" s="37"/>
      <c r="F4352" s="37"/>
      <c r="G4352" s="37"/>
      <c r="H4352" s="37"/>
      <c r="J4352" s="25"/>
      <c r="K4352" s="25"/>
      <c r="M4352" s="25"/>
      <c r="P4352" s="25"/>
      <c r="R4352" s="25"/>
      <c r="T4352" s="37"/>
      <c r="U4352" s="37"/>
      <c r="W4352" s="37"/>
      <c r="Y4352" s="37"/>
      <c r="Z4352" s="37"/>
      <c r="AB4352" s="37"/>
    </row>
    <row r="4353" spans="1:28">
      <c r="A4353" s="125"/>
      <c r="B4353" s="37"/>
      <c r="C4353" s="37"/>
      <c r="D4353" s="37"/>
      <c r="F4353" s="37"/>
      <c r="G4353" s="37"/>
      <c r="H4353" s="37"/>
      <c r="J4353" s="25"/>
      <c r="K4353" s="25"/>
      <c r="M4353" s="25"/>
      <c r="P4353" s="25"/>
      <c r="R4353" s="25"/>
      <c r="T4353" s="37"/>
      <c r="U4353" s="37"/>
      <c r="W4353" s="37"/>
      <c r="Y4353" s="37"/>
      <c r="Z4353" s="37"/>
      <c r="AB4353" s="37"/>
    </row>
    <row r="4354" spans="1:28">
      <c r="A4354" s="125"/>
      <c r="B4354" s="37"/>
      <c r="C4354" s="37"/>
      <c r="D4354" s="37"/>
      <c r="F4354" s="37"/>
      <c r="G4354" s="37"/>
      <c r="H4354" s="37"/>
      <c r="J4354" s="25"/>
      <c r="K4354" s="25"/>
      <c r="M4354" s="25"/>
      <c r="P4354" s="25"/>
      <c r="R4354" s="25"/>
      <c r="T4354" s="37"/>
      <c r="U4354" s="37"/>
      <c r="W4354" s="37"/>
      <c r="Y4354" s="37"/>
      <c r="Z4354" s="37"/>
      <c r="AB4354" s="37"/>
    </row>
    <row r="4355" spans="1:28">
      <c r="A4355" s="125"/>
      <c r="B4355" s="37"/>
      <c r="C4355" s="37"/>
      <c r="D4355" s="37"/>
      <c r="F4355" s="37"/>
      <c r="G4355" s="37"/>
      <c r="H4355" s="37"/>
      <c r="J4355" s="25"/>
      <c r="K4355" s="25"/>
      <c r="M4355" s="25"/>
      <c r="P4355" s="25"/>
      <c r="R4355" s="25"/>
      <c r="T4355" s="37"/>
      <c r="U4355" s="37"/>
      <c r="W4355" s="37"/>
      <c r="Y4355" s="37"/>
      <c r="Z4355" s="37"/>
      <c r="AB4355" s="37"/>
    </row>
    <row r="4356" spans="1:28">
      <c r="A4356" s="125"/>
      <c r="B4356" s="37"/>
      <c r="C4356" s="37"/>
      <c r="D4356" s="37"/>
      <c r="F4356" s="37"/>
      <c r="G4356" s="37"/>
      <c r="H4356" s="37"/>
      <c r="J4356" s="25"/>
      <c r="K4356" s="25"/>
      <c r="M4356" s="25"/>
      <c r="P4356" s="25"/>
      <c r="R4356" s="25"/>
      <c r="T4356" s="37"/>
      <c r="U4356" s="37"/>
      <c r="W4356" s="37"/>
      <c r="Y4356" s="37"/>
      <c r="Z4356" s="37"/>
      <c r="AB4356" s="37"/>
    </row>
    <row r="4357" spans="1:28">
      <c r="A4357" s="125"/>
      <c r="B4357" s="37"/>
      <c r="C4357" s="37"/>
      <c r="D4357" s="37"/>
      <c r="F4357" s="37"/>
      <c r="G4357" s="37"/>
      <c r="H4357" s="37"/>
      <c r="J4357" s="25"/>
      <c r="K4357" s="25"/>
      <c r="M4357" s="25"/>
      <c r="P4357" s="25"/>
      <c r="R4357" s="25"/>
      <c r="T4357" s="37"/>
      <c r="U4357" s="37"/>
      <c r="W4357" s="37"/>
      <c r="Y4357" s="37"/>
      <c r="Z4357" s="37"/>
      <c r="AB4357" s="37"/>
    </row>
    <row r="4358" spans="1:28">
      <c r="A4358" s="125"/>
      <c r="B4358" s="37"/>
      <c r="C4358" s="37"/>
      <c r="D4358" s="37"/>
      <c r="F4358" s="37"/>
      <c r="G4358" s="37"/>
      <c r="H4358" s="37"/>
      <c r="J4358" s="25"/>
      <c r="K4358" s="25"/>
      <c r="M4358" s="25"/>
      <c r="P4358" s="25"/>
      <c r="R4358" s="25"/>
      <c r="T4358" s="37"/>
      <c r="U4358" s="37"/>
      <c r="W4358" s="37"/>
      <c r="Y4358" s="37"/>
      <c r="Z4358" s="37"/>
      <c r="AB4358" s="37"/>
    </row>
    <row r="4359" spans="1:28">
      <c r="A4359" s="125"/>
      <c r="B4359" s="37"/>
      <c r="C4359" s="37"/>
      <c r="D4359" s="37"/>
      <c r="F4359" s="37"/>
      <c r="G4359" s="37"/>
      <c r="H4359" s="37"/>
      <c r="J4359" s="25"/>
      <c r="K4359" s="25"/>
      <c r="M4359" s="25"/>
      <c r="P4359" s="25"/>
      <c r="R4359" s="25"/>
      <c r="T4359" s="37"/>
      <c r="U4359" s="37"/>
      <c r="W4359" s="37"/>
      <c r="Y4359" s="37"/>
      <c r="Z4359" s="37"/>
      <c r="AB4359" s="37"/>
    </row>
    <row r="4360" spans="1:28">
      <c r="A4360" s="125"/>
      <c r="B4360" s="37"/>
      <c r="C4360" s="37"/>
      <c r="D4360" s="37"/>
      <c r="F4360" s="37"/>
      <c r="G4360" s="37"/>
      <c r="H4360" s="37"/>
      <c r="J4360" s="25"/>
      <c r="K4360" s="25"/>
      <c r="M4360" s="25"/>
      <c r="P4360" s="25"/>
      <c r="R4360" s="25"/>
      <c r="T4360" s="37"/>
      <c r="U4360" s="37"/>
      <c r="W4360" s="37"/>
      <c r="Y4360" s="37"/>
      <c r="Z4360" s="37"/>
      <c r="AB4360" s="37"/>
    </row>
    <row r="4361" spans="1:28">
      <c r="A4361" s="125"/>
      <c r="B4361" s="37"/>
      <c r="C4361" s="37"/>
      <c r="D4361" s="37"/>
      <c r="F4361" s="37"/>
      <c r="G4361" s="37"/>
      <c r="H4361" s="37"/>
      <c r="J4361" s="25"/>
      <c r="K4361" s="25"/>
      <c r="M4361" s="25"/>
      <c r="P4361" s="25"/>
      <c r="R4361" s="25"/>
      <c r="T4361" s="37"/>
      <c r="U4361" s="37"/>
      <c r="W4361" s="37"/>
      <c r="Y4361" s="37"/>
      <c r="Z4361" s="37"/>
      <c r="AB4361" s="37"/>
    </row>
    <row r="4362" spans="1:28">
      <c r="A4362" s="125"/>
      <c r="B4362" s="37"/>
      <c r="C4362" s="37"/>
      <c r="D4362" s="37"/>
      <c r="F4362" s="37"/>
      <c r="G4362" s="37"/>
      <c r="H4362" s="37"/>
      <c r="J4362" s="25"/>
      <c r="K4362" s="25"/>
      <c r="M4362" s="25"/>
      <c r="P4362" s="25"/>
      <c r="R4362" s="25"/>
      <c r="T4362" s="37"/>
      <c r="U4362" s="37"/>
      <c r="W4362" s="37"/>
      <c r="Y4362" s="37"/>
      <c r="Z4362" s="37"/>
      <c r="AB4362" s="37"/>
    </row>
    <row r="4363" spans="1:28">
      <c r="A4363" s="125"/>
      <c r="B4363" s="37"/>
      <c r="C4363" s="37"/>
      <c r="D4363" s="37"/>
      <c r="F4363" s="37"/>
      <c r="G4363" s="37"/>
      <c r="H4363" s="37"/>
      <c r="J4363" s="25"/>
      <c r="K4363" s="25"/>
      <c r="M4363" s="25"/>
      <c r="P4363" s="25"/>
      <c r="R4363" s="25"/>
      <c r="T4363" s="37"/>
      <c r="U4363" s="37"/>
      <c r="W4363" s="37"/>
      <c r="Y4363" s="37"/>
      <c r="Z4363" s="37"/>
      <c r="AB4363" s="37"/>
    </row>
    <row r="4364" spans="1:28">
      <c r="A4364" s="125"/>
      <c r="B4364" s="37"/>
      <c r="C4364" s="37"/>
      <c r="D4364" s="37"/>
      <c r="F4364" s="37"/>
      <c r="G4364" s="37"/>
      <c r="H4364" s="37"/>
      <c r="J4364" s="25"/>
      <c r="K4364" s="25"/>
      <c r="M4364" s="25"/>
      <c r="P4364" s="25"/>
      <c r="R4364" s="25"/>
      <c r="T4364" s="37"/>
      <c r="U4364" s="37"/>
      <c r="W4364" s="37"/>
      <c r="Y4364" s="37"/>
      <c r="Z4364" s="37"/>
      <c r="AB4364" s="37"/>
    </row>
    <row r="4365" spans="1:28">
      <c r="A4365" s="125"/>
      <c r="B4365" s="37"/>
      <c r="C4365" s="37"/>
      <c r="D4365" s="37"/>
      <c r="F4365" s="37"/>
      <c r="G4365" s="37"/>
      <c r="H4365" s="37"/>
      <c r="J4365" s="25"/>
      <c r="K4365" s="25"/>
      <c r="M4365" s="25"/>
      <c r="P4365" s="25"/>
      <c r="R4365" s="25"/>
      <c r="T4365" s="37"/>
      <c r="U4365" s="37"/>
      <c r="W4365" s="37"/>
      <c r="Y4365" s="37"/>
      <c r="Z4365" s="37"/>
      <c r="AB4365" s="37"/>
    </row>
    <row r="4366" spans="1:28">
      <c r="A4366" s="125"/>
      <c r="B4366" s="37"/>
      <c r="C4366" s="37"/>
      <c r="D4366" s="37"/>
      <c r="F4366" s="37"/>
      <c r="G4366" s="37"/>
      <c r="H4366" s="37"/>
      <c r="J4366" s="25"/>
      <c r="K4366" s="25"/>
      <c r="M4366" s="25"/>
      <c r="P4366" s="25"/>
      <c r="R4366" s="25"/>
      <c r="T4366" s="37"/>
      <c r="U4366" s="37"/>
      <c r="W4366" s="37"/>
      <c r="Y4366" s="37"/>
      <c r="Z4366" s="37"/>
      <c r="AB4366" s="37"/>
    </row>
    <row r="4367" spans="1:28">
      <c r="A4367" s="125"/>
      <c r="B4367" s="37"/>
      <c r="C4367" s="37"/>
      <c r="D4367" s="37"/>
      <c r="F4367" s="37"/>
      <c r="G4367" s="37"/>
      <c r="H4367" s="37"/>
      <c r="J4367" s="25"/>
      <c r="K4367" s="25"/>
      <c r="M4367" s="25"/>
      <c r="P4367" s="25"/>
      <c r="R4367" s="25"/>
      <c r="T4367" s="37"/>
      <c r="U4367" s="37"/>
      <c r="W4367" s="37"/>
      <c r="Y4367" s="37"/>
      <c r="Z4367" s="37"/>
      <c r="AB4367" s="37"/>
    </row>
    <row r="4368" spans="1:28">
      <c r="A4368" s="125"/>
      <c r="B4368" s="37"/>
      <c r="C4368" s="37"/>
      <c r="D4368" s="37"/>
      <c r="F4368" s="37"/>
      <c r="G4368" s="37"/>
      <c r="H4368" s="37"/>
      <c r="J4368" s="25"/>
      <c r="K4368" s="25"/>
      <c r="M4368" s="25"/>
      <c r="P4368" s="25"/>
      <c r="R4368" s="25"/>
      <c r="T4368" s="37"/>
      <c r="U4368" s="37"/>
      <c r="W4368" s="37"/>
      <c r="Y4368" s="37"/>
      <c r="Z4368" s="37"/>
      <c r="AB4368" s="37"/>
    </row>
    <row r="4369" spans="1:28">
      <c r="A4369" s="125"/>
      <c r="B4369" s="37"/>
      <c r="C4369" s="37"/>
      <c r="D4369" s="37"/>
      <c r="F4369" s="37"/>
      <c r="G4369" s="37"/>
      <c r="H4369" s="37"/>
      <c r="J4369" s="25"/>
      <c r="K4369" s="25"/>
      <c r="M4369" s="25"/>
      <c r="P4369" s="25"/>
      <c r="R4369" s="25"/>
      <c r="T4369" s="37"/>
      <c r="U4369" s="37"/>
      <c r="W4369" s="37"/>
      <c r="Y4369" s="37"/>
      <c r="Z4369" s="37"/>
      <c r="AB4369" s="37"/>
    </row>
    <row r="4370" spans="1:28">
      <c r="A4370" s="125"/>
      <c r="B4370" s="37"/>
      <c r="C4370" s="37"/>
      <c r="D4370" s="37"/>
      <c r="F4370" s="37"/>
      <c r="G4370" s="37"/>
      <c r="H4370" s="37"/>
      <c r="J4370" s="25"/>
      <c r="K4370" s="25"/>
      <c r="M4370" s="25"/>
      <c r="P4370" s="25"/>
      <c r="R4370" s="25"/>
      <c r="T4370" s="37"/>
      <c r="U4370" s="37"/>
      <c r="W4370" s="37"/>
      <c r="Y4370" s="37"/>
      <c r="Z4370" s="37"/>
      <c r="AB4370" s="37"/>
    </row>
    <row r="4371" spans="1:28">
      <c r="A4371" s="125"/>
      <c r="B4371" s="37"/>
      <c r="C4371" s="37"/>
      <c r="D4371" s="37"/>
      <c r="F4371" s="37"/>
      <c r="G4371" s="37"/>
      <c r="H4371" s="37"/>
      <c r="J4371" s="25"/>
      <c r="K4371" s="25"/>
      <c r="M4371" s="25"/>
      <c r="P4371" s="25"/>
      <c r="R4371" s="25"/>
      <c r="T4371" s="37"/>
      <c r="U4371" s="37"/>
      <c r="W4371" s="37"/>
      <c r="Y4371" s="37"/>
      <c r="Z4371" s="37"/>
      <c r="AB4371" s="37"/>
    </row>
    <row r="4372" spans="1:28">
      <c r="A4372" s="125"/>
      <c r="B4372" s="37"/>
      <c r="C4372" s="37"/>
      <c r="D4372" s="37"/>
      <c r="F4372" s="37"/>
      <c r="G4372" s="37"/>
      <c r="H4372" s="37"/>
      <c r="J4372" s="25"/>
      <c r="K4372" s="25"/>
      <c r="M4372" s="25"/>
      <c r="P4372" s="25"/>
      <c r="R4372" s="25"/>
      <c r="T4372" s="37"/>
      <c r="U4372" s="37"/>
      <c r="W4372" s="37"/>
      <c r="Y4372" s="37"/>
      <c r="Z4372" s="37"/>
      <c r="AB4372" s="37"/>
    </row>
    <row r="4373" spans="1:28">
      <c r="A4373" s="125"/>
      <c r="B4373" s="37"/>
      <c r="C4373" s="37"/>
      <c r="D4373" s="37"/>
      <c r="F4373" s="37"/>
      <c r="G4373" s="37"/>
      <c r="H4373" s="37"/>
      <c r="J4373" s="25"/>
      <c r="K4373" s="25"/>
      <c r="M4373" s="25"/>
      <c r="P4373" s="25"/>
      <c r="R4373" s="25"/>
      <c r="T4373" s="37"/>
      <c r="U4373" s="37"/>
      <c r="W4373" s="37"/>
      <c r="Y4373" s="37"/>
      <c r="Z4373" s="37"/>
      <c r="AB4373" s="37"/>
    </row>
    <row r="4374" spans="1:28">
      <c r="A4374" s="125"/>
      <c r="B4374" s="37"/>
      <c r="C4374" s="37"/>
      <c r="D4374" s="37"/>
      <c r="F4374" s="37"/>
      <c r="G4374" s="37"/>
      <c r="H4374" s="37"/>
      <c r="J4374" s="25"/>
      <c r="K4374" s="25"/>
      <c r="M4374" s="25"/>
      <c r="P4374" s="25"/>
      <c r="R4374" s="25"/>
      <c r="T4374" s="37"/>
      <c r="U4374" s="37"/>
      <c r="W4374" s="37"/>
      <c r="Y4374" s="37"/>
      <c r="Z4374" s="37"/>
      <c r="AB4374" s="37"/>
    </row>
    <row r="4375" spans="1:28">
      <c r="A4375" s="125"/>
      <c r="B4375" s="37"/>
      <c r="C4375" s="37"/>
      <c r="D4375" s="37"/>
      <c r="F4375" s="37"/>
      <c r="G4375" s="37"/>
      <c r="H4375" s="37"/>
      <c r="J4375" s="25"/>
      <c r="K4375" s="25"/>
      <c r="M4375" s="25"/>
      <c r="P4375" s="25"/>
      <c r="R4375" s="25"/>
      <c r="T4375" s="37"/>
      <c r="U4375" s="37"/>
      <c r="W4375" s="37"/>
      <c r="Y4375" s="37"/>
      <c r="Z4375" s="37"/>
      <c r="AB4375" s="37"/>
    </row>
    <row r="4376" spans="1:28">
      <c r="A4376" s="125"/>
      <c r="B4376" s="37"/>
      <c r="C4376" s="37"/>
      <c r="D4376" s="37"/>
      <c r="F4376" s="37"/>
      <c r="G4376" s="37"/>
      <c r="H4376" s="37"/>
      <c r="J4376" s="25"/>
      <c r="K4376" s="25"/>
      <c r="M4376" s="25"/>
      <c r="P4376" s="25"/>
      <c r="R4376" s="25"/>
      <c r="T4376" s="37"/>
      <c r="U4376" s="37"/>
      <c r="W4376" s="37"/>
      <c r="Y4376" s="37"/>
      <c r="Z4376" s="37"/>
      <c r="AB4376" s="37"/>
    </row>
    <row r="4377" spans="1:28">
      <c r="A4377" s="125"/>
      <c r="B4377" s="37"/>
      <c r="C4377" s="37"/>
      <c r="D4377" s="37"/>
      <c r="F4377" s="37"/>
      <c r="G4377" s="37"/>
      <c r="H4377" s="37"/>
      <c r="J4377" s="25"/>
      <c r="K4377" s="25"/>
      <c r="M4377" s="25"/>
      <c r="P4377" s="25"/>
      <c r="R4377" s="25"/>
      <c r="T4377" s="37"/>
      <c r="U4377" s="37"/>
      <c r="W4377" s="37"/>
      <c r="Y4377" s="37"/>
      <c r="Z4377" s="37"/>
      <c r="AB4377" s="37"/>
    </row>
    <row r="4378" spans="1:28">
      <c r="A4378" s="125"/>
      <c r="B4378" s="37"/>
      <c r="C4378" s="37"/>
      <c r="D4378" s="37"/>
      <c r="F4378" s="37"/>
      <c r="G4378" s="37"/>
      <c r="H4378" s="37"/>
      <c r="J4378" s="25"/>
      <c r="K4378" s="25"/>
      <c r="M4378" s="25"/>
      <c r="P4378" s="25"/>
      <c r="R4378" s="25"/>
      <c r="T4378" s="37"/>
      <c r="U4378" s="37"/>
      <c r="W4378" s="37"/>
      <c r="Y4378" s="37"/>
      <c r="Z4378" s="37"/>
      <c r="AB4378" s="37"/>
    </row>
    <row r="4379" spans="1:28">
      <c r="A4379" s="125"/>
      <c r="B4379" s="37"/>
      <c r="C4379" s="37"/>
      <c r="D4379" s="37"/>
      <c r="F4379" s="37"/>
      <c r="G4379" s="37"/>
      <c r="H4379" s="37"/>
      <c r="J4379" s="25"/>
      <c r="K4379" s="25"/>
      <c r="M4379" s="25"/>
      <c r="P4379" s="25"/>
      <c r="R4379" s="25"/>
      <c r="T4379" s="37"/>
      <c r="U4379" s="37"/>
      <c r="W4379" s="37"/>
      <c r="Y4379" s="37"/>
      <c r="Z4379" s="37"/>
      <c r="AB4379" s="37"/>
    </row>
    <row r="4380" spans="1:28">
      <c r="A4380" s="125"/>
      <c r="B4380" s="37"/>
      <c r="C4380" s="37"/>
      <c r="D4380" s="37"/>
      <c r="F4380" s="37"/>
      <c r="G4380" s="37"/>
      <c r="H4380" s="37"/>
      <c r="J4380" s="25"/>
      <c r="K4380" s="25"/>
      <c r="M4380" s="25"/>
      <c r="P4380" s="25"/>
      <c r="R4380" s="25"/>
      <c r="T4380" s="37"/>
      <c r="U4380" s="37"/>
      <c r="W4380" s="37"/>
      <c r="Y4380" s="37"/>
      <c r="Z4380" s="37"/>
      <c r="AB4380" s="37"/>
    </row>
    <row r="4381" spans="1:28">
      <c r="A4381" s="125"/>
      <c r="B4381" s="37"/>
      <c r="C4381" s="37"/>
      <c r="D4381" s="37"/>
      <c r="F4381" s="37"/>
      <c r="G4381" s="37"/>
      <c r="H4381" s="37"/>
      <c r="J4381" s="25"/>
      <c r="K4381" s="25"/>
      <c r="M4381" s="25"/>
      <c r="P4381" s="25"/>
      <c r="R4381" s="25"/>
      <c r="T4381" s="37"/>
      <c r="U4381" s="37"/>
      <c r="W4381" s="37"/>
      <c r="Y4381" s="37"/>
      <c r="Z4381" s="37"/>
      <c r="AB4381" s="37"/>
    </row>
    <row r="4382" spans="1:28">
      <c r="A4382" s="125"/>
      <c r="B4382" s="37"/>
      <c r="C4382" s="37"/>
      <c r="D4382" s="37"/>
      <c r="F4382" s="37"/>
      <c r="G4382" s="37"/>
      <c r="H4382" s="37"/>
      <c r="J4382" s="25"/>
      <c r="K4382" s="25"/>
      <c r="M4382" s="25"/>
      <c r="P4382" s="25"/>
      <c r="R4382" s="25"/>
      <c r="T4382" s="37"/>
      <c r="U4382" s="37"/>
      <c r="W4382" s="37"/>
      <c r="Y4382" s="37"/>
      <c r="Z4382" s="37"/>
      <c r="AB4382" s="37"/>
    </row>
    <row r="4383" spans="1:28">
      <c r="A4383" s="125"/>
      <c r="B4383" s="37"/>
      <c r="C4383" s="37"/>
      <c r="D4383" s="37"/>
      <c r="F4383" s="37"/>
      <c r="G4383" s="37"/>
      <c r="H4383" s="37"/>
      <c r="J4383" s="25"/>
      <c r="K4383" s="25"/>
      <c r="M4383" s="25"/>
      <c r="P4383" s="25"/>
      <c r="R4383" s="25"/>
      <c r="T4383" s="37"/>
      <c r="U4383" s="37"/>
      <c r="W4383" s="37"/>
      <c r="Y4383" s="37"/>
      <c r="Z4383" s="37"/>
      <c r="AB4383" s="37"/>
    </row>
    <row r="4384" spans="1:28">
      <c r="A4384" s="125"/>
      <c r="B4384" s="37"/>
      <c r="C4384" s="37"/>
      <c r="D4384" s="37"/>
      <c r="F4384" s="37"/>
      <c r="G4384" s="37"/>
      <c r="H4384" s="37"/>
      <c r="J4384" s="25"/>
      <c r="K4384" s="25"/>
      <c r="M4384" s="25"/>
      <c r="P4384" s="25"/>
      <c r="R4384" s="25"/>
      <c r="T4384" s="37"/>
      <c r="U4384" s="37"/>
      <c r="W4384" s="37"/>
      <c r="Y4384" s="37"/>
      <c r="Z4384" s="37"/>
      <c r="AB4384" s="37"/>
    </row>
    <row r="4385" spans="1:28">
      <c r="A4385" s="125"/>
      <c r="B4385" s="37"/>
      <c r="C4385" s="37"/>
      <c r="D4385" s="37"/>
      <c r="F4385" s="37"/>
      <c r="G4385" s="37"/>
      <c r="H4385" s="37"/>
      <c r="J4385" s="25"/>
      <c r="K4385" s="25"/>
      <c r="M4385" s="25"/>
      <c r="P4385" s="25"/>
      <c r="R4385" s="25"/>
      <c r="T4385" s="37"/>
      <c r="U4385" s="37"/>
      <c r="W4385" s="37"/>
      <c r="Y4385" s="37"/>
      <c r="Z4385" s="37"/>
      <c r="AB4385" s="37"/>
    </row>
    <row r="4386" spans="1:28">
      <c r="A4386" s="125"/>
      <c r="B4386" s="37"/>
      <c r="C4386" s="37"/>
      <c r="D4386" s="37"/>
      <c r="F4386" s="37"/>
      <c r="G4386" s="37"/>
      <c r="H4386" s="37"/>
      <c r="J4386" s="25"/>
      <c r="K4386" s="25"/>
      <c r="M4386" s="25"/>
      <c r="P4386" s="25"/>
      <c r="R4386" s="25"/>
      <c r="T4386" s="37"/>
      <c r="U4386" s="37"/>
      <c r="W4386" s="37"/>
      <c r="Y4386" s="37"/>
      <c r="Z4386" s="37"/>
      <c r="AB4386" s="37"/>
    </row>
    <row r="4387" spans="1:28">
      <c r="A4387" s="125"/>
      <c r="B4387" s="37"/>
      <c r="C4387" s="37"/>
      <c r="D4387" s="37"/>
      <c r="F4387" s="37"/>
      <c r="G4387" s="37"/>
      <c r="H4387" s="37"/>
      <c r="J4387" s="25"/>
      <c r="K4387" s="25"/>
      <c r="M4387" s="25"/>
      <c r="P4387" s="25"/>
      <c r="R4387" s="25"/>
      <c r="T4387" s="37"/>
      <c r="U4387" s="37"/>
      <c r="W4387" s="37"/>
      <c r="Y4387" s="37"/>
      <c r="Z4387" s="37"/>
      <c r="AB4387" s="37"/>
    </row>
    <row r="4388" spans="1:28">
      <c r="A4388" s="125"/>
      <c r="B4388" s="37"/>
      <c r="C4388" s="37"/>
      <c r="D4388" s="37"/>
      <c r="F4388" s="37"/>
      <c r="G4388" s="37"/>
      <c r="H4388" s="37"/>
      <c r="J4388" s="25"/>
      <c r="K4388" s="25"/>
      <c r="M4388" s="25"/>
      <c r="P4388" s="25"/>
      <c r="R4388" s="25"/>
      <c r="T4388" s="37"/>
      <c r="U4388" s="37"/>
      <c r="W4388" s="37"/>
      <c r="Y4388" s="37"/>
      <c r="Z4388" s="37"/>
      <c r="AB4388" s="37"/>
    </row>
    <row r="4389" spans="1:28">
      <c r="A4389" s="125"/>
      <c r="B4389" s="37"/>
      <c r="C4389" s="37"/>
      <c r="D4389" s="37"/>
      <c r="F4389" s="37"/>
      <c r="G4389" s="37"/>
      <c r="H4389" s="37"/>
      <c r="J4389" s="25"/>
      <c r="K4389" s="25"/>
      <c r="M4389" s="25"/>
      <c r="P4389" s="25"/>
      <c r="R4389" s="25"/>
      <c r="T4389" s="37"/>
      <c r="U4389" s="37"/>
      <c r="W4389" s="37"/>
      <c r="Y4389" s="37"/>
      <c r="Z4389" s="37"/>
      <c r="AB4389" s="37"/>
    </row>
    <row r="4390" spans="1:28">
      <c r="A4390" s="125"/>
      <c r="B4390" s="37"/>
      <c r="C4390" s="37"/>
      <c r="D4390" s="37"/>
      <c r="F4390" s="37"/>
      <c r="G4390" s="37"/>
      <c r="H4390" s="37"/>
      <c r="J4390" s="25"/>
      <c r="K4390" s="25"/>
      <c r="M4390" s="25"/>
      <c r="P4390" s="25"/>
      <c r="R4390" s="25"/>
      <c r="T4390" s="37"/>
      <c r="U4390" s="37"/>
      <c r="W4390" s="37"/>
      <c r="Y4390" s="37"/>
      <c r="Z4390" s="37"/>
      <c r="AB4390" s="37"/>
    </row>
    <row r="4391" spans="1:28">
      <c r="A4391" s="125"/>
      <c r="B4391" s="37"/>
      <c r="C4391" s="37"/>
      <c r="D4391" s="37"/>
      <c r="F4391" s="37"/>
      <c r="G4391" s="37"/>
      <c r="H4391" s="37"/>
      <c r="J4391" s="25"/>
      <c r="K4391" s="25"/>
      <c r="M4391" s="25"/>
      <c r="P4391" s="25"/>
      <c r="R4391" s="25"/>
      <c r="T4391" s="37"/>
      <c r="U4391" s="37"/>
      <c r="W4391" s="37"/>
      <c r="Y4391" s="37"/>
      <c r="Z4391" s="37"/>
      <c r="AB4391" s="37"/>
    </row>
    <row r="4392" spans="1:28">
      <c r="A4392" s="125"/>
      <c r="B4392" s="37"/>
      <c r="C4392" s="37"/>
      <c r="D4392" s="37"/>
      <c r="F4392" s="37"/>
      <c r="G4392" s="37"/>
      <c r="H4392" s="37"/>
      <c r="J4392" s="25"/>
      <c r="K4392" s="25"/>
      <c r="M4392" s="25"/>
      <c r="P4392" s="25"/>
      <c r="R4392" s="25"/>
      <c r="T4392" s="37"/>
      <c r="U4392" s="37"/>
      <c r="W4392" s="37"/>
      <c r="Y4392" s="37"/>
      <c r="Z4392" s="37"/>
      <c r="AB4392" s="37"/>
    </row>
    <row r="4393" spans="1:28">
      <c r="A4393" s="125"/>
      <c r="B4393" s="37"/>
      <c r="C4393" s="37"/>
      <c r="D4393" s="37"/>
      <c r="F4393" s="37"/>
      <c r="G4393" s="37"/>
      <c r="H4393" s="37"/>
      <c r="J4393" s="25"/>
      <c r="K4393" s="25"/>
      <c r="M4393" s="25"/>
      <c r="P4393" s="25"/>
      <c r="R4393" s="25"/>
      <c r="T4393" s="37"/>
      <c r="U4393" s="37"/>
      <c r="W4393" s="37"/>
      <c r="Y4393" s="37"/>
      <c r="Z4393" s="37"/>
      <c r="AB4393" s="37"/>
    </row>
    <row r="4394" spans="1:28">
      <c r="A4394" s="125"/>
      <c r="B4394" s="37"/>
      <c r="C4394" s="37"/>
      <c r="D4394" s="37"/>
      <c r="F4394" s="37"/>
      <c r="G4394" s="37"/>
      <c r="H4394" s="37"/>
      <c r="J4394" s="25"/>
      <c r="K4394" s="25"/>
      <c r="M4394" s="25"/>
      <c r="P4394" s="25"/>
      <c r="R4394" s="25"/>
      <c r="T4394" s="37"/>
      <c r="U4394" s="37"/>
      <c r="W4394" s="37"/>
      <c r="Y4394" s="37"/>
      <c r="Z4394" s="37"/>
      <c r="AB4394" s="37"/>
    </row>
    <row r="4395" spans="1:28">
      <c r="A4395" s="125"/>
      <c r="B4395" s="37"/>
      <c r="C4395" s="37"/>
      <c r="D4395" s="37"/>
      <c r="F4395" s="37"/>
      <c r="G4395" s="37"/>
      <c r="H4395" s="37"/>
      <c r="J4395" s="25"/>
      <c r="K4395" s="25"/>
      <c r="M4395" s="25"/>
      <c r="P4395" s="25"/>
      <c r="R4395" s="25"/>
      <c r="T4395" s="37"/>
      <c r="U4395" s="37"/>
      <c r="W4395" s="37"/>
      <c r="Y4395" s="37"/>
      <c r="Z4395" s="37"/>
      <c r="AB4395" s="37"/>
    </row>
    <row r="4396" spans="1:28">
      <c r="A4396" s="125"/>
      <c r="B4396" s="37"/>
      <c r="C4396" s="37"/>
      <c r="D4396" s="37"/>
      <c r="F4396" s="37"/>
      <c r="G4396" s="37"/>
      <c r="H4396" s="37"/>
      <c r="J4396" s="25"/>
      <c r="K4396" s="25"/>
      <c r="M4396" s="25"/>
      <c r="P4396" s="25"/>
      <c r="R4396" s="25"/>
      <c r="T4396" s="37"/>
      <c r="U4396" s="37"/>
      <c r="W4396" s="37"/>
      <c r="Y4396" s="37"/>
      <c r="Z4396" s="37"/>
      <c r="AB4396" s="37"/>
    </row>
    <row r="4397" spans="1:28">
      <c r="A4397" s="125"/>
      <c r="B4397" s="37"/>
      <c r="C4397" s="37"/>
      <c r="D4397" s="37"/>
      <c r="F4397" s="37"/>
      <c r="G4397" s="37"/>
      <c r="H4397" s="37"/>
      <c r="J4397" s="25"/>
      <c r="K4397" s="25"/>
      <c r="M4397" s="25"/>
      <c r="P4397" s="25"/>
      <c r="R4397" s="25"/>
      <c r="T4397" s="37"/>
      <c r="U4397" s="37"/>
      <c r="W4397" s="37"/>
      <c r="Y4397" s="37"/>
      <c r="Z4397" s="37"/>
      <c r="AB4397" s="37"/>
    </row>
    <row r="4398" spans="1:28">
      <c r="A4398" s="125"/>
      <c r="B4398" s="37"/>
      <c r="C4398" s="37"/>
      <c r="D4398" s="37"/>
      <c r="F4398" s="37"/>
      <c r="G4398" s="37"/>
      <c r="H4398" s="37"/>
      <c r="J4398" s="25"/>
      <c r="K4398" s="25"/>
      <c r="M4398" s="25"/>
      <c r="P4398" s="25"/>
      <c r="R4398" s="25"/>
      <c r="T4398" s="37"/>
      <c r="U4398" s="37"/>
      <c r="W4398" s="37"/>
      <c r="Y4398" s="37"/>
      <c r="Z4398" s="37"/>
      <c r="AB4398" s="37"/>
    </row>
    <row r="4399" spans="1:28">
      <c r="A4399" s="125"/>
      <c r="B4399" s="37"/>
      <c r="C4399" s="37"/>
      <c r="D4399" s="37"/>
      <c r="F4399" s="37"/>
      <c r="G4399" s="37"/>
      <c r="H4399" s="37"/>
      <c r="J4399" s="25"/>
      <c r="K4399" s="25"/>
      <c r="M4399" s="25"/>
      <c r="P4399" s="25"/>
      <c r="R4399" s="25"/>
      <c r="T4399" s="37"/>
      <c r="U4399" s="37"/>
      <c r="W4399" s="37"/>
      <c r="Y4399" s="37"/>
      <c r="Z4399" s="37"/>
      <c r="AB4399" s="37"/>
    </row>
    <row r="4400" spans="1:28">
      <c r="A4400" s="125"/>
      <c r="B4400" s="37"/>
      <c r="C4400" s="37"/>
      <c r="D4400" s="37"/>
      <c r="F4400" s="37"/>
      <c r="G4400" s="37"/>
      <c r="H4400" s="37"/>
      <c r="J4400" s="25"/>
      <c r="K4400" s="25"/>
      <c r="M4400" s="25"/>
      <c r="P4400" s="25"/>
      <c r="R4400" s="25"/>
      <c r="T4400" s="37"/>
      <c r="U4400" s="37"/>
      <c r="W4400" s="37"/>
      <c r="Y4400" s="37"/>
      <c r="Z4400" s="37"/>
      <c r="AB4400" s="37"/>
    </row>
    <row r="4401" spans="1:28">
      <c r="A4401" s="125"/>
      <c r="B4401" s="37"/>
      <c r="C4401" s="37"/>
      <c r="D4401" s="37"/>
      <c r="F4401" s="37"/>
      <c r="G4401" s="37"/>
      <c r="H4401" s="37"/>
      <c r="J4401" s="25"/>
      <c r="K4401" s="25"/>
      <c r="M4401" s="25"/>
      <c r="P4401" s="25"/>
      <c r="R4401" s="25"/>
      <c r="T4401" s="37"/>
      <c r="U4401" s="37"/>
      <c r="W4401" s="37"/>
      <c r="Y4401" s="37"/>
      <c r="Z4401" s="37"/>
      <c r="AB4401" s="37"/>
    </row>
    <row r="4402" spans="1:28">
      <c r="A4402" s="125"/>
      <c r="B4402" s="37"/>
      <c r="C4402" s="37"/>
      <c r="D4402" s="37"/>
      <c r="F4402" s="37"/>
      <c r="G4402" s="37"/>
      <c r="H4402" s="37"/>
      <c r="J4402" s="25"/>
      <c r="K4402" s="25"/>
      <c r="M4402" s="25"/>
      <c r="P4402" s="25"/>
      <c r="R4402" s="25"/>
      <c r="T4402" s="37"/>
      <c r="U4402" s="37"/>
      <c r="W4402" s="37"/>
      <c r="Y4402" s="37"/>
      <c r="Z4402" s="37"/>
      <c r="AB4402" s="37"/>
    </row>
    <row r="4403" spans="1:28">
      <c r="A4403" s="125"/>
      <c r="B4403" s="37"/>
      <c r="C4403" s="37"/>
      <c r="D4403" s="37"/>
      <c r="F4403" s="37"/>
      <c r="G4403" s="37"/>
      <c r="H4403" s="37"/>
      <c r="J4403" s="25"/>
      <c r="K4403" s="25"/>
      <c r="M4403" s="25"/>
      <c r="P4403" s="25"/>
      <c r="R4403" s="25"/>
      <c r="T4403" s="37"/>
      <c r="U4403" s="37"/>
      <c r="W4403" s="37"/>
      <c r="Y4403" s="37"/>
      <c r="Z4403" s="37"/>
      <c r="AB4403" s="37"/>
    </row>
    <row r="4404" spans="1:28">
      <c r="A4404" s="125"/>
      <c r="B4404" s="37"/>
      <c r="C4404" s="37"/>
      <c r="D4404" s="37"/>
      <c r="F4404" s="37"/>
      <c r="G4404" s="37"/>
      <c r="H4404" s="37"/>
      <c r="J4404" s="25"/>
      <c r="K4404" s="25"/>
      <c r="M4404" s="25"/>
      <c r="P4404" s="25"/>
      <c r="R4404" s="25"/>
      <c r="T4404" s="37"/>
      <c r="U4404" s="37"/>
      <c r="W4404" s="37"/>
      <c r="Y4404" s="37"/>
      <c r="Z4404" s="37"/>
      <c r="AB4404" s="37"/>
    </row>
    <row r="4405" spans="1:28">
      <c r="A4405" s="125"/>
      <c r="B4405" s="37"/>
      <c r="C4405" s="37"/>
      <c r="D4405" s="37"/>
      <c r="F4405" s="37"/>
      <c r="G4405" s="37"/>
      <c r="H4405" s="37"/>
      <c r="J4405" s="25"/>
      <c r="K4405" s="25"/>
      <c r="M4405" s="25"/>
      <c r="P4405" s="25"/>
      <c r="R4405" s="25"/>
      <c r="T4405" s="37"/>
      <c r="U4405" s="37"/>
      <c r="W4405" s="37"/>
      <c r="Y4405" s="37"/>
      <c r="Z4405" s="37"/>
      <c r="AB4405" s="37"/>
    </row>
    <row r="4406" spans="1:28">
      <c r="A4406" s="125"/>
      <c r="B4406" s="37"/>
      <c r="C4406" s="37"/>
      <c r="D4406" s="37"/>
      <c r="F4406" s="37"/>
      <c r="G4406" s="37"/>
      <c r="H4406" s="37"/>
      <c r="J4406" s="25"/>
      <c r="K4406" s="25"/>
      <c r="M4406" s="25"/>
      <c r="P4406" s="25"/>
      <c r="R4406" s="25"/>
      <c r="T4406" s="37"/>
      <c r="U4406" s="37"/>
      <c r="W4406" s="37"/>
      <c r="Y4406" s="37"/>
      <c r="Z4406" s="37"/>
      <c r="AB4406" s="37"/>
    </row>
    <row r="4407" spans="1:28">
      <c r="A4407" s="125"/>
      <c r="B4407" s="37"/>
      <c r="C4407" s="37"/>
      <c r="D4407" s="37"/>
      <c r="F4407" s="37"/>
      <c r="G4407" s="37"/>
      <c r="H4407" s="37"/>
      <c r="J4407" s="25"/>
      <c r="K4407" s="25"/>
      <c r="M4407" s="25"/>
      <c r="P4407" s="25"/>
      <c r="R4407" s="25"/>
      <c r="T4407" s="37"/>
      <c r="U4407" s="37"/>
      <c r="W4407" s="37"/>
      <c r="Y4407" s="37"/>
      <c r="Z4407" s="37"/>
      <c r="AB4407" s="37"/>
    </row>
    <row r="4408" spans="1:28">
      <c r="A4408" s="125"/>
      <c r="B4408" s="37"/>
      <c r="C4408" s="37"/>
      <c r="D4408" s="37"/>
      <c r="F4408" s="37"/>
      <c r="G4408" s="37"/>
      <c r="H4408" s="37"/>
      <c r="J4408" s="25"/>
      <c r="K4408" s="25"/>
      <c r="M4408" s="25"/>
      <c r="P4408" s="25"/>
      <c r="R4408" s="25"/>
      <c r="T4408" s="37"/>
      <c r="U4408" s="37"/>
      <c r="W4408" s="37"/>
      <c r="Y4408" s="37"/>
      <c r="Z4408" s="37"/>
      <c r="AB4408" s="37"/>
    </row>
    <row r="4409" spans="1:28">
      <c r="A4409" s="125"/>
      <c r="B4409" s="37"/>
      <c r="C4409" s="37"/>
      <c r="D4409" s="37"/>
      <c r="F4409" s="37"/>
      <c r="G4409" s="37"/>
      <c r="H4409" s="37"/>
      <c r="J4409" s="25"/>
      <c r="K4409" s="25"/>
      <c r="M4409" s="25"/>
      <c r="P4409" s="25"/>
      <c r="R4409" s="25"/>
      <c r="T4409" s="37"/>
      <c r="U4409" s="37"/>
      <c r="W4409" s="37"/>
      <c r="Y4409" s="37"/>
      <c r="Z4409" s="37"/>
      <c r="AB4409" s="37"/>
    </row>
    <row r="4410" spans="1:28">
      <c r="A4410" s="125"/>
      <c r="B4410" s="37"/>
      <c r="C4410" s="37"/>
      <c r="D4410" s="37"/>
      <c r="F4410" s="37"/>
      <c r="G4410" s="37"/>
      <c r="H4410" s="37"/>
      <c r="J4410" s="25"/>
      <c r="K4410" s="25"/>
      <c r="M4410" s="25"/>
      <c r="P4410" s="25"/>
      <c r="R4410" s="25"/>
      <c r="T4410" s="37"/>
      <c r="U4410" s="37"/>
      <c r="W4410" s="37"/>
      <c r="Y4410" s="37"/>
      <c r="Z4410" s="37"/>
      <c r="AB4410" s="37"/>
    </row>
    <row r="4411" spans="1:28">
      <c r="A4411" s="125"/>
      <c r="B4411" s="37"/>
      <c r="C4411" s="37"/>
      <c r="D4411" s="37"/>
      <c r="F4411" s="37"/>
      <c r="G4411" s="37"/>
      <c r="H4411" s="37"/>
      <c r="J4411" s="25"/>
      <c r="K4411" s="25"/>
      <c r="M4411" s="25"/>
      <c r="P4411" s="25"/>
      <c r="R4411" s="25"/>
      <c r="T4411" s="37"/>
      <c r="U4411" s="37"/>
      <c r="W4411" s="37"/>
      <c r="Y4411" s="37"/>
      <c r="Z4411" s="37"/>
      <c r="AB4411" s="37"/>
    </row>
    <row r="4412" spans="1:28">
      <c r="A4412" s="125"/>
      <c r="B4412" s="37"/>
      <c r="C4412" s="37"/>
      <c r="D4412" s="37"/>
      <c r="F4412" s="37"/>
      <c r="G4412" s="37"/>
      <c r="H4412" s="37"/>
      <c r="J4412" s="25"/>
      <c r="K4412" s="25"/>
      <c r="M4412" s="25"/>
      <c r="P4412" s="25"/>
      <c r="R4412" s="25"/>
      <c r="T4412" s="37"/>
      <c r="U4412" s="37"/>
      <c r="W4412" s="37"/>
      <c r="Y4412" s="37"/>
      <c r="Z4412" s="37"/>
      <c r="AB4412" s="37"/>
    </row>
    <row r="4413" spans="1:28">
      <c r="A4413" s="125"/>
      <c r="B4413" s="37"/>
      <c r="C4413" s="37"/>
      <c r="D4413" s="37"/>
      <c r="F4413" s="37"/>
      <c r="G4413" s="37"/>
      <c r="H4413" s="37"/>
      <c r="J4413" s="25"/>
      <c r="K4413" s="25"/>
      <c r="M4413" s="25"/>
      <c r="P4413" s="25"/>
      <c r="R4413" s="25"/>
      <c r="T4413" s="37"/>
      <c r="U4413" s="37"/>
      <c r="W4413" s="37"/>
      <c r="Y4413" s="37"/>
      <c r="Z4413" s="37"/>
      <c r="AB4413" s="37"/>
    </row>
    <row r="4414" spans="1:28">
      <c r="A4414" s="125"/>
      <c r="B4414" s="37"/>
      <c r="C4414" s="37"/>
      <c r="D4414" s="37"/>
      <c r="F4414" s="37"/>
      <c r="G4414" s="37"/>
      <c r="H4414" s="37"/>
      <c r="J4414" s="25"/>
      <c r="K4414" s="25"/>
      <c r="M4414" s="25"/>
      <c r="P4414" s="25"/>
      <c r="R4414" s="25"/>
      <c r="T4414" s="37"/>
      <c r="U4414" s="37"/>
      <c r="W4414" s="37"/>
      <c r="Y4414" s="37"/>
      <c r="Z4414" s="37"/>
      <c r="AB4414" s="37"/>
    </row>
    <row r="4415" spans="1:28">
      <c r="A4415" s="125"/>
      <c r="B4415" s="37"/>
      <c r="C4415" s="37"/>
      <c r="D4415" s="37"/>
      <c r="F4415" s="37"/>
      <c r="G4415" s="37"/>
      <c r="H4415" s="37"/>
      <c r="J4415" s="25"/>
      <c r="K4415" s="25"/>
      <c r="M4415" s="25"/>
      <c r="P4415" s="25"/>
      <c r="R4415" s="25"/>
      <c r="T4415" s="37"/>
      <c r="U4415" s="37"/>
      <c r="W4415" s="37"/>
      <c r="Y4415" s="37"/>
      <c r="Z4415" s="37"/>
      <c r="AB4415" s="37"/>
    </row>
    <row r="4416" spans="1:28">
      <c r="A4416" s="125"/>
      <c r="B4416" s="37"/>
      <c r="C4416" s="37"/>
      <c r="D4416" s="37"/>
      <c r="F4416" s="37"/>
      <c r="G4416" s="37"/>
      <c r="H4416" s="37"/>
      <c r="J4416" s="25"/>
      <c r="K4416" s="25"/>
      <c r="M4416" s="25"/>
      <c r="P4416" s="25"/>
      <c r="R4416" s="25"/>
      <c r="T4416" s="37"/>
      <c r="U4416" s="37"/>
      <c r="W4416" s="37"/>
      <c r="Y4416" s="37"/>
      <c r="Z4416" s="37"/>
      <c r="AB4416" s="37"/>
    </row>
    <row r="4417" spans="1:28">
      <c r="A4417" s="125"/>
      <c r="B4417" s="37"/>
      <c r="C4417" s="37"/>
      <c r="D4417" s="37"/>
      <c r="F4417" s="37"/>
      <c r="G4417" s="37"/>
      <c r="H4417" s="37"/>
      <c r="J4417" s="25"/>
      <c r="K4417" s="25"/>
      <c r="M4417" s="25"/>
      <c r="P4417" s="25"/>
      <c r="R4417" s="25"/>
      <c r="T4417" s="37"/>
      <c r="U4417" s="37"/>
      <c r="W4417" s="37"/>
      <c r="Y4417" s="37"/>
      <c r="Z4417" s="37"/>
      <c r="AB4417" s="37"/>
    </row>
    <row r="4418" spans="1:28">
      <c r="A4418" s="125"/>
      <c r="B4418" s="37"/>
      <c r="C4418" s="37"/>
      <c r="D4418" s="37"/>
      <c r="F4418" s="37"/>
      <c r="G4418" s="37"/>
      <c r="H4418" s="37"/>
      <c r="J4418" s="25"/>
      <c r="K4418" s="25"/>
      <c r="M4418" s="25"/>
      <c r="P4418" s="25"/>
      <c r="R4418" s="25"/>
      <c r="T4418" s="37"/>
      <c r="U4418" s="37"/>
      <c r="W4418" s="37"/>
      <c r="Y4418" s="37"/>
      <c r="Z4418" s="37"/>
      <c r="AB4418" s="37"/>
    </row>
    <row r="4419" spans="1:28">
      <c r="A4419" s="125"/>
      <c r="B4419" s="37"/>
      <c r="C4419" s="37"/>
      <c r="D4419" s="37"/>
      <c r="F4419" s="37"/>
      <c r="G4419" s="37"/>
      <c r="H4419" s="37"/>
      <c r="J4419" s="25"/>
      <c r="K4419" s="25"/>
      <c r="M4419" s="25"/>
      <c r="P4419" s="25"/>
      <c r="R4419" s="25"/>
      <c r="T4419" s="37"/>
      <c r="U4419" s="37"/>
      <c r="W4419" s="37"/>
      <c r="Y4419" s="37"/>
      <c r="Z4419" s="37"/>
      <c r="AB4419" s="37"/>
    </row>
    <row r="4420" spans="1:28">
      <c r="A4420" s="125"/>
      <c r="B4420" s="37"/>
      <c r="C4420" s="37"/>
      <c r="D4420" s="37"/>
      <c r="F4420" s="37"/>
      <c r="G4420" s="37"/>
      <c r="H4420" s="37"/>
      <c r="J4420" s="25"/>
      <c r="K4420" s="25"/>
      <c r="M4420" s="25"/>
      <c r="P4420" s="25"/>
      <c r="R4420" s="25"/>
      <c r="T4420" s="37"/>
      <c r="U4420" s="37"/>
      <c r="W4420" s="37"/>
      <c r="Y4420" s="37"/>
      <c r="Z4420" s="37"/>
      <c r="AB4420" s="37"/>
    </row>
    <row r="4421" spans="1:28">
      <c r="A4421" s="125"/>
      <c r="B4421" s="37"/>
      <c r="C4421" s="37"/>
      <c r="D4421" s="37"/>
      <c r="F4421" s="37"/>
      <c r="G4421" s="37"/>
      <c r="H4421" s="37"/>
      <c r="J4421" s="25"/>
      <c r="K4421" s="25"/>
      <c r="M4421" s="25"/>
      <c r="P4421" s="25"/>
      <c r="R4421" s="25"/>
      <c r="T4421" s="37"/>
      <c r="U4421" s="37"/>
      <c r="W4421" s="37"/>
      <c r="Y4421" s="37"/>
      <c r="Z4421" s="37"/>
      <c r="AB4421" s="37"/>
    </row>
    <row r="4422" spans="1:28">
      <c r="A4422" s="125"/>
      <c r="B4422" s="37"/>
      <c r="C4422" s="37"/>
      <c r="D4422" s="37"/>
      <c r="F4422" s="37"/>
      <c r="G4422" s="37"/>
      <c r="H4422" s="37"/>
      <c r="J4422" s="25"/>
      <c r="K4422" s="25"/>
      <c r="M4422" s="25"/>
      <c r="P4422" s="25"/>
      <c r="R4422" s="25"/>
      <c r="T4422" s="37"/>
      <c r="U4422" s="37"/>
      <c r="W4422" s="37"/>
      <c r="Y4422" s="37"/>
      <c r="Z4422" s="37"/>
      <c r="AB4422" s="37"/>
    </row>
    <row r="4423" spans="1:28">
      <c r="A4423" s="125"/>
      <c r="B4423" s="37"/>
      <c r="C4423" s="37"/>
      <c r="D4423" s="37"/>
      <c r="F4423" s="37"/>
      <c r="G4423" s="37"/>
      <c r="H4423" s="37"/>
      <c r="J4423" s="25"/>
      <c r="K4423" s="25"/>
      <c r="M4423" s="25"/>
      <c r="P4423" s="25"/>
      <c r="R4423" s="25"/>
      <c r="T4423" s="37"/>
      <c r="U4423" s="37"/>
      <c r="W4423" s="37"/>
      <c r="Y4423" s="37"/>
      <c r="Z4423" s="37"/>
      <c r="AB4423" s="37"/>
    </row>
    <row r="4424" spans="1:28">
      <c r="A4424" s="125"/>
      <c r="B4424" s="37"/>
      <c r="C4424" s="37"/>
      <c r="D4424" s="37"/>
      <c r="F4424" s="37"/>
      <c r="G4424" s="37"/>
      <c r="H4424" s="37"/>
      <c r="J4424" s="25"/>
      <c r="K4424" s="25"/>
      <c r="M4424" s="25"/>
      <c r="P4424" s="25"/>
      <c r="R4424" s="25"/>
      <c r="T4424" s="37"/>
      <c r="U4424" s="37"/>
      <c r="W4424" s="37"/>
      <c r="Y4424" s="37"/>
      <c r="Z4424" s="37"/>
      <c r="AB4424" s="37"/>
    </row>
    <row r="4425" spans="1:28">
      <c r="A4425" s="125"/>
      <c r="B4425" s="37"/>
      <c r="C4425" s="37"/>
      <c r="D4425" s="37"/>
      <c r="F4425" s="37"/>
      <c r="G4425" s="37"/>
      <c r="H4425" s="37"/>
      <c r="J4425" s="25"/>
      <c r="K4425" s="25"/>
      <c r="M4425" s="25"/>
      <c r="P4425" s="25"/>
      <c r="R4425" s="25"/>
      <c r="T4425" s="37"/>
      <c r="U4425" s="37"/>
      <c r="W4425" s="37"/>
      <c r="Y4425" s="37"/>
      <c r="Z4425" s="37"/>
      <c r="AB4425" s="37"/>
    </row>
    <row r="4426" spans="1:28">
      <c r="A4426" s="125"/>
      <c r="B4426" s="37"/>
      <c r="C4426" s="37"/>
      <c r="D4426" s="37"/>
      <c r="F4426" s="37"/>
      <c r="G4426" s="37"/>
      <c r="H4426" s="37"/>
      <c r="J4426" s="25"/>
      <c r="K4426" s="25"/>
      <c r="M4426" s="25"/>
      <c r="P4426" s="25"/>
      <c r="R4426" s="25"/>
      <c r="T4426" s="37"/>
      <c r="U4426" s="37"/>
      <c r="W4426" s="37"/>
      <c r="Y4426" s="37"/>
      <c r="Z4426" s="37"/>
      <c r="AB4426" s="37"/>
    </row>
    <row r="4427" spans="1:28">
      <c r="A4427" s="125"/>
      <c r="B4427" s="37"/>
      <c r="C4427" s="37"/>
      <c r="D4427" s="37"/>
      <c r="F4427" s="37"/>
      <c r="G4427" s="37"/>
      <c r="H4427" s="37"/>
      <c r="J4427" s="25"/>
      <c r="K4427" s="25"/>
      <c r="M4427" s="25"/>
      <c r="P4427" s="25"/>
      <c r="R4427" s="25"/>
      <c r="T4427" s="37"/>
      <c r="U4427" s="37"/>
      <c r="W4427" s="37"/>
      <c r="Y4427" s="37"/>
      <c r="Z4427" s="37"/>
      <c r="AB4427" s="37"/>
    </row>
    <row r="4428" spans="1:28">
      <c r="A4428" s="125"/>
      <c r="B4428" s="37"/>
      <c r="C4428" s="37"/>
      <c r="D4428" s="37"/>
      <c r="F4428" s="37"/>
      <c r="G4428" s="37"/>
      <c r="H4428" s="37"/>
      <c r="J4428" s="25"/>
      <c r="K4428" s="25"/>
      <c r="M4428" s="25"/>
      <c r="P4428" s="25"/>
      <c r="R4428" s="25"/>
      <c r="T4428" s="37"/>
      <c r="U4428" s="37"/>
      <c r="W4428" s="37"/>
      <c r="Y4428" s="37"/>
      <c r="Z4428" s="37"/>
      <c r="AB4428" s="37"/>
    </row>
    <row r="4429" spans="1:28">
      <c r="A4429" s="125"/>
      <c r="B4429" s="37"/>
      <c r="C4429" s="37"/>
      <c r="D4429" s="37"/>
      <c r="F4429" s="37"/>
      <c r="G4429" s="37"/>
      <c r="H4429" s="37"/>
      <c r="J4429" s="25"/>
      <c r="K4429" s="25"/>
      <c r="M4429" s="25"/>
      <c r="P4429" s="25"/>
      <c r="R4429" s="25"/>
      <c r="T4429" s="37"/>
      <c r="U4429" s="37"/>
      <c r="W4429" s="37"/>
      <c r="Y4429" s="37"/>
      <c r="Z4429" s="37"/>
      <c r="AB4429" s="37"/>
    </row>
    <row r="4430" spans="1:28">
      <c r="A4430" s="125"/>
      <c r="B4430" s="37"/>
      <c r="C4430" s="37"/>
      <c r="D4430" s="37"/>
      <c r="F4430" s="37"/>
      <c r="G4430" s="37"/>
      <c r="H4430" s="37"/>
      <c r="J4430" s="25"/>
      <c r="K4430" s="25"/>
      <c r="M4430" s="25"/>
      <c r="P4430" s="25"/>
      <c r="R4430" s="25"/>
      <c r="T4430" s="37"/>
      <c r="U4430" s="37"/>
      <c r="W4430" s="37"/>
      <c r="Y4430" s="37"/>
      <c r="Z4430" s="37"/>
      <c r="AB4430" s="37"/>
    </row>
    <row r="4431" spans="1:28">
      <c r="A4431" s="125"/>
      <c r="B4431" s="37"/>
      <c r="C4431" s="37"/>
      <c r="D4431" s="37"/>
      <c r="F4431" s="37"/>
      <c r="G4431" s="37"/>
      <c r="H4431" s="37"/>
      <c r="J4431" s="25"/>
      <c r="K4431" s="25"/>
      <c r="M4431" s="25"/>
      <c r="P4431" s="25"/>
      <c r="R4431" s="25"/>
      <c r="T4431" s="37"/>
      <c r="U4431" s="37"/>
      <c r="W4431" s="37"/>
      <c r="Y4431" s="37"/>
      <c r="Z4431" s="37"/>
      <c r="AB4431" s="37"/>
    </row>
    <row r="4432" spans="1:28">
      <c r="A4432" s="125"/>
      <c r="B4432" s="37"/>
      <c r="C4432" s="37"/>
      <c r="D4432" s="37"/>
      <c r="F4432" s="37"/>
      <c r="G4432" s="37"/>
      <c r="H4432" s="37"/>
      <c r="J4432" s="25"/>
      <c r="K4432" s="25"/>
      <c r="M4432" s="25"/>
      <c r="P4432" s="25"/>
      <c r="R4432" s="25"/>
      <c r="T4432" s="37"/>
      <c r="U4432" s="37"/>
      <c r="W4432" s="37"/>
      <c r="Y4432" s="37"/>
      <c r="Z4432" s="37"/>
      <c r="AB4432" s="37"/>
    </row>
    <row r="4433" spans="1:28">
      <c r="A4433" s="125"/>
      <c r="B4433" s="37"/>
      <c r="C4433" s="37"/>
      <c r="D4433" s="37"/>
      <c r="F4433" s="37"/>
      <c r="G4433" s="37"/>
      <c r="H4433" s="37"/>
      <c r="J4433" s="25"/>
      <c r="K4433" s="25"/>
      <c r="M4433" s="25"/>
      <c r="P4433" s="25"/>
      <c r="R4433" s="25"/>
      <c r="T4433" s="37"/>
      <c r="U4433" s="37"/>
      <c r="W4433" s="37"/>
      <c r="Y4433" s="37"/>
      <c r="Z4433" s="37"/>
      <c r="AB4433" s="37"/>
    </row>
    <row r="4434" spans="1:28">
      <c r="A4434" s="125"/>
      <c r="B4434" s="37"/>
      <c r="C4434" s="37"/>
      <c r="D4434" s="37"/>
      <c r="F4434" s="37"/>
      <c r="G4434" s="37"/>
      <c r="H4434" s="37"/>
      <c r="J4434" s="25"/>
      <c r="K4434" s="25"/>
      <c r="M4434" s="25"/>
      <c r="P4434" s="25"/>
      <c r="R4434" s="25"/>
      <c r="T4434" s="37"/>
      <c r="U4434" s="37"/>
      <c r="W4434" s="37"/>
      <c r="Y4434" s="37"/>
      <c r="Z4434" s="37"/>
      <c r="AB4434" s="37"/>
    </row>
    <row r="4435" spans="1:28">
      <c r="A4435" s="125"/>
      <c r="B4435" s="37"/>
      <c r="C4435" s="37"/>
      <c r="D4435" s="37"/>
      <c r="F4435" s="37"/>
      <c r="G4435" s="37"/>
      <c r="H4435" s="37"/>
      <c r="J4435" s="25"/>
      <c r="K4435" s="25"/>
      <c r="M4435" s="25"/>
      <c r="P4435" s="25"/>
      <c r="R4435" s="25"/>
      <c r="T4435" s="37"/>
      <c r="U4435" s="37"/>
      <c r="W4435" s="37"/>
      <c r="Y4435" s="37"/>
      <c r="Z4435" s="37"/>
      <c r="AB4435" s="37"/>
    </row>
    <row r="4436" spans="1:28">
      <c r="A4436" s="125"/>
      <c r="B4436" s="37"/>
      <c r="C4436" s="37"/>
      <c r="D4436" s="37"/>
      <c r="F4436" s="37"/>
      <c r="G4436" s="37"/>
      <c r="H4436" s="37"/>
      <c r="J4436" s="25"/>
      <c r="K4436" s="25"/>
      <c r="M4436" s="25"/>
      <c r="P4436" s="25"/>
      <c r="R4436" s="25"/>
      <c r="T4436" s="37"/>
      <c r="U4436" s="37"/>
      <c r="W4436" s="37"/>
      <c r="Y4436" s="37"/>
      <c r="Z4436" s="37"/>
      <c r="AB4436" s="37"/>
    </row>
    <row r="4437" spans="1:28">
      <c r="A4437" s="125"/>
      <c r="B4437" s="37"/>
      <c r="C4437" s="37"/>
      <c r="D4437" s="37"/>
      <c r="F4437" s="37"/>
      <c r="G4437" s="37"/>
      <c r="H4437" s="37"/>
      <c r="J4437" s="25"/>
      <c r="K4437" s="25"/>
      <c r="M4437" s="25"/>
      <c r="P4437" s="25"/>
      <c r="R4437" s="25"/>
      <c r="T4437" s="37"/>
      <c r="U4437" s="37"/>
      <c r="W4437" s="37"/>
      <c r="Y4437" s="37"/>
      <c r="Z4437" s="37"/>
      <c r="AB4437" s="37"/>
    </row>
    <row r="4438" spans="1:28">
      <c r="A4438" s="125"/>
      <c r="B4438" s="37"/>
      <c r="C4438" s="37"/>
      <c r="D4438" s="37"/>
      <c r="F4438" s="37"/>
      <c r="G4438" s="37"/>
      <c r="H4438" s="37"/>
      <c r="J4438" s="25"/>
      <c r="K4438" s="25"/>
      <c r="M4438" s="25"/>
      <c r="P4438" s="25"/>
      <c r="R4438" s="25"/>
      <c r="T4438" s="37"/>
      <c r="U4438" s="37"/>
      <c r="W4438" s="37"/>
      <c r="Y4438" s="37"/>
      <c r="Z4438" s="37"/>
      <c r="AB4438" s="37"/>
    </row>
    <row r="4439" spans="1:28">
      <c r="A4439" s="125"/>
      <c r="B4439" s="37"/>
      <c r="C4439" s="37"/>
      <c r="D4439" s="37"/>
      <c r="F4439" s="37"/>
      <c r="G4439" s="37"/>
      <c r="H4439" s="37"/>
      <c r="J4439" s="25"/>
      <c r="K4439" s="25"/>
      <c r="M4439" s="25"/>
      <c r="P4439" s="25"/>
      <c r="R4439" s="25"/>
      <c r="T4439" s="37"/>
      <c r="U4439" s="37"/>
      <c r="W4439" s="37"/>
      <c r="Y4439" s="37"/>
      <c r="Z4439" s="37"/>
      <c r="AB4439" s="37"/>
    </row>
    <row r="4440" spans="1:28">
      <c r="A4440" s="125"/>
      <c r="B4440" s="37"/>
      <c r="C4440" s="37"/>
      <c r="D4440" s="37"/>
      <c r="F4440" s="37"/>
      <c r="G4440" s="37"/>
      <c r="H4440" s="37"/>
      <c r="J4440" s="25"/>
      <c r="K4440" s="25"/>
      <c r="M4440" s="25"/>
      <c r="P4440" s="25"/>
      <c r="R4440" s="25"/>
      <c r="T4440" s="37"/>
      <c r="U4440" s="37"/>
      <c r="W4440" s="37"/>
      <c r="Y4440" s="37"/>
      <c r="Z4440" s="37"/>
      <c r="AB4440" s="37"/>
    </row>
    <row r="4441" spans="1:28">
      <c r="A4441" s="125"/>
      <c r="B4441" s="37"/>
      <c r="C4441" s="37"/>
      <c r="D4441" s="37"/>
      <c r="F4441" s="37"/>
      <c r="G4441" s="37"/>
      <c r="H4441" s="37"/>
      <c r="J4441" s="25"/>
      <c r="K4441" s="25"/>
      <c r="M4441" s="25"/>
      <c r="P4441" s="25"/>
      <c r="R4441" s="25"/>
      <c r="T4441" s="37"/>
      <c r="U4441" s="37"/>
      <c r="W4441" s="37"/>
      <c r="Y4441" s="37"/>
      <c r="Z4441" s="37"/>
      <c r="AB4441" s="37"/>
    </row>
    <row r="4442" spans="1:28">
      <c r="A4442" s="125"/>
      <c r="B4442" s="37"/>
      <c r="C4442" s="37"/>
      <c r="D4442" s="37"/>
      <c r="F4442" s="37"/>
      <c r="G4442" s="37"/>
      <c r="H4442" s="37"/>
      <c r="J4442" s="25"/>
      <c r="K4442" s="25"/>
      <c r="M4442" s="25"/>
      <c r="P4442" s="25"/>
      <c r="R4442" s="25"/>
      <c r="T4442" s="37"/>
      <c r="U4442" s="37"/>
      <c r="W4442" s="37"/>
      <c r="Y4442" s="37"/>
      <c r="Z4442" s="37"/>
      <c r="AB4442" s="37"/>
    </row>
    <row r="4443" spans="1:28">
      <c r="A4443" s="125"/>
      <c r="B4443" s="37"/>
      <c r="C4443" s="37"/>
      <c r="D4443" s="37"/>
      <c r="F4443" s="37"/>
      <c r="G4443" s="37"/>
      <c r="H4443" s="37"/>
      <c r="J4443" s="25"/>
      <c r="K4443" s="25"/>
      <c r="M4443" s="25"/>
      <c r="P4443" s="25"/>
      <c r="R4443" s="25"/>
      <c r="T4443" s="37"/>
      <c r="U4443" s="37"/>
      <c r="W4443" s="37"/>
      <c r="Y4443" s="37"/>
      <c r="Z4443" s="37"/>
      <c r="AB4443" s="37"/>
    </row>
    <row r="4444" spans="1:28">
      <c r="A4444" s="125"/>
      <c r="B4444" s="37"/>
      <c r="C4444" s="37"/>
      <c r="D4444" s="37"/>
      <c r="F4444" s="37"/>
      <c r="G4444" s="37"/>
      <c r="H4444" s="37"/>
      <c r="J4444" s="25"/>
      <c r="K4444" s="25"/>
      <c r="M4444" s="25"/>
      <c r="P4444" s="25"/>
      <c r="R4444" s="25"/>
      <c r="T4444" s="37"/>
      <c r="U4444" s="37"/>
      <c r="W4444" s="37"/>
      <c r="Y4444" s="37"/>
      <c r="Z4444" s="37"/>
      <c r="AB4444" s="37"/>
    </row>
    <row r="4445" spans="1:28">
      <c r="A4445" s="125"/>
      <c r="B4445" s="37"/>
      <c r="C4445" s="37"/>
      <c r="D4445" s="37"/>
      <c r="F4445" s="37"/>
      <c r="G4445" s="37"/>
      <c r="H4445" s="37"/>
      <c r="J4445" s="25"/>
      <c r="K4445" s="25"/>
      <c r="M4445" s="25"/>
      <c r="P4445" s="25"/>
      <c r="R4445" s="25"/>
      <c r="T4445" s="37"/>
      <c r="U4445" s="37"/>
      <c r="W4445" s="37"/>
      <c r="Y4445" s="37"/>
      <c r="Z4445" s="37"/>
      <c r="AB4445" s="37"/>
    </row>
    <row r="4446" spans="1:28">
      <c r="A4446" s="125"/>
      <c r="B4446" s="37"/>
      <c r="C4446" s="37"/>
      <c r="D4446" s="37"/>
      <c r="F4446" s="37"/>
      <c r="G4446" s="37"/>
      <c r="H4446" s="37"/>
      <c r="J4446" s="25"/>
      <c r="K4446" s="25"/>
      <c r="M4446" s="25"/>
      <c r="P4446" s="25"/>
      <c r="R4446" s="25"/>
      <c r="T4446" s="37"/>
      <c r="U4446" s="37"/>
      <c r="W4446" s="37"/>
      <c r="Y4446" s="37"/>
      <c r="Z4446" s="37"/>
      <c r="AB4446" s="37"/>
    </row>
    <row r="4447" spans="1:28">
      <c r="A4447" s="125"/>
      <c r="B4447" s="37"/>
      <c r="C4447" s="37"/>
      <c r="D4447" s="37"/>
      <c r="F4447" s="37"/>
      <c r="G4447" s="37"/>
      <c r="H4447" s="37"/>
      <c r="J4447" s="25"/>
      <c r="K4447" s="25"/>
      <c r="M4447" s="25"/>
      <c r="P4447" s="25"/>
      <c r="R4447" s="25"/>
      <c r="T4447" s="37"/>
      <c r="U4447" s="37"/>
      <c r="W4447" s="37"/>
      <c r="Y4447" s="37"/>
      <c r="Z4447" s="37"/>
      <c r="AB4447" s="37"/>
    </row>
    <row r="4448" spans="1:28">
      <c r="A4448" s="125"/>
      <c r="B4448" s="37"/>
      <c r="C4448" s="37"/>
      <c r="D4448" s="37"/>
      <c r="F4448" s="37"/>
      <c r="G4448" s="37"/>
      <c r="H4448" s="37"/>
      <c r="J4448" s="25"/>
      <c r="K4448" s="25"/>
      <c r="M4448" s="25"/>
      <c r="P4448" s="25"/>
      <c r="R4448" s="25"/>
      <c r="T4448" s="37"/>
      <c r="U4448" s="37"/>
      <c r="W4448" s="37"/>
      <c r="Y4448" s="37"/>
      <c r="Z4448" s="37"/>
      <c r="AB4448" s="37"/>
    </row>
    <row r="4449" spans="1:28">
      <c r="A4449" s="125"/>
      <c r="B4449" s="37"/>
      <c r="C4449" s="37"/>
      <c r="D4449" s="37"/>
      <c r="F4449" s="37"/>
      <c r="G4449" s="37"/>
      <c r="H4449" s="37"/>
      <c r="J4449" s="25"/>
      <c r="K4449" s="25"/>
      <c r="M4449" s="25"/>
      <c r="P4449" s="25"/>
      <c r="R4449" s="25"/>
      <c r="T4449" s="37"/>
      <c r="U4449" s="37"/>
      <c r="W4449" s="37"/>
      <c r="Y4449" s="37"/>
      <c r="Z4449" s="37"/>
      <c r="AB4449" s="37"/>
    </row>
    <row r="4450" spans="1:28">
      <c r="A4450" s="125"/>
      <c r="B4450" s="37"/>
      <c r="C4450" s="37"/>
      <c r="D4450" s="37"/>
      <c r="F4450" s="37"/>
      <c r="G4450" s="37"/>
      <c r="H4450" s="37"/>
      <c r="J4450" s="25"/>
      <c r="K4450" s="25"/>
      <c r="M4450" s="25"/>
      <c r="P4450" s="25"/>
      <c r="R4450" s="25"/>
      <c r="T4450" s="37"/>
      <c r="U4450" s="37"/>
      <c r="W4450" s="37"/>
      <c r="Y4450" s="37"/>
      <c r="Z4450" s="37"/>
      <c r="AB4450" s="37"/>
    </row>
    <row r="4451" spans="1:28">
      <c r="A4451" s="125"/>
      <c r="B4451" s="37"/>
      <c r="C4451" s="37"/>
      <c r="D4451" s="37"/>
      <c r="F4451" s="37"/>
      <c r="G4451" s="37"/>
      <c r="H4451" s="37"/>
      <c r="J4451" s="25"/>
      <c r="K4451" s="25"/>
      <c r="M4451" s="25"/>
      <c r="P4451" s="25"/>
      <c r="R4451" s="25"/>
      <c r="T4451" s="37"/>
      <c r="U4451" s="37"/>
      <c r="W4451" s="37"/>
      <c r="Y4451" s="37"/>
      <c r="Z4451" s="37"/>
      <c r="AB4451" s="37"/>
    </row>
    <row r="4452" spans="1:28">
      <c r="A4452" s="125"/>
      <c r="B4452" s="37"/>
      <c r="C4452" s="37"/>
      <c r="D4452" s="37"/>
      <c r="F4452" s="37"/>
      <c r="G4452" s="37"/>
      <c r="H4452" s="37"/>
      <c r="J4452" s="25"/>
      <c r="K4452" s="25"/>
      <c r="M4452" s="25"/>
      <c r="P4452" s="25"/>
      <c r="R4452" s="25"/>
      <c r="T4452" s="37"/>
      <c r="U4452" s="37"/>
      <c r="W4452" s="37"/>
      <c r="Y4452" s="37"/>
      <c r="Z4452" s="37"/>
      <c r="AB4452" s="37"/>
    </row>
    <row r="4453" spans="1:28">
      <c r="A4453" s="125"/>
      <c r="B4453" s="37"/>
      <c r="C4453" s="37"/>
      <c r="D4453" s="37"/>
      <c r="F4453" s="37"/>
      <c r="G4453" s="37"/>
      <c r="H4453" s="37"/>
      <c r="J4453" s="25"/>
      <c r="K4453" s="25"/>
      <c r="M4453" s="25"/>
      <c r="P4453" s="25"/>
      <c r="R4453" s="25"/>
      <c r="T4453" s="37"/>
      <c r="U4453" s="37"/>
      <c r="W4453" s="37"/>
      <c r="Y4453" s="37"/>
      <c r="Z4453" s="37"/>
      <c r="AB4453" s="37"/>
    </row>
    <row r="4454" spans="1:28">
      <c r="A4454" s="125"/>
      <c r="B4454" s="37"/>
      <c r="C4454" s="37"/>
      <c r="D4454" s="37"/>
      <c r="F4454" s="37"/>
      <c r="G4454" s="37"/>
      <c r="H4454" s="37"/>
      <c r="J4454" s="25"/>
      <c r="K4454" s="25"/>
      <c r="M4454" s="25"/>
      <c r="P4454" s="25"/>
      <c r="R4454" s="25"/>
      <c r="T4454" s="37"/>
      <c r="U4454" s="37"/>
      <c r="W4454" s="37"/>
      <c r="Y4454" s="37"/>
      <c r="Z4454" s="37"/>
      <c r="AB4454" s="37"/>
    </row>
    <row r="4455" spans="1:28">
      <c r="A4455" s="125"/>
      <c r="B4455" s="37"/>
      <c r="C4455" s="37"/>
      <c r="D4455" s="37"/>
      <c r="F4455" s="37"/>
      <c r="G4455" s="37"/>
      <c r="H4455" s="37"/>
      <c r="J4455" s="25"/>
      <c r="K4455" s="25"/>
      <c r="M4455" s="25"/>
      <c r="P4455" s="25"/>
      <c r="R4455" s="25"/>
      <c r="T4455" s="37"/>
      <c r="U4455" s="37"/>
      <c r="W4455" s="37"/>
      <c r="Y4455" s="37"/>
      <c r="Z4455" s="37"/>
      <c r="AB4455" s="37"/>
    </row>
    <row r="4456" spans="1:28">
      <c r="A4456" s="125"/>
      <c r="B4456" s="37"/>
      <c r="C4456" s="37"/>
      <c r="D4456" s="37"/>
      <c r="F4456" s="37"/>
      <c r="G4456" s="37"/>
      <c r="H4456" s="37"/>
      <c r="J4456" s="25"/>
      <c r="K4456" s="25"/>
      <c r="M4456" s="25"/>
      <c r="P4456" s="25"/>
      <c r="R4456" s="25"/>
      <c r="T4456" s="37"/>
      <c r="U4456" s="37"/>
      <c r="W4456" s="37"/>
      <c r="Y4456" s="37"/>
      <c r="Z4456" s="37"/>
      <c r="AB4456" s="37"/>
    </row>
    <row r="4457" spans="1:28">
      <c r="A4457" s="125"/>
      <c r="B4457" s="37"/>
      <c r="C4457" s="37"/>
      <c r="D4457" s="37"/>
      <c r="F4457" s="37"/>
      <c r="G4457" s="37"/>
      <c r="H4457" s="37"/>
      <c r="J4457" s="25"/>
      <c r="K4457" s="25"/>
      <c r="M4457" s="25"/>
      <c r="P4457" s="25"/>
      <c r="R4457" s="25"/>
      <c r="T4457" s="37"/>
      <c r="U4457" s="37"/>
      <c r="W4457" s="37"/>
      <c r="Y4457" s="37"/>
      <c r="Z4457" s="37"/>
      <c r="AB4457" s="37"/>
    </row>
    <row r="4458" spans="1:28">
      <c r="A4458" s="125"/>
      <c r="B4458" s="37"/>
      <c r="C4458" s="37"/>
      <c r="D4458" s="37"/>
      <c r="F4458" s="37"/>
      <c r="G4458" s="37"/>
      <c r="H4458" s="37"/>
      <c r="J4458" s="25"/>
      <c r="K4458" s="25"/>
      <c r="M4458" s="25"/>
      <c r="P4458" s="25"/>
      <c r="R4458" s="25"/>
      <c r="T4458" s="37"/>
      <c r="U4458" s="37"/>
      <c r="W4458" s="37"/>
      <c r="Y4458" s="37"/>
      <c r="Z4458" s="37"/>
      <c r="AB4458" s="37"/>
    </row>
    <row r="4459" spans="1:28">
      <c r="A4459" s="125"/>
      <c r="B4459" s="37"/>
      <c r="C4459" s="37"/>
      <c r="D4459" s="37"/>
      <c r="F4459" s="37"/>
      <c r="G4459" s="37"/>
      <c r="H4459" s="37"/>
      <c r="J4459" s="25"/>
      <c r="K4459" s="25"/>
      <c r="M4459" s="25"/>
      <c r="P4459" s="25"/>
      <c r="R4459" s="25"/>
      <c r="T4459" s="37"/>
      <c r="U4459" s="37"/>
      <c r="W4459" s="37"/>
      <c r="Y4459" s="37"/>
      <c r="Z4459" s="37"/>
      <c r="AB4459" s="37"/>
    </row>
    <row r="4460" spans="1:28">
      <c r="A4460" s="125"/>
      <c r="B4460" s="37"/>
      <c r="C4460" s="37"/>
      <c r="D4460" s="37"/>
      <c r="F4460" s="37"/>
      <c r="G4460" s="37"/>
      <c r="H4460" s="37"/>
      <c r="J4460" s="25"/>
      <c r="K4460" s="25"/>
      <c r="M4460" s="25"/>
      <c r="P4460" s="25"/>
      <c r="R4460" s="25"/>
      <c r="T4460" s="37"/>
      <c r="U4460" s="37"/>
      <c r="W4460" s="37"/>
      <c r="Y4460" s="37"/>
      <c r="Z4460" s="37"/>
      <c r="AB4460" s="37"/>
    </row>
    <row r="4461" spans="1:28">
      <c r="A4461" s="125"/>
      <c r="B4461" s="37"/>
      <c r="C4461" s="37"/>
      <c r="D4461" s="37"/>
      <c r="F4461" s="37"/>
      <c r="G4461" s="37"/>
      <c r="H4461" s="37"/>
      <c r="J4461" s="25"/>
      <c r="K4461" s="25"/>
      <c r="M4461" s="25"/>
      <c r="P4461" s="25"/>
      <c r="R4461" s="25"/>
      <c r="T4461" s="37"/>
      <c r="U4461" s="37"/>
      <c r="W4461" s="37"/>
      <c r="Y4461" s="37"/>
      <c r="Z4461" s="37"/>
      <c r="AB4461" s="37"/>
    </row>
    <row r="4462" spans="1:28">
      <c r="A4462" s="125"/>
      <c r="B4462" s="37"/>
      <c r="C4462" s="37"/>
      <c r="D4462" s="37"/>
      <c r="F4462" s="37"/>
      <c r="G4462" s="37"/>
      <c r="H4462" s="37"/>
      <c r="J4462" s="25"/>
      <c r="K4462" s="25"/>
      <c r="M4462" s="25"/>
      <c r="P4462" s="25"/>
      <c r="R4462" s="25"/>
      <c r="T4462" s="37"/>
      <c r="U4462" s="37"/>
      <c r="W4462" s="37"/>
      <c r="Y4462" s="37"/>
      <c r="Z4462" s="37"/>
      <c r="AB4462" s="37"/>
    </row>
    <row r="4463" spans="1:28">
      <c r="A4463" s="125"/>
      <c r="B4463" s="37"/>
      <c r="C4463" s="37"/>
      <c r="D4463" s="37"/>
      <c r="F4463" s="37"/>
      <c r="G4463" s="37"/>
      <c r="H4463" s="37"/>
      <c r="J4463" s="25"/>
      <c r="K4463" s="25"/>
      <c r="M4463" s="25"/>
      <c r="P4463" s="25"/>
      <c r="R4463" s="25"/>
      <c r="T4463" s="37"/>
      <c r="U4463" s="37"/>
      <c r="W4463" s="37"/>
      <c r="Y4463" s="37"/>
      <c r="Z4463" s="37"/>
      <c r="AB4463" s="37"/>
    </row>
    <row r="4464" spans="1:28">
      <c r="A4464" s="125"/>
      <c r="B4464" s="37"/>
      <c r="C4464" s="37"/>
      <c r="D4464" s="37"/>
      <c r="F4464" s="37"/>
      <c r="G4464" s="37"/>
      <c r="H4464" s="37"/>
      <c r="J4464" s="25"/>
      <c r="K4464" s="25"/>
      <c r="M4464" s="25"/>
      <c r="P4464" s="25"/>
      <c r="R4464" s="25"/>
      <c r="T4464" s="37"/>
      <c r="U4464" s="37"/>
      <c r="W4464" s="37"/>
      <c r="Y4464" s="37"/>
      <c r="Z4464" s="37"/>
      <c r="AB4464" s="37"/>
    </row>
    <row r="4465" spans="1:28">
      <c r="A4465" s="125"/>
      <c r="B4465" s="37"/>
      <c r="C4465" s="37"/>
      <c r="D4465" s="37"/>
      <c r="F4465" s="37"/>
      <c r="G4465" s="37"/>
      <c r="H4465" s="37"/>
      <c r="J4465" s="25"/>
      <c r="K4465" s="25"/>
      <c r="M4465" s="25"/>
      <c r="P4465" s="25"/>
      <c r="R4465" s="25"/>
      <c r="T4465" s="37"/>
      <c r="U4465" s="37"/>
      <c r="W4465" s="37"/>
      <c r="Y4465" s="37"/>
      <c r="Z4465" s="37"/>
      <c r="AB4465" s="37"/>
    </row>
    <row r="4466" spans="1:28">
      <c r="A4466" s="125"/>
      <c r="B4466" s="37"/>
      <c r="C4466" s="37"/>
      <c r="D4466" s="37"/>
      <c r="F4466" s="37"/>
      <c r="G4466" s="37"/>
      <c r="H4466" s="37"/>
      <c r="J4466" s="25"/>
      <c r="K4466" s="25"/>
      <c r="M4466" s="25"/>
      <c r="P4466" s="25"/>
      <c r="R4466" s="25"/>
      <c r="T4466" s="37"/>
      <c r="U4466" s="37"/>
      <c r="W4466" s="37"/>
      <c r="Y4466" s="37"/>
      <c r="Z4466" s="37"/>
      <c r="AB4466" s="37"/>
    </row>
    <row r="4467" spans="1:28">
      <c r="A4467" s="125"/>
      <c r="B4467" s="37"/>
      <c r="C4467" s="37"/>
      <c r="D4467" s="37"/>
      <c r="F4467" s="37"/>
      <c r="G4467" s="37"/>
      <c r="H4467" s="37"/>
      <c r="J4467" s="25"/>
      <c r="K4467" s="25"/>
      <c r="M4467" s="25"/>
      <c r="P4467" s="25"/>
      <c r="R4467" s="25"/>
      <c r="T4467" s="37"/>
      <c r="U4467" s="37"/>
      <c r="W4467" s="37"/>
      <c r="Y4467" s="37"/>
      <c r="Z4467" s="37"/>
      <c r="AB4467" s="37"/>
    </row>
    <row r="4468" spans="1:28">
      <c r="A4468" s="125"/>
      <c r="B4468" s="37"/>
      <c r="C4468" s="37"/>
      <c r="D4468" s="37"/>
      <c r="F4468" s="37"/>
      <c r="G4468" s="37"/>
      <c r="H4468" s="37"/>
      <c r="J4468" s="25"/>
      <c r="K4468" s="25"/>
      <c r="M4468" s="25"/>
      <c r="P4468" s="25"/>
      <c r="R4468" s="25"/>
      <c r="T4468" s="37"/>
      <c r="U4468" s="37"/>
      <c r="W4468" s="37"/>
      <c r="Y4468" s="37"/>
      <c r="Z4468" s="37"/>
      <c r="AB4468" s="37"/>
    </row>
    <row r="4469" spans="1:28">
      <c r="A4469" s="125"/>
      <c r="B4469" s="37"/>
      <c r="C4469" s="37"/>
      <c r="D4469" s="37"/>
      <c r="F4469" s="37"/>
      <c r="G4469" s="37"/>
      <c r="H4469" s="37"/>
      <c r="J4469" s="25"/>
      <c r="K4469" s="25"/>
      <c r="M4469" s="25"/>
      <c r="P4469" s="25"/>
      <c r="R4469" s="25"/>
      <c r="T4469" s="37"/>
      <c r="U4469" s="37"/>
      <c r="W4469" s="37"/>
      <c r="Y4469" s="37"/>
      <c r="Z4469" s="37"/>
      <c r="AB4469" s="37"/>
    </row>
    <row r="4470" spans="1:28">
      <c r="A4470" s="125"/>
      <c r="B4470" s="37"/>
      <c r="C4470" s="37"/>
      <c r="D4470" s="37"/>
      <c r="F4470" s="37"/>
      <c r="G4470" s="37"/>
      <c r="H4470" s="37"/>
      <c r="J4470" s="25"/>
      <c r="K4470" s="25"/>
      <c r="M4470" s="25"/>
      <c r="P4470" s="25"/>
      <c r="R4470" s="25"/>
      <c r="T4470" s="37"/>
      <c r="U4470" s="37"/>
      <c r="W4470" s="37"/>
      <c r="Y4470" s="37"/>
      <c r="Z4470" s="37"/>
      <c r="AB4470" s="37"/>
    </row>
    <row r="4471" spans="1:28">
      <c r="A4471" s="125"/>
      <c r="B4471" s="37"/>
      <c r="C4471" s="37"/>
      <c r="D4471" s="37"/>
      <c r="F4471" s="37"/>
      <c r="G4471" s="37"/>
      <c r="H4471" s="37"/>
      <c r="J4471" s="25"/>
      <c r="K4471" s="25"/>
      <c r="M4471" s="25"/>
      <c r="P4471" s="25"/>
      <c r="R4471" s="25"/>
      <c r="T4471" s="37"/>
      <c r="U4471" s="37"/>
      <c r="W4471" s="37"/>
      <c r="Y4471" s="37"/>
      <c r="Z4471" s="37"/>
      <c r="AB4471" s="37"/>
    </row>
    <row r="4472" spans="1:28">
      <c r="A4472" s="125"/>
      <c r="B4472" s="37"/>
      <c r="C4472" s="37"/>
      <c r="D4472" s="37"/>
      <c r="F4472" s="37"/>
      <c r="G4472" s="37"/>
      <c r="H4472" s="37"/>
      <c r="J4472" s="25"/>
      <c r="K4472" s="25"/>
      <c r="M4472" s="25"/>
      <c r="P4472" s="25"/>
      <c r="R4472" s="25"/>
      <c r="T4472" s="37"/>
      <c r="U4472" s="37"/>
      <c r="W4472" s="37"/>
      <c r="Y4472" s="37"/>
      <c r="Z4472" s="37"/>
      <c r="AB4472" s="37"/>
    </row>
    <row r="4473" spans="1:28">
      <c r="A4473" s="125"/>
      <c r="B4473" s="37"/>
      <c r="C4473" s="37"/>
      <c r="D4473" s="37"/>
      <c r="F4473" s="37"/>
      <c r="G4473" s="37"/>
      <c r="H4473" s="37"/>
      <c r="J4473" s="25"/>
      <c r="K4473" s="25"/>
      <c r="M4473" s="25"/>
      <c r="P4473" s="25"/>
      <c r="R4473" s="25"/>
      <c r="T4473" s="37"/>
      <c r="U4473" s="37"/>
      <c r="W4473" s="37"/>
      <c r="Y4473" s="37"/>
      <c r="Z4473" s="37"/>
      <c r="AB4473" s="37"/>
    </row>
    <row r="4474" spans="1:28">
      <c r="A4474" s="125"/>
      <c r="B4474" s="37"/>
      <c r="C4474" s="37"/>
      <c r="D4474" s="37"/>
      <c r="F4474" s="37"/>
      <c r="G4474" s="37"/>
      <c r="H4474" s="37"/>
      <c r="J4474" s="25"/>
      <c r="K4474" s="25"/>
      <c r="M4474" s="25"/>
      <c r="P4474" s="25"/>
      <c r="R4474" s="25"/>
      <c r="T4474" s="37"/>
      <c r="U4474" s="37"/>
      <c r="W4474" s="37"/>
      <c r="Y4474" s="37"/>
      <c r="Z4474" s="37"/>
      <c r="AB4474" s="37"/>
    </row>
    <row r="4475" spans="1:28">
      <c r="A4475" s="125"/>
      <c r="B4475" s="37"/>
      <c r="C4475" s="37"/>
      <c r="D4475" s="37"/>
      <c r="F4475" s="37"/>
      <c r="G4475" s="37"/>
      <c r="H4475" s="37"/>
      <c r="J4475" s="25"/>
      <c r="K4475" s="25"/>
      <c r="M4475" s="25"/>
      <c r="P4475" s="25"/>
      <c r="R4475" s="25"/>
      <c r="T4475" s="37"/>
      <c r="U4475" s="37"/>
      <c r="W4475" s="37"/>
      <c r="Y4475" s="37"/>
      <c r="Z4475" s="37"/>
      <c r="AB4475" s="37"/>
    </row>
    <row r="4476" spans="1:28">
      <c r="A4476" s="125"/>
      <c r="B4476" s="37"/>
      <c r="C4476" s="37"/>
      <c r="D4476" s="37"/>
      <c r="F4476" s="37"/>
      <c r="G4476" s="37"/>
      <c r="H4476" s="37"/>
      <c r="J4476" s="25"/>
      <c r="K4476" s="25"/>
      <c r="M4476" s="25"/>
      <c r="P4476" s="25"/>
      <c r="R4476" s="25"/>
      <c r="T4476" s="37"/>
      <c r="U4476" s="37"/>
      <c r="W4476" s="37"/>
      <c r="Y4476" s="37"/>
      <c r="Z4476" s="37"/>
      <c r="AB4476" s="37"/>
    </row>
    <row r="4477" spans="1:28">
      <c r="A4477" s="125"/>
      <c r="B4477" s="37"/>
      <c r="C4477" s="37"/>
      <c r="D4477" s="37"/>
      <c r="F4477" s="37"/>
      <c r="G4477" s="37"/>
      <c r="H4477" s="37"/>
      <c r="J4477" s="25"/>
      <c r="K4477" s="25"/>
      <c r="M4477" s="25"/>
      <c r="P4477" s="25"/>
      <c r="R4477" s="25"/>
      <c r="T4477" s="37"/>
      <c r="U4477" s="37"/>
      <c r="W4477" s="37"/>
      <c r="Y4477" s="37"/>
      <c r="Z4477" s="37"/>
      <c r="AB4477" s="37"/>
    </row>
    <row r="4478" spans="1:28">
      <c r="A4478" s="125"/>
      <c r="B4478" s="37"/>
      <c r="C4478" s="37"/>
      <c r="D4478" s="37"/>
      <c r="F4478" s="37"/>
      <c r="G4478" s="37"/>
      <c r="H4478" s="37"/>
      <c r="J4478" s="25"/>
      <c r="K4478" s="25"/>
      <c r="M4478" s="25"/>
      <c r="P4478" s="25"/>
      <c r="R4478" s="25"/>
      <c r="T4478" s="37"/>
      <c r="U4478" s="37"/>
      <c r="W4478" s="37"/>
      <c r="Y4478" s="37"/>
      <c r="Z4478" s="37"/>
      <c r="AB4478" s="37"/>
    </row>
    <row r="4479" spans="1:28">
      <c r="A4479" s="125"/>
      <c r="B4479" s="37"/>
      <c r="C4479" s="37"/>
      <c r="D4479" s="37"/>
      <c r="F4479" s="37"/>
      <c r="G4479" s="37"/>
      <c r="H4479" s="37"/>
      <c r="J4479" s="25"/>
      <c r="K4479" s="25"/>
      <c r="M4479" s="25"/>
      <c r="P4479" s="25"/>
      <c r="R4479" s="25"/>
      <c r="T4479" s="37"/>
      <c r="U4479" s="37"/>
      <c r="W4479" s="37"/>
      <c r="Y4479" s="37"/>
      <c r="Z4479" s="37"/>
      <c r="AB4479" s="37"/>
    </row>
    <row r="4480" spans="1:28">
      <c r="A4480" s="125"/>
      <c r="B4480" s="37"/>
      <c r="C4480" s="37"/>
      <c r="D4480" s="37"/>
      <c r="F4480" s="37"/>
      <c r="G4480" s="37"/>
      <c r="H4480" s="37"/>
      <c r="J4480" s="25"/>
      <c r="K4480" s="25"/>
      <c r="M4480" s="25"/>
      <c r="P4480" s="25"/>
      <c r="R4480" s="25"/>
      <c r="T4480" s="37"/>
      <c r="U4480" s="37"/>
      <c r="W4480" s="37"/>
      <c r="Y4480" s="37"/>
      <c r="Z4480" s="37"/>
      <c r="AB4480" s="37"/>
    </row>
    <row r="4481" spans="1:28">
      <c r="A4481" s="125"/>
      <c r="B4481" s="37"/>
      <c r="C4481" s="37"/>
      <c r="D4481" s="37"/>
      <c r="F4481" s="37"/>
      <c r="G4481" s="37"/>
      <c r="H4481" s="37"/>
      <c r="J4481" s="25"/>
      <c r="K4481" s="25"/>
      <c r="M4481" s="25"/>
      <c r="P4481" s="25"/>
      <c r="R4481" s="25"/>
      <c r="T4481" s="37"/>
      <c r="U4481" s="37"/>
      <c r="W4481" s="37"/>
      <c r="Y4481" s="37"/>
      <c r="Z4481" s="37"/>
      <c r="AB4481" s="37"/>
    </row>
    <row r="4482" spans="1:28">
      <c r="A4482" s="125"/>
      <c r="B4482" s="37"/>
      <c r="C4482" s="37"/>
      <c r="D4482" s="37"/>
      <c r="F4482" s="37"/>
      <c r="G4482" s="37"/>
      <c r="H4482" s="37"/>
      <c r="J4482" s="25"/>
      <c r="K4482" s="25"/>
      <c r="M4482" s="25"/>
      <c r="P4482" s="25"/>
      <c r="R4482" s="25"/>
      <c r="T4482" s="37"/>
      <c r="U4482" s="37"/>
      <c r="W4482" s="37"/>
      <c r="Y4482" s="37"/>
      <c r="Z4482" s="37"/>
      <c r="AB4482" s="37"/>
    </row>
    <row r="4483" spans="1:28">
      <c r="A4483" s="125"/>
      <c r="B4483" s="37"/>
      <c r="C4483" s="37"/>
      <c r="D4483" s="37"/>
      <c r="F4483" s="37"/>
      <c r="G4483" s="37"/>
      <c r="H4483" s="37"/>
      <c r="J4483" s="25"/>
      <c r="K4483" s="25"/>
      <c r="M4483" s="25"/>
      <c r="P4483" s="25"/>
      <c r="R4483" s="25"/>
      <c r="T4483" s="37"/>
      <c r="U4483" s="37"/>
      <c r="W4483" s="37"/>
      <c r="Y4483" s="37"/>
      <c r="Z4483" s="37"/>
      <c r="AB4483" s="37"/>
    </row>
    <row r="4484" spans="1:28">
      <c r="A4484" s="125"/>
      <c r="B4484" s="37"/>
      <c r="C4484" s="37"/>
      <c r="D4484" s="37"/>
      <c r="F4484" s="37"/>
      <c r="G4484" s="37"/>
      <c r="H4484" s="37"/>
      <c r="J4484" s="25"/>
      <c r="K4484" s="25"/>
      <c r="M4484" s="25"/>
      <c r="P4484" s="25"/>
      <c r="R4484" s="25"/>
      <c r="T4484" s="37"/>
      <c r="U4484" s="37"/>
      <c r="W4484" s="37"/>
      <c r="Y4484" s="37"/>
      <c r="Z4484" s="37"/>
      <c r="AB4484" s="37"/>
    </row>
    <row r="4485" spans="1:28">
      <c r="A4485" s="125"/>
      <c r="B4485" s="37"/>
      <c r="C4485" s="37"/>
      <c r="D4485" s="37"/>
      <c r="F4485" s="37"/>
      <c r="G4485" s="37"/>
      <c r="H4485" s="37"/>
      <c r="J4485" s="25"/>
      <c r="K4485" s="25"/>
      <c r="M4485" s="25"/>
      <c r="P4485" s="25"/>
      <c r="R4485" s="25"/>
      <c r="T4485" s="37"/>
      <c r="U4485" s="37"/>
      <c r="W4485" s="37"/>
      <c r="Y4485" s="37"/>
      <c r="Z4485" s="37"/>
      <c r="AB4485" s="37"/>
    </row>
    <row r="4486" spans="1:28">
      <c r="A4486" s="125"/>
      <c r="B4486" s="37"/>
      <c r="C4486" s="37"/>
      <c r="D4486" s="37"/>
      <c r="F4486" s="37"/>
      <c r="G4486" s="37"/>
      <c r="H4486" s="37"/>
      <c r="J4486" s="25"/>
      <c r="K4486" s="25"/>
      <c r="M4486" s="25"/>
      <c r="P4486" s="25"/>
      <c r="R4486" s="25"/>
      <c r="T4486" s="37"/>
      <c r="U4486" s="37"/>
      <c r="W4486" s="37"/>
      <c r="Y4486" s="37"/>
      <c r="Z4486" s="37"/>
      <c r="AB4486" s="37"/>
    </row>
    <row r="4487" spans="1:28">
      <c r="A4487" s="125"/>
      <c r="B4487" s="37"/>
      <c r="C4487" s="37"/>
      <c r="D4487" s="37"/>
      <c r="F4487" s="37"/>
      <c r="G4487" s="37"/>
      <c r="H4487" s="37"/>
      <c r="J4487" s="25"/>
      <c r="K4487" s="25"/>
      <c r="M4487" s="25"/>
      <c r="P4487" s="25"/>
      <c r="R4487" s="25"/>
      <c r="T4487" s="37"/>
      <c r="U4487" s="37"/>
      <c r="W4487" s="37"/>
      <c r="Y4487" s="37"/>
      <c r="Z4487" s="37"/>
      <c r="AB4487" s="37"/>
    </row>
    <row r="4488" spans="1:28">
      <c r="A4488" s="125"/>
      <c r="B4488" s="37"/>
      <c r="C4488" s="37"/>
      <c r="D4488" s="37"/>
      <c r="F4488" s="37"/>
      <c r="G4488" s="37"/>
      <c r="H4488" s="37"/>
      <c r="J4488" s="25"/>
      <c r="K4488" s="25"/>
      <c r="M4488" s="25"/>
      <c r="P4488" s="25"/>
      <c r="R4488" s="25"/>
      <c r="T4488" s="37"/>
      <c r="U4488" s="37"/>
      <c r="W4488" s="37"/>
      <c r="Y4488" s="37"/>
      <c r="Z4488" s="37"/>
      <c r="AB4488" s="37"/>
    </row>
    <row r="4489" spans="1:28">
      <c r="A4489" s="125"/>
      <c r="B4489" s="37"/>
      <c r="C4489" s="37"/>
      <c r="D4489" s="37"/>
      <c r="F4489" s="37"/>
      <c r="G4489" s="37"/>
      <c r="H4489" s="37"/>
      <c r="J4489" s="25"/>
      <c r="K4489" s="25"/>
      <c r="M4489" s="25"/>
      <c r="P4489" s="25"/>
      <c r="R4489" s="25"/>
      <c r="T4489" s="37"/>
      <c r="U4489" s="37"/>
      <c r="W4489" s="37"/>
      <c r="Y4489" s="37"/>
      <c r="Z4489" s="37"/>
      <c r="AB4489" s="37"/>
    </row>
    <row r="4490" spans="1:28">
      <c r="A4490" s="125"/>
      <c r="B4490" s="37"/>
      <c r="C4490" s="37"/>
      <c r="D4490" s="37"/>
      <c r="F4490" s="37"/>
      <c r="G4490" s="37"/>
      <c r="H4490" s="37"/>
      <c r="J4490" s="25"/>
      <c r="K4490" s="25"/>
      <c r="M4490" s="25"/>
      <c r="P4490" s="25"/>
      <c r="R4490" s="25"/>
      <c r="T4490" s="37"/>
      <c r="U4490" s="37"/>
      <c r="W4490" s="37"/>
      <c r="Y4490" s="37"/>
      <c r="Z4490" s="37"/>
      <c r="AB4490" s="37"/>
    </row>
    <row r="4491" spans="1:28">
      <c r="A4491" s="125"/>
      <c r="B4491" s="37"/>
      <c r="C4491" s="37"/>
      <c r="D4491" s="37"/>
      <c r="F4491" s="37"/>
      <c r="G4491" s="37"/>
      <c r="H4491" s="37"/>
      <c r="J4491" s="25"/>
      <c r="K4491" s="25"/>
      <c r="M4491" s="25"/>
      <c r="P4491" s="25"/>
      <c r="R4491" s="25"/>
      <c r="T4491" s="37"/>
      <c r="U4491" s="37"/>
      <c r="W4491" s="37"/>
      <c r="Y4491" s="37"/>
      <c r="Z4491" s="37"/>
      <c r="AB4491" s="37"/>
    </row>
    <row r="4492" spans="1:28">
      <c r="A4492" s="125"/>
      <c r="B4492" s="37"/>
      <c r="C4492" s="37"/>
      <c r="D4492" s="37"/>
      <c r="F4492" s="37"/>
      <c r="G4492" s="37"/>
      <c r="H4492" s="37"/>
      <c r="J4492" s="25"/>
      <c r="K4492" s="25"/>
      <c r="M4492" s="25"/>
      <c r="P4492" s="25"/>
      <c r="R4492" s="25"/>
      <c r="T4492" s="37"/>
      <c r="U4492" s="37"/>
      <c r="W4492" s="37"/>
      <c r="Y4492" s="37"/>
      <c r="Z4492" s="37"/>
      <c r="AB4492" s="37"/>
    </row>
    <row r="4493" spans="1:28">
      <c r="A4493" s="125"/>
      <c r="B4493" s="37"/>
      <c r="C4493" s="37"/>
      <c r="D4493" s="37"/>
      <c r="F4493" s="37"/>
      <c r="G4493" s="37"/>
      <c r="H4493" s="37"/>
      <c r="J4493" s="25"/>
      <c r="K4493" s="25"/>
      <c r="M4493" s="25"/>
      <c r="P4493" s="25"/>
      <c r="R4493" s="25"/>
      <c r="T4493" s="37"/>
      <c r="U4493" s="37"/>
      <c r="W4493" s="37"/>
      <c r="Y4493" s="37"/>
      <c r="Z4493" s="37"/>
      <c r="AB4493" s="37"/>
    </row>
    <row r="4494" spans="1:28">
      <c r="A4494" s="125"/>
      <c r="B4494" s="37"/>
      <c r="C4494" s="37"/>
      <c r="D4494" s="37"/>
      <c r="F4494" s="37"/>
      <c r="G4494" s="37"/>
      <c r="H4494" s="37"/>
      <c r="J4494" s="25"/>
      <c r="K4494" s="25"/>
      <c r="M4494" s="25"/>
      <c r="P4494" s="25"/>
      <c r="R4494" s="25"/>
      <c r="T4494" s="37"/>
      <c r="U4494" s="37"/>
      <c r="W4494" s="37"/>
      <c r="Y4494" s="37"/>
      <c r="Z4494" s="37"/>
      <c r="AB4494" s="37"/>
    </row>
    <row r="4495" spans="1:28">
      <c r="A4495" s="125"/>
      <c r="B4495" s="37"/>
      <c r="C4495" s="37"/>
      <c r="D4495" s="37"/>
      <c r="F4495" s="37"/>
      <c r="G4495" s="37"/>
      <c r="H4495" s="37"/>
      <c r="J4495" s="25"/>
      <c r="K4495" s="25"/>
      <c r="M4495" s="25"/>
      <c r="P4495" s="25"/>
      <c r="R4495" s="25"/>
      <c r="T4495" s="37"/>
      <c r="U4495" s="37"/>
      <c r="W4495" s="37"/>
      <c r="Y4495" s="37"/>
      <c r="Z4495" s="37"/>
      <c r="AB4495" s="37"/>
    </row>
    <row r="4496" spans="1:28">
      <c r="A4496" s="125"/>
      <c r="B4496" s="37"/>
      <c r="C4496" s="37"/>
      <c r="D4496" s="37"/>
      <c r="F4496" s="37"/>
      <c r="G4496" s="37"/>
      <c r="H4496" s="37"/>
      <c r="J4496" s="25"/>
      <c r="K4496" s="25"/>
      <c r="M4496" s="25"/>
      <c r="P4496" s="25"/>
      <c r="R4496" s="25"/>
      <c r="T4496" s="37"/>
      <c r="U4496" s="37"/>
      <c r="W4496" s="37"/>
      <c r="Y4496" s="37"/>
      <c r="Z4496" s="37"/>
      <c r="AB4496" s="37"/>
    </row>
    <row r="4497" spans="1:28">
      <c r="A4497" s="125"/>
      <c r="B4497" s="37"/>
      <c r="C4497" s="37"/>
      <c r="D4497" s="37"/>
      <c r="F4497" s="37"/>
      <c r="G4497" s="37"/>
      <c r="H4497" s="37"/>
      <c r="J4497" s="25"/>
      <c r="K4497" s="25"/>
      <c r="M4497" s="25"/>
      <c r="P4497" s="25"/>
      <c r="R4497" s="25"/>
      <c r="T4497" s="37"/>
      <c r="U4497" s="37"/>
      <c r="W4497" s="37"/>
      <c r="Y4497" s="37"/>
      <c r="Z4497" s="37"/>
      <c r="AB4497" s="37"/>
    </row>
    <row r="4498" spans="1:28">
      <c r="A4498" s="125"/>
      <c r="B4498" s="37"/>
      <c r="C4498" s="37"/>
      <c r="D4498" s="37"/>
      <c r="F4498" s="37"/>
      <c r="G4498" s="37"/>
      <c r="H4498" s="37"/>
      <c r="J4498" s="25"/>
      <c r="K4498" s="25"/>
      <c r="M4498" s="25"/>
      <c r="P4498" s="25"/>
      <c r="R4498" s="25"/>
      <c r="T4498" s="37"/>
      <c r="U4498" s="37"/>
      <c r="W4498" s="37"/>
      <c r="Y4498" s="37"/>
      <c r="Z4498" s="37"/>
      <c r="AB4498" s="37"/>
    </row>
    <row r="4499" spans="1:28">
      <c r="A4499" s="125"/>
      <c r="B4499" s="37"/>
      <c r="C4499" s="37"/>
      <c r="D4499" s="37"/>
      <c r="F4499" s="37"/>
      <c r="G4499" s="37"/>
      <c r="H4499" s="37"/>
      <c r="J4499" s="25"/>
      <c r="K4499" s="25"/>
      <c r="M4499" s="25"/>
      <c r="P4499" s="25"/>
      <c r="R4499" s="25"/>
      <c r="T4499" s="37"/>
      <c r="U4499" s="37"/>
      <c r="W4499" s="37"/>
      <c r="Y4499" s="37"/>
      <c r="Z4499" s="37"/>
      <c r="AB4499" s="37"/>
    </row>
    <row r="4500" spans="1:28">
      <c r="A4500" s="125"/>
      <c r="B4500" s="37"/>
      <c r="C4500" s="37"/>
      <c r="D4500" s="37"/>
      <c r="F4500" s="37"/>
      <c r="G4500" s="37"/>
      <c r="H4500" s="37"/>
      <c r="J4500" s="25"/>
      <c r="K4500" s="25"/>
      <c r="M4500" s="25"/>
      <c r="P4500" s="25"/>
      <c r="R4500" s="25"/>
      <c r="T4500" s="37"/>
      <c r="U4500" s="37"/>
      <c r="W4500" s="37"/>
      <c r="Y4500" s="37"/>
      <c r="Z4500" s="37"/>
      <c r="AB4500" s="37"/>
    </row>
    <row r="4501" spans="1:28">
      <c r="A4501" s="125"/>
      <c r="B4501" s="37"/>
      <c r="C4501" s="37"/>
      <c r="D4501" s="37"/>
      <c r="F4501" s="37"/>
      <c r="G4501" s="37"/>
      <c r="H4501" s="37"/>
      <c r="J4501" s="25"/>
      <c r="K4501" s="25"/>
      <c r="M4501" s="25"/>
      <c r="P4501" s="25"/>
      <c r="R4501" s="25"/>
      <c r="T4501" s="37"/>
      <c r="U4501" s="37"/>
      <c r="W4501" s="37"/>
      <c r="Y4501" s="37"/>
      <c r="Z4501" s="37"/>
      <c r="AB4501" s="37"/>
    </row>
    <row r="4502" spans="1:28">
      <c r="A4502" s="125"/>
      <c r="B4502" s="37"/>
      <c r="C4502" s="37"/>
      <c r="D4502" s="37"/>
      <c r="F4502" s="37"/>
      <c r="G4502" s="37"/>
      <c r="H4502" s="37"/>
      <c r="J4502" s="25"/>
      <c r="K4502" s="25"/>
      <c r="M4502" s="25"/>
      <c r="P4502" s="25"/>
      <c r="R4502" s="25"/>
      <c r="T4502" s="37"/>
      <c r="U4502" s="37"/>
      <c r="W4502" s="37"/>
      <c r="Y4502" s="37"/>
      <c r="Z4502" s="37"/>
      <c r="AB4502" s="37"/>
    </row>
    <row r="4503" spans="1:28">
      <c r="A4503" s="125"/>
      <c r="B4503" s="37"/>
      <c r="C4503" s="37"/>
      <c r="D4503" s="37"/>
      <c r="F4503" s="37"/>
      <c r="G4503" s="37"/>
      <c r="H4503" s="37"/>
      <c r="J4503" s="25"/>
      <c r="K4503" s="25"/>
      <c r="M4503" s="25"/>
      <c r="P4503" s="25"/>
      <c r="R4503" s="25"/>
      <c r="T4503" s="37"/>
      <c r="U4503" s="37"/>
      <c r="W4503" s="37"/>
      <c r="Y4503" s="37"/>
      <c r="Z4503" s="37"/>
      <c r="AB4503" s="37"/>
    </row>
    <row r="4504" spans="1:28">
      <c r="A4504" s="125"/>
      <c r="B4504" s="37"/>
      <c r="C4504" s="37"/>
      <c r="D4504" s="37"/>
      <c r="F4504" s="37"/>
      <c r="G4504" s="37"/>
      <c r="H4504" s="37"/>
      <c r="J4504" s="25"/>
      <c r="K4504" s="25"/>
      <c r="M4504" s="25"/>
      <c r="P4504" s="25"/>
      <c r="R4504" s="25"/>
      <c r="T4504" s="37"/>
      <c r="U4504" s="37"/>
      <c r="W4504" s="37"/>
      <c r="Y4504" s="37"/>
      <c r="Z4504" s="37"/>
      <c r="AB4504" s="37"/>
    </row>
    <row r="4505" spans="1:28">
      <c r="A4505" s="125"/>
      <c r="B4505" s="37"/>
      <c r="C4505" s="37"/>
      <c r="D4505" s="37"/>
      <c r="F4505" s="37"/>
      <c r="G4505" s="37"/>
      <c r="H4505" s="37"/>
      <c r="J4505" s="25"/>
      <c r="K4505" s="25"/>
      <c r="M4505" s="25"/>
      <c r="P4505" s="25"/>
      <c r="R4505" s="25"/>
      <c r="T4505" s="37"/>
      <c r="U4505" s="37"/>
      <c r="W4505" s="37"/>
      <c r="Y4505" s="37"/>
      <c r="Z4505" s="37"/>
      <c r="AB4505" s="37"/>
    </row>
    <row r="4506" spans="1:28">
      <c r="A4506" s="125"/>
      <c r="B4506" s="37"/>
      <c r="C4506" s="37"/>
      <c r="D4506" s="37"/>
      <c r="F4506" s="37"/>
      <c r="G4506" s="37"/>
      <c r="H4506" s="37"/>
      <c r="J4506" s="25"/>
      <c r="K4506" s="25"/>
      <c r="M4506" s="25"/>
      <c r="P4506" s="25"/>
      <c r="R4506" s="25"/>
      <c r="T4506" s="37"/>
      <c r="U4506" s="37"/>
      <c r="W4506" s="37"/>
      <c r="Y4506" s="37"/>
      <c r="Z4506" s="37"/>
      <c r="AB4506" s="37"/>
    </row>
    <row r="4507" spans="1:28">
      <c r="A4507" s="125"/>
      <c r="B4507" s="37"/>
      <c r="C4507" s="37"/>
      <c r="D4507" s="37"/>
      <c r="F4507" s="37"/>
      <c r="G4507" s="37"/>
      <c r="H4507" s="37"/>
      <c r="J4507" s="25"/>
      <c r="K4507" s="25"/>
      <c r="M4507" s="25"/>
      <c r="P4507" s="25"/>
      <c r="R4507" s="25"/>
      <c r="T4507" s="37"/>
      <c r="U4507" s="37"/>
      <c r="W4507" s="37"/>
      <c r="Y4507" s="37"/>
      <c r="Z4507" s="37"/>
      <c r="AB4507" s="37"/>
    </row>
    <row r="4508" spans="1:28">
      <c r="A4508" s="125"/>
      <c r="B4508" s="37"/>
      <c r="C4508" s="37"/>
      <c r="D4508" s="37"/>
      <c r="F4508" s="37"/>
      <c r="G4508" s="37"/>
      <c r="H4508" s="37"/>
      <c r="J4508" s="25"/>
      <c r="K4508" s="25"/>
      <c r="M4508" s="25"/>
      <c r="P4508" s="25"/>
      <c r="R4508" s="25"/>
      <c r="T4508" s="37"/>
      <c r="U4508" s="37"/>
      <c r="W4508" s="37"/>
      <c r="Y4508" s="37"/>
      <c r="Z4508" s="37"/>
      <c r="AB4508" s="37"/>
    </row>
    <row r="4509" spans="1:28">
      <c r="A4509" s="125"/>
      <c r="B4509" s="37"/>
      <c r="C4509" s="37"/>
      <c r="D4509" s="37"/>
      <c r="F4509" s="37"/>
      <c r="G4509" s="37"/>
      <c r="H4509" s="37"/>
      <c r="J4509" s="25"/>
      <c r="K4509" s="25"/>
      <c r="M4509" s="25"/>
      <c r="P4509" s="25"/>
      <c r="R4509" s="25"/>
      <c r="T4509" s="37"/>
      <c r="U4509" s="37"/>
      <c r="W4509" s="37"/>
      <c r="Y4509" s="37"/>
      <c r="Z4509" s="37"/>
      <c r="AB4509" s="37"/>
    </row>
    <row r="4510" spans="1:28">
      <c r="A4510" s="125"/>
      <c r="B4510" s="37"/>
      <c r="C4510" s="37"/>
      <c r="D4510" s="37"/>
      <c r="F4510" s="37"/>
      <c r="G4510" s="37"/>
      <c r="H4510" s="37"/>
      <c r="J4510" s="25"/>
      <c r="K4510" s="25"/>
      <c r="M4510" s="25"/>
      <c r="P4510" s="25"/>
      <c r="R4510" s="25"/>
      <c r="T4510" s="37"/>
      <c r="U4510" s="37"/>
      <c r="W4510" s="37"/>
      <c r="Y4510" s="37"/>
      <c r="Z4510" s="37"/>
      <c r="AB4510" s="37"/>
    </row>
    <row r="4511" spans="1:28">
      <c r="A4511" s="125"/>
      <c r="B4511" s="37"/>
      <c r="C4511" s="37"/>
      <c r="D4511" s="37"/>
      <c r="F4511" s="37"/>
      <c r="G4511" s="37"/>
      <c r="H4511" s="37"/>
      <c r="J4511" s="25"/>
      <c r="K4511" s="25"/>
      <c r="M4511" s="25"/>
      <c r="P4511" s="25"/>
      <c r="R4511" s="25"/>
      <c r="T4511" s="37"/>
      <c r="U4511" s="37"/>
      <c r="W4511" s="37"/>
      <c r="Y4511" s="37"/>
      <c r="Z4511" s="37"/>
      <c r="AB4511" s="37"/>
    </row>
    <row r="4512" spans="1:28">
      <c r="A4512" s="125"/>
      <c r="B4512" s="37"/>
      <c r="C4512" s="37"/>
      <c r="D4512" s="37"/>
      <c r="F4512" s="37"/>
      <c r="G4512" s="37"/>
      <c r="H4512" s="37"/>
      <c r="J4512" s="25"/>
      <c r="K4512" s="25"/>
      <c r="M4512" s="25"/>
      <c r="P4512" s="25"/>
      <c r="R4512" s="25"/>
      <c r="T4512" s="37"/>
      <c r="U4512" s="37"/>
      <c r="W4512" s="37"/>
      <c r="Y4512" s="37"/>
      <c r="Z4512" s="37"/>
      <c r="AB4512" s="37"/>
    </row>
    <row r="4513" spans="1:28">
      <c r="A4513" s="125"/>
      <c r="B4513" s="37"/>
      <c r="C4513" s="37"/>
      <c r="D4513" s="37"/>
      <c r="F4513" s="37"/>
      <c r="G4513" s="37"/>
      <c r="H4513" s="37"/>
      <c r="J4513" s="25"/>
      <c r="K4513" s="25"/>
      <c r="M4513" s="25"/>
      <c r="P4513" s="25"/>
      <c r="R4513" s="25"/>
      <c r="T4513" s="37"/>
      <c r="U4513" s="37"/>
      <c r="W4513" s="37"/>
      <c r="Y4513" s="37"/>
      <c r="Z4513" s="37"/>
      <c r="AB4513" s="37"/>
    </row>
    <row r="4514" spans="1:28">
      <c r="A4514" s="125"/>
      <c r="B4514" s="37"/>
      <c r="C4514" s="37"/>
      <c r="D4514" s="37"/>
      <c r="F4514" s="37"/>
      <c r="G4514" s="37"/>
      <c r="H4514" s="37"/>
      <c r="J4514" s="25"/>
      <c r="K4514" s="25"/>
      <c r="M4514" s="25"/>
      <c r="P4514" s="25"/>
      <c r="R4514" s="25"/>
      <c r="T4514" s="37"/>
      <c r="U4514" s="37"/>
      <c r="W4514" s="37"/>
      <c r="Y4514" s="37"/>
      <c r="Z4514" s="37"/>
      <c r="AB4514" s="37"/>
    </row>
    <row r="4515" spans="1:28">
      <c r="A4515" s="125"/>
      <c r="B4515" s="37"/>
      <c r="C4515" s="37"/>
      <c r="D4515" s="37"/>
      <c r="F4515" s="37"/>
      <c r="G4515" s="37"/>
      <c r="H4515" s="37"/>
      <c r="J4515" s="25"/>
      <c r="K4515" s="25"/>
      <c r="M4515" s="25"/>
      <c r="P4515" s="25"/>
      <c r="R4515" s="25"/>
      <c r="T4515" s="37"/>
      <c r="U4515" s="37"/>
      <c r="W4515" s="37"/>
      <c r="Y4515" s="37"/>
      <c r="Z4515" s="37"/>
      <c r="AB4515" s="37"/>
    </row>
    <row r="4516" spans="1:28">
      <c r="A4516" s="125"/>
      <c r="B4516" s="37"/>
      <c r="C4516" s="37"/>
      <c r="D4516" s="37"/>
      <c r="F4516" s="37"/>
      <c r="G4516" s="37"/>
      <c r="H4516" s="37"/>
      <c r="J4516" s="25"/>
      <c r="K4516" s="25"/>
      <c r="M4516" s="25"/>
      <c r="P4516" s="25"/>
      <c r="R4516" s="25"/>
      <c r="T4516" s="37"/>
      <c r="U4516" s="37"/>
      <c r="W4516" s="37"/>
      <c r="Y4516" s="37"/>
      <c r="Z4516" s="37"/>
      <c r="AB4516" s="37"/>
    </row>
    <row r="4517" spans="1:28">
      <c r="A4517" s="125"/>
      <c r="B4517" s="37"/>
      <c r="C4517" s="37"/>
      <c r="D4517" s="37"/>
      <c r="F4517" s="37"/>
      <c r="G4517" s="37"/>
      <c r="H4517" s="37"/>
      <c r="J4517" s="25"/>
      <c r="K4517" s="25"/>
      <c r="M4517" s="25"/>
      <c r="P4517" s="25"/>
      <c r="R4517" s="25"/>
      <c r="T4517" s="37"/>
      <c r="U4517" s="37"/>
      <c r="W4517" s="37"/>
      <c r="Y4517" s="37"/>
      <c r="Z4517" s="37"/>
      <c r="AB4517" s="37"/>
    </row>
    <row r="4518" spans="1:28">
      <c r="A4518" s="125"/>
      <c r="B4518" s="37"/>
      <c r="C4518" s="37"/>
      <c r="D4518" s="37"/>
      <c r="F4518" s="37"/>
      <c r="G4518" s="37"/>
      <c r="H4518" s="37"/>
      <c r="J4518" s="25"/>
      <c r="K4518" s="25"/>
      <c r="M4518" s="25"/>
      <c r="P4518" s="25"/>
      <c r="R4518" s="25"/>
      <c r="T4518" s="37"/>
      <c r="U4518" s="37"/>
      <c r="W4518" s="37"/>
      <c r="Y4518" s="37"/>
      <c r="Z4518" s="37"/>
      <c r="AB4518" s="37"/>
    </row>
    <row r="4519" spans="1:28">
      <c r="A4519" s="125"/>
      <c r="B4519" s="37"/>
      <c r="C4519" s="37"/>
      <c r="D4519" s="37"/>
      <c r="F4519" s="37"/>
      <c r="G4519" s="37"/>
      <c r="H4519" s="37"/>
      <c r="J4519" s="25"/>
      <c r="K4519" s="25"/>
      <c r="M4519" s="25"/>
      <c r="P4519" s="25"/>
      <c r="R4519" s="25"/>
      <c r="T4519" s="37"/>
      <c r="U4519" s="37"/>
      <c r="W4519" s="37"/>
      <c r="Y4519" s="37"/>
      <c r="Z4519" s="37"/>
      <c r="AB4519" s="37"/>
    </row>
    <row r="4520" spans="1:28">
      <c r="A4520" s="125"/>
      <c r="B4520" s="37"/>
      <c r="C4520" s="37"/>
      <c r="D4520" s="37"/>
      <c r="F4520" s="37"/>
      <c r="G4520" s="37"/>
      <c r="H4520" s="37"/>
      <c r="J4520" s="25"/>
      <c r="K4520" s="25"/>
      <c r="M4520" s="25"/>
      <c r="P4520" s="25"/>
      <c r="R4520" s="25"/>
      <c r="T4520" s="37"/>
      <c r="U4520" s="37"/>
      <c r="W4520" s="37"/>
      <c r="Y4520" s="37"/>
      <c r="Z4520" s="37"/>
      <c r="AB4520" s="37"/>
    </row>
    <row r="4521" spans="1:28">
      <c r="A4521" s="125"/>
      <c r="B4521" s="37"/>
      <c r="C4521" s="37"/>
      <c r="D4521" s="37"/>
      <c r="F4521" s="37"/>
      <c r="G4521" s="37"/>
      <c r="H4521" s="37"/>
      <c r="J4521" s="25"/>
      <c r="K4521" s="25"/>
      <c r="M4521" s="25"/>
      <c r="P4521" s="25"/>
      <c r="R4521" s="25"/>
      <c r="T4521" s="37"/>
      <c r="U4521" s="37"/>
      <c r="W4521" s="37"/>
      <c r="Y4521" s="37"/>
      <c r="Z4521" s="37"/>
      <c r="AB4521" s="37"/>
    </row>
    <row r="4522" spans="1:28">
      <c r="A4522" s="125"/>
      <c r="B4522" s="37"/>
      <c r="C4522" s="37"/>
      <c r="D4522" s="37"/>
      <c r="F4522" s="37"/>
      <c r="G4522" s="37"/>
      <c r="H4522" s="37"/>
      <c r="J4522" s="25"/>
      <c r="K4522" s="25"/>
      <c r="M4522" s="25"/>
      <c r="P4522" s="25"/>
      <c r="R4522" s="25"/>
      <c r="T4522" s="37"/>
      <c r="U4522" s="37"/>
      <c r="W4522" s="37"/>
      <c r="Y4522" s="37"/>
      <c r="Z4522" s="37"/>
      <c r="AB4522" s="37"/>
    </row>
    <row r="4523" spans="1:28">
      <c r="A4523" s="125"/>
      <c r="B4523" s="37"/>
      <c r="C4523" s="37"/>
      <c r="D4523" s="37"/>
      <c r="F4523" s="37"/>
      <c r="G4523" s="37"/>
      <c r="H4523" s="37"/>
      <c r="J4523" s="25"/>
      <c r="K4523" s="25"/>
      <c r="M4523" s="25"/>
      <c r="P4523" s="25"/>
      <c r="R4523" s="25"/>
      <c r="T4523" s="37"/>
      <c r="U4523" s="37"/>
      <c r="W4523" s="37"/>
      <c r="Y4523" s="37"/>
      <c r="Z4523" s="37"/>
      <c r="AB4523" s="37"/>
    </row>
    <row r="4524" spans="1:28">
      <c r="A4524" s="125"/>
      <c r="B4524" s="37"/>
      <c r="C4524" s="37"/>
      <c r="D4524" s="37"/>
      <c r="F4524" s="37"/>
      <c r="G4524" s="37"/>
      <c r="H4524" s="37"/>
      <c r="J4524" s="25"/>
      <c r="K4524" s="25"/>
      <c r="M4524" s="25"/>
      <c r="P4524" s="25"/>
      <c r="R4524" s="25"/>
      <c r="T4524" s="37"/>
      <c r="U4524" s="37"/>
      <c r="W4524" s="37"/>
      <c r="Y4524" s="37"/>
      <c r="Z4524" s="37"/>
      <c r="AB4524" s="37"/>
    </row>
    <row r="4525" spans="1:28">
      <c r="A4525" s="125"/>
      <c r="B4525" s="37"/>
      <c r="C4525" s="37"/>
      <c r="D4525" s="37"/>
      <c r="F4525" s="37"/>
      <c r="G4525" s="37"/>
      <c r="H4525" s="37"/>
      <c r="J4525" s="25"/>
      <c r="K4525" s="25"/>
      <c r="M4525" s="25"/>
      <c r="P4525" s="25"/>
      <c r="R4525" s="25"/>
      <c r="T4525" s="37"/>
      <c r="U4525" s="37"/>
      <c r="W4525" s="37"/>
      <c r="Y4525" s="37"/>
      <c r="Z4525" s="37"/>
      <c r="AB4525" s="37"/>
    </row>
    <row r="4526" spans="1:28">
      <c r="A4526" s="125"/>
      <c r="B4526" s="37"/>
      <c r="C4526" s="37"/>
      <c r="D4526" s="37"/>
      <c r="F4526" s="37"/>
      <c r="G4526" s="37"/>
      <c r="H4526" s="37"/>
      <c r="J4526" s="25"/>
      <c r="K4526" s="25"/>
      <c r="M4526" s="25"/>
      <c r="P4526" s="25"/>
      <c r="R4526" s="25"/>
      <c r="T4526" s="37"/>
      <c r="U4526" s="37"/>
      <c r="W4526" s="37"/>
      <c r="Y4526" s="37"/>
      <c r="Z4526" s="37"/>
      <c r="AB4526" s="37"/>
    </row>
    <row r="4527" spans="1:28">
      <c r="A4527" s="125"/>
      <c r="B4527" s="37"/>
      <c r="C4527" s="37"/>
      <c r="D4527" s="37"/>
      <c r="F4527" s="37"/>
      <c r="G4527" s="37"/>
      <c r="H4527" s="37"/>
      <c r="J4527" s="25"/>
      <c r="K4527" s="25"/>
      <c r="M4527" s="25"/>
      <c r="P4527" s="25"/>
      <c r="R4527" s="25"/>
      <c r="T4527" s="37"/>
      <c r="U4527" s="37"/>
      <c r="W4527" s="37"/>
      <c r="Y4527" s="37"/>
      <c r="Z4527" s="37"/>
      <c r="AB4527" s="37"/>
    </row>
    <row r="4528" spans="1:28">
      <c r="A4528" s="125"/>
      <c r="B4528" s="37"/>
      <c r="C4528" s="37"/>
      <c r="D4528" s="37"/>
      <c r="F4528" s="37"/>
      <c r="G4528" s="37"/>
      <c r="H4528" s="37"/>
      <c r="J4528" s="25"/>
      <c r="K4528" s="25"/>
      <c r="M4528" s="25"/>
      <c r="P4528" s="25"/>
      <c r="R4528" s="25"/>
      <c r="T4528" s="37"/>
      <c r="U4528" s="37"/>
      <c r="W4528" s="37"/>
      <c r="Y4528" s="37"/>
      <c r="Z4528" s="37"/>
      <c r="AB4528" s="37"/>
    </row>
    <row r="4529" spans="1:28">
      <c r="A4529" s="125"/>
      <c r="B4529" s="37"/>
      <c r="C4529" s="37"/>
      <c r="D4529" s="37"/>
      <c r="F4529" s="37"/>
      <c r="G4529" s="37"/>
      <c r="H4529" s="37"/>
      <c r="J4529" s="25"/>
      <c r="K4529" s="25"/>
      <c r="M4529" s="25"/>
      <c r="P4529" s="25"/>
      <c r="R4529" s="25"/>
      <c r="T4529" s="37"/>
      <c r="U4529" s="37"/>
      <c r="W4529" s="37"/>
      <c r="Y4529" s="37"/>
      <c r="Z4529" s="37"/>
      <c r="AB4529" s="37"/>
    </row>
    <row r="4530" spans="1:28">
      <c r="A4530" s="125"/>
      <c r="B4530" s="37"/>
      <c r="C4530" s="37"/>
      <c r="D4530" s="37"/>
      <c r="F4530" s="37"/>
      <c r="G4530" s="37"/>
      <c r="H4530" s="37"/>
      <c r="J4530" s="25"/>
      <c r="K4530" s="25"/>
      <c r="M4530" s="25"/>
      <c r="P4530" s="25"/>
      <c r="R4530" s="25"/>
      <c r="T4530" s="37"/>
      <c r="U4530" s="37"/>
      <c r="W4530" s="37"/>
      <c r="Y4530" s="37"/>
      <c r="Z4530" s="37"/>
      <c r="AB4530" s="37"/>
    </row>
    <row r="4531" spans="1:28">
      <c r="A4531" s="125"/>
      <c r="B4531" s="37"/>
      <c r="C4531" s="37"/>
      <c r="D4531" s="37"/>
      <c r="F4531" s="37"/>
      <c r="G4531" s="37"/>
      <c r="H4531" s="37"/>
      <c r="J4531" s="25"/>
      <c r="K4531" s="25"/>
      <c r="M4531" s="25"/>
      <c r="P4531" s="25"/>
      <c r="R4531" s="25"/>
      <c r="T4531" s="37"/>
      <c r="U4531" s="37"/>
      <c r="W4531" s="37"/>
      <c r="Y4531" s="37"/>
      <c r="Z4531" s="37"/>
      <c r="AB4531" s="37"/>
    </row>
    <row r="4532" spans="1:28">
      <c r="A4532" s="125"/>
      <c r="B4532" s="37"/>
      <c r="C4532" s="37"/>
      <c r="D4532" s="37"/>
      <c r="F4532" s="37"/>
      <c r="G4532" s="37"/>
      <c r="H4532" s="37"/>
      <c r="J4532" s="25"/>
      <c r="K4532" s="25"/>
      <c r="M4532" s="25"/>
      <c r="P4532" s="25"/>
      <c r="R4532" s="25"/>
      <c r="T4532" s="37"/>
      <c r="U4532" s="37"/>
      <c r="W4532" s="37"/>
      <c r="Y4532" s="37"/>
      <c r="Z4532" s="37"/>
      <c r="AB4532" s="37"/>
    </row>
    <row r="4533" spans="1:28">
      <c r="A4533" s="125"/>
      <c r="B4533" s="37"/>
      <c r="C4533" s="37"/>
      <c r="D4533" s="37"/>
      <c r="F4533" s="37"/>
      <c r="G4533" s="37"/>
      <c r="H4533" s="37"/>
      <c r="J4533" s="25"/>
      <c r="K4533" s="25"/>
      <c r="M4533" s="25"/>
      <c r="P4533" s="25"/>
      <c r="R4533" s="25"/>
      <c r="T4533" s="37"/>
      <c r="U4533" s="37"/>
      <c r="W4533" s="37"/>
      <c r="Y4533" s="37"/>
      <c r="Z4533" s="37"/>
      <c r="AB4533" s="37"/>
    </row>
    <row r="4534" spans="1:28">
      <c r="A4534" s="125"/>
      <c r="B4534" s="37"/>
      <c r="C4534" s="37"/>
      <c r="D4534" s="37"/>
      <c r="F4534" s="37"/>
      <c r="G4534" s="37"/>
      <c r="H4534" s="37"/>
      <c r="J4534" s="25"/>
      <c r="K4534" s="25"/>
      <c r="M4534" s="25"/>
      <c r="P4534" s="25"/>
      <c r="R4534" s="25"/>
      <c r="T4534" s="37"/>
      <c r="U4534" s="37"/>
      <c r="W4534" s="37"/>
      <c r="Y4534" s="37"/>
      <c r="Z4534" s="37"/>
      <c r="AB4534" s="37"/>
    </row>
    <row r="4535" spans="1:28">
      <c r="A4535" s="125"/>
      <c r="B4535" s="37"/>
      <c r="C4535" s="37"/>
      <c r="D4535" s="37"/>
      <c r="F4535" s="37"/>
      <c r="G4535" s="37"/>
      <c r="H4535" s="37"/>
      <c r="J4535" s="25"/>
      <c r="K4535" s="25"/>
      <c r="M4535" s="25"/>
      <c r="P4535" s="25"/>
      <c r="R4535" s="25"/>
      <c r="T4535" s="37"/>
      <c r="U4535" s="37"/>
      <c r="W4535" s="37"/>
      <c r="Y4535" s="37"/>
      <c r="Z4535" s="37"/>
      <c r="AB4535" s="37"/>
    </row>
    <row r="4536" spans="1:28">
      <c r="A4536" s="125"/>
      <c r="B4536" s="37"/>
      <c r="C4536" s="37"/>
      <c r="D4536" s="37"/>
      <c r="F4536" s="37"/>
      <c r="G4536" s="37"/>
      <c r="H4536" s="37"/>
      <c r="J4536" s="25"/>
      <c r="K4536" s="25"/>
      <c r="M4536" s="25"/>
      <c r="P4536" s="25"/>
      <c r="R4536" s="25"/>
      <c r="T4536" s="37"/>
      <c r="U4536" s="37"/>
      <c r="W4536" s="37"/>
      <c r="Y4536" s="37"/>
      <c r="Z4536" s="37"/>
      <c r="AB4536" s="37"/>
    </row>
    <row r="4537" spans="1:28">
      <c r="A4537" s="125"/>
      <c r="B4537" s="37"/>
      <c r="C4537" s="37"/>
      <c r="D4537" s="37"/>
      <c r="F4537" s="37"/>
      <c r="G4537" s="37"/>
      <c r="H4537" s="37"/>
      <c r="J4537" s="25"/>
      <c r="K4537" s="25"/>
      <c r="M4537" s="25"/>
      <c r="P4537" s="25"/>
      <c r="R4537" s="25"/>
      <c r="T4537" s="37"/>
      <c r="U4537" s="37"/>
      <c r="W4537" s="37"/>
      <c r="Y4537" s="37"/>
      <c r="Z4537" s="37"/>
      <c r="AB4537" s="37"/>
    </row>
    <row r="4538" spans="1:28">
      <c r="A4538" s="125"/>
      <c r="B4538" s="37"/>
      <c r="C4538" s="37"/>
      <c r="D4538" s="37"/>
      <c r="F4538" s="37"/>
      <c r="G4538" s="37"/>
      <c r="H4538" s="37"/>
      <c r="J4538" s="25"/>
      <c r="K4538" s="25"/>
      <c r="M4538" s="25"/>
      <c r="P4538" s="25"/>
      <c r="R4538" s="25"/>
      <c r="T4538" s="37"/>
      <c r="U4538" s="37"/>
      <c r="W4538" s="37"/>
      <c r="Y4538" s="37"/>
      <c r="Z4538" s="37"/>
      <c r="AB4538" s="37"/>
    </row>
    <row r="4539" spans="1:28">
      <c r="A4539" s="125"/>
      <c r="B4539" s="37"/>
      <c r="C4539" s="37"/>
      <c r="D4539" s="37"/>
      <c r="F4539" s="37"/>
      <c r="G4539" s="37"/>
      <c r="H4539" s="37"/>
      <c r="J4539" s="25"/>
      <c r="K4539" s="25"/>
      <c r="M4539" s="25"/>
      <c r="P4539" s="25"/>
      <c r="R4539" s="25"/>
      <c r="T4539" s="37"/>
      <c r="U4539" s="37"/>
      <c r="W4539" s="37"/>
      <c r="Y4539" s="37"/>
      <c r="Z4539" s="37"/>
      <c r="AB4539" s="37"/>
    </row>
    <row r="4540" spans="1:28">
      <c r="A4540" s="125"/>
      <c r="B4540" s="37"/>
      <c r="C4540" s="37"/>
      <c r="D4540" s="37"/>
      <c r="F4540" s="37"/>
      <c r="G4540" s="37"/>
      <c r="H4540" s="37"/>
      <c r="J4540" s="25"/>
      <c r="K4540" s="25"/>
      <c r="M4540" s="25"/>
      <c r="P4540" s="25"/>
      <c r="R4540" s="25"/>
      <c r="T4540" s="37"/>
      <c r="U4540" s="37"/>
      <c r="W4540" s="37"/>
      <c r="Y4540" s="37"/>
      <c r="Z4540" s="37"/>
      <c r="AB4540" s="37"/>
    </row>
    <row r="4541" spans="1:28">
      <c r="A4541" s="125"/>
      <c r="B4541" s="37"/>
      <c r="C4541" s="37"/>
      <c r="D4541" s="37"/>
      <c r="F4541" s="37"/>
      <c r="G4541" s="37"/>
      <c r="H4541" s="37"/>
      <c r="J4541" s="25"/>
      <c r="K4541" s="25"/>
      <c r="M4541" s="25"/>
      <c r="P4541" s="25"/>
      <c r="R4541" s="25"/>
      <c r="T4541" s="37"/>
      <c r="U4541" s="37"/>
      <c r="W4541" s="37"/>
      <c r="Y4541" s="37"/>
      <c r="Z4541" s="37"/>
      <c r="AB4541" s="37"/>
    </row>
    <row r="4542" spans="1:28">
      <c r="A4542" s="125"/>
      <c r="B4542" s="37"/>
      <c r="C4542" s="37"/>
      <c r="D4542" s="37"/>
      <c r="F4542" s="37"/>
      <c r="G4542" s="37"/>
      <c r="H4542" s="37"/>
      <c r="J4542" s="25"/>
      <c r="K4542" s="25"/>
      <c r="M4542" s="25"/>
      <c r="P4542" s="25"/>
      <c r="R4542" s="25"/>
      <c r="T4542" s="37"/>
      <c r="U4542" s="37"/>
      <c r="W4542" s="37"/>
      <c r="Y4542" s="37"/>
      <c r="Z4542" s="37"/>
      <c r="AB4542" s="37"/>
    </row>
    <row r="4543" spans="1:28">
      <c r="A4543" s="125"/>
      <c r="B4543" s="37"/>
      <c r="C4543" s="37"/>
      <c r="D4543" s="37"/>
      <c r="F4543" s="37"/>
      <c r="G4543" s="37"/>
      <c r="H4543" s="37"/>
      <c r="J4543" s="25"/>
      <c r="K4543" s="25"/>
      <c r="M4543" s="25"/>
      <c r="P4543" s="25"/>
      <c r="R4543" s="25"/>
      <c r="T4543" s="37"/>
      <c r="U4543" s="37"/>
      <c r="W4543" s="37"/>
      <c r="Y4543" s="37"/>
      <c r="Z4543" s="37"/>
      <c r="AB4543" s="37"/>
    </row>
    <row r="4544" spans="1:28">
      <c r="A4544" s="125"/>
      <c r="B4544" s="37"/>
      <c r="C4544" s="37"/>
      <c r="D4544" s="37"/>
      <c r="F4544" s="37"/>
      <c r="G4544" s="37"/>
      <c r="H4544" s="37"/>
      <c r="J4544" s="25"/>
      <c r="K4544" s="25"/>
      <c r="M4544" s="25"/>
      <c r="P4544" s="25"/>
      <c r="R4544" s="25"/>
      <c r="T4544" s="37"/>
      <c r="U4544" s="37"/>
      <c r="W4544" s="37"/>
      <c r="Y4544" s="37"/>
      <c r="Z4544" s="37"/>
      <c r="AB4544" s="37"/>
    </row>
    <row r="4545" spans="1:28">
      <c r="A4545" s="125"/>
      <c r="B4545" s="37"/>
      <c r="C4545" s="37"/>
      <c r="D4545" s="37"/>
      <c r="F4545" s="37"/>
      <c r="G4545" s="37"/>
      <c r="H4545" s="37"/>
      <c r="J4545" s="25"/>
      <c r="K4545" s="25"/>
      <c r="M4545" s="25"/>
      <c r="P4545" s="25"/>
      <c r="R4545" s="25"/>
      <c r="T4545" s="37"/>
      <c r="U4545" s="37"/>
      <c r="W4545" s="37"/>
      <c r="Y4545" s="37"/>
      <c r="Z4545" s="37"/>
      <c r="AB4545" s="37"/>
    </row>
    <row r="4546" spans="1:28">
      <c r="A4546" s="125"/>
      <c r="B4546" s="37"/>
      <c r="C4546" s="37"/>
      <c r="D4546" s="37"/>
      <c r="F4546" s="37"/>
      <c r="G4546" s="37"/>
      <c r="H4546" s="37"/>
      <c r="J4546" s="25"/>
      <c r="K4546" s="25"/>
      <c r="M4546" s="25"/>
      <c r="P4546" s="25"/>
      <c r="R4546" s="25"/>
      <c r="T4546" s="37"/>
      <c r="U4546" s="37"/>
      <c r="W4546" s="37"/>
      <c r="Y4546" s="37"/>
      <c r="Z4546" s="37"/>
      <c r="AB4546" s="37"/>
    </row>
    <row r="4547" spans="1:28">
      <c r="A4547" s="125"/>
      <c r="B4547" s="37"/>
      <c r="C4547" s="37"/>
      <c r="D4547" s="37"/>
      <c r="F4547" s="37"/>
      <c r="G4547" s="37"/>
      <c r="H4547" s="37"/>
      <c r="J4547" s="25"/>
      <c r="K4547" s="25"/>
      <c r="M4547" s="25"/>
      <c r="P4547" s="25"/>
      <c r="R4547" s="25"/>
      <c r="T4547" s="37"/>
      <c r="U4547" s="37"/>
      <c r="W4547" s="37"/>
      <c r="Y4547" s="37"/>
      <c r="Z4547" s="37"/>
      <c r="AB4547" s="37"/>
    </row>
    <row r="4548" spans="1:28">
      <c r="A4548" s="125"/>
      <c r="B4548" s="37"/>
      <c r="C4548" s="37"/>
      <c r="D4548" s="37"/>
      <c r="F4548" s="37"/>
      <c r="G4548" s="37"/>
      <c r="H4548" s="37"/>
      <c r="J4548" s="25"/>
      <c r="K4548" s="25"/>
      <c r="M4548" s="25"/>
      <c r="P4548" s="25"/>
      <c r="R4548" s="25"/>
      <c r="T4548" s="37"/>
      <c r="U4548" s="37"/>
      <c r="W4548" s="37"/>
      <c r="Y4548" s="37"/>
      <c r="Z4548" s="37"/>
      <c r="AB4548" s="37"/>
    </row>
    <row r="4549" spans="1:28">
      <c r="A4549" s="125"/>
      <c r="B4549" s="37"/>
      <c r="C4549" s="37"/>
      <c r="D4549" s="37"/>
      <c r="F4549" s="37"/>
      <c r="G4549" s="37"/>
      <c r="H4549" s="37"/>
      <c r="J4549" s="25"/>
      <c r="K4549" s="25"/>
      <c r="M4549" s="25"/>
      <c r="P4549" s="25"/>
      <c r="R4549" s="25"/>
      <c r="T4549" s="37"/>
      <c r="U4549" s="37"/>
      <c r="W4549" s="37"/>
      <c r="Y4549" s="37"/>
      <c r="Z4549" s="37"/>
      <c r="AB4549" s="37"/>
    </row>
    <row r="4550" spans="1:28">
      <c r="A4550" s="125"/>
      <c r="B4550" s="37"/>
      <c r="C4550" s="37"/>
      <c r="D4550" s="37"/>
      <c r="F4550" s="37"/>
      <c r="G4550" s="37"/>
      <c r="H4550" s="37"/>
      <c r="J4550" s="25"/>
      <c r="K4550" s="25"/>
      <c r="M4550" s="25"/>
      <c r="P4550" s="25"/>
      <c r="R4550" s="25"/>
      <c r="T4550" s="37"/>
      <c r="U4550" s="37"/>
      <c r="W4550" s="37"/>
      <c r="Y4550" s="37"/>
      <c r="Z4550" s="37"/>
      <c r="AB4550" s="37"/>
    </row>
    <row r="4551" spans="1:28">
      <c r="A4551" s="125"/>
      <c r="B4551" s="37"/>
      <c r="C4551" s="37"/>
      <c r="D4551" s="37"/>
      <c r="F4551" s="37"/>
      <c r="G4551" s="37"/>
      <c r="H4551" s="37"/>
      <c r="J4551" s="25"/>
      <c r="K4551" s="25"/>
      <c r="M4551" s="25"/>
      <c r="P4551" s="25"/>
      <c r="R4551" s="25"/>
      <c r="T4551" s="37"/>
      <c r="U4551" s="37"/>
      <c r="W4551" s="37"/>
      <c r="Y4551" s="37"/>
      <c r="Z4551" s="37"/>
      <c r="AB4551" s="37"/>
    </row>
    <row r="4552" spans="1:28">
      <c r="A4552" s="125"/>
      <c r="B4552" s="37"/>
      <c r="C4552" s="37"/>
      <c r="D4552" s="37"/>
      <c r="F4552" s="37"/>
      <c r="G4552" s="37"/>
      <c r="H4552" s="37"/>
      <c r="J4552" s="25"/>
      <c r="K4552" s="25"/>
      <c r="M4552" s="25"/>
      <c r="P4552" s="25"/>
      <c r="R4552" s="25"/>
      <c r="T4552" s="37"/>
      <c r="U4552" s="37"/>
      <c r="W4552" s="37"/>
      <c r="Y4552" s="37"/>
      <c r="Z4552" s="37"/>
      <c r="AB4552" s="37"/>
    </row>
    <row r="4553" spans="1:28">
      <c r="A4553" s="125"/>
      <c r="B4553" s="37"/>
      <c r="C4553" s="37"/>
      <c r="D4553" s="37"/>
      <c r="F4553" s="37"/>
      <c r="G4553" s="37"/>
      <c r="H4553" s="37"/>
      <c r="J4553" s="25"/>
      <c r="K4553" s="25"/>
      <c r="M4553" s="25"/>
      <c r="P4553" s="25"/>
      <c r="R4553" s="25"/>
      <c r="T4553" s="37"/>
      <c r="U4553" s="37"/>
      <c r="W4553" s="37"/>
      <c r="Y4553" s="37"/>
      <c r="Z4553" s="37"/>
      <c r="AB4553" s="37"/>
    </row>
    <row r="4554" spans="1:28">
      <c r="A4554" s="125"/>
      <c r="B4554" s="37"/>
      <c r="C4554" s="37"/>
      <c r="D4554" s="37"/>
      <c r="F4554" s="37"/>
      <c r="G4554" s="37"/>
      <c r="H4554" s="37"/>
      <c r="J4554" s="25"/>
      <c r="K4554" s="25"/>
      <c r="M4554" s="25"/>
      <c r="P4554" s="25"/>
      <c r="R4554" s="25"/>
      <c r="T4554" s="37"/>
      <c r="U4554" s="37"/>
      <c r="W4554" s="37"/>
      <c r="Y4554" s="37"/>
      <c r="Z4554" s="37"/>
      <c r="AB4554" s="37"/>
    </row>
    <row r="4555" spans="1:28">
      <c r="A4555" s="125"/>
      <c r="B4555" s="37"/>
      <c r="C4555" s="37"/>
      <c r="D4555" s="37"/>
      <c r="F4555" s="37"/>
      <c r="G4555" s="37"/>
      <c r="H4555" s="37"/>
      <c r="J4555" s="25"/>
      <c r="K4555" s="25"/>
      <c r="M4555" s="25"/>
      <c r="P4555" s="25"/>
      <c r="R4555" s="25"/>
      <c r="T4555" s="37"/>
      <c r="U4555" s="37"/>
      <c r="W4555" s="37"/>
      <c r="Y4555" s="37"/>
      <c r="Z4555" s="37"/>
      <c r="AB4555" s="37"/>
    </row>
    <row r="4556" spans="1:28">
      <c r="A4556" s="125"/>
      <c r="B4556" s="37"/>
      <c r="C4556" s="37"/>
      <c r="D4556" s="37"/>
      <c r="F4556" s="37"/>
      <c r="G4556" s="37"/>
      <c r="H4556" s="37"/>
      <c r="J4556" s="25"/>
      <c r="K4556" s="25"/>
      <c r="M4556" s="25"/>
      <c r="P4556" s="25"/>
      <c r="R4556" s="25"/>
      <c r="T4556" s="37"/>
      <c r="U4556" s="37"/>
      <c r="W4556" s="37"/>
      <c r="Y4556" s="37"/>
      <c r="Z4556" s="37"/>
      <c r="AB4556" s="37"/>
    </row>
    <row r="4557" spans="1:28">
      <c r="A4557" s="125"/>
      <c r="B4557" s="37"/>
      <c r="C4557" s="37"/>
      <c r="D4557" s="37"/>
      <c r="F4557" s="37"/>
      <c r="G4557" s="37"/>
      <c r="H4557" s="37"/>
      <c r="J4557" s="25"/>
      <c r="K4557" s="25"/>
      <c r="M4557" s="25"/>
      <c r="P4557" s="25"/>
      <c r="R4557" s="25"/>
      <c r="T4557" s="37"/>
      <c r="U4557" s="37"/>
      <c r="W4557" s="37"/>
      <c r="Y4557" s="37"/>
      <c r="Z4557" s="37"/>
      <c r="AB4557" s="37"/>
    </row>
    <row r="4558" spans="1:28">
      <c r="A4558" s="125"/>
      <c r="B4558" s="37"/>
      <c r="C4558" s="37"/>
      <c r="D4558" s="37"/>
      <c r="F4558" s="37"/>
      <c r="G4558" s="37"/>
      <c r="H4558" s="37"/>
      <c r="J4558" s="25"/>
      <c r="K4558" s="25"/>
      <c r="M4558" s="25"/>
      <c r="P4558" s="25"/>
      <c r="R4558" s="25"/>
      <c r="T4558" s="37"/>
      <c r="U4558" s="37"/>
      <c r="W4558" s="37"/>
      <c r="Y4558" s="37"/>
      <c r="Z4558" s="37"/>
      <c r="AB4558" s="37"/>
    </row>
    <row r="4559" spans="1:28">
      <c r="A4559" s="125"/>
      <c r="B4559" s="37"/>
      <c r="C4559" s="37"/>
      <c r="D4559" s="37"/>
      <c r="F4559" s="37"/>
      <c r="G4559" s="37"/>
      <c r="H4559" s="37"/>
      <c r="J4559" s="25"/>
      <c r="K4559" s="25"/>
      <c r="M4559" s="25"/>
      <c r="P4559" s="25"/>
      <c r="R4559" s="25"/>
      <c r="T4559" s="37"/>
      <c r="U4559" s="37"/>
      <c r="W4559" s="37"/>
      <c r="Y4559" s="37"/>
      <c r="Z4559" s="37"/>
      <c r="AB4559" s="37"/>
    </row>
    <row r="4560" spans="1:28">
      <c r="A4560" s="125"/>
      <c r="B4560" s="37"/>
      <c r="C4560" s="37"/>
      <c r="D4560" s="37"/>
      <c r="F4560" s="37"/>
      <c r="G4560" s="37"/>
      <c r="H4560" s="37"/>
      <c r="J4560" s="25"/>
      <c r="K4560" s="25"/>
      <c r="M4560" s="25"/>
      <c r="P4560" s="25"/>
      <c r="R4560" s="25"/>
      <c r="T4560" s="37"/>
      <c r="U4560" s="37"/>
      <c r="W4560" s="37"/>
      <c r="Y4560" s="37"/>
      <c r="Z4560" s="37"/>
      <c r="AB4560" s="37"/>
    </row>
    <row r="4561" spans="1:28">
      <c r="A4561" s="125"/>
      <c r="B4561" s="37"/>
      <c r="C4561" s="37"/>
      <c r="D4561" s="37"/>
      <c r="F4561" s="37"/>
      <c r="G4561" s="37"/>
      <c r="H4561" s="37"/>
      <c r="J4561" s="25"/>
      <c r="K4561" s="25"/>
      <c r="M4561" s="25"/>
      <c r="P4561" s="25"/>
      <c r="R4561" s="25"/>
      <c r="T4561" s="37"/>
      <c r="U4561" s="37"/>
      <c r="W4561" s="37"/>
      <c r="Y4561" s="37"/>
      <c r="Z4561" s="37"/>
      <c r="AB4561" s="37"/>
    </row>
    <row r="4562" spans="1:28">
      <c r="A4562" s="125"/>
      <c r="B4562" s="37"/>
      <c r="C4562" s="37"/>
      <c r="D4562" s="37"/>
      <c r="F4562" s="37"/>
      <c r="G4562" s="37"/>
      <c r="H4562" s="37"/>
      <c r="J4562" s="25"/>
      <c r="K4562" s="25"/>
      <c r="M4562" s="25"/>
      <c r="P4562" s="25"/>
      <c r="R4562" s="25"/>
      <c r="T4562" s="37"/>
      <c r="U4562" s="37"/>
      <c r="W4562" s="37"/>
      <c r="Y4562" s="37"/>
      <c r="Z4562" s="37"/>
      <c r="AB4562" s="37"/>
    </row>
    <row r="4563" spans="1:28">
      <c r="A4563" s="125"/>
      <c r="B4563" s="37"/>
      <c r="C4563" s="37"/>
      <c r="D4563" s="37"/>
      <c r="F4563" s="37"/>
      <c r="G4563" s="37"/>
      <c r="H4563" s="37"/>
      <c r="J4563" s="25"/>
      <c r="K4563" s="25"/>
      <c r="M4563" s="25"/>
      <c r="P4563" s="25"/>
      <c r="R4563" s="25"/>
      <c r="T4563" s="37"/>
      <c r="U4563" s="37"/>
      <c r="W4563" s="37"/>
      <c r="Y4563" s="37"/>
      <c r="Z4563" s="37"/>
      <c r="AB4563" s="37"/>
    </row>
    <row r="4564" spans="1:28">
      <c r="A4564" s="125"/>
      <c r="B4564" s="37"/>
      <c r="C4564" s="37"/>
      <c r="D4564" s="37"/>
      <c r="F4564" s="37"/>
      <c r="G4564" s="37"/>
      <c r="H4564" s="37"/>
      <c r="J4564" s="25"/>
      <c r="K4564" s="25"/>
      <c r="M4564" s="25"/>
      <c r="P4564" s="25"/>
      <c r="R4564" s="25"/>
      <c r="T4564" s="37"/>
      <c r="U4564" s="37"/>
      <c r="W4564" s="37"/>
      <c r="Y4564" s="37"/>
      <c r="Z4564" s="37"/>
      <c r="AB4564" s="37"/>
    </row>
    <row r="4565" spans="1:28">
      <c r="A4565" s="125"/>
      <c r="B4565" s="37"/>
      <c r="C4565" s="37"/>
      <c r="D4565" s="37"/>
      <c r="F4565" s="37"/>
      <c r="G4565" s="37"/>
      <c r="H4565" s="37"/>
      <c r="J4565" s="25"/>
      <c r="K4565" s="25"/>
      <c r="M4565" s="25"/>
      <c r="P4565" s="25"/>
      <c r="R4565" s="25"/>
      <c r="T4565" s="37"/>
      <c r="U4565" s="37"/>
      <c r="W4565" s="37"/>
      <c r="Y4565" s="37"/>
      <c r="Z4565" s="37"/>
      <c r="AB4565" s="37"/>
    </row>
    <row r="4566" spans="1:28">
      <c r="A4566" s="125"/>
      <c r="B4566" s="37"/>
      <c r="C4566" s="37"/>
      <c r="D4566" s="37"/>
      <c r="F4566" s="37"/>
      <c r="G4566" s="37"/>
      <c r="H4566" s="37"/>
      <c r="J4566" s="25"/>
      <c r="K4566" s="25"/>
      <c r="M4566" s="25"/>
      <c r="P4566" s="25"/>
      <c r="R4566" s="25"/>
      <c r="T4566" s="37"/>
      <c r="U4566" s="37"/>
      <c r="W4566" s="37"/>
      <c r="Y4566" s="37"/>
      <c r="Z4566" s="37"/>
      <c r="AB4566" s="37"/>
    </row>
    <row r="4567" spans="1:28">
      <c r="A4567" s="125"/>
      <c r="B4567" s="37"/>
      <c r="C4567" s="37"/>
      <c r="D4567" s="37"/>
      <c r="F4567" s="37"/>
      <c r="G4567" s="37"/>
      <c r="H4567" s="37"/>
      <c r="J4567" s="25"/>
      <c r="K4567" s="25"/>
      <c r="M4567" s="25"/>
      <c r="P4567" s="25"/>
      <c r="R4567" s="25"/>
      <c r="T4567" s="37"/>
      <c r="U4567" s="37"/>
      <c r="W4567" s="37"/>
      <c r="Y4567" s="37"/>
      <c r="Z4567" s="37"/>
      <c r="AB4567" s="37"/>
    </row>
    <row r="4568" spans="1:28">
      <c r="A4568" s="125"/>
      <c r="B4568" s="37"/>
      <c r="C4568" s="37"/>
      <c r="D4568" s="37"/>
      <c r="F4568" s="37"/>
      <c r="G4568" s="37"/>
      <c r="H4568" s="37"/>
      <c r="J4568" s="25"/>
      <c r="K4568" s="25"/>
      <c r="M4568" s="25"/>
      <c r="P4568" s="25"/>
      <c r="R4568" s="25"/>
      <c r="T4568" s="37"/>
      <c r="U4568" s="37"/>
      <c r="W4568" s="37"/>
      <c r="Y4568" s="37"/>
      <c r="Z4568" s="37"/>
      <c r="AB4568" s="37"/>
    </row>
    <row r="4569" spans="1:28">
      <c r="A4569" s="125"/>
      <c r="B4569" s="37"/>
      <c r="C4569" s="37"/>
      <c r="D4569" s="37"/>
      <c r="F4569" s="37"/>
      <c r="G4569" s="37"/>
      <c r="H4569" s="37"/>
      <c r="J4569" s="25"/>
      <c r="K4569" s="25"/>
      <c r="M4569" s="25"/>
      <c r="P4569" s="25"/>
      <c r="R4569" s="25"/>
      <c r="T4569" s="37"/>
      <c r="U4569" s="37"/>
      <c r="W4569" s="37"/>
      <c r="Y4569" s="37"/>
      <c r="Z4569" s="37"/>
      <c r="AB4569" s="37"/>
    </row>
    <row r="4570" spans="1:28">
      <c r="A4570" s="125"/>
      <c r="B4570" s="37"/>
      <c r="C4570" s="37"/>
      <c r="D4570" s="37"/>
      <c r="F4570" s="37"/>
      <c r="G4570" s="37"/>
      <c r="H4570" s="37"/>
      <c r="J4570" s="25"/>
      <c r="K4570" s="25"/>
      <c r="M4570" s="25"/>
      <c r="P4570" s="25"/>
      <c r="R4570" s="25"/>
      <c r="T4570" s="37"/>
      <c r="U4570" s="37"/>
      <c r="W4570" s="37"/>
      <c r="Y4570" s="37"/>
      <c r="Z4570" s="37"/>
      <c r="AB4570" s="37"/>
    </row>
    <row r="4571" spans="1:28">
      <c r="A4571" s="125"/>
      <c r="B4571" s="37"/>
      <c r="C4571" s="37"/>
      <c r="D4571" s="37"/>
      <c r="F4571" s="37"/>
      <c r="G4571" s="37"/>
      <c r="H4571" s="37"/>
      <c r="J4571" s="25"/>
      <c r="K4571" s="25"/>
      <c r="M4571" s="25"/>
      <c r="P4571" s="25"/>
      <c r="R4571" s="25"/>
      <c r="T4571" s="37"/>
      <c r="U4571" s="37"/>
      <c r="W4571" s="37"/>
      <c r="Y4571" s="37"/>
      <c r="Z4571" s="37"/>
      <c r="AB4571" s="37"/>
    </row>
    <row r="4572" spans="1:28">
      <c r="A4572" s="125"/>
      <c r="B4572" s="37"/>
      <c r="C4572" s="37"/>
      <c r="D4572" s="37"/>
      <c r="F4572" s="37"/>
      <c r="G4572" s="37"/>
      <c r="H4572" s="37"/>
      <c r="J4572" s="25"/>
      <c r="K4572" s="25"/>
      <c r="M4572" s="25"/>
      <c r="P4572" s="25"/>
      <c r="R4572" s="25"/>
      <c r="T4572" s="37"/>
      <c r="U4572" s="37"/>
      <c r="W4572" s="37"/>
      <c r="Y4572" s="37"/>
      <c r="Z4572" s="37"/>
      <c r="AB4572" s="37"/>
    </row>
    <row r="4573" spans="1:28">
      <c r="A4573" s="125"/>
      <c r="B4573" s="37"/>
      <c r="C4573" s="37"/>
      <c r="D4573" s="37"/>
      <c r="F4573" s="37"/>
      <c r="G4573" s="37"/>
      <c r="H4573" s="37"/>
      <c r="J4573" s="25"/>
      <c r="K4573" s="25"/>
      <c r="M4573" s="25"/>
      <c r="P4573" s="25"/>
      <c r="R4573" s="25"/>
      <c r="T4573" s="37"/>
      <c r="U4573" s="37"/>
      <c r="W4573" s="37"/>
      <c r="Y4573" s="37"/>
      <c r="Z4573" s="37"/>
      <c r="AB4573" s="37"/>
    </row>
    <row r="4574" spans="1:28">
      <c r="A4574" s="125"/>
      <c r="B4574" s="37"/>
      <c r="C4574" s="37"/>
      <c r="D4574" s="37"/>
      <c r="F4574" s="37"/>
      <c r="G4574" s="37"/>
      <c r="H4574" s="37"/>
      <c r="J4574" s="25"/>
      <c r="K4574" s="25"/>
      <c r="M4574" s="25"/>
      <c r="P4574" s="25"/>
      <c r="R4574" s="25"/>
      <c r="T4574" s="37"/>
      <c r="U4574" s="37"/>
      <c r="W4574" s="37"/>
      <c r="Y4574" s="37"/>
      <c r="Z4574" s="37"/>
      <c r="AB4574" s="37"/>
    </row>
    <row r="4575" spans="1:28">
      <c r="A4575" s="125"/>
      <c r="B4575" s="37"/>
      <c r="C4575" s="37"/>
      <c r="D4575" s="37"/>
      <c r="F4575" s="37"/>
      <c r="G4575" s="37"/>
      <c r="H4575" s="37"/>
      <c r="J4575" s="25"/>
      <c r="K4575" s="25"/>
      <c r="M4575" s="25"/>
      <c r="P4575" s="25"/>
      <c r="R4575" s="25"/>
      <c r="T4575" s="37"/>
      <c r="U4575" s="37"/>
      <c r="W4575" s="37"/>
      <c r="Y4575" s="37"/>
      <c r="Z4575" s="37"/>
      <c r="AB4575" s="37"/>
    </row>
    <row r="4576" spans="1:28">
      <c r="A4576" s="125"/>
      <c r="B4576" s="37"/>
      <c r="C4576" s="37"/>
      <c r="D4576" s="37"/>
      <c r="F4576" s="37"/>
      <c r="G4576" s="37"/>
      <c r="H4576" s="37"/>
      <c r="J4576" s="25"/>
      <c r="K4576" s="25"/>
      <c r="M4576" s="25"/>
      <c r="P4576" s="25"/>
      <c r="R4576" s="25"/>
      <c r="T4576" s="37"/>
      <c r="U4576" s="37"/>
      <c r="W4576" s="37"/>
      <c r="Y4576" s="37"/>
      <c r="Z4576" s="37"/>
      <c r="AB4576" s="37"/>
    </row>
    <row r="4577" spans="1:28">
      <c r="A4577" s="125"/>
      <c r="B4577" s="37"/>
      <c r="C4577" s="37"/>
      <c r="D4577" s="37"/>
      <c r="F4577" s="37"/>
      <c r="G4577" s="37"/>
      <c r="H4577" s="37"/>
      <c r="J4577" s="25"/>
      <c r="K4577" s="25"/>
      <c r="M4577" s="25"/>
      <c r="P4577" s="25"/>
      <c r="R4577" s="25"/>
      <c r="T4577" s="37"/>
      <c r="U4577" s="37"/>
      <c r="W4577" s="37"/>
      <c r="Y4577" s="37"/>
      <c r="Z4577" s="37"/>
      <c r="AB4577" s="37"/>
    </row>
    <row r="4578" spans="1:28">
      <c r="A4578" s="125"/>
      <c r="B4578" s="37"/>
      <c r="C4578" s="37"/>
      <c r="D4578" s="37"/>
      <c r="F4578" s="37"/>
      <c r="G4578" s="37"/>
      <c r="H4578" s="37"/>
      <c r="J4578" s="25"/>
      <c r="K4578" s="25"/>
      <c r="M4578" s="25"/>
      <c r="P4578" s="25"/>
      <c r="R4578" s="25"/>
      <c r="T4578" s="37"/>
      <c r="U4578" s="37"/>
      <c r="W4578" s="37"/>
      <c r="Y4578" s="37"/>
      <c r="Z4578" s="37"/>
      <c r="AB4578" s="37"/>
    </row>
    <row r="4579" spans="1:28">
      <c r="A4579" s="125"/>
      <c r="B4579" s="37"/>
      <c r="C4579" s="37"/>
      <c r="D4579" s="37"/>
      <c r="F4579" s="37"/>
      <c r="G4579" s="37"/>
      <c r="H4579" s="37"/>
      <c r="J4579" s="25"/>
      <c r="K4579" s="25"/>
      <c r="M4579" s="25"/>
      <c r="P4579" s="25"/>
      <c r="R4579" s="25"/>
      <c r="T4579" s="37"/>
      <c r="U4579" s="37"/>
      <c r="W4579" s="37"/>
      <c r="Y4579" s="37"/>
      <c r="Z4579" s="37"/>
      <c r="AB4579" s="37"/>
    </row>
    <row r="4580" spans="1:28">
      <c r="A4580" s="125"/>
      <c r="B4580" s="37"/>
      <c r="C4580" s="37"/>
      <c r="D4580" s="37"/>
      <c r="F4580" s="37"/>
      <c r="G4580" s="37"/>
      <c r="H4580" s="37"/>
      <c r="J4580" s="25"/>
      <c r="K4580" s="25"/>
      <c r="M4580" s="25"/>
      <c r="P4580" s="25"/>
      <c r="R4580" s="25"/>
      <c r="T4580" s="37"/>
      <c r="U4580" s="37"/>
      <c r="W4580" s="37"/>
      <c r="Y4580" s="37"/>
      <c r="Z4580" s="37"/>
      <c r="AB4580" s="37"/>
    </row>
    <row r="4581" spans="1:28">
      <c r="A4581" s="125"/>
      <c r="B4581" s="37"/>
      <c r="C4581" s="37"/>
      <c r="D4581" s="37"/>
      <c r="F4581" s="37"/>
      <c r="G4581" s="37"/>
      <c r="H4581" s="37"/>
      <c r="J4581" s="25"/>
      <c r="K4581" s="25"/>
      <c r="M4581" s="25"/>
      <c r="P4581" s="25"/>
      <c r="R4581" s="25"/>
      <c r="T4581" s="37"/>
      <c r="U4581" s="37"/>
      <c r="W4581" s="37"/>
      <c r="Y4581" s="37"/>
      <c r="Z4581" s="37"/>
      <c r="AB4581" s="37"/>
    </row>
    <row r="4582" spans="1:28">
      <c r="A4582" s="125"/>
      <c r="B4582" s="37"/>
      <c r="C4582" s="37"/>
      <c r="D4582" s="37"/>
      <c r="F4582" s="37"/>
      <c r="G4582" s="37"/>
      <c r="H4582" s="37"/>
      <c r="J4582" s="25"/>
      <c r="K4582" s="25"/>
      <c r="M4582" s="25"/>
      <c r="P4582" s="25"/>
      <c r="R4582" s="25"/>
      <c r="T4582" s="37"/>
      <c r="U4582" s="37"/>
      <c r="W4582" s="37"/>
      <c r="Y4582" s="37"/>
      <c r="Z4582" s="37"/>
      <c r="AB4582" s="37"/>
    </row>
    <row r="4583" spans="1:28">
      <c r="A4583" s="125"/>
      <c r="B4583" s="37"/>
      <c r="C4583" s="37"/>
      <c r="D4583" s="37"/>
      <c r="F4583" s="37"/>
      <c r="G4583" s="37"/>
      <c r="H4583" s="37"/>
      <c r="J4583" s="25"/>
      <c r="K4583" s="25"/>
      <c r="M4583" s="25"/>
      <c r="P4583" s="25"/>
      <c r="R4583" s="25"/>
      <c r="T4583" s="37"/>
      <c r="U4583" s="37"/>
      <c r="W4583" s="37"/>
      <c r="Y4583" s="37"/>
      <c r="Z4583" s="37"/>
      <c r="AB4583" s="37"/>
    </row>
    <row r="4584" spans="1:28">
      <c r="A4584" s="125"/>
      <c r="B4584" s="37"/>
      <c r="C4584" s="37"/>
      <c r="D4584" s="37"/>
      <c r="F4584" s="37"/>
      <c r="G4584" s="37"/>
      <c r="H4584" s="37"/>
      <c r="J4584" s="25"/>
      <c r="K4584" s="25"/>
      <c r="M4584" s="25"/>
      <c r="P4584" s="25"/>
      <c r="R4584" s="25"/>
      <c r="T4584" s="37"/>
      <c r="U4584" s="37"/>
      <c r="W4584" s="37"/>
      <c r="Y4584" s="37"/>
      <c r="Z4584" s="37"/>
      <c r="AB4584" s="37"/>
    </row>
    <row r="4585" spans="1:28">
      <c r="A4585" s="125"/>
      <c r="B4585" s="37"/>
      <c r="C4585" s="37"/>
      <c r="D4585" s="37"/>
      <c r="F4585" s="37"/>
      <c r="G4585" s="37"/>
      <c r="H4585" s="37"/>
      <c r="J4585" s="25"/>
      <c r="K4585" s="25"/>
      <c r="M4585" s="25"/>
      <c r="P4585" s="25"/>
      <c r="R4585" s="25"/>
      <c r="T4585" s="37"/>
      <c r="U4585" s="37"/>
      <c r="W4585" s="37"/>
      <c r="Y4585" s="37"/>
      <c r="Z4585" s="37"/>
      <c r="AB4585" s="37"/>
    </row>
    <row r="4586" spans="1:28">
      <c r="A4586" s="125"/>
      <c r="B4586" s="37"/>
      <c r="C4586" s="37"/>
      <c r="D4586" s="37"/>
      <c r="F4586" s="37"/>
      <c r="G4586" s="37"/>
      <c r="H4586" s="37"/>
      <c r="J4586" s="25"/>
      <c r="K4586" s="25"/>
      <c r="M4586" s="25"/>
      <c r="P4586" s="25"/>
      <c r="R4586" s="25"/>
      <c r="T4586" s="37"/>
      <c r="U4586" s="37"/>
      <c r="W4586" s="37"/>
      <c r="Y4586" s="37"/>
      <c r="Z4586" s="37"/>
      <c r="AB4586" s="37"/>
    </row>
    <row r="4587" spans="1:28">
      <c r="A4587" s="125"/>
      <c r="B4587" s="37"/>
      <c r="C4587" s="37"/>
      <c r="D4587" s="37"/>
      <c r="F4587" s="37"/>
      <c r="G4587" s="37"/>
      <c r="H4587" s="37"/>
      <c r="J4587" s="25"/>
      <c r="K4587" s="25"/>
      <c r="M4587" s="25"/>
      <c r="P4587" s="25"/>
      <c r="R4587" s="25"/>
      <c r="T4587" s="37"/>
      <c r="U4587" s="37"/>
      <c r="W4587" s="37"/>
      <c r="Y4587" s="37"/>
      <c r="Z4587" s="37"/>
      <c r="AB4587" s="37"/>
    </row>
    <row r="4588" spans="1:28">
      <c r="A4588" s="125"/>
      <c r="B4588" s="37"/>
      <c r="C4588" s="37"/>
      <c r="D4588" s="37"/>
      <c r="F4588" s="37"/>
      <c r="G4588" s="37"/>
      <c r="H4588" s="37"/>
      <c r="J4588" s="25"/>
      <c r="K4588" s="25"/>
      <c r="M4588" s="25"/>
      <c r="P4588" s="25"/>
      <c r="R4588" s="25"/>
      <c r="T4588" s="37"/>
      <c r="U4588" s="37"/>
      <c r="W4588" s="37"/>
      <c r="Y4588" s="37"/>
      <c r="Z4588" s="37"/>
      <c r="AB4588" s="37"/>
    </row>
    <row r="4589" spans="1:28">
      <c r="A4589" s="125"/>
      <c r="B4589" s="37"/>
      <c r="C4589" s="37"/>
      <c r="D4589" s="37"/>
      <c r="F4589" s="37"/>
      <c r="G4589" s="37"/>
      <c r="H4589" s="37"/>
      <c r="J4589" s="25"/>
      <c r="K4589" s="25"/>
      <c r="M4589" s="25"/>
      <c r="P4589" s="25"/>
      <c r="R4589" s="25"/>
      <c r="T4589" s="37"/>
      <c r="U4589" s="37"/>
      <c r="W4589" s="37"/>
      <c r="Y4589" s="37"/>
      <c r="Z4589" s="37"/>
      <c r="AB4589" s="37"/>
    </row>
    <row r="4590" spans="1:28">
      <c r="A4590" s="125"/>
      <c r="B4590" s="37"/>
      <c r="C4590" s="37"/>
      <c r="D4590" s="37"/>
      <c r="F4590" s="37"/>
      <c r="G4590" s="37"/>
      <c r="H4590" s="37"/>
      <c r="J4590" s="25"/>
      <c r="K4590" s="25"/>
      <c r="M4590" s="25"/>
      <c r="P4590" s="25"/>
      <c r="R4590" s="25"/>
      <c r="T4590" s="37"/>
      <c r="U4590" s="37"/>
      <c r="W4590" s="37"/>
      <c r="Y4590" s="37"/>
      <c r="Z4590" s="37"/>
      <c r="AB4590" s="37"/>
    </row>
    <row r="4591" spans="1:28">
      <c r="A4591" s="125"/>
      <c r="B4591" s="37"/>
      <c r="C4591" s="37"/>
      <c r="D4591" s="37"/>
      <c r="F4591" s="37"/>
      <c r="G4591" s="37"/>
      <c r="H4591" s="37"/>
      <c r="J4591" s="25"/>
      <c r="K4591" s="25"/>
      <c r="M4591" s="25"/>
      <c r="P4591" s="25"/>
      <c r="R4591" s="25"/>
      <c r="T4591" s="37"/>
      <c r="U4591" s="37"/>
      <c r="W4591" s="37"/>
      <c r="Y4591" s="37"/>
      <c r="Z4591" s="37"/>
      <c r="AB4591" s="37"/>
    </row>
    <row r="4592" spans="1:28">
      <c r="A4592" s="125"/>
      <c r="B4592" s="37"/>
      <c r="C4592" s="37"/>
      <c r="D4592" s="37"/>
      <c r="F4592" s="37"/>
      <c r="G4592" s="37"/>
      <c r="H4592" s="37"/>
      <c r="J4592" s="25"/>
      <c r="K4592" s="25"/>
      <c r="M4592" s="25"/>
      <c r="P4592" s="25"/>
      <c r="R4592" s="25"/>
      <c r="T4592" s="37"/>
      <c r="U4592" s="37"/>
      <c r="W4592" s="37"/>
      <c r="Y4592" s="37"/>
      <c r="Z4592" s="37"/>
      <c r="AB4592" s="37"/>
    </row>
    <row r="4593" spans="1:28">
      <c r="A4593" s="125"/>
      <c r="B4593" s="37"/>
      <c r="C4593" s="37"/>
      <c r="D4593" s="37"/>
      <c r="F4593" s="37"/>
      <c r="G4593" s="37"/>
      <c r="H4593" s="37"/>
      <c r="J4593" s="25"/>
      <c r="K4593" s="25"/>
      <c r="M4593" s="25"/>
      <c r="P4593" s="25"/>
      <c r="R4593" s="25"/>
      <c r="T4593" s="37"/>
      <c r="U4593" s="37"/>
      <c r="W4593" s="37"/>
      <c r="Y4593" s="37"/>
      <c r="Z4593" s="37"/>
      <c r="AB4593" s="37"/>
    </row>
    <row r="4594" spans="1:28">
      <c r="A4594" s="125"/>
      <c r="B4594" s="37"/>
      <c r="C4594" s="37"/>
      <c r="D4594" s="37"/>
      <c r="F4594" s="37"/>
      <c r="G4594" s="37"/>
      <c r="H4594" s="37"/>
      <c r="J4594" s="25"/>
      <c r="K4594" s="25"/>
      <c r="M4594" s="25"/>
      <c r="P4594" s="25"/>
      <c r="R4594" s="25"/>
      <c r="T4594" s="37"/>
      <c r="U4594" s="37"/>
      <c r="W4594" s="37"/>
      <c r="Y4594" s="37"/>
      <c r="Z4594" s="37"/>
      <c r="AB4594" s="37"/>
    </row>
    <row r="4595" spans="1:28">
      <c r="A4595" s="125"/>
      <c r="B4595" s="37"/>
      <c r="C4595" s="37"/>
      <c r="D4595" s="37"/>
      <c r="F4595" s="37"/>
      <c r="G4595" s="37"/>
      <c r="H4595" s="37"/>
      <c r="J4595" s="25"/>
      <c r="K4595" s="25"/>
      <c r="M4595" s="25"/>
      <c r="P4595" s="25"/>
      <c r="R4595" s="25"/>
      <c r="T4595" s="37"/>
      <c r="U4595" s="37"/>
      <c r="W4595" s="37"/>
      <c r="Y4595" s="37"/>
      <c r="Z4595" s="37"/>
      <c r="AB4595" s="37"/>
    </row>
    <row r="4596" spans="1:28">
      <c r="A4596" s="125"/>
      <c r="B4596" s="37"/>
      <c r="C4596" s="37"/>
      <c r="D4596" s="37"/>
      <c r="F4596" s="37"/>
      <c r="G4596" s="37"/>
      <c r="H4596" s="37"/>
      <c r="J4596" s="25"/>
      <c r="K4596" s="25"/>
      <c r="M4596" s="25"/>
      <c r="P4596" s="25"/>
      <c r="R4596" s="25"/>
      <c r="T4596" s="37"/>
      <c r="U4596" s="37"/>
      <c r="W4596" s="37"/>
      <c r="Y4596" s="37"/>
      <c r="Z4596" s="37"/>
      <c r="AB4596" s="37"/>
    </row>
    <row r="4597" spans="1:28">
      <c r="A4597" s="125"/>
      <c r="B4597" s="37"/>
      <c r="C4597" s="37"/>
      <c r="D4597" s="37"/>
      <c r="F4597" s="37"/>
      <c r="G4597" s="37"/>
      <c r="H4597" s="37"/>
      <c r="J4597" s="25"/>
      <c r="K4597" s="25"/>
      <c r="M4597" s="25"/>
      <c r="P4597" s="25"/>
      <c r="R4597" s="25"/>
      <c r="T4597" s="37"/>
      <c r="U4597" s="37"/>
      <c r="W4597" s="37"/>
      <c r="Y4597" s="37"/>
      <c r="Z4597" s="37"/>
      <c r="AB4597" s="37"/>
    </row>
    <row r="4598" spans="1:28">
      <c r="A4598" s="125"/>
      <c r="B4598" s="37"/>
      <c r="C4598" s="37"/>
      <c r="D4598" s="37"/>
      <c r="F4598" s="37"/>
      <c r="G4598" s="37"/>
      <c r="H4598" s="37"/>
      <c r="J4598" s="25"/>
      <c r="K4598" s="25"/>
      <c r="M4598" s="25"/>
      <c r="P4598" s="25"/>
      <c r="R4598" s="25"/>
      <c r="T4598" s="37"/>
      <c r="U4598" s="37"/>
      <c r="W4598" s="37"/>
      <c r="Y4598" s="37"/>
      <c r="Z4598" s="37"/>
      <c r="AB4598" s="37"/>
    </row>
    <row r="4599" spans="1:28">
      <c r="A4599" s="125"/>
      <c r="B4599" s="37"/>
      <c r="C4599" s="37"/>
      <c r="D4599" s="37"/>
      <c r="F4599" s="37"/>
      <c r="G4599" s="37"/>
      <c r="H4599" s="37"/>
      <c r="J4599" s="25"/>
      <c r="K4599" s="25"/>
      <c r="M4599" s="25"/>
      <c r="P4599" s="25"/>
      <c r="R4599" s="25"/>
      <c r="T4599" s="37"/>
      <c r="U4599" s="37"/>
      <c r="W4599" s="37"/>
      <c r="Y4599" s="37"/>
      <c r="Z4599" s="37"/>
      <c r="AB4599" s="37"/>
    </row>
    <row r="4600" spans="1:28">
      <c r="A4600" s="125"/>
      <c r="B4600" s="37"/>
      <c r="C4600" s="37"/>
      <c r="D4600" s="37"/>
      <c r="F4600" s="37"/>
      <c r="G4600" s="37"/>
      <c r="H4600" s="37"/>
      <c r="J4600" s="25"/>
      <c r="K4600" s="25"/>
      <c r="M4600" s="25"/>
      <c r="P4600" s="25"/>
      <c r="R4600" s="25"/>
      <c r="T4600" s="37"/>
      <c r="U4600" s="37"/>
      <c r="W4600" s="37"/>
      <c r="Y4600" s="37"/>
      <c r="Z4600" s="37"/>
      <c r="AB4600" s="37"/>
    </row>
    <row r="4601" spans="1:28">
      <c r="A4601" s="125"/>
      <c r="B4601" s="37"/>
      <c r="C4601" s="37"/>
      <c r="D4601" s="37"/>
      <c r="F4601" s="37"/>
      <c r="G4601" s="37"/>
      <c r="H4601" s="37"/>
      <c r="J4601" s="25"/>
      <c r="K4601" s="25"/>
      <c r="M4601" s="25"/>
      <c r="P4601" s="25"/>
      <c r="R4601" s="25"/>
      <c r="T4601" s="37"/>
      <c r="U4601" s="37"/>
      <c r="W4601" s="37"/>
      <c r="Y4601" s="37"/>
      <c r="Z4601" s="37"/>
      <c r="AB4601" s="37"/>
    </row>
    <row r="4602" spans="1:28">
      <c r="A4602" s="125"/>
      <c r="B4602" s="37"/>
      <c r="C4602" s="37"/>
      <c r="D4602" s="37"/>
      <c r="F4602" s="37"/>
      <c r="G4602" s="37"/>
      <c r="H4602" s="37"/>
      <c r="J4602" s="25"/>
      <c r="K4602" s="25"/>
      <c r="M4602" s="25"/>
      <c r="P4602" s="25"/>
      <c r="R4602" s="25"/>
      <c r="T4602" s="37"/>
      <c r="U4602" s="37"/>
      <c r="W4602" s="37"/>
      <c r="Y4602" s="37"/>
      <c r="Z4602" s="37"/>
      <c r="AB4602" s="37"/>
    </row>
    <row r="4603" spans="1:28">
      <c r="A4603" s="125"/>
      <c r="B4603" s="37"/>
      <c r="C4603" s="37"/>
      <c r="D4603" s="37"/>
      <c r="F4603" s="37"/>
      <c r="G4603" s="37"/>
      <c r="H4603" s="37"/>
      <c r="J4603" s="25"/>
      <c r="K4603" s="25"/>
      <c r="M4603" s="25"/>
      <c r="P4603" s="25"/>
      <c r="R4603" s="25"/>
      <c r="T4603" s="37"/>
      <c r="U4603" s="37"/>
      <c r="W4603" s="37"/>
      <c r="Y4603" s="37"/>
      <c r="Z4603" s="37"/>
      <c r="AB4603" s="37"/>
    </row>
    <row r="4604" spans="1:28">
      <c r="A4604" s="125"/>
      <c r="B4604" s="37"/>
      <c r="C4604" s="37"/>
      <c r="D4604" s="37"/>
      <c r="F4604" s="37"/>
      <c r="G4604" s="37"/>
      <c r="H4604" s="37"/>
      <c r="J4604" s="25"/>
      <c r="K4604" s="25"/>
      <c r="M4604" s="25"/>
      <c r="P4604" s="25"/>
      <c r="R4604" s="25"/>
      <c r="T4604" s="37"/>
      <c r="U4604" s="37"/>
      <c r="W4604" s="37"/>
      <c r="Y4604" s="37"/>
      <c r="Z4604" s="37"/>
      <c r="AB4604" s="37"/>
    </row>
    <row r="4605" spans="1:28">
      <c r="A4605" s="125"/>
      <c r="B4605" s="37"/>
      <c r="C4605" s="37"/>
      <c r="D4605" s="37"/>
      <c r="F4605" s="37"/>
      <c r="G4605" s="37"/>
      <c r="H4605" s="37"/>
      <c r="J4605" s="25"/>
      <c r="K4605" s="25"/>
      <c r="M4605" s="25"/>
      <c r="P4605" s="25"/>
      <c r="R4605" s="25"/>
      <c r="T4605" s="37"/>
      <c r="U4605" s="37"/>
      <c r="W4605" s="37"/>
      <c r="Y4605" s="37"/>
      <c r="Z4605" s="37"/>
      <c r="AB4605" s="37"/>
    </row>
    <row r="4606" spans="1:28">
      <c r="A4606" s="125"/>
      <c r="B4606" s="37"/>
      <c r="C4606" s="37"/>
      <c r="D4606" s="37"/>
      <c r="F4606" s="37"/>
      <c r="G4606" s="37"/>
      <c r="H4606" s="37"/>
      <c r="J4606" s="25"/>
      <c r="K4606" s="25"/>
      <c r="M4606" s="25"/>
      <c r="P4606" s="25"/>
      <c r="R4606" s="25"/>
      <c r="T4606" s="37"/>
      <c r="U4606" s="37"/>
      <c r="W4606" s="37"/>
      <c r="Y4606" s="37"/>
      <c r="Z4606" s="37"/>
      <c r="AB4606" s="37"/>
    </row>
    <row r="4607" spans="1:28">
      <c r="A4607" s="125"/>
      <c r="B4607" s="37"/>
      <c r="C4607" s="37"/>
      <c r="D4607" s="37"/>
      <c r="F4607" s="37"/>
      <c r="G4607" s="37"/>
      <c r="H4607" s="37"/>
      <c r="J4607" s="25"/>
      <c r="K4607" s="25"/>
      <c r="M4607" s="25"/>
      <c r="P4607" s="25"/>
      <c r="R4607" s="25"/>
      <c r="T4607" s="37"/>
      <c r="U4607" s="37"/>
      <c r="W4607" s="37"/>
      <c r="Y4607" s="37"/>
      <c r="Z4607" s="37"/>
      <c r="AB4607" s="37"/>
    </row>
    <row r="4608" spans="1:28">
      <c r="A4608" s="125"/>
      <c r="B4608" s="37"/>
      <c r="C4608" s="37"/>
      <c r="D4608" s="37"/>
      <c r="F4608" s="37"/>
      <c r="G4608" s="37"/>
      <c r="H4608" s="37"/>
      <c r="J4608" s="25"/>
      <c r="K4608" s="25"/>
      <c r="M4608" s="25"/>
      <c r="P4608" s="25"/>
      <c r="R4608" s="25"/>
      <c r="T4608" s="37"/>
      <c r="U4608" s="37"/>
      <c r="W4608" s="37"/>
      <c r="Y4608" s="37"/>
      <c r="Z4608" s="37"/>
      <c r="AB4608" s="37"/>
    </row>
    <row r="4609" spans="1:28">
      <c r="A4609" s="125"/>
      <c r="B4609" s="37"/>
      <c r="C4609" s="37"/>
      <c r="D4609" s="37"/>
      <c r="F4609" s="37"/>
      <c r="G4609" s="37"/>
      <c r="H4609" s="37"/>
      <c r="J4609" s="25"/>
      <c r="K4609" s="25"/>
      <c r="M4609" s="25"/>
      <c r="P4609" s="25"/>
      <c r="R4609" s="25"/>
      <c r="T4609" s="37"/>
      <c r="U4609" s="37"/>
      <c r="W4609" s="37"/>
      <c r="Y4609" s="37"/>
      <c r="Z4609" s="37"/>
      <c r="AB4609" s="37"/>
    </row>
    <row r="4610" spans="1:28">
      <c r="A4610" s="125"/>
      <c r="B4610" s="37"/>
      <c r="C4610" s="37"/>
      <c r="D4610" s="37"/>
      <c r="F4610" s="37"/>
      <c r="G4610" s="37"/>
      <c r="H4610" s="37"/>
      <c r="J4610" s="25"/>
      <c r="K4610" s="25"/>
      <c r="M4610" s="25"/>
      <c r="P4610" s="25"/>
      <c r="R4610" s="25"/>
      <c r="T4610" s="37"/>
      <c r="U4610" s="37"/>
      <c r="W4610" s="37"/>
      <c r="Y4610" s="37"/>
      <c r="Z4610" s="37"/>
      <c r="AB4610" s="37"/>
    </row>
    <row r="4611" spans="1:28">
      <c r="A4611" s="125"/>
      <c r="B4611" s="37"/>
      <c r="C4611" s="37"/>
      <c r="D4611" s="37"/>
      <c r="F4611" s="37"/>
      <c r="G4611" s="37"/>
      <c r="H4611" s="37"/>
      <c r="J4611" s="25"/>
      <c r="K4611" s="25"/>
      <c r="M4611" s="25"/>
      <c r="P4611" s="25"/>
      <c r="R4611" s="25"/>
      <c r="T4611" s="37"/>
      <c r="U4611" s="37"/>
      <c r="W4611" s="37"/>
      <c r="Y4611" s="37"/>
      <c r="Z4611" s="37"/>
      <c r="AB4611" s="37"/>
    </row>
    <row r="4612" spans="1:28">
      <c r="A4612" s="125"/>
      <c r="B4612" s="37"/>
      <c r="C4612" s="37"/>
      <c r="D4612" s="37"/>
      <c r="F4612" s="37"/>
      <c r="G4612" s="37"/>
      <c r="H4612" s="37"/>
      <c r="J4612" s="25"/>
      <c r="K4612" s="25"/>
      <c r="M4612" s="25"/>
      <c r="P4612" s="25"/>
      <c r="R4612" s="25"/>
      <c r="T4612" s="37"/>
      <c r="U4612" s="37"/>
      <c r="W4612" s="37"/>
      <c r="Y4612" s="37"/>
      <c r="Z4612" s="37"/>
      <c r="AB4612" s="37"/>
    </row>
    <row r="4613" spans="1:28">
      <c r="A4613" s="125"/>
      <c r="B4613" s="37"/>
      <c r="C4613" s="37"/>
      <c r="D4613" s="37"/>
      <c r="F4613" s="37"/>
      <c r="G4613" s="37"/>
      <c r="H4613" s="37"/>
      <c r="J4613" s="25"/>
      <c r="K4613" s="25"/>
      <c r="M4613" s="25"/>
      <c r="P4613" s="25"/>
      <c r="R4613" s="25"/>
      <c r="T4613" s="37"/>
      <c r="U4613" s="37"/>
      <c r="W4613" s="37"/>
      <c r="Y4613" s="37"/>
      <c r="Z4613" s="37"/>
      <c r="AB4613" s="37"/>
    </row>
    <row r="4614" spans="1:28">
      <c r="A4614" s="125"/>
      <c r="B4614" s="37"/>
      <c r="C4614" s="37"/>
      <c r="D4614" s="37"/>
      <c r="F4614" s="37"/>
      <c r="G4614" s="37"/>
      <c r="H4614" s="37"/>
      <c r="J4614" s="25"/>
      <c r="K4614" s="25"/>
      <c r="M4614" s="25"/>
      <c r="P4614" s="25"/>
      <c r="R4614" s="25"/>
      <c r="T4614" s="37"/>
      <c r="U4614" s="37"/>
      <c r="W4614" s="37"/>
      <c r="Y4614" s="37"/>
      <c r="Z4614" s="37"/>
      <c r="AB4614" s="37"/>
    </row>
    <row r="4615" spans="1:28">
      <c r="A4615" s="125"/>
      <c r="B4615" s="37"/>
      <c r="C4615" s="37"/>
      <c r="D4615" s="37"/>
      <c r="F4615" s="37"/>
      <c r="G4615" s="37"/>
      <c r="H4615" s="37"/>
      <c r="J4615" s="25"/>
      <c r="K4615" s="25"/>
      <c r="M4615" s="25"/>
      <c r="P4615" s="25"/>
      <c r="R4615" s="25"/>
      <c r="T4615" s="37"/>
      <c r="U4615" s="37"/>
      <c r="W4615" s="37"/>
      <c r="Y4615" s="37"/>
      <c r="Z4615" s="37"/>
      <c r="AB4615" s="37"/>
    </row>
    <row r="4616" spans="1:28">
      <c r="A4616" s="125"/>
      <c r="B4616" s="37"/>
      <c r="C4616" s="37"/>
      <c r="D4616" s="37"/>
      <c r="F4616" s="37"/>
      <c r="G4616" s="37"/>
      <c r="H4616" s="37"/>
      <c r="J4616" s="25"/>
      <c r="K4616" s="25"/>
      <c r="M4616" s="25"/>
      <c r="P4616" s="25"/>
      <c r="R4616" s="25"/>
      <c r="T4616" s="37"/>
      <c r="U4616" s="37"/>
      <c r="W4616" s="37"/>
      <c r="Y4616" s="37"/>
      <c r="Z4616" s="37"/>
      <c r="AB4616" s="37"/>
    </row>
    <row r="4617" spans="1:28">
      <c r="A4617" s="125"/>
      <c r="B4617" s="37"/>
      <c r="C4617" s="37"/>
      <c r="D4617" s="37"/>
      <c r="F4617" s="37"/>
      <c r="G4617" s="37"/>
      <c r="H4617" s="37"/>
      <c r="J4617" s="25"/>
      <c r="K4617" s="25"/>
      <c r="M4617" s="25"/>
      <c r="P4617" s="25"/>
      <c r="R4617" s="25"/>
      <c r="T4617" s="37"/>
      <c r="U4617" s="37"/>
      <c r="W4617" s="37"/>
      <c r="Y4617" s="37"/>
      <c r="Z4617" s="37"/>
      <c r="AB4617" s="37"/>
    </row>
    <row r="4618" spans="1:28">
      <c r="A4618" s="125"/>
      <c r="B4618" s="37"/>
      <c r="C4618" s="37"/>
      <c r="D4618" s="37"/>
      <c r="F4618" s="37"/>
      <c r="G4618" s="37"/>
      <c r="H4618" s="37"/>
      <c r="J4618" s="25"/>
      <c r="K4618" s="25"/>
      <c r="M4618" s="25"/>
      <c r="P4618" s="25"/>
      <c r="R4618" s="25"/>
      <c r="T4618" s="37"/>
      <c r="U4618" s="37"/>
      <c r="W4618" s="37"/>
      <c r="Y4618" s="37"/>
      <c r="Z4618" s="37"/>
      <c r="AB4618" s="37"/>
    </row>
    <row r="4619" spans="1:28">
      <c r="A4619" s="125"/>
      <c r="B4619" s="37"/>
      <c r="C4619" s="37"/>
      <c r="D4619" s="37"/>
      <c r="F4619" s="37"/>
      <c r="G4619" s="37"/>
      <c r="H4619" s="37"/>
      <c r="J4619" s="25"/>
      <c r="K4619" s="25"/>
      <c r="M4619" s="25"/>
      <c r="P4619" s="25"/>
      <c r="R4619" s="25"/>
      <c r="T4619" s="37"/>
      <c r="U4619" s="37"/>
      <c r="W4619" s="37"/>
      <c r="Y4619" s="37"/>
      <c r="Z4619" s="37"/>
      <c r="AB4619" s="37"/>
    </row>
    <row r="4620" spans="1:28">
      <c r="A4620" s="125"/>
      <c r="B4620" s="37"/>
      <c r="C4620" s="37"/>
      <c r="D4620" s="37"/>
      <c r="F4620" s="37"/>
      <c r="G4620" s="37"/>
      <c r="H4620" s="37"/>
      <c r="J4620" s="25"/>
      <c r="K4620" s="25"/>
      <c r="M4620" s="25"/>
      <c r="P4620" s="25"/>
      <c r="R4620" s="25"/>
      <c r="T4620" s="37"/>
      <c r="U4620" s="37"/>
      <c r="W4620" s="37"/>
      <c r="Y4620" s="37"/>
      <c r="Z4620" s="37"/>
      <c r="AB4620" s="37"/>
    </row>
    <row r="4621" spans="1:28">
      <c r="A4621" s="125"/>
      <c r="B4621" s="37"/>
      <c r="C4621" s="37"/>
      <c r="D4621" s="37"/>
      <c r="F4621" s="37"/>
      <c r="G4621" s="37"/>
      <c r="H4621" s="37"/>
      <c r="J4621" s="25"/>
      <c r="K4621" s="25"/>
      <c r="M4621" s="25"/>
      <c r="P4621" s="25"/>
      <c r="R4621" s="25"/>
      <c r="T4621" s="37"/>
      <c r="U4621" s="37"/>
      <c r="W4621" s="37"/>
      <c r="Y4621" s="37"/>
      <c r="Z4621" s="37"/>
      <c r="AB4621" s="37"/>
    </row>
    <row r="4622" spans="1:28">
      <c r="A4622" s="125"/>
      <c r="B4622" s="37"/>
      <c r="C4622" s="37"/>
      <c r="D4622" s="37"/>
      <c r="F4622" s="37"/>
      <c r="G4622" s="37"/>
      <c r="H4622" s="37"/>
      <c r="J4622" s="25"/>
      <c r="K4622" s="25"/>
      <c r="M4622" s="25"/>
      <c r="P4622" s="25"/>
      <c r="R4622" s="25"/>
      <c r="T4622" s="37"/>
      <c r="U4622" s="37"/>
      <c r="W4622" s="37"/>
      <c r="Y4622" s="37"/>
      <c r="Z4622" s="37"/>
      <c r="AB4622" s="37"/>
    </row>
    <row r="4623" spans="1:28">
      <c r="A4623" s="125"/>
      <c r="B4623" s="37"/>
      <c r="C4623" s="37"/>
      <c r="D4623" s="37"/>
      <c r="F4623" s="37"/>
      <c r="G4623" s="37"/>
      <c r="H4623" s="37"/>
      <c r="J4623" s="25"/>
      <c r="K4623" s="25"/>
      <c r="M4623" s="25"/>
      <c r="P4623" s="25"/>
      <c r="R4623" s="25"/>
      <c r="T4623" s="37"/>
      <c r="U4623" s="37"/>
      <c r="W4623" s="37"/>
      <c r="Y4623" s="37"/>
      <c r="Z4623" s="37"/>
      <c r="AB4623" s="37"/>
    </row>
    <row r="4624" spans="1:28">
      <c r="A4624" s="125"/>
      <c r="B4624" s="37"/>
      <c r="C4624" s="37"/>
      <c r="D4624" s="37"/>
      <c r="F4624" s="37"/>
      <c r="G4624" s="37"/>
      <c r="H4624" s="37"/>
      <c r="J4624" s="25"/>
      <c r="K4624" s="25"/>
      <c r="M4624" s="25"/>
      <c r="P4624" s="25"/>
      <c r="R4624" s="25"/>
      <c r="T4624" s="37"/>
      <c r="U4624" s="37"/>
      <c r="W4624" s="37"/>
      <c r="Y4624" s="37"/>
      <c r="Z4624" s="37"/>
      <c r="AB4624" s="37"/>
    </row>
    <row r="4625" spans="1:28">
      <c r="A4625" s="125"/>
      <c r="B4625" s="37"/>
      <c r="C4625" s="37"/>
      <c r="D4625" s="37"/>
      <c r="F4625" s="37"/>
      <c r="G4625" s="37"/>
      <c r="H4625" s="37"/>
      <c r="J4625" s="25"/>
      <c r="K4625" s="25"/>
      <c r="M4625" s="25"/>
      <c r="P4625" s="25"/>
      <c r="R4625" s="25"/>
      <c r="T4625" s="37"/>
      <c r="U4625" s="37"/>
      <c r="W4625" s="37"/>
      <c r="Y4625" s="37"/>
      <c r="Z4625" s="37"/>
      <c r="AB4625" s="37"/>
    </row>
    <row r="4626" spans="1:28">
      <c r="A4626" s="125"/>
      <c r="B4626" s="37"/>
      <c r="C4626" s="37"/>
      <c r="D4626" s="37"/>
      <c r="F4626" s="37"/>
      <c r="G4626" s="37"/>
      <c r="H4626" s="37"/>
      <c r="J4626" s="25"/>
      <c r="K4626" s="25"/>
      <c r="M4626" s="25"/>
      <c r="P4626" s="25"/>
      <c r="R4626" s="25"/>
      <c r="T4626" s="37"/>
      <c r="U4626" s="37"/>
      <c r="W4626" s="37"/>
      <c r="Y4626" s="37"/>
      <c r="Z4626" s="37"/>
      <c r="AB4626" s="37"/>
    </row>
    <row r="4627" spans="1:28">
      <c r="A4627" s="125"/>
      <c r="B4627" s="37"/>
      <c r="C4627" s="37"/>
      <c r="D4627" s="37"/>
      <c r="F4627" s="37"/>
      <c r="G4627" s="37"/>
      <c r="H4627" s="37"/>
      <c r="J4627" s="25"/>
      <c r="K4627" s="25"/>
      <c r="M4627" s="25"/>
      <c r="P4627" s="25"/>
      <c r="R4627" s="25"/>
      <c r="T4627" s="37"/>
      <c r="U4627" s="37"/>
      <c r="W4627" s="37"/>
      <c r="Y4627" s="37"/>
      <c r="Z4627" s="37"/>
      <c r="AB4627" s="37"/>
    </row>
    <row r="4628" spans="1:28">
      <c r="A4628" s="125"/>
      <c r="B4628" s="37"/>
      <c r="C4628" s="37"/>
      <c r="D4628" s="37"/>
      <c r="F4628" s="37"/>
      <c r="G4628" s="37"/>
      <c r="H4628" s="37"/>
      <c r="J4628" s="25"/>
      <c r="K4628" s="25"/>
      <c r="M4628" s="25"/>
      <c r="P4628" s="25"/>
      <c r="R4628" s="25"/>
      <c r="T4628" s="37"/>
      <c r="U4628" s="37"/>
      <c r="W4628" s="37"/>
      <c r="Y4628" s="37"/>
      <c r="Z4628" s="37"/>
      <c r="AB4628" s="37"/>
    </row>
    <row r="4629" spans="1:28">
      <c r="A4629" s="125"/>
      <c r="B4629" s="37"/>
      <c r="C4629" s="37"/>
      <c r="D4629" s="37"/>
      <c r="F4629" s="37"/>
      <c r="G4629" s="37"/>
      <c r="H4629" s="37"/>
      <c r="J4629" s="25"/>
      <c r="K4629" s="25"/>
      <c r="M4629" s="25"/>
      <c r="P4629" s="25"/>
      <c r="R4629" s="25"/>
      <c r="T4629" s="37"/>
      <c r="U4629" s="37"/>
      <c r="W4629" s="37"/>
      <c r="Y4629" s="37"/>
      <c r="Z4629" s="37"/>
      <c r="AB4629" s="37"/>
    </row>
    <row r="4630" spans="1:28">
      <c r="A4630" s="125"/>
      <c r="B4630" s="37"/>
      <c r="C4630" s="37"/>
      <c r="D4630" s="37"/>
      <c r="F4630" s="37"/>
      <c r="G4630" s="37"/>
      <c r="H4630" s="37"/>
      <c r="J4630" s="25"/>
      <c r="K4630" s="25"/>
      <c r="M4630" s="25"/>
      <c r="P4630" s="25"/>
      <c r="R4630" s="25"/>
      <c r="T4630" s="37"/>
      <c r="U4630" s="37"/>
      <c r="W4630" s="37"/>
      <c r="Y4630" s="37"/>
      <c r="Z4630" s="37"/>
      <c r="AB4630" s="37"/>
    </row>
    <row r="4631" spans="1:28">
      <c r="A4631" s="125"/>
      <c r="B4631" s="37"/>
      <c r="C4631" s="37"/>
      <c r="D4631" s="37"/>
      <c r="F4631" s="37"/>
      <c r="G4631" s="37"/>
      <c r="H4631" s="37"/>
      <c r="J4631" s="25"/>
      <c r="K4631" s="25"/>
      <c r="M4631" s="25"/>
      <c r="P4631" s="25"/>
      <c r="R4631" s="25"/>
      <c r="T4631" s="37"/>
      <c r="U4631" s="37"/>
      <c r="W4631" s="37"/>
      <c r="Y4631" s="37"/>
      <c r="Z4631" s="37"/>
      <c r="AB4631" s="37"/>
    </row>
    <row r="4632" spans="1:28">
      <c r="A4632" s="125"/>
      <c r="B4632" s="37"/>
      <c r="C4632" s="37"/>
      <c r="D4632" s="37"/>
      <c r="F4632" s="37"/>
      <c r="G4632" s="37"/>
      <c r="H4632" s="37"/>
      <c r="J4632" s="25"/>
      <c r="K4632" s="25"/>
      <c r="M4632" s="25"/>
      <c r="P4632" s="25"/>
      <c r="R4632" s="25"/>
      <c r="T4632" s="37"/>
      <c r="U4632" s="37"/>
      <c r="W4632" s="37"/>
      <c r="Y4632" s="37"/>
      <c r="Z4632" s="37"/>
      <c r="AB4632" s="37"/>
    </row>
    <row r="4633" spans="1:28">
      <c r="A4633" s="125"/>
      <c r="B4633" s="37"/>
      <c r="C4633" s="37"/>
      <c r="D4633" s="37"/>
      <c r="F4633" s="37"/>
      <c r="G4633" s="37"/>
      <c r="H4633" s="37"/>
      <c r="J4633" s="25"/>
      <c r="K4633" s="25"/>
      <c r="M4633" s="25"/>
      <c r="P4633" s="25"/>
      <c r="R4633" s="25"/>
      <c r="T4633" s="37"/>
      <c r="U4633" s="37"/>
      <c r="W4633" s="37"/>
      <c r="Y4633" s="37"/>
      <c r="Z4633" s="37"/>
      <c r="AB4633" s="37"/>
    </row>
    <row r="4634" spans="1:28">
      <c r="A4634" s="125"/>
      <c r="B4634" s="37"/>
      <c r="C4634" s="37"/>
      <c r="D4634" s="37"/>
      <c r="F4634" s="37"/>
      <c r="G4634" s="37"/>
      <c r="H4634" s="37"/>
      <c r="J4634" s="25"/>
      <c r="K4634" s="25"/>
      <c r="M4634" s="25"/>
      <c r="P4634" s="25"/>
      <c r="R4634" s="25"/>
      <c r="T4634" s="37"/>
      <c r="U4634" s="37"/>
      <c r="W4634" s="37"/>
      <c r="Y4634" s="37"/>
      <c r="Z4634" s="37"/>
      <c r="AB4634" s="37"/>
    </row>
    <row r="4635" spans="1:28">
      <c r="A4635" s="125"/>
      <c r="B4635" s="37"/>
      <c r="C4635" s="37"/>
      <c r="D4635" s="37"/>
      <c r="F4635" s="37"/>
      <c r="G4635" s="37"/>
      <c r="H4635" s="37"/>
      <c r="J4635" s="25"/>
      <c r="K4635" s="25"/>
      <c r="M4635" s="25"/>
      <c r="P4635" s="25"/>
      <c r="R4635" s="25"/>
      <c r="T4635" s="37"/>
      <c r="U4635" s="37"/>
      <c r="W4635" s="37"/>
      <c r="Y4635" s="37"/>
      <c r="Z4635" s="37"/>
      <c r="AB4635" s="37"/>
    </row>
    <row r="4636" spans="1:28">
      <c r="A4636" s="125"/>
      <c r="B4636" s="37"/>
      <c r="C4636" s="37"/>
      <c r="D4636" s="37"/>
      <c r="F4636" s="37"/>
      <c r="G4636" s="37"/>
      <c r="H4636" s="37"/>
      <c r="J4636" s="25"/>
      <c r="K4636" s="25"/>
      <c r="M4636" s="25"/>
      <c r="P4636" s="25"/>
      <c r="R4636" s="25"/>
      <c r="T4636" s="37"/>
      <c r="U4636" s="37"/>
      <c r="W4636" s="37"/>
      <c r="Y4636" s="37"/>
      <c r="Z4636" s="37"/>
      <c r="AB4636" s="37"/>
    </row>
    <row r="4637" spans="1:28">
      <c r="A4637" s="125"/>
      <c r="B4637" s="37"/>
      <c r="C4637" s="37"/>
      <c r="D4637" s="37"/>
      <c r="F4637" s="37"/>
      <c r="G4637" s="37"/>
      <c r="H4637" s="37"/>
      <c r="J4637" s="25"/>
      <c r="K4637" s="25"/>
      <c r="M4637" s="25"/>
      <c r="P4637" s="25"/>
      <c r="R4637" s="25"/>
      <c r="T4637" s="37"/>
      <c r="U4637" s="37"/>
      <c r="W4637" s="37"/>
      <c r="Y4637" s="37"/>
      <c r="Z4637" s="37"/>
      <c r="AB4637" s="37"/>
    </row>
    <row r="4638" spans="1:28">
      <c r="A4638" s="125"/>
      <c r="B4638" s="37"/>
      <c r="C4638" s="37"/>
      <c r="D4638" s="37"/>
      <c r="F4638" s="37"/>
      <c r="G4638" s="37"/>
      <c r="H4638" s="37"/>
      <c r="J4638" s="25"/>
      <c r="K4638" s="25"/>
      <c r="M4638" s="25"/>
      <c r="P4638" s="25"/>
      <c r="R4638" s="25"/>
      <c r="T4638" s="37"/>
      <c r="U4638" s="37"/>
      <c r="W4638" s="37"/>
      <c r="Y4638" s="37"/>
      <c r="Z4638" s="37"/>
      <c r="AB4638" s="37"/>
    </row>
    <row r="4639" spans="1:28">
      <c r="A4639" s="125"/>
      <c r="B4639" s="37"/>
      <c r="C4639" s="37"/>
      <c r="D4639" s="37"/>
      <c r="F4639" s="37"/>
      <c r="G4639" s="37"/>
      <c r="H4639" s="37"/>
      <c r="J4639" s="25"/>
      <c r="K4639" s="25"/>
      <c r="M4639" s="25"/>
      <c r="P4639" s="25"/>
      <c r="R4639" s="25"/>
      <c r="T4639" s="37"/>
      <c r="U4639" s="37"/>
      <c r="W4639" s="37"/>
      <c r="Y4639" s="37"/>
      <c r="Z4639" s="37"/>
      <c r="AB4639" s="37"/>
    </row>
    <row r="4640" spans="1:28">
      <c r="A4640" s="125"/>
      <c r="B4640" s="37"/>
      <c r="C4640" s="37"/>
      <c r="D4640" s="37"/>
      <c r="F4640" s="37"/>
      <c r="G4640" s="37"/>
      <c r="H4640" s="37"/>
      <c r="J4640" s="25"/>
      <c r="K4640" s="25"/>
      <c r="M4640" s="25"/>
      <c r="P4640" s="25"/>
      <c r="R4640" s="25"/>
      <c r="T4640" s="37"/>
      <c r="U4640" s="37"/>
      <c r="W4640" s="37"/>
      <c r="Y4640" s="37"/>
      <c r="Z4640" s="37"/>
      <c r="AB4640" s="37"/>
    </row>
    <row r="4641" spans="1:28">
      <c r="A4641" s="125"/>
      <c r="B4641" s="37"/>
      <c r="C4641" s="37"/>
      <c r="D4641" s="37"/>
      <c r="F4641" s="37"/>
      <c r="G4641" s="37"/>
      <c r="H4641" s="37"/>
      <c r="J4641" s="25"/>
      <c r="K4641" s="25"/>
      <c r="M4641" s="25"/>
      <c r="P4641" s="25"/>
      <c r="R4641" s="25"/>
      <c r="T4641" s="37"/>
      <c r="U4641" s="37"/>
      <c r="W4641" s="37"/>
      <c r="Y4641" s="37"/>
      <c r="Z4641" s="37"/>
      <c r="AB4641" s="37"/>
    </row>
    <row r="4642" spans="1:28">
      <c r="A4642" s="125"/>
      <c r="B4642" s="37"/>
      <c r="C4642" s="37"/>
      <c r="D4642" s="37"/>
      <c r="F4642" s="37"/>
      <c r="G4642" s="37"/>
      <c r="H4642" s="37"/>
      <c r="J4642" s="25"/>
      <c r="K4642" s="25"/>
      <c r="M4642" s="25"/>
      <c r="P4642" s="25"/>
      <c r="R4642" s="25"/>
      <c r="T4642" s="37"/>
      <c r="U4642" s="37"/>
      <c r="W4642" s="37"/>
      <c r="Y4642" s="37"/>
      <c r="Z4642" s="37"/>
      <c r="AB4642" s="37"/>
    </row>
    <row r="4643" spans="1:28">
      <c r="A4643" s="125"/>
      <c r="B4643" s="37"/>
      <c r="C4643" s="37"/>
      <c r="D4643" s="37"/>
      <c r="F4643" s="37"/>
      <c r="G4643" s="37"/>
      <c r="H4643" s="37"/>
      <c r="J4643" s="25"/>
      <c r="K4643" s="25"/>
      <c r="M4643" s="25"/>
      <c r="P4643" s="25"/>
      <c r="R4643" s="25"/>
      <c r="T4643" s="37"/>
      <c r="U4643" s="37"/>
      <c r="W4643" s="37"/>
      <c r="Y4643" s="37"/>
      <c r="Z4643" s="37"/>
      <c r="AB4643" s="37"/>
    </row>
    <row r="4644" spans="1:28">
      <c r="A4644" s="125"/>
      <c r="B4644" s="37"/>
      <c r="C4644" s="37"/>
      <c r="D4644" s="37"/>
      <c r="F4644" s="37"/>
      <c r="G4644" s="37"/>
      <c r="H4644" s="37"/>
      <c r="J4644" s="25"/>
      <c r="K4644" s="25"/>
      <c r="M4644" s="25"/>
      <c r="P4644" s="25"/>
      <c r="R4644" s="25"/>
      <c r="T4644" s="37"/>
      <c r="U4644" s="37"/>
      <c r="W4644" s="37"/>
      <c r="Y4644" s="37"/>
      <c r="Z4644" s="37"/>
      <c r="AB4644" s="37"/>
    </row>
    <row r="4645" spans="1:28">
      <c r="A4645" s="125"/>
      <c r="B4645" s="37"/>
      <c r="C4645" s="37"/>
      <c r="D4645" s="37"/>
      <c r="F4645" s="37"/>
      <c r="G4645" s="37"/>
      <c r="H4645" s="37"/>
      <c r="J4645" s="25"/>
      <c r="K4645" s="25"/>
      <c r="M4645" s="25"/>
      <c r="P4645" s="25"/>
      <c r="R4645" s="25"/>
      <c r="T4645" s="37"/>
      <c r="U4645" s="37"/>
      <c r="W4645" s="37"/>
      <c r="Y4645" s="37"/>
      <c r="Z4645" s="37"/>
      <c r="AB4645" s="37"/>
    </row>
    <row r="4646" spans="1:28">
      <c r="A4646" s="125"/>
      <c r="B4646" s="37"/>
      <c r="C4646" s="37"/>
      <c r="D4646" s="37"/>
      <c r="F4646" s="37"/>
      <c r="G4646" s="37"/>
      <c r="H4646" s="37"/>
      <c r="J4646" s="25"/>
      <c r="K4646" s="25"/>
      <c r="M4646" s="25"/>
      <c r="P4646" s="25"/>
      <c r="R4646" s="25"/>
      <c r="T4646" s="37"/>
      <c r="U4646" s="37"/>
      <c r="W4646" s="37"/>
      <c r="Y4646" s="37"/>
      <c r="Z4646" s="37"/>
      <c r="AB4646" s="37"/>
    </row>
    <row r="4647" spans="1:28">
      <c r="A4647" s="125"/>
      <c r="B4647" s="37"/>
      <c r="C4647" s="37"/>
      <c r="D4647" s="37"/>
      <c r="F4647" s="37"/>
      <c r="G4647" s="37"/>
      <c r="H4647" s="37"/>
      <c r="J4647" s="25"/>
      <c r="K4647" s="25"/>
      <c r="M4647" s="25"/>
      <c r="P4647" s="25"/>
      <c r="R4647" s="25"/>
      <c r="T4647" s="37"/>
      <c r="U4647" s="37"/>
      <c r="W4647" s="37"/>
      <c r="Y4647" s="37"/>
      <c r="Z4647" s="37"/>
      <c r="AB4647" s="37"/>
    </row>
    <row r="4648" spans="1:28">
      <c r="A4648" s="125"/>
      <c r="B4648" s="37"/>
      <c r="C4648" s="37"/>
      <c r="D4648" s="37"/>
      <c r="F4648" s="37"/>
      <c r="G4648" s="37"/>
      <c r="H4648" s="37"/>
      <c r="J4648" s="25"/>
      <c r="K4648" s="25"/>
      <c r="M4648" s="25"/>
      <c r="P4648" s="25"/>
      <c r="R4648" s="25"/>
      <c r="T4648" s="37"/>
      <c r="U4648" s="37"/>
      <c r="W4648" s="37"/>
      <c r="Y4648" s="37"/>
      <c r="Z4648" s="37"/>
      <c r="AB4648" s="37"/>
    </row>
    <row r="4649" spans="1:28">
      <c r="A4649" s="125"/>
      <c r="B4649" s="37"/>
      <c r="C4649" s="37"/>
      <c r="D4649" s="37"/>
      <c r="F4649" s="37"/>
      <c r="G4649" s="37"/>
      <c r="H4649" s="37"/>
      <c r="J4649" s="25"/>
      <c r="K4649" s="25"/>
      <c r="M4649" s="25"/>
      <c r="P4649" s="25"/>
      <c r="R4649" s="25"/>
      <c r="T4649" s="37"/>
      <c r="U4649" s="37"/>
      <c r="W4649" s="37"/>
      <c r="Y4649" s="37"/>
      <c r="Z4649" s="37"/>
      <c r="AB4649" s="37"/>
    </row>
    <row r="4650" spans="1:28">
      <c r="A4650" s="125"/>
      <c r="B4650" s="37"/>
      <c r="C4650" s="37"/>
      <c r="D4650" s="37"/>
      <c r="F4650" s="37"/>
      <c r="G4650" s="37"/>
      <c r="H4650" s="37"/>
      <c r="J4650" s="25"/>
      <c r="K4650" s="25"/>
      <c r="M4650" s="25"/>
      <c r="P4650" s="25"/>
      <c r="R4650" s="25"/>
      <c r="T4650" s="37"/>
      <c r="U4650" s="37"/>
      <c r="W4650" s="37"/>
      <c r="Y4650" s="37"/>
      <c r="Z4650" s="37"/>
      <c r="AB4650" s="37"/>
    </row>
    <row r="4651" spans="1:28">
      <c r="A4651" s="125"/>
      <c r="B4651" s="37"/>
      <c r="C4651" s="37"/>
      <c r="D4651" s="37"/>
      <c r="F4651" s="37"/>
      <c r="G4651" s="37"/>
      <c r="H4651" s="37"/>
      <c r="J4651" s="25"/>
      <c r="K4651" s="25"/>
      <c r="M4651" s="25"/>
      <c r="P4651" s="25"/>
      <c r="R4651" s="25"/>
      <c r="T4651" s="37"/>
      <c r="U4651" s="37"/>
      <c r="W4651" s="37"/>
      <c r="Y4651" s="37"/>
      <c r="Z4651" s="37"/>
      <c r="AB4651" s="37"/>
    </row>
    <row r="4652" spans="1:28">
      <c r="A4652" s="125"/>
      <c r="B4652" s="37"/>
      <c r="C4652" s="37"/>
      <c r="D4652" s="37"/>
      <c r="F4652" s="37"/>
      <c r="G4652" s="37"/>
      <c r="H4652" s="37"/>
      <c r="J4652" s="25"/>
      <c r="K4652" s="25"/>
      <c r="M4652" s="25"/>
      <c r="P4652" s="25"/>
      <c r="R4652" s="25"/>
      <c r="T4652" s="37"/>
      <c r="U4652" s="37"/>
      <c r="W4652" s="37"/>
      <c r="Y4652" s="37"/>
      <c r="Z4652" s="37"/>
      <c r="AB4652" s="37"/>
    </row>
    <row r="4653" spans="1:28">
      <c r="A4653" s="125"/>
      <c r="B4653" s="37"/>
      <c r="C4653" s="37"/>
      <c r="D4653" s="37"/>
      <c r="F4653" s="37"/>
      <c r="G4653" s="37"/>
      <c r="H4653" s="37"/>
      <c r="J4653" s="25"/>
      <c r="K4653" s="25"/>
      <c r="M4653" s="25"/>
      <c r="P4653" s="25"/>
      <c r="R4653" s="25"/>
      <c r="T4653" s="37"/>
      <c r="U4653" s="37"/>
      <c r="W4653" s="37"/>
      <c r="Y4653" s="37"/>
      <c r="Z4653" s="37"/>
      <c r="AB4653" s="37"/>
    </row>
    <row r="4654" spans="1:28">
      <c r="A4654" s="125"/>
      <c r="B4654" s="37"/>
      <c r="C4654" s="37"/>
      <c r="D4654" s="37"/>
      <c r="F4654" s="37"/>
      <c r="G4654" s="37"/>
      <c r="H4654" s="37"/>
      <c r="J4654" s="25"/>
      <c r="K4654" s="25"/>
      <c r="M4654" s="25"/>
      <c r="P4654" s="25"/>
      <c r="R4654" s="25"/>
      <c r="T4654" s="37"/>
      <c r="U4654" s="37"/>
      <c r="W4654" s="37"/>
      <c r="Y4654" s="37"/>
      <c r="Z4654" s="37"/>
      <c r="AB4654" s="37"/>
    </row>
    <row r="4655" spans="1:28">
      <c r="A4655" s="125"/>
      <c r="B4655" s="37"/>
      <c r="C4655" s="37"/>
      <c r="D4655" s="37"/>
      <c r="F4655" s="37"/>
      <c r="G4655" s="37"/>
      <c r="H4655" s="37"/>
      <c r="J4655" s="25"/>
      <c r="K4655" s="25"/>
      <c r="M4655" s="25"/>
      <c r="P4655" s="25"/>
      <c r="R4655" s="25"/>
      <c r="T4655" s="37"/>
      <c r="U4655" s="37"/>
      <c r="W4655" s="37"/>
      <c r="Y4655" s="37"/>
      <c r="Z4655" s="37"/>
      <c r="AB4655" s="37"/>
    </row>
    <row r="4656" spans="1:28">
      <c r="A4656" s="125"/>
      <c r="B4656" s="37"/>
      <c r="C4656" s="37"/>
      <c r="D4656" s="37"/>
      <c r="F4656" s="37"/>
      <c r="G4656" s="37"/>
      <c r="H4656" s="37"/>
      <c r="J4656" s="25"/>
      <c r="K4656" s="25"/>
      <c r="M4656" s="25"/>
      <c r="P4656" s="25"/>
      <c r="R4656" s="25"/>
      <c r="T4656" s="37"/>
      <c r="U4656" s="37"/>
      <c r="W4656" s="37"/>
      <c r="Y4656" s="37"/>
      <c r="Z4656" s="37"/>
      <c r="AB4656" s="37"/>
    </row>
    <row r="4657" spans="1:28">
      <c r="A4657" s="125"/>
      <c r="B4657" s="37"/>
      <c r="C4657" s="37"/>
      <c r="D4657" s="37"/>
      <c r="F4657" s="37"/>
      <c r="G4657" s="37"/>
      <c r="H4657" s="37"/>
      <c r="J4657" s="25"/>
      <c r="K4657" s="25"/>
      <c r="M4657" s="25"/>
      <c r="P4657" s="25"/>
      <c r="R4657" s="25"/>
      <c r="T4657" s="37"/>
      <c r="U4657" s="37"/>
      <c r="W4657" s="37"/>
      <c r="Y4657" s="37"/>
      <c r="Z4657" s="37"/>
      <c r="AB4657" s="37"/>
    </row>
    <row r="4658" spans="1:28">
      <c r="A4658" s="125"/>
      <c r="B4658" s="37"/>
      <c r="C4658" s="37"/>
      <c r="D4658" s="37"/>
      <c r="F4658" s="37"/>
      <c r="G4658" s="37"/>
      <c r="H4658" s="37"/>
      <c r="J4658" s="25"/>
      <c r="K4658" s="25"/>
      <c r="M4658" s="25"/>
      <c r="P4658" s="25"/>
      <c r="R4658" s="25"/>
      <c r="T4658" s="37"/>
      <c r="U4658" s="37"/>
      <c r="W4658" s="37"/>
      <c r="Y4658" s="37"/>
      <c r="Z4658" s="37"/>
      <c r="AB4658" s="37"/>
    </row>
    <row r="4659" spans="1:28">
      <c r="A4659" s="125"/>
      <c r="B4659" s="37"/>
      <c r="C4659" s="37"/>
      <c r="D4659" s="37"/>
      <c r="F4659" s="37"/>
      <c r="G4659" s="37"/>
      <c r="H4659" s="37"/>
      <c r="J4659" s="25"/>
      <c r="K4659" s="25"/>
      <c r="M4659" s="25"/>
      <c r="P4659" s="25"/>
      <c r="R4659" s="25"/>
      <c r="T4659" s="37"/>
      <c r="U4659" s="37"/>
      <c r="W4659" s="37"/>
      <c r="Y4659" s="37"/>
      <c r="Z4659" s="37"/>
      <c r="AB4659" s="37"/>
    </row>
    <row r="4660" spans="1:28">
      <c r="A4660" s="125"/>
      <c r="B4660" s="37"/>
      <c r="C4660" s="37"/>
      <c r="D4660" s="37"/>
      <c r="F4660" s="37"/>
      <c r="G4660" s="37"/>
      <c r="H4660" s="37"/>
      <c r="J4660" s="25"/>
      <c r="K4660" s="25"/>
      <c r="M4660" s="25"/>
      <c r="P4660" s="25"/>
      <c r="R4660" s="25"/>
      <c r="T4660" s="37"/>
      <c r="U4660" s="37"/>
      <c r="W4660" s="37"/>
      <c r="Y4660" s="37"/>
      <c r="Z4660" s="37"/>
      <c r="AB4660" s="37"/>
    </row>
    <row r="4661" spans="1:28">
      <c r="A4661" s="125"/>
      <c r="B4661" s="37"/>
      <c r="C4661" s="37"/>
      <c r="D4661" s="37"/>
      <c r="F4661" s="37"/>
      <c r="G4661" s="37"/>
      <c r="H4661" s="37"/>
      <c r="J4661" s="25"/>
      <c r="K4661" s="25"/>
      <c r="M4661" s="25"/>
      <c r="P4661" s="25"/>
      <c r="R4661" s="25"/>
      <c r="T4661" s="37"/>
      <c r="U4661" s="37"/>
      <c r="W4661" s="37"/>
      <c r="Y4661" s="37"/>
      <c r="Z4661" s="37"/>
      <c r="AB4661" s="37"/>
    </row>
    <row r="4662" spans="1:28">
      <c r="A4662" s="125"/>
      <c r="B4662" s="37"/>
      <c r="C4662" s="37"/>
      <c r="D4662" s="37"/>
      <c r="F4662" s="37"/>
      <c r="G4662" s="37"/>
      <c r="H4662" s="37"/>
      <c r="J4662" s="25"/>
      <c r="K4662" s="25"/>
      <c r="M4662" s="25"/>
      <c r="P4662" s="25"/>
      <c r="R4662" s="25"/>
      <c r="T4662" s="37"/>
      <c r="U4662" s="37"/>
      <c r="W4662" s="37"/>
      <c r="Y4662" s="37"/>
      <c r="Z4662" s="37"/>
      <c r="AB4662" s="37"/>
    </row>
    <row r="4663" spans="1:28">
      <c r="A4663" s="125"/>
      <c r="B4663" s="37"/>
      <c r="C4663" s="37"/>
      <c r="D4663" s="37"/>
      <c r="F4663" s="37"/>
      <c r="G4663" s="37"/>
      <c r="H4663" s="37"/>
      <c r="J4663" s="25"/>
      <c r="K4663" s="25"/>
      <c r="M4663" s="25"/>
      <c r="P4663" s="25"/>
      <c r="R4663" s="25"/>
      <c r="T4663" s="37"/>
      <c r="U4663" s="37"/>
      <c r="W4663" s="37"/>
      <c r="Y4663" s="37"/>
      <c r="Z4663" s="37"/>
      <c r="AB4663" s="37"/>
    </row>
    <row r="4664" spans="1:28">
      <c r="A4664" s="125"/>
      <c r="B4664" s="37"/>
      <c r="C4664" s="37"/>
      <c r="D4664" s="37"/>
      <c r="F4664" s="37"/>
      <c r="G4664" s="37"/>
      <c r="H4664" s="37"/>
      <c r="J4664" s="25"/>
      <c r="K4664" s="25"/>
      <c r="M4664" s="25"/>
      <c r="P4664" s="25"/>
      <c r="R4664" s="25"/>
      <c r="T4664" s="37"/>
      <c r="U4664" s="37"/>
      <c r="W4664" s="37"/>
      <c r="Y4664" s="37"/>
      <c r="Z4664" s="37"/>
      <c r="AB4664" s="37"/>
    </row>
    <row r="4665" spans="1:28">
      <c r="A4665" s="125"/>
      <c r="B4665" s="37"/>
      <c r="C4665" s="37"/>
      <c r="D4665" s="37"/>
      <c r="F4665" s="37"/>
      <c r="G4665" s="37"/>
      <c r="H4665" s="37"/>
      <c r="J4665" s="25"/>
      <c r="K4665" s="25"/>
      <c r="M4665" s="25"/>
      <c r="P4665" s="25"/>
      <c r="R4665" s="25"/>
      <c r="T4665" s="37"/>
      <c r="U4665" s="37"/>
      <c r="W4665" s="37"/>
      <c r="Y4665" s="37"/>
      <c r="Z4665" s="37"/>
      <c r="AB4665" s="37"/>
    </row>
    <row r="4666" spans="1:28">
      <c r="A4666" s="125"/>
      <c r="B4666" s="37"/>
      <c r="C4666" s="37"/>
      <c r="D4666" s="37"/>
      <c r="F4666" s="37"/>
      <c r="G4666" s="37"/>
      <c r="H4666" s="37"/>
      <c r="J4666" s="25"/>
      <c r="K4666" s="25"/>
      <c r="M4666" s="25"/>
      <c r="P4666" s="25"/>
      <c r="R4666" s="25"/>
      <c r="T4666" s="37"/>
      <c r="U4666" s="37"/>
      <c r="W4666" s="37"/>
      <c r="Y4666" s="37"/>
      <c r="Z4666" s="37"/>
      <c r="AB4666" s="37"/>
    </row>
    <row r="4667" spans="1:28">
      <c r="A4667" s="125"/>
      <c r="B4667" s="37"/>
      <c r="C4667" s="37"/>
      <c r="D4667" s="37"/>
      <c r="F4667" s="37"/>
      <c r="G4667" s="37"/>
      <c r="H4667" s="37"/>
      <c r="J4667" s="25"/>
      <c r="K4667" s="25"/>
      <c r="M4667" s="25"/>
      <c r="P4667" s="25"/>
      <c r="R4667" s="25"/>
      <c r="T4667" s="37"/>
      <c r="U4667" s="37"/>
      <c r="W4667" s="37"/>
      <c r="Y4667" s="37"/>
      <c r="Z4667" s="37"/>
      <c r="AB4667" s="37"/>
    </row>
    <row r="4668" spans="1:28">
      <c r="A4668" s="125"/>
      <c r="B4668" s="37"/>
      <c r="C4668" s="37"/>
      <c r="D4668" s="37"/>
      <c r="F4668" s="37"/>
      <c r="G4668" s="37"/>
      <c r="H4668" s="37"/>
      <c r="J4668" s="25"/>
      <c r="K4668" s="25"/>
      <c r="M4668" s="25"/>
      <c r="P4668" s="25"/>
      <c r="R4668" s="25"/>
      <c r="T4668" s="37"/>
      <c r="U4668" s="37"/>
      <c r="W4668" s="37"/>
      <c r="Y4668" s="37"/>
      <c r="Z4668" s="37"/>
      <c r="AB4668" s="37"/>
    </row>
    <row r="4669" spans="1:28">
      <c r="A4669" s="125"/>
      <c r="B4669" s="37"/>
      <c r="C4669" s="37"/>
      <c r="D4669" s="37"/>
      <c r="F4669" s="37"/>
      <c r="G4669" s="37"/>
      <c r="H4669" s="37"/>
      <c r="J4669" s="25"/>
      <c r="K4669" s="25"/>
      <c r="M4669" s="25"/>
      <c r="P4669" s="25"/>
      <c r="R4669" s="25"/>
      <c r="T4669" s="37"/>
      <c r="U4669" s="37"/>
      <c r="W4669" s="37"/>
      <c r="Y4669" s="37"/>
      <c r="Z4669" s="37"/>
      <c r="AB4669" s="37"/>
    </row>
    <row r="4670" spans="1:28">
      <c r="A4670" s="125"/>
      <c r="B4670" s="37"/>
      <c r="C4670" s="37"/>
      <c r="D4670" s="37"/>
      <c r="F4670" s="37"/>
      <c r="G4670" s="37"/>
      <c r="H4670" s="37"/>
      <c r="J4670" s="25"/>
      <c r="K4670" s="25"/>
      <c r="M4670" s="25"/>
      <c r="P4670" s="25"/>
      <c r="R4670" s="25"/>
      <c r="T4670" s="37"/>
      <c r="U4670" s="37"/>
      <c r="W4670" s="37"/>
      <c r="Y4670" s="37"/>
      <c r="Z4670" s="37"/>
      <c r="AB4670" s="37"/>
    </row>
    <row r="4671" spans="1:28">
      <c r="A4671" s="125"/>
      <c r="B4671" s="37"/>
      <c r="C4671" s="37"/>
      <c r="D4671" s="37"/>
      <c r="F4671" s="37"/>
      <c r="G4671" s="37"/>
      <c r="H4671" s="37"/>
      <c r="J4671" s="25"/>
      <c r="K4671" s="25"/>
      <c r="M4671" s="25"/>
      <c r="P4671" s="25"/>
      <c r="R4671" s="25"/>
      <c r="T4671" s="37"/>
      <c r="U4671" s="37"/>
      <c r="W4671" s="37"/>
      <c r="Y4671" s="37"/>
      <c r="Z4671" s="37"/>
      <c r="AB4671" s="37"/>
    </row>
    <row r="4672" spans="1:28">
      <c r="A4672" s="125"/>
      <c r="B4672" s="37"/>
      <c r="C4672" s="37"/>
      <c r="D4672" s="37"/>
      <c r="F4672" s="37"/>
      <c r="G4672" s="37"/>
      <c r="H4672" s="37"/>
      <c r="J4672" s="25"/>
      <c r="K4672" s="25"/>
      <c r="M4672" s="25"/>
      <c r="P4672" s="25"/>
      <c r="R4672" s="25"/>
      <c r="T4672" s="37"/>
      <c r="U4672" s="37"/>
      <c r="W4672" s="37"/>
      <c r="Y4672" s="37"/>
      <c r="Z4672" s="37"/>
      <c r="AB4672" s="37"/>
    </row>
    <row r="4673" spans="1:28">
      <c r="A4673" s="125"/>
      <c r="B4673" s="37"/>
      <c r="C4673" s="37"/>
      <c r="D4673" s="37"/>
      <c r="F4673" s="37"/>
      <c r="G4673" s="37"/>
      <c r="H4673" s="37"/>
      <c r="J4673" s="25"/>
      <c r="K4673" s="25"/>
      <c r="M4673" s="25"/>
      <c r="P4673" s="25"/>
      <c r="R4673" s="25"/>
      <c r="T4673" s="37"/>
      <c r="U4673" s="37"/>
      <c r="W4673" s="37"/>
      <c r="Y4673" s="37"/>
      <c r="Z4673" s="37"/>
      <c r="AB4673" s="37"/>
    </row>
    <row r="4674" spans="1:28">
      <c r="A4674" s="125"/>
      <c r="B4674" s="37"/>
      <c r="C4674" s="37"/>
      <c r="D4674" s="37"/>
      <c r="F4674" s="37"/>
      <c r="G4674" s="37"/>
      <c r="H4674" s="37"/>
      <c r="J4674" s="25"/>
      <c r="K4674" s="25"/>
      <c r="M4674" s="25"/>
      <c r="P4674" s="25"/>
      <c r="R4674" s="25"/>
      <c r="T4674" s="37"/>
      <c r="U4674" s="37"/>
      <c r="W4674" s="37"/>
      <c r="Y4674" s="37"/>
      <c r="Z4674" s="37"/>
      <c r="AB4674" s="37"/>
    </row>
    <row r="4675" spans="1:28">
      <c r="A4675" s="125"/>
      <c r="B4675" s="37"/>
      <c r="C4675" s="37"/>
      <c r="D4675" s="37"/>
      <c r="F4675" s="37"/>
      <c r="G4675" s="37"/>
      <c r="H4675" s="37"/>
      <c r="J4675" s="25"/>
      <c r="K4675" s="25"/>
      <c r="M4675" s="25"/>
      <c r="P4675" s="25"/>
      <c r="R4675" s="25"/>
      <c r="T4675" s="37"/>
      <c r="U4675" s="37"/>
      <c r="W4675" s="37"/>
      <c r="Y4675" s="37"/>
      <c r="Z4675" s="37"/>
      <c r="AB4675" s="37"/>
    </row>
    <row r="4676" spans="1:28">
      <c r="A4676" s="125"/>
      <c r="B4676" s="37"/>
      <c r="C4676" s="37"/>
      <c r="D4676" s="37"/>
      <c r="F4676" s="37"/>
      <c r="G4676" s="37"/>
      <c r="H4676" s="37"/>
      <c r="J4676" s="25"/>
      <c r="K4676" s="25"/>
      <c r="M4676" s="25"/>
      <c r="P4676" s="25"/>
      <c r="R4676" s="25"/>
      <c r="T4676" s="37"/>
      <c r="U4676" s="37"/>
      <c r="W4676" s="37"/>
      <c r="Y4676" s="37"/>
      <c r="Z4676" s="37"/>
      <c r="AB4676" s="37"/>
    </row>
    <row r="4677" spans="1:28">
      <c r="A4677" s="125"/>
      <c r="B4677" s="37"/>
      <c r="C4677" s="37"/>
      <c r="D4677" s="37"/>
      <c r="F4677" s="37"/>
      <c r="G4677" s="37"/>
      <c r="H4677" s="37"/>
      <c r="J4677" s="25"/>
      <c r="K4677" s="25"/>
      <c r="M4677" s="25"/>
      <c r="P4677" s="25"/>
      <c r="R4677" s="25"/>
      <c r="T4677" s="37"/>
      <c r="U4677" s="37"/>
      <c r="W4677" s="37"/>
      <c r="Y4677" s="37"/>
      <c r="Z4677" s="37"/>
      <c r="AB4677" s="37"/>
    </row>
    <row r="4678" spans="1:28">
      <c r="A4678" s="125"/>
      <c r="B4678" s="37"/>
      <c r="C4678" s="37"/>
      <c r="D4678" s="37"/>
      <c r="F4678" s="37"/>
      <c r="G4678" s="37"/>
      <c r="H4678" s="37"/>
      <c r="J4678" s="25"/>
      <c r="K4678" s="25"/>
      <c r="M4678" s="25"/>
      <c r="P4678" s="25"/>
      <c r="R4678" s="25"/>
      <c r="T4678" s="37"/>
      <c r="U4678" s="37"/>
      <c r="W4678" s="37"/>
      <c r="Y4678" s="37"/>
      <c r="Z4678" s="37"/>
      <c r="AB4678" s="37"/>
    </row>
    <row r="4679" spans="1:28">
      <c r="A4679" s="125"/>
      <c r="B4679" s="37"/>
      <c r="C4679" s="37"/>
      <c r="D4679" s="37"/>
      <c r="F4679" s="37"/>
      <c r="G4679" s="37"/>
      <c r="H4679" s="37"/>
      <c r="J4679" s="25"/>
      <c r="K4679" s="25"/>
      <c r="M4679" s="25"/>
      <c r="P4679" s="25"/>
      <c r="R4679" s="25"/>
      <c r="T4679" s="37"/>
      <c r="U4679" s="37"/>
      <c r="W4679" s="37"/>
      <c r="Y4679" s="37"/>
      <c r="Z4679" s="37"/>
      <c r="AB4679" s="37"/>
    </row>
    <row r="4680" spans="1:28">
      <c r="A4680" s="125"/>
      <c r="B4680" s="37"/>
      <c r="C4680" s="37"/>
      <c r="D4680" s="37"/>
      <c r="F4680" s="37"/>
      <c r="G4680" s="37"/>
      <c r="H4680" s="37"/>
      <c r="J4680" s="25"/>
      <c r="K4680" s="25"/>
      <c r="M4680" s="25"/>
      <c r="P4680" s="25"/>
      <c r="R4680" s="25"/>
      <c r="T4680" s="37"/>
      <c r="U4680" s="37"/>
      <c r="W4680" s="37"/>
      <c r="Y4680" s="37"/>
      <c r="Z4680" s="37"/>
      <c r="AB4680" s="37"/>
    </row>
    <row r="4681" spans="1:28">
      <c r="A4681" s="125"/>
      <c r="B4681" s="37"/>
      <c r="C4681" s="37"/>
      <c r="D4681" s="37"/>
      <c r="F4681" s="37"/>
      <c r="G4681" s="37"/>
      <c r="H4681" s="37"/>
      <c r="J4681" s="25"/>
      <c r="K4681" s="25"/>
      <c r="M4681" s="25"/>
      <c r="P4681" s="25"/>
      <c r="R4681" s="25"/>
      <c r="T4681" s="37"/>
      <c r="U4681" s="37"/>
      <c r="W4681" s="37"/>
      <c r="Y4681" s="37"/>
      <c r="Z4681" s="37"/>
      <c r="AB4681" s="37"/>
    </row>
    <row r="4682" spans="1:28">
      <c r="A4682" s="125"/>
      <c r="B4682" s="37"/>
      <c r="C4682" s="37"/>
      <c r="D4682" s="37"/>
      <c r="F4682" s="37"/>
      <c r="G4682" s="37"/>
      <c r="H4682" s="37"/>
      <c r="J4682" s="25"/>
      <c r="K4682" s="25"/>
      <c r="M4682" s="25"/>
      <c r="P4682" s="25"/>
      <c r="R4682" s="25"/>
      <c r="T4682" s="37"/>
      <c r="U4682" s="37"/>
      <c r="W4682" s="37"/>
      <c r="Y4682" s="37"/>
      <c r="Z4682" s="37"/>
      <c r="AB4682" s="37"/>
    </row>
    <row r="4683" spans="1:28">
      <c r="A4683" s="125"/>
      <c r="B4683" s="37"/>
      <c r="C4683" s="37"/>
      <c r="D4683" s="37"/>
      <c r="F4683" s="37"/>
      <c r="G4683" s="37"/>
      <c r="H4683" s="37"/>
      <c r="J4683" s="25"/>
      <c r="K4683" s="25"/>
      <c r="M4683" s="25"/>
      <c r="P4683" s="25"/>
      <c r="R4683" s="25"/>
      <c r="T4683" s="37"/>
      <c r="U4683" s="37"/>
      <c r="W4683" s="37"/>
      <c r="Y4683" s="37"/>
      <c r="Z4683" s="37"/>
      <c r="AB4683" s="37"/>
    </row>
    <row r="4684" spans="1:28">
      <c r="A4684" s="125"/>
      <c r="B4684" s="37"/>
      <c r="C4684" s="37"/>
      <c r="D4684" s="37"/>
      <c r="F4684" s="37"/>
      <c r="G4684" s="37"/>
      <c r="H4684" s="37"/>
      <c r="J4684" s="25"/>
      <c r="K4684" s="25"/>
      <c r="M4684" s="25"/>
      <c r="P4684" s="25"/>
      <c r="R4684" s="25"/>
      <c r="T4684" s="37"/>
      <c r="U4684" s="37"/>
      <c r="W4684" s="37"/>
      <c r="Y4684" s="37"/>
      <c r="Z4684" s="37"/>
      <c r="AB4684" s="37"/>
    </row>
    <row r="4685" spans="1:28">
      <c r="A4685" s="125"/>
      <c r="B4685" s="37"/>
      <c r="C4685" s="37"/>
      <c r="D4685" s="37"/>
      <c r="F4685" s="37"/>
      <c r="G4685" s="37"/>
      <c r="H4685" s="37"/>
      <c r="J4685" s="25"/>
      <c r="K4685" s="25"/>
      <c r="M4685" s="25"/>
      <c r="P4685" s="25"/>
      <c r="R4685" s="25"/>
      <c r="T4685" s="37"/>
      <c r="U4685" s="37"/>
      <c r="W4685" s="37"/>
      <c r="Y4685" s="37"/>
      <c r="Z4685" s="37"/>
      <c r="AB4685" s="37"/>
    </row>
    <row r="4686" spans="1:28">
      <c r="A4686" s="125"/>
      <c r="B4686" s="37"/>
      <c r="C4686" s="37"/>
      <c r="D4686" s="37"/>
      <c r="F4686" s="37"/>
      <c r="G4686" s="37"/>
      <c r="H4686" s="37"/>
      <c r="J4686" s="25"/>
      <c r="K4686" s="25"/>
      <c r="M4686" s="25"/>
      <c r="P4686" s="25"/>
      <c r="R4686" s="25"/>
      <c r="T4686" s="37"/>
      <c r="U4686" s="37"/>
      <c r="W4686" s="37"/>
      <c r="Y4686" s="37"/>
      <c r="Z4686" s="37"/>
      <c r="AB4686" s="37"/>
    </row>
    <row r="4687" spans="1:28">
      <c r="A4687" s="125"/>
      <c r="B4687" s="37"/>
      <c r="C4687" s="37"/>
      <c r="D4687" s="37"/>
      <c r="F4687" s="37"/>
      <c r="G4687" s="37"/>
      <c r="H4687" s="37"/>
      <c r="J4687" s="25"/>
      <c r="K4687" s="25"/>
      <c r="M4687" s="25"/>
      <c r="P4687" s="25"/>
      <c r="R4687" s="25"/>
      <c r="T4687" s="37"/>
      <c r="U4687" s="37"/>
      <c r="W4687" s="37"/>
      <c r="Y4687" s="37"/>
      <c r="Z4687" s="37"/>
      <c r="AB4687" s="37"/>
    </row>
    <row r="4688" spans="1:28">
      <c r="A4688" s="125"/>
      <c r="B4688" s="37"/>
      <c r="C4688" s="37"/>
      <c r="D4688" s="37"/>
      <c r="F4688" s="37"/>
      <c r="G4688" s="37"/>
      <c r="H4688" s="37"/>
      <c r="J4688" s="25"/>
      <c r="K4688" s="25"/>
      <c r="M4688" s="25"/>
      <c r="P4688" s="25"/>
      <c r="R4688" s="25"/>
      <c r="T4688" s="37"/>
      <c r="U4688" s="37"/>
      <c r="W4688" s="37"/>
      <c r="Y4688" s="37"/>
      <c r="Z4688" s="37"/>
      <c r="AB4688" s="37"/>
    </row>
    <row r="4689" spans="1:28">
      <c r="A4689" s="125"/>
      <c r="B4689" s="37"/>
      <c r="C4689" s="37"/>
      <c r="D4689" s="37"/>
      <c r="F4689" s="37"/>
      <c r="G4689" s="37"/>
      <c r="H4689" s="37"/>
      <c r="J4689" s="25"/>
      <c r="K4689" s="25"/>
      <c r="M4689" s="25"/>
      <c r="P4689" s="25"/>
      <c r="R4689" s="25"/>
      <c r="T4689" s="37"/>
      <c r="U4689" s="37"/>
      <c r="W4689" s="37"/>
      <c r="Y4689" s="37"/>
      <c r="Z4689" s="37"/>
      <c r="AB4689" s="37"/>
    </row>
    <row r="4690" spans="1:28">
      <c r="A4690" s="125"/>
      <c r="B4690" s="37"/>
      <c r="C4690" s="37"/>
      <c r="D4690" s="37"/>
      <c r="F4690" s="37"/>
      <c r="G4690" s="37"/>
      <c r="H4690" s="37"/>
      <c r="J4690" s="25"/>
      <c r="K4690" s="25"/>
      <c r="M4690" s="25"/>
      <c r="P4690" s="25"/>
      <c r="R4690" s="25"/>
      <c r="T4690" s="37"/>
      <c r="U4690" s="37"/>
      <c r="W4690" s="37"/>
      <c r="Y4690" s="37"/>
      <c r="Z4690" s="37"/>
      <c r="AB4690" s="37"/>
    </row>
    <row r="4691" spans="1:28">
      <c r="A4691" s="125"/>
      <c r="B4691" s="37"/>
      <c r="C4691" s="37"/>
      <c r="D4691" s="37"/>
      <c r="F4691" s="37"/>
      <c r="G4691" s="37"/>
      <c r="H4691" s="37"/>
      <c r="J4691" s="25"/>
      <c r="K4691" s="25"/>
      <c r="M4691" s="25"/>
      <c r="P4691" s="25"/>
      <c r="R4691" s="25"/>
      <c r="T4691" s="37"/>
      <c r="U4691" s="37"/>
      <c r="W4691" s="37"/>
      <c r="Y4691" s="37"/>
      <c r="Z4691" s="37"/>
      <c r="AB4691" s="37"/>
    </row>
    <row r="4692" spans="1:28">
      <c r="A4692" s="125"/>
      <c r="B4692" s="37"/>
      <c r="C4692" s="37"/>
      <c r="D4692" s="37"/>
      <c r="F4692" s="37"/>
      <c r="G4692" s="37"/>
      <c r="H4692" s="37"/>
      <c r="J4692" s="25"/>
      <c r="K4692" s="25"/>
      <c r="M4692" s="25"/>
      <c r="P4692" s="25"/>
      <c r="R4692" s="25"/>
      <c r="T4692" s="37"/>
      <c r="U4692" s="37"/>
      <c r="W4692" s="37"/>
      <c r="Y4692" s="37"/>
      <c r="Z4692" s="37"/>
      <c r="AB4692" s="37"/>
    </row>
    <row r="4693" spans="1:28">
      <c r="A4693" s="125"/>
      <c r="B4693" s="37"/>
      <c r="C4693" s="37"/>
      <c r="D4693" s="37"/>
      <c r="F4693" s="37"/>
      <c r="G4693" s="37"/>
      <c r="H4693" s="37"/>
      <c r="J4693" s="25"/>
      <c r="K4693" s="25"/>
      <c r="M4693" s="25"/>
      <c r="P4693" s="25"/>
      <c r="R4693" s="25"/>
      <c r="T4693" s="37"/>
      <c r="U4693" s="37"/>
      <c r="W4693" s="37"/>
      <c r="Y4693" s="37"/>
      <c r="Z4693" s="37"/>
      <c r="AB4693" s="37"/>
    </row>
    <row r="4694" spans="1:28">
      <c r="A4694" s="125"/>
      <c r="B4694" s="37"/>
      <c r="C4694" s="37"/>
      <c r="D4694" s="37"/>
      <c r="F4694" s="37"/>
      <c r="G4694" s="37"/>
      <c r="H4694" s="37"/>
      <c r="J4694" s="25"/>
      <c r="K4694" s="25"/>
      <c r="M4694" s="25"/>
      <c r="P4694" s="25"/>
      <c r="R4694" s="25"/>
      <c r="T4694" s="37"/>
      <c r="U4694" s="37"/>
      <c r="W4694" s="37"/>
      <c r="Y4694" s="37"/>
      <c r="Z4694" s="37"/>
      <c r="AB4694" s="37"/>
    </row>
    <row r="4695" spans="1:28">
      <c r="A4695" s="125"/>
      <c r="B4695" s="37"/>
      <c r="C4695" s="37"/>
      <c r="D4695" s="37"/>
      <c r="F4695" s="37"/>
      <c r="G4695" s="37"/>
      <c r="H4695" s="37"/>
      <c r="J4695" s="25"/>
      <c r="K4695" s="25"/>
      <c r="M4695" s="25"/>
      <c r="P4695" s="25"/>
      <c r="R4695" s="25"/>
      <c r="T4695" s="37"/>
      <c r="U4695" s="37"/>
      <c r="W4695" s="37"/>
      <c r="Y4695" s="37"/>
      <c r="Z4695" s="37"/>
      <c r="AB4695" s="37"/>
    </row>
    <row r="4696" spans="1:28">
      <c r="A4696" s="125"/>
      <c r="B4696" s="37"/>
      <c r="C4696" s="37"/>
      <c r="D4696" s="37"/>
      <c r="F4696" s="37"/>
      <c r="G4696" s="37"/>
      <c r="H4696" s="37"/>
      <c r="J4696" s="25"/>
      <c r="K4696" s="25"/>
      <c r="M4696" s="25"/>
      <c r="P4696" s="25"/>
      <c r="R4696" s="25"/>
      <c r="T4696" s="37"/>
      <c r="U4696" s="37"/>
      <c r="W4696" s="37"/>
      <c r="Y4696" s="37"/>
      <c r="Z4696" s="37"/>
      <c r="AB4696" s="37"/>
    </row>
    <row r="4697" spans="1:28">
      <c r="A4697" s="125"/>
      <c r="B4697" s="37"/>
      <c r="C4697" s="37"/>
      <c r="D4697" s="37"/>
      <c r="F4697" s="37"/>
      <c r="G4697" s="37"/>
      <c r="H4697" s="37"/>
      <c r="J4697" s="25"/>
      <c r="K4697" s="25"/>
      <c r="M4697" s="25"/>
      <c r="P4697" s="25"/>
      <c r="R4697" s="25"/>
      <c r="T4697" s="37"/>
      <c r="U4697" s="37"/>
      <c r="W4697" s="37"/>
      <c r="Y4697" s="37"/>
      <c r="Z4697" s="37"/>
      <c r="AB4697" s="37"/>
    </row>
    <row r="4698" spans="1:28">
      <c r="A4698" s="125"/>
      <c r="B4698" s="37"/>
      <c r="C4698" s="37"/>
      <c r="D4698" s="37"/>
      <c r="F4698" s="37"/>
      <c r="G4698" s="37"/>
      <c r="H4698" s="37"/>
      <c r="J4698" s="25"/>
      <c r="K4698" s="25"/>
      <c r="M4698" s="25"/>
      <c r="P4698" s="25"/>
      <c r="R4698" s="25"/>
      <c r="T4698" s="37"/>
      <c r="U4698" s="37"/>
      <c r="W4698" s="37"/>
      <c r="Y4698" s="37"/>
      <c r="Z4698" s="37"/>
      <c r="AB4698" s="37"/>
    </row>
    <row r="4699" spans="1:28">
      <c r="A4699" s="125"/>
      <c r="B4699" s="37"/>
      <c r="C4699" s="37"/>
      <c r="D4699" s="37"/>
      <c r="F4699" s="37"/>
      <c r="G4699" s="37"/>
      <c r="H4699" s="37"/>
      <c r="J4699" s="25"/>
      <c r="K4699" s="25"/>
      <c r="M4699" s="25"/>
      <c r="P4699" s="25"/>
      <c r="R4699" s="25"/>
      <c r="T4699" s="37"/>
      <c r="U4699" s="37"/>
      <c r="W4699" s="37"/>
      <c r="Y4699" s="37"/>
      <c r="Z4699" s="37"/>
      <c r="AB4699" s="37"/>
    </row>
    <row r="4700" spans="1:28">
      <c r="A4700" s="125"/>
      <c r="B4700" s="37"/>
      <c r="C4700" s="37"/>
      <c r="D4700" s="37"/>
      <c r="F4700" s="37"/>
      <c r="G4700" s="37"/>
      <c r="H4700" s="37"/>
      <c r="J4700" s="25"/>
      <c r="K4700" s="25"/>
      <c r="M4700" s="25"/>
      <c r="P4700" s="25"/>
      <c r="R4700" s="25"/>
      <c r="T4700" s="37"/>
      <c r="U4700" s="37"/>
      <c r="W4700" s="37"/>
      <c r="Y4700" s="37"/>
      <c r="Z4700" s="37"/>
      <c r="AB4700" s="37"/>
    </row>
    <row r="4701" spans="1:28">
      <c r="A4701" s="125"/>
      <c r="B4701" s="37"/>
      <c r="C4701" s="37"/>
      <c r="D4701" s="37"/>
      <c r="F4701" s="37"/>
      <c r="G4701" s="37"/>
      <c r="H4701" s="37"/>
      <c r="J4701" s="25"/>
      <c r="K4701" s="25"/>
      <c r="M4701" s="25"/>
      <c r="P4701" s="25"/>
      <c r="R4701" s="25"/>
      <c r="T4701" s="37"/>
      <c r="U4701" s="37"/>
      <c r="W4701" s="37"/>
      <c r="Y4701" s="37"/>
      <c r="Z4701" s="37"/>
      <c r="AB4701" s="37"/>
    </row>
    <row r="4702" spans="1:28">
      <c r="A4702" s="125"/>
      <c r="B4702" s="37"/>
      <c r="C4702" s="37"/>
      <c r="D4702" s="37"/>
      <c r="F4702" s="37"/>
      <c r="G4702" s="37"/>
      <c r="H4702" s="37"/>
      <c r="J4702" s="25"/>
      <c r="K4702" s="25"/>
      <c r="M4702" s="25"/>
      <c r="P4702" s="25"/>
      <c r="R4702" s="25"/>
      <c r="T4702" s="37"/>
      <c r="U4702" s="37"/>
      <c r="W4702" s="37"/>
      <c r="Y4702" s="37"/>
      <c r="Z4702" s="37"/>
      <c r="AB4702" s="37"/>
    </row>
    <row r="4703" spans="1:28">
      <c r="A4703" s="125"/>
      <c r="B4703" s="37"/>
      <c r="C4703" s="37"/>
      <c r="D4703" s="37"/>
      <c r="F4703" s="37"/>
      <c r="G4703" s="37"/>
      <c r="H4703" s="37"/>
      <c r="J4703" s="25"/>
      <c r="K4703" s="25"/>
      <c r="M4703" s="25"/>
      <c r="P4703" s="25"/>
      <c r="R4703" s="25"/>
      <c r="T4703" s="37"/>
      <c r="U4703" s="37"/>
      <c r="W4703" s="37"/>
      <c r="Y4703" s="37"/>
      <c r="Z4703" s="37"/>
      <c r="AB4703" s="37"/>
    </row>
    <row r="4704" spans="1:28">
      <c r="A4704" s="125"/>
      <c r="B4704" s="37"/>
      <c r="C4704" s="37"/>
      <c r="D4704" s="37"/>
      <c r="F4704" s="37"/>
      <c r="G4704" s="37"/>
      <c r="H4704" s="37"/>
      <c r="J4704" s="25"/>
      <c r="K4704" s="25"/>
      <c r="M4704" s="25"/>
      <c r="P4704" s="25"/>
      <c r="R4704" s="25"/>
      <c r="T4704" s="37"/>
      <c r="U4704" s="37"/>
      <c r="W4704" s="37"/>
      <c r="Y4704" s="37"/>
      <c r="Z4704" s="37"/>
      <c r="AB4704" s="37"/>
    </row>
    <row r="4705" spans="1:28">
      <c r="A4705" s="125"/>
      <c r="B4705" s="37"/>
      <c r="C4705" s="37"/>
      <c r="D4705" s="37"/>
      <c r="F4705" s="37"/>
      <c r="G4705" s="37"/>
      <c r="H4705" s="37"/>
      <c r="J4705" s="25"/>
      <c r="K4705" s="25"/>
      <c r="M4705" s="25"/>
      <c r="P4705" s="25"/>
      <c r="R4705" s="25"/>
      <c r="T4705" s="37"/>
      <c r="U4705" s="37"/>
      <c r="W4705" s="37"/>
      <c r="Y4705" s="37"/>
      <c r="Z4705" s="37"/>
      <c r="AB4705" s="37"/>
    </row>
    <row r="4706" spans="1:28">
      <c r="A4706" s="125"/>
      <c r="B4706" s="37"/>
      <c r="C4706" s="37"/>
      <c r="D4706" s="37"/>
      <c r="F4706" s="37"/>
      <c r="G4706" s="37"/>
      <c r="H4706" s="37"/>
      <c r="J4706" s="25"/>
      <c r="K4706" s="25"/>
      <c r="M4706" s="25"/>
      <c r="P4706" s="25"/>
      <c r="R4706" s="25"/>
      <c r="T4706" s="37"/>
      <c r="U4706" s="37"/>
      <c r="W4706" s="37"/>
      <c r="Y4706" s="37"/>
      <c r="Z4706" s="37"/>
      <c r="AB4706" s="37"/>
    </row>
    <row r="4707" spans="1:28">
      <c r="A4707" s="125"/>
      <c r="B4707" s="37"/>
      <c r="C4707" s="37"/>
      <c r="D4707" s="37"/>
      <c r="F4707" s="37"/>
      <c r="G4707" s="37"/>
      <c r="H4707" s="37"/>
      <c r="J4707" s="25"/>
      <c r="K4707" s="25"/>
      <c r="M4707" s="25"/>
      <c r="P4707" s="25"/>
      <c r="R4707" s="25"/>
      <c r="T4707" s="37"/>
      <c r="U4707" s="37"/>
      <c r="W4707" s="37"/>
      <c r="Y4707" s="37"/>
      <c r="Z4707" s="37"/>
      <c r="AB4707" s="37"/>
    </row>
    <row r="4708" spans="1:28">
      <c r="A4708" s="125"/>
      <c r="B4708" s="37"/>
      <c r="C4708" s="37"/>
      <c r="D4708" s="37"/>
      <c r="F4708" s="37"/>
      <c r="G4708" s="37"/>
      <c r="H4708" s="37"/>
      <c r="J4708" s="25"/>
      <c r="K4708" s="25"/>
      <c r="M4708" s="25"/>
      <c r="P4708" s="25"/>
      <c r="R4708" s="25"/>
      <c r="T4708" s="37"/>
      <c r="U4708" s="37"/>
      <c r="W4708" s="37"/>
      <c r="Y4708" s="37"/>
      <c r="Z4708" s="37"/>
      <c r="AB4708" s="37"/>
    </row>
    <row r="4709" spans="1:28">
      <c r="A4709" s="125"/>
      <c r="B4709" s="37"/>
      <c r="C4709" s="37"/>
      <c r="D4709" s="37"/>
      <c r="F4709" s="37"/>
      <c r="G4709" s="37"/>
      <c r="H4709" s="37"/>
      <c r="J4709" s="25"/>
      <c r="K4709" s="25"/>
      <c r="M4709" s="25"/>
      <c r="P4709" s="25"/>
      <c r="R4709" s="25"/>
      <c r="T4709" s="37"/>
      <c r="U4709" s="37"/>
      <c r="W4709" s="37"/>
      <c r="Y4709" s="37"/>
      <c r="Z4709" s="37"/>
      <c r="AB4709" s="37"/>
    </row>
    <row r="4710" spans="1:28">
      <c r="A4710" s="125"/>
      <c r="B4710" s="37"/>
      <c r="C4710" s="37"/>
      <c r="D4710" s="37"/>
      <c r="F4710" s="37"/>
      <c r="G4710" s="37"/>
      <c r="H4710" s="37"/>
      <c r="J4710" s="25"/>
      <c r="K4710" s="25"/>
      <c r="M4710" s="25"/>
      <c r="P4710" s="25"/>
      <c r="R4710" s="25"/>
      <c r="T4710" s="37"/>
      <c r="U4710" s="37"/>
      <c r="W4710" s="37"/>
      <c r="Y4710" s="37"/>
      <c r="Z4710" s="37"/>
      <c r="AB4710" s="37"/>
    </row>
    <row r="4711" spans="1:28">
      <c r="A4711" s="125"/>
      <c r="B4711" s="37"/>
      <c r="C4711" s="37"/>
      <c r="D4711" s="37"/>
      <c r="F4711" s="37"/>
      <c r="G4711" s="37"/>
      <c r="H4711" s="37"/>
      <c r="J4711" s="25"/>
      <c r="K4711" s="25"/>
      <c r="M4711" s="25"/>
      <c r="P4711" s="25"/>
      <c r="R4711" s="25"/>
      <c r="T4711" s="37"/>
      <c r="U4711" s="37"/>
      <c r="W4711" s="37"/>
      <c r="Y4711" s="37"/>
      <c r="Z4711" s="37"/>
      <c r="AB4711" s="37"/>
    </row>
    <row r="4712" spans="1:28">
      <c r="A4712" s="125"/>
      <c r="B4712" s="37"/>
      <c r="C4712" s="37"/>
      <c r="D4712" s="37"/>
      <c r="F4712" s="37"/>
      <c r="G4712" s="37"/>
      <c r="H4712" s="37"/>
      <c r="J4712" s="25"/>
      <c r="K4712" s="25"/>
      <c r="M4712" s="25"/>
      <c r="P4712" s="25"/>
      <c r="R4712" s="25"/>
      <c r="T4712" s="37"/>
      <c r="U4712" s="37"/>
      <c r="W4712" s="37"/>
      <c r="Y4712" s="37"/>
      <c r="Z4712" s="37"/>
      <c r="AB4712" s="37"/>
    </row>
    <row r="4713" spans="1:28">
      <c r="A4713" s="125"/>
      <c r="B4713" s="37"/>
      <c r="C4713" s="37"/>
      <c r="D4713" s="37"/>
      <c r="F4713" s="37"/>
      <c r="G4713" s="37"/>
      <c r="H4713" s="37"/>
      <c r="J4713" s="25"/>
      <c r="K4713" s="25"/>
      <c r="M4713" s="25"/>
      <c r="P4713" s="25"/>
      <c r="R4713" s="25"/>
      <c r="T4713" s="37"/>
      <c r="U4713" s="37"/>
      <c r="W4713" s="37"/>
      <c r="Y4713" s="37"/>
      <c r="Z4713" s="37"/>
      <c r="AB4713" s="37"/>
    </row>
    <row r="4714" spans="1:28">
      <c r="A4714" s="125"/>
      <c r="B4714" s="37"/>
      <c r="C4714" s="37"/>
      <c r="D4714" s="37"/>
      <c r="F4714" s="37"/>
      <c r="G4714" s="37"/>
      <c r="H4714" s="37"/>
      <c r="J4714" s="25"/>
      <c r="K4714" s="25"/>
      <c r="M4714" s="25"/>
      <c r="P4714" s="25"/>
      <c r="R4714" s="25"/>
      <c r="T4714" s="37"/>
      <c r="U4714" s="37"/>
      <c r="W4714" s="37"/>
      <c r="Y4714" s="37"/>
      <c r="Z4714" s="37"/>
      <c r="AB4714" s="37"/>
    </row>
    <row r="4715" spans="1:28">
      <c r="A4715" s="125"/>
      <c r="B4715" s="37"/>
      <c r="C4715" s="37"/>
      <c r="D4715" s="37"/>
      <c r="F4715" s="37"/>
      <c r="G4715" s="37"/>
      <c r="H4715" s="37"/>
      <c r="J4715" s="25"/>
      <c r="K4715" s="25"/>
      <c r="M4715" s="25"/>
      <c r="P4715" s="25"/>
      <c r="R4715" s="25"/>
      <c r="T4715" s="37"/>
      <c r="U4715" s="37"/>
      <c r="W4715" s="37"/>
      <c r="Y4715" s="37"/>
      <c r="Z4715" s="37"/>
      <c r="AB4715" s="37"/>
    </row>
    <row r="4716" spans="1:28">
      <c r="A4716" s="125"/>
      <c r="B4716" s="37"/>
      <c r="C4716" s="37"/>
      <c r="D4716" s="37"/>
      <c r="F4716" s="37"/>
      <c r="G4716" s="37"/>
      <c r="H4716" s="37"/>
      <c r="J4716" s="25"/>
      <c r="K4716" s="25"/>
      <c r="M4716" s="25"/>
      <c r="P4716" s="25"/>
      <c r="R4716" s="25"/>
      <c r="T4716" s="37"/>
      <c r="U4716" s="37"/>
      <c r="W4716" s="37"/>
      <c r="Y4716" s="37"/>
      <c r="Z4716" s="37"/>
      <c r="AB4716" s="37"/>
    </row>
    <row r="4717" spans="1:28">
      <c r="A4717" s="125"/>
      <c r="B4717" s="37"/>
      <c r="C4717" s="37"/>
      <c r="D4717" s="37"/>
      <c r="F4717" s="37"/>
      <c r="G4717" s="37"/>
      <c r="H4717" s="37"/>
      <c r="J4717" s="25"/>
      <c r="K4717" s="25"/>
      <c r="M4717" s="25"/>
      <c r="P4717" s="25"/>
      <c r="R4717" s="25"/>
      <c r="T4717" s="37"/>
      <c r="U4717" s="37"/>
      <c r="W4717" s="37"/>
      <c r="Y4717" s="37"/>
      <c r="Z4717" s="37"/>
      <c r="AB4717" s="37"/>
    </row>
    <row r="4718" spans="1:28">
      <c r="A4718" s="125"/>
      <c r="B4718" s="37"/>
      <c r="C4718" s="37"/>
      <c r="D4718" s="37"/>
      <c r="F4718" s="37"/>
      <c r="G4718" s="37"/>
      <c r="H4718" s="37"/>
      <c r="J4718" s="25"/>
      <c r="K4718" s="25"/>
      <c r="M4718" s="25"/>
      <c r="P4718" s="25"/>
      <c r="R4718" s="25"/>
      <c r="T4718" s="37"/>
      <c r="U4718" s="37"/>
      <c r="W4718" s="37"/>
      <c r="Y4718" s="37"/>
      <c r="Z4718" s="37"/>
      <c r="AB4718" s="37"/>
    </row>
    <row r="4719" spans="1:28">
      <c r="A4719" s="125"/>
      <c r="B4719" s="37"/>
      <c r="C4719" s="37"/>
      <c r="D4719" s="37"/>
      <c r="F4719" s="37"/>
      <c r="G4719" s="37"/>
      <c r="H4719" s="37"/>
      <c r="J4719" s="25"/>
      <c r="K4719" s="25"/>
      <c r="M4719" s="25"/>
      <c r="P4719" s="25"/>
      <c r="R4719" s="25"/>
      <c r="T4719" s="37"/>
      <c r="U4719" s="37"/>
      <c r="W4719" s="37"/>
      <c r="Y4719" s="37"/>
      <c r="Z4719" s="37"/>
      <c r="AB4719" s="37"/>
    </row>
    <row r="4720" spans="1:28">
      <c r="A4720" s="125"/>
      <c r="B4720" s="37"/>
      <c r="C4720" s="37"/>
      <c r="D4720" s="37"/>
      <c r="F4720" s="37"/>
      <c r="G4720" s="37"/>
      <c r="H4720" s="37"/>
      <c r="J4720" s="25"/>
      <c r="K4720" s="25"/>
      <c r="M4720" s="25"/>
      <c r="P4720" s="25"/>
      <c r="R4720" s="25"/>
      <c r="T4720" s="37"/>
      <c r="U4720" s="37"/>
      <c r="W4720" s="37"/>
      <c r="Y4720" s="37"/>
      <c r="Z4720" s="37"/>
      <c r="AB4720" s="37"/>
    </row>
    <row r="4721" spans="1:28">
      <c r="A4721" s="125"/>
      <c r="B4721" s="37"/>
      <c r="C4721" s="37"/>
      <c r="D4721" s="37"/>
      <c r="F4721" s="37"/>
      <c r="G4721" s="37"/>
      <c r="H4721" s="37"/>
      <c r="J4721" s="25"/>
      <c r="K4721" s="25"/>
      <c r="M4721" s="25"/>
      <c r="P4721" s="25"/>
      <c r="R4721" s="25"/>
      <c r="T4721" s="37"/>
      <c r="U4721" s="37"/>
      <c r="W4721" s="37"/>
      <c r="Y4721" s="37"/>
      <c r="Z4721" s="37"/>
      <c r="AB4721" s="37"/>
    </row>
    <row r="4722" spans="1:28">
      <c r="A4722" s="125"/>
      <c r="B4722" s="37"/>
      <c r="C4722" s="37"/>
      <c r="D4722" s="37"/>
      <c r="F4722" s="37"/>
      <c r="G4722" s="37"/>
      <c r="H4722" s="37"/>
      <c r="J4722" s="25"/>
      <c r="K4722" s="25"/>
      <c r="M4722" s="25"/>
      <c r="P4722" s="25"/>
      <c r="R4722" s="25"/>
      <c r="T4722" s="37"/>
      <c r="U4722" s="37"/>
      <c r="W4722" s="37"/>
      <c r="Y4722" s="37"/>
      <c r="Z4722" s="37"/>
      <c r="AB4722" s="37"/>
    </row>
    <row r="4723" spans="1:28">
      <c r="A4723" s="125"/>
      <c r="B4723" s="37"/>
      <c r="C4723" s="37"/>
      <c r="D4723" s="37"/>
      <c r="F4723" s="37"/>
      <c r="G4723" s="37"/>
      <c r="H4723" s="37"/>
      <c r="J4723" s="25"/>
      <c r="K4723" s="25"/>
      <c r="M4723" s="25"/>
      <c r="P4723" s="25"/>
      <c r="R4723" s="25"/>
      <c r="T4723" s="37"/>
      <c r="U4723" s="37"/>
      <c r="W4723" s="37"/>
      <c r="Y4723" s="37"/>
      <c r="Z4723" s="37"/>
      <c r="AB4723" s="37"/>
    </row>
    <row r="4724" spans="1:28">
      <c r="A4724" s="125"/>
      <c r="B4724" s="37"/>
      <c r="C4724" s="37"/>
      <c r="D4724" s="37"/>
      <c r="F4724" s="37"/>
      <c r="G4724" s="37"/>
      <c r="H4724" s="37"/>
      <c r="J4724" s="25"/>
      <c r="K4724" s="25"/>
      <c r="M4724" s="25"/>
      <c r="P4724" s="25"/>
      <c r="R4724" s="25"/>
      <c r="T4724" s="37"/>
      <c r="U4724" s="37"/>
      <c r="W4724" s="37"/>
      <c r="Y4724" s="37"/>
      <c r="Z4724" s="37"/>
      <c r="AB4724" s="37"/>
    </row>
    <row r="4725" spans="1:28">
      <c r="A4725" s="125"/>
      <c r="B4725" s="37"/>
      <c r="C4725" s="37"/>
      <c r="D4725" s="37"/>
      <c r="F4725" s="37"/>
      <c r="G4725" s="37"/>
      <c r="H4725" s="37"/>
      <c r="J4725" s="25"/>
      <c r="K4725" s="25"/>
      <c r="M4725" s="25"/>
      <c r="P4725" s="25"/>
      <c r="R4725" s="25"/>
      <c r="T4725" s="37"/>
      <c r="U4725" s="37"/>
      <c r="W4725" s="37"/>
      <c r="Y4725" s="37"/>
      <c r="Z4725" s="37"/>
      <c r="AB4725" s="37"/>
    </row>
    <row r="4726" spans="1:28">
      <c r="A4726" s="125"/>
      <c r="B4726" s="37"/>
      <c r="C4726" s="37"/>
      <c r="D4726" s="37"/>
      <c r="F4726" s="37"/>
      <c r="G4726" s="37"/>
      <c r="H4726" s="37"/>
      <c r="J4726" s="25"/>
      <c r="K4726" s="25"/>
      <c r="M4726" s="25"/>
      <c r="P4726" s="25"/>
      <c r="R4726" s="25"/>
      <c r="T4726" s="37"/>
      <c r="U4726" s="37"/>
      <c r="W4726" s="37"/>
      <c r="Y4726" s="37"/>
      <c r="Z4726" s="37"/>
      <c r="AB4726" s="37"/>
    </row>
    <row r="4727" spans="1:28">
      <c r="A4727" s="125"/>
      <c r="B4727" s="37"/>
      <c r="C4727" s="37"/>
      <c r="D4727" s="37"/>
      <c r="F4727" s="37"/>
      <c r="G4727" s="37"/>
      <c r="H4727" s="37"/>
      <c r="J4727" s="25"/>
      <c r="K4727" s="25"/>
      <c r="M4727" s="25"/>
      <c r="P4727" s="25"/>
      <c r="R4727" s="25"/>
      <c r="T4727" s="37"/>
      <c r="U4727" s="37"/>
      <c r="W4727" s="37"/>
      <c r="Y4727" s="37"/>
      <c r="Z4727" s="37"/>
      <c r="AB4727" s="37"/>
    </row>
    <row r="4728" spans="1:28">
      <c r="A4728" s="125"/>
      <c r="B4728" s="37"/>
      <c r="C4728" s="37"/>
      <c r="D4728" s="37"/>
      <c r="F4728" s="37"/>
      <c r="G4728" s="37"/>
      <c r="H4728" s="37"/>
      <c r="J4728" s="25"/>
      <c r="K4728" s="25"/>
      <c r="M4728" s="25"/>
      <c r="P4728" s="25"/>
      <c r="R4728" s="25"/>
      <c r="T4728" s="37"/>
      <c r="U4728" s="37"/>
      <c r="W4728" s="37"/>
      <c r="Y4728" s="37"/>
      <c r="Z4728" s="37"/>
      <c r="AB4728" s="37"/>
    </row>
    <row r="4729" spans="1:28">
      <c r="A4729" s="125"/>
      <c r="B4729" s="37"/>
      <c r="C4729" s="37"/>
      <c r="D4729" s="37"/>
      <c r="F4729" s="37"/>
      <c r="G4729" s="37"/>
      <c r="H4729" s="37"/>
      <c r="J4729" s="25"/>
      <c r="K4729" s="25"/>
      <c r="M4729" s="25"/>
      <c r="P4729" s="25"/>
      <c r="R4729" s="25"/>
      <c r="T4729" s="37"/>
      <c r="U4729" s="37"/>
      <c r="W4729" s="37"/>
      <c r="Y4729" s="37"/>
      <c r="Z4729" s="37"/>
      <c r="AB4729" s="37"/>
    </row>
    <row r="4730" spans="1:28">
      <c r="A4730" s="125"/>
      <c r="B4730" s="37"/>
      <c r="C4730" s="37"/>
      <c r="D4730" s="37"/>
      <c r="F4730" s="37"/>
      <c r="G4730" s="37"/>
      <c r="H4730" s="37"/>
      <c r="J4730" s="25"/>
      <c r="K4730" s="25"/>
      <c r="M4730" s="25"/>
      <c r="P4730" s="25"/>
      <c r="R4730" s="25"/>
      <c r="T4730" s="37"/>
      <c r="U4730" s="37"/>
      <c r="W4730" s="37"/>
      <c r="Y4730" s="37"/>
      <c r="Z4730" s="37"/>
      <c r="AB4730" s="37"/>
    </row>
    <row r="4731" spans="1:28">
      <c r="A4731" s="125"/>
      <c r="B4731" s="37"/>
      <c r="C4731" s="37"/>
      <c r="D4731" s="37"/>
      <c r="F4731" s="37"/>
      <c r="G4731" s="37"/>
      <c r="H4731" s="37"/>
      <c r="J4731" s="25"/>
      <c r="K4731" s="25"/>
      <c r="M4731" s="25"/>
      <c r="P4731" s="25"/>
      <c r="R4731" s="25"/>
      <c r="T4731" s="37"/>
      <c r="U4731" s="37"/>
      <c r="W4731" s="37"/>
      <c r="Y4731" s="37"/>
      <c r="Z4731" s="37"/>
      <c r="AB4731" s="37"/>
    </row>
    <row r="4732" spans="1:28">
      <c r="A4732" s="125"/>
      <c r="B4732" s="37"/>
      <c r="C4732" s="37"/>
      <c r="D4732" s="37"/>
      <c r="F4732" s="37"/>
      <c r="G4732" s="37"/>
      <c r="H4732" s="37"/>
      <c r="J4732" s="25"/>
      <c r="K4732" s="25"/>
      <c r="M4732" s="25"/>
      <c r="P4732" s="25"/>
      <c r="R4732" s="25"/>
      <c r="T4732" s="37"/>
      <c r="U4732" s="37"/>
      <c r="W4732" s="37"/>
      <c r="Y4732" s="37"/>
      <c r="Z4732" s="37"/>
      <c r="AB4732" s="37"/>
    </row>
    <row r="4733" spans="1:28">
      <c r="A4733" s="125"/>
      <c r="B4733" s="37"/>
      <c r="C4733" s="37"/>
      <c r="D4733" s="37"/>
      <c r="F4733" s="37"/>
      <c r="G4733" s="37"/>
      <c r="H4733" s="37"/>
      <c r="J4733" s="25"/>
      <c r="K4733" s="25"/>
      <c r="M4733" s="25"/>
      <c r="P4733" s="25"/>
      <c r="R4733" s="25"/>
      <c r="T4733" s="37"/>
      <c r="U4733" s="37"/>
      <c r="W4733" s="37"/>
      <c r="Y4733" s="37"/>
      <c r="Z4733" s="37"/>
      <c r="AB4733" s="37"/>
    </row>
    <row r="4734" spans="1:28">
      <c r="A4734" s="125"/>
      <c r="B4734" s="37"/>
      <c r="C4734" s="37"/>
      <c r="D4734" s="37"/>
      <c r="F4734" s="37"/>
      <c r="G4734" s="37"/>
      <c r="H4734" s="37"/>
      <c r="J4734" s="25"/>
      <c r="K4734" s="25"/>
      <c r="M4734" s="25"/>
      <c r="P4734" s="25"/>
      <c r="R4734" s="25"/>
      <c r="T4734" s="37"/>
      <c r="U4734" s="37"/>
      <c r="W4734" s="37"/>
      <c r="Y4734" s="37"/>
      <c r="Z4734" s="37"/>
      <c r="AB4734" s="37"/>
    </row>
    <row r="4735" spans="1:28">
      <c r="A4735" s="125"/>
      <c r="B4735" s="37"/>
      <c r="C4735" s="37"/>
      <c r="D4735" s="37"/>
      <c r="F4735" s="37"/>
      <c r="G4735" s="37"/>
      <c r="H4735" s="37"/>
      <c r="J4735" s="25"/>
      <c r="K4735" s="25"/>
      <c r="M4735" s="25"/>
      <c r="P4735" s="25"/>
      <c r="R4735" s="25"/>
      <c r="T4735" s="37"/>
      <c r="U4735" s="37"/>
      <c r="W4735" s="37"/>
      <c r="Y4735" s="37"/>
      <c r="Z4735" s="37"/>
      <c r="AB4735" s="37"/>
    </row>
    <row r="4736" spans="1:28">
      <c r="A4736" s="125"/>
      <c r="B4736" s="37"/>
      <c r="C4736" s="37"/>
      <c r="D4736" s="37"/>
      <c r="F4736" s="37"/>
      <c r="G4736" s="37"/>
      <c r="H4736" s="37"/>
      <c r="J4736" s="25"/>
      <c r="K4736" s="25"/>
      <c r="M4736" s="25"/>
      <c r="P4736" s="25"/>
      <c r="R4736" s="25"/>
      <c r="T4736" s="37"/>
      <c r="U4736" s="37"/>
      <c r="W4736" s="37"/>
      <c r="Y4736" s="37"/>
      <c r="Z4736" s="37"/>
      <c r="AB4736" s="37"/>
    </row>
    <row r="4737" spans="1:28">
      <c r="A4737" s="125"/>
      <c r="B4737" s="37"/>
      <c r="C4737" s="37"/>
      <c r="D4737" s="37"/>
      <c r="F4737" s="37"/>
      <c r="G4737" s="37"/>
      <c r="H4737" s="37"/>
      <c r="J4737" s="25"/>
      <c r="K4737" s="25"/>
      <c r="M4737" s="25"/>
      <c r="P4737" s="25"/>
      <c r="R4737" s="25"/>
      <c r="T4737" s="37"/>
      <c r="U4737" s="37"/>
      <c r="W4737" s="37"/>
      <c r="Y4737" s="37"/>
      <c r="Z4737" s="37"/>
      <c r="AB4737" s="37"/>
    </row>
    <row r="4738" spans="1:28">
      <c r="A4738" s="125"/>
      <c r="B4738" s="37"/>
      <c r="C4738" s="37"/>
      <c r="D4738" s="37"/>
      <c r="F4738" s="37"/>
      <c r="G4738" s="37"/>
      <c r="H4738" s="37"/>
      <c r="J4738" s="25"/>
      <c r="K4738" s="25"/>
      <c r="M4738" s="25"/>
      <c r="P4738" s="25"/>
      <c r="R4738" s="25"/>
      <c r="T4738" s="37"/>
      <c r="U4738" s="37"/>
      <c r="W4738" s="37"/>
      <c r="Y4738" s="37"/>
      <c r="Z4738" s="37"/>
      <c r="AB4738" s="37"/>
    </row>
    <row r="4739" spans="1:28">
      <c r="A4739" s="125"/>
      <c r="B4739" s="37"/>
      <c r="C4739" s="37"/>
      <c r="D4739" s="37"/>
      <c r="F4739" s="37"/>
      <c r="G4739" s="37"/>
      <c r="H4739" s="37"/>
      <c r="J4739" s="25"/>
      <c r="K4739" s="25"/>
      <c r="M4739" s="25"/>
      <c r="P4739" s="25"/>
      <c r="R4739" s="25"/>
      <c r="T4739" s="37"/>
      <c r="U4739" s="37"/>
      <c r="W4739" s="37"/>
      <c r="Y4739" s="37"/>
      <c r="Z4739" s="37"/>
      <c r="AB4739" s="37"/>
    </row>
    <row r="4740" spans="1:28">
      <c r="A4740" s="125"/>
      <c r="B4740" s="37"/>
      <c r="C4740" s="37"/>
      <c r="D4740" s="37"/>
      <c r="F4740" s="37"/>
      <c r="G4740" s="37"/>
      <c r="H4740" s="37"/>
      <c r="J4740" s="25"/>
      <c r="K4740" s="25"/>
      <c r="M4740" s="25"/>
      <c r="P4740" s="25"/>
      <c r="R4740" s="25"/>
      <c r="T4740" s="37"/>
      <c r="U4740" s="37"/>
      <c r="W4740" s="37"/>
      <c r="Y4740" s="37"/>
      <c r="Z4740" s="37"/>
      <c r="AB4740" s="37"/>
    </row>
    <row r="4741" spans="1:28">
      <c r="A4741" s="125"/>
      <c r="B4741" s="37"/>
      <c r="C4741" s="37"/>
      <c r="D4741" s="37"/>
      <c r="F4741" s="37"/>
      <c r="G4741" s="37"/>
      <c r="H4741" s="37"/>
      <c r="J4741" s="25"/>
      <c r="K4741" s="25"/>
      <c r="M4741" s="25"/>
      <c r="P4741" s="25"/>
      <c r="R4741" s="25"/>
      <c r="T4741" s="37"/>
      <c r="U4741" s="37"/>
      <c r="W4741" s="37"/>
      <c r="Y4741" s="37"/>
      <c r="Z4741" s="37"/>
      <c r="AB4741" s="37"/>
    </row>
    <row r="4742" spans="1:28">
      <c r="A4742" s="125"/>
      <c r="B4742" s="37"/>
      <c r="C4742" s="37"/>
      <c r="D4742" s="37"/>
      <c r="F4742" s="37"/>
      <c r="G4742" s="37"/>
      <c r="H4742" s="37"/>
      <c r="J4742" s="25"/>
      <c r="K4742" s="25"/>
      <c r="M4742" s="25"/>
      <c r="P4742" s="25"/>
      <c r="R4742" s="25"/>
      <c r="T4742" s="37"/>
      <c r="U4742" s="37"/>
      <c r="W4742" s="37"/>
      <c r="Y4742" s="37"/>
      <c r="Z4742" s="37"/>
      <c r="AB4742" s="37"/>
    </row>
    <row r="4743" spans="1:28">
      <c r="A4743" s="125"/>
      <c r="B4743" s="37"/>
      <c r="C4743" s="37"/>
      <c r="D4743" s="37"/>
      <c r="F4743" s="37"/>
      <c r="G4743" s="37"/>
      <c r="H4743" s="37"/>
      <c r="J4743" s="25"/>
      <c r="K4743" s="25"/>
      <c r="M4743" s="25"/>
      <c r="P4743" s="25"/>
      <c r="R4743" s="25"/>
      <c r="T4743" s="37"/>
      <c r="U4743" s="37"/>
      <c r="W4743" s="37"/>
      <c r="Y4743" s="37"/>
      <c r="Z4743" s="37"/>
      <c r="AB4743" s="37"/>
    </row>
    <row r="4744" spans="1:28">
      <c r="A4744" s="125"/>
      <c r="B4744" s="37"/>
      <c r="C4744" s="37"/>
      <c r="D4744" s="37"/>
      <c r="F4744" s="37"/>
      <c r="G4744" s="37"/>
      <c r="H4744" s="37"/>
      <c r="J4744" s="25"/>
      <c r="K4744" s="25"/>
      <c r="M4744" s="25"/>
      <c r="P4744" s="25"/>
      <c r="R4744" s="25"/>
      <c r="T4744" s="37"/>
      <c r="U4744" s="37"/>
      <c r="W4744" s="37"/>
      <c r="Y4744" s="37"/>
      <c r="Z4744" s="37"/>
      <c r="AB4744" s="37"/>
    </row>
    <row r="4745" spans="1:28">
      <c r="A4745" s="125"/>
      <c r="B4745" s="37"/>
      <c r="C4745" s="37"/>
      <c r="D4745" s="37"/>
      <c r="F4745" s="37"/>
      <c r="G4745" s="37"/>
      <c r="H4745" s="37"/>
      <c r="J4745" s="25"/>
      <c r="K4745" s="25"/>
      <c r="M4745" s="25"/>
      <c r="P4745" s="25"/>
      <c r="R4745" s="25"/>
      <c r="T4745" s="37"/>
      <c r="U4745" s="37"/>
      <c r="W4745" s="37"/>
      <c r="Y4745" s="37"/>
      <c r="Z4745" s="37"/>
      <c r="AB4745" s="37"/>
    </row>
    <row r="4746" spans="1:28">
      <c r="A4746" s="125"/>
      <c r="B4746" s="37"/>
      <c r="C4746" s="37"/>
      <c r="D4746" s="37"/>
      <c r="F4746" s="37"/>
      <c r="G4746" s="37"/>
      <c r="H4746" s="37"/>
      <c r="J4746" s="25"/>
      <c r="K4746" s="25"/>
      <c r="M4746" s="25"/>
      <c r="P4746" s="25"/>
      <c r="R4746" s="25"/>
      <c r="T4746" s="37"/>
      <c r="U4746" s="37"/>
      <c r="W4746" s="37"/>
      <c r="Y4746" s="37"/>
      <c r="Z4746" s="37"/>
      <c r="AB4746" s="37"/>
    </row>
    <row r="4747" spans="1:28">
      <c r="A4747" s="125"/>
      <c r="B4747" s="37"/>
      <c r="C4747" s="37"/>
      <c r="D4747" s="37"/>
      <c r="F4747" s="37"/>
      <c r="G4747" s="37"/>
      <c r="H4747" s="37"/>
      <c r="J4747" s="25"/>
      <c r="K4747" s="25"/>
      <c r="M4747" s="25"/>
      <c r="P4747" s="25"/>
      <c r="R4747" s="25"/>
      <c r="T4747" s="37"/>
      <c r="U4747" s="37"/>
      <c r="W4747" s="37"/>
      <c r="Y4747" s="37"/>
      <c r="Z4747" s="37"/>
      <c r="AB4747" s="37"/>
    </row>
    <row r="4748" spans="1:28">
      <c r="A4748" s="125"/>
      <c r="B4748" s="37"/>
      <c r="C4748" s="37"/>
      <c r="D4748" s="37"/>
      <c r="F4748" s="37"/>
      <c r="G4748" s="37"/>
      <c r="H4748" s="37"/>
      <c r="J4748" s="25"/>
      <c r="K4748" s="25"/>
      <c r="M4748" s="25"/>
      <c r="P4748" s="25"/>
      <c r="R4748" s="25"/>
      <c r="T4748" s="37"/>
      <c r="U4748" s="37"/>
      <c r="W4748" s="37"/>
      <c r="Y4748" s="37"/>
      <c r="Z4748" s="37"/>
      <c r="AB4748" s="37"/>
    </row>
    <row r="4749" spans="1:28">
      <c r="A4749" s="125"/>
      <c r="B4749" s="37"/>
      <c r="C4749" s="37"/>
      <c r="D4749" s="37"/>
      <c r="F4749" s="37"/>
      <c r="G4749" s="37"/>
      <c r="H4749" s="37"/>
      <c r="J4749" s="25"/>
      <c r="K4749" s="25"/>
      <c r="M4749" s="25"/>
      <c r="P4749" s="25"/>
      <c r="R4749" s="25"/>
      <c r="T4749" s="37"/>
      <c r="U4749" s="37"/>
      <c r="W4749" s="37"/>
      <c r="Y4749" s="37"/>
      <c r="Z4749" s="37"/>
      <c r="AB4749" s="37"/>
    </row>
    <row r="4750" spans="1:28">
      <c r="A4750" s="125"/>
      <c r="B4750" s="37"/>
      <c r="C4750" s="37"/>
      <c r="D4750" s="37"/>
      <c r="F4750" s="37"/>
      <c r="G4750" s="37"/>
      <c r="H4750" s="37"/>
      <c r="J4750" s="25"/>
      <c r="K4750" s="25"/>
      <c r="M4750" s="25"/>
      <c r="P4750" s="25"/>
      <c r="R4750" s="25"/>
      <c r="T4750" s="37"/>
      <c r="U4750" s="37"/>
      <c r="W4750" s="37"/>
      <c r="Y4750" s="37"/>
      <c r="Z4750" s="37"/>
      <c r="AB4750" s="37"/>
    </row>
    <row r="4751" spans="1:28">
      <c r="A4751" s="125"/>
      <c r="B4751" s="37"/>
      <c r="C4751" s="37"/>
      <c r="D4751" s="37"/>
      <c r="F4751" s="37"/>
      <c r="G4751" s="37"/>
      <c r="H4751" s="37"/>
      <c r="J4751" s="25"/>
      <c r="K4751" s="25"/>
      <c r="M4751" s="25"/>
      <c r="P4751" s="25"/>
      <c r="R4751" s="25"/>
      <c r="T4751" s="37"/>
      <c r="U4751" s="37"/>
      <c r="W4751" s="37"/>
      <c r="Y4751" s="37"/>
      <c r="Z4751" s="37"/>
      <c r="AB4751" s="37"/>
    </row>
    <row r="4752" spans="1:28">
      <c r="A4752" s="125"/>
      <c r="B4752" s="37"/>
      <c r="C4752" s="37"/>
      <c r="D4752" s="37"/>
      <c r="F4752" s="37"/>
      <c r="G4752" s="37"/>
      <c r="H4752" s="37"/>
      <c r="J4752" s="25"/>
      <c r="K4752" s="25"/>
      <c r="M4752" s="25"/>
      <c r="P4752" s="25"/>
      <c r="R4752" s="25"/>
      <c r="T4752" s="37"/>
      <c r="U4752" s="37"/>
      <c r="W4752" s="37"/>
      <c r="Y4752" s="37"/>
      <c r="Z4752" s="37"/>
      <c r="AB4752" s="37"/>
    </row>
    <row r="4753" spans="1:28">
      <c r="A4753" s="125"/>
      <c r="B4753" s="37"/>
      <c r="C4753" s="37"/>
      <c r="D4753" s="37"/>
      <c r="F4753" s="37"/>
      <c r="G4753" s="37"/>
      <c r="H4753" s="37"/>
      <c r="J4753" s="25"/>
      <c r="K4753" s="25"/>
      <c r="M4753" s="25"/>
      <c r="P4753" s="25"/>
      <c r="R4753" s="25"/>
      <c r="T4753" s="37"/>
      <c r="U4753" s="37"/>
      <c r="W4753" s="37"/>
      <c r="Y4753" s="37"/>
      <c r="Z4753" s="37"/>
      <c r="AB4753" s="37"/>
    </row>
    <row r="4754" spans="1:28">
      <c r="A4754" s="125"/>
      <c r="B4754" s="37"/>
      <c r="C4754" s="37"/>
      <c r="D4754" s="37"/>
      <c r="F4754" s="37"/>
      <c r="G4754" s="37"/>
      <c r="H4754" s="37"/>
      <c r="J4754" s="25"/>
      <c r="K4754" s="25"/>
      <c r="M4754" s="25"/>
      <c r="P4754" s="25"/>
      <c r="R4754" s="25"/>
      <c r="T4754" s="37"/>
      <c r="U4754" s="37"/>
      <c r="W4754" s="37"/>
      <c r="Y4754" s="37"/>
      <c r="Z4754" s="37"/>
      <c r="AB4754" s="37"/>
    </row>
    <row r="4755" spans="1:28">
      <c r="A4755" s="125"/>
      <c r="B4755" s="37"/>
      <c r="C4755" s="37"/>
      <c r="D4755" s="37"/>
      <c r="F4755" s="37"/>
      <c r="G4755" s="37"/>
      <c r="H4755" s="37"/>
      <c r="J4755" s="25"/>
      <c r="K4755" s="25"/>
      <c r="M4755" s="25"/>
      <c r="P4755" s="25"/>
      <c r="R4755" s="25"/>
      <c r="T4755" s="37"/>
      <c r="U4755" s="37"/>
      <c r="W4755" s="37"/>
      <c r="Y4755" s="37"/>
      <c r="Z4755" s="37"/>
      <c r="AB4755" s="37"/>
    </row>
    <row r="4756" spans="1:28">
      <c r="A4756" s="125"/>
      <c r="B4756" s="37"/>
      <c r="C4756" s="37"/>
      <c r="D4756" s="37"/>
      <c r="F4756" s="37"/>
      <c r="G4756" s="37"/>
      <c r="H4756" s="37"/>
      <c r="J4756" s="25"/>
      <c r="K4756" s="25"/>
      <c r="M4756" s="25"/>
      <c r="P4756" s="25"/>
      <c r="R4756" s="25"/>
      <c r="T4756" s="37"/>
      <c r="U4756" s="37"/>
      <c r="W4756" s="37"/>
      <c r="Y4756" s="37"/>
      <c r="Z4756" s="37"/>
      <c r="AB4756" s="37"/>
    </row>
    <row r="4757" spans="1:28">
      <c r="A4757" s="125"/>
      <c r="B4757" s="37"/>
      <c r="C4757" s="37"/>
      <c r="D4757" s="37"/>
      <c r="F4757" s="37"/>
      <c r="G4757" s="37"/>
      <c r="H4757" s="37"/>
      <c r="J4757" s="25"/>
      <c r="K4757" s="25"/>
      <c r="M4757" s="25"/>
      <c r="P4757" s="25"/>
      <c r="R4757" s="25"/>
      <c r="T4757" s="37"/>
      <c r="U4757" s="37"/>
      <c r="W4757" s="37"/>
      <c r="Y4757" s="37"/>
      <c r="Z4757" s="37"/>
      <c r="AB4757" s="37"/>
    </row>
    <row r="4758" spans="1:28">
      <c r="A4758" s="125"/>
      <c r="B4758" s="37"/>
      <c r="C4758" s="37"/>
      <c r="D4758" s="37"/>
      <c r="F4758" s="37"/>
      <c r="G4758" s="37"/>
      <c r="H4758" s="37"/>
      <c r="J4758" s="25"/>
      <c r="K4758" s="25"/>
      <c r="M4758" s="25"/>
      <c r="P4758" s="25"/>
      <c r="R4758" s="25"/>
      <c r="T4758" s="37"/>
      <c r="U4758" s="37"/>
      <c r="W4758" s="37"/>
      <c r="Y4758" s="37"/>
      <c r="Z4758" s="37"/>
      <c r="AB4758" s="37"/>
    </row>
    <row r="4759" spans="1:28">
      <c r="A4759" s="125"/>
      <c r="B4759" s="37"/>
      <c r="C4759" s="37"/>
      <c r="D4759" s="37"/>
      <c r="F4759" s="37"/>
      <c r="G4759" s="37"/>
      <c r="H4759" s="37"/>
      <c r="J4759" s="25"/>
      <c r="K4759" s="25"/>
      <c r="M4759" s="25"/>
      <c r="P4759" s="25"/>
      <c r="R4759" s="25"/>
      <c r="T4759" s="37"/>
      <c r="U4759" s="37"/>
      <c r="W4759" s="37"/>
      <c r="Y4759" s="37"/>
      <c r="Z4759" s="37"/>
      <c r="AB4759" s="37"/>
    </row>
    <row r="4760" spans="1:28">
      <c r="A4760" s="125"/>
      <c r="B4760" s="37"/>
      <c r="C4760" s="37"/>
      <c r="D4760" s="37"/>
      <c r="F4760" s="37"/>
      <c r="G4760" s="37"/>
      <c r="H4760" s="37"/>
      <c r="J4760" s="25"/>
      <c r="K4760" s="25"/>
      <c r="M4760" s="25"/>
      <c r="P4760" s="25"/>
      <c r="R4760" s="25"/>
      <c r="T4760" s="37"/>
      <c r="U4760" s="37"/>
      <c r="W4760" s="37"/>
      <c r="Y4760" s="37"/>
      <c r="Z4760" s="37"/>
      <c r="AB4760" s="37"/>
    </row>
    <row r="4761" spans="1:28">
      <c r="A4761" s="125"/>
      <c r="B4761" s="37"/>
      <c r="C4761" s="37"/>
      <c r="D4761" s="37"/>
      <c r="F4761" s="37"/>
      <c r="G4761" s="37"/>
      <c r="H4761" s="37"/>
      <c r="J4761" s="25"/>
      <c r="K4761" s="25"/>
      <c r="M4761" s="25"/>
      <c r="P4761" s="25"/>
      <c r="R4761" s="25"/>
      <c r="T4761" s="37"/>
      <c r="U4761" s="37"/>
      <c r="W4761" s="37"/>
      <c r="Y4761" s="37"/>
      <c r="Z4761" s="37"/>
      <c r="AB4761" s="37"/>
    </row>
    <row r="4762" spans="1:28">
      <c r="A4762" s="125"/>
      <c r="B4762" s="37"/>
      <c r="C4762" s="37"/>
      <c r="D4762" s="37"/>
      <c r="F4762" s="37"/>
      <c r="G4762" s="37"/>
      <c r="H4762" s="37"/>
      <c r="J4762" s="25"/>
      <c r="K4762" s="25"/>
      <c r="M4762" s="25"/>
      <c r="P4762" s="25"/>
      <c r="R4762" s="25"/>
      <c r="T4762" s="37"/>
      <c r="U4762" s="37"/>
      <c r="W4762" s="37"/>
      <c r="Y4762" s="37"/>
      <c r="Z4762" s="37"/>
      <c r="AB4762" s="37"/>
    </row>
    <row r="4763" spans="1:28">
      <c r="A4763" s="125"/>
      <c r="B4763" s="37"/>
      <c r="C4763" s="37"/>
      <c r="D4763" s="37"/>
      <c r="F4763" s="37"/>
      <c r="G4763" s="37"/>
      <c r="H4763" s="37"/>
      <c r="J4763" s="25"/>
      <c r="K4763" s="25"/>
      <c r="M4763" s="25"/>
      <c r="P4763" s="25"/>
      <c r="R4763" s="25"/>
      <c r="T4763" s="37"/>
      <c r="U4763" s="37"/>
      <c r="W4763" s="37"/>
      <c r="Y4763" s="37"/>
      <c r="Z4763" s="37"/>
      <c r="AB4763" s="37"/>
    </row>
    <row r="4764" spans="1:28">
      <c r="A4764" s="125"/>
      <c r="B4764" s="37"/>
      <c r="C4764" s="37"/>
      <c r="D4764" s="37"/>
      <c r="F4764" s="37"/>
      <c r="G4764" s="37"/>
      <c r="H4764" s="37"/>
      <c r="J4764" s="25"/>
      <c r="K4764" s="25"/>
      <c r="M4764" s="25"/>
      <c r="P4764" s="25"/>
      <c r="R4764" s="25"/>
      <c r="T4764" s="37"/>
      <c r="U4764" s="37"/>
      <c r="W4764" s="37"/>
      <c r="Y4764" s="37"/>
      <c r="Z4764" s="37"/>
      <c r="AB4764" s="37"/>
    </row>
    <row r="4765" spans="1:28">
      <c r="A4765" s="125"/>
      <c r="B4765" s="37"/>
      <c r="C4765" s="37"/>
      <c r="D4765" s="37"/>
      <c r="F4765" s="37"/>
      <c r="G4765" s="37"/>
      <c r="H4765" s="37"/>
      <c r="J4765" s="25"/>
      <c r="K4765" s="25"/>
      <c r="M4765" s="25"/>
      <c r="P4765" s="25"/>
      <c r="R4765" s="25"/>
      <c r="T4765" s="37"/>
      <c r="U4765" s="37"/>
      <c r="W4765" s="37"/>
      <c r="Y4765" s="37"/>
      <c r="Z4765" s="37"/>
      <c r="AB4765" s="37"/>
    </row>
    <row r="4766" spans="1:28">
      <c r="A4766" s="125"/>
      <c r="B4766" s="37"/>
      <c r="C4766" s="37"/>
      <c r="D4766" s="37"/>
      <c r="F4766" s="37"/>
      <c r="G4766" s="37"/>
      <c r="H4766" s="37"/>
      <c r="J4766" s="25"/>
      <c r="K4766" s="25"/>
      <c r="M4766" s="25"/>
      <c r="P4766" s="25"/>
      <c r="R4766" s="25"/>
      <c r="T4766" s="37"/>
      <c r="U4766" s="37"/>
      <c r="W4766" s="37"/>
      <c r="Y4766" s="37"/>
      <c r="Z4766" s="37"/>
      <c r="AB4766" s="37"/>
    </row>
    <row r="4767" spans="1:28">
      <c r="A4767" s="125"/>
      <c r="B4767" s="37"/>
      <c r="C4767" s="37"/>
      <c r="D4767" s="37"/>
      <c r="F4767" s="37"/>
      <c r="G4767" s="37"/>
      <c r="H4767" s="37"/>
      <c r="J4767" s="25"/>
      <c r="K4767" s="25"/>
      <c r="M4767" s="25"/>
      <c r="P4767" s="25"/>
      <c r="R4767" s="25"/>
      <c r="T4767" s="37"/>
      <c r="U4767" s="37"/>
      <c r="W4767" s="37"/>
      <c r="Y4767" s="37"/>
      <c r="Z4767" s="37"/>
      <c r="AB4767" s="37"/>
    </row>
    <row r="4768" spans="1:28">
      <c r="A4768" s="125"/>
      <c r="B4768" s="37"/>
      <c r="C4768" s="37"/>
      <c r="D4768" s="37"/>
      <c r="F4768" s="37"/>
      <c r="G4768" s="37"/>
      <c r="H4768" s="37"/>
      <c r="J4768" s="25"/>
      <c r="K4768" s="25"/>
      <c r="M4768" s="25"/>
      <c r="P4768" s="25"/>
      <c r="R4768" s="25"/>
      <c r="T4768" s="37"/>
      <c r="U4768" s="37"/>
      <c r="W4768" s="37"/>
      <c r="Y4768" s="37"/>
      <c r="Z4768" s="37"/>
      <c r="AB4768" s="37"/>
    </row>
    <row r="4769" spans="1:28">
      <c r="A4769" s="125"/>
      <c r="B4769" s="37"/>
      <c r="C4769" s="37"/>
      <c r="D4769" s="37"/>
      <c r="F4769" s="37"/>
      <c r="G4769" s="37"/>
      <c r="H4769" s="37"/>
      <c r="J4769" s="25"/>
      <c r="K4769" s="25"/>
      <c r="M4769" s="25"/>
      <c r="P4769" s="25"/>
      <c r="R4769" s="25"/>
      <c r="T4769" s="37"/>
      <c r="U4769" s="37"/>
      <c r="W4769" s="37"/>
      <c r="Y4769" s="37"/>
      <c r="Z4769" s="37"/>
      <c r="AB4769" s="37"/>
    </row>
    <row r="4770" spans="1:28">
      <c r="A4770" s="125"/>
      <c r="B4770" s="37"/>
      <c r="C4770" s="37"/>
      <c r="D4770" s="37"/>
      <c r="F4770" s="37"/>
      <c r="G4770" s="37"/>
      <c r="H4770" s="37"/>
      <c r="J4770" s="25"/>
      <c r="K4770" s="25"/>
      <c r="M4770" s="25"/>
      <c r="P4770" s="25"/>
      <c r="R4770" s="25"/>
      <c r="T4770" s="37"/>
      <c r="U4770" s="37"/>
      <c r="W4770" s="37"/>
      <c r="Y4770" s="37"/>
      <c r="Z4770" s="37"/>
      <c r="AB4770" s="37"/>
    </row>
    <row r="4771" spans="1:28">
      <c r="A4771" s="125"/>
      <c r="B4771" s="37"/>
      <c r="C4771" s="37"/>
      <c r="D4771" s="37"/>
      <c r="F4771" s="37"/>
      <c r="G4771" s="37"/>
      <c r="H4771" s="37"/>
      <c r="J4771" s="25"/>
      <c r="K4771" s="25"/>
      <c r="M4771" s="25"/>
      <c r="P4771" s="25"/>
      <c r="R4771" s="25"/>
      <c r="T4771" s="37"/>
      <c r="U4771" s="37"/>
      <c r="W4771" s="37"/>
      <c r="Y4771" s="37"/>
      <c r="Z4771" s="37"/>
      <c r="AB4771" s="37"/>
    </row>
    <row r="4772" spans="1:28">
      <c r="A4772" s="125"/>
      <c r="B4772" s="37"/>
      <c r="C4772" s="37"/>
      <c r="D4772" s="37"/>
      <c r="F4772" s="37"/>
      <c r="G4772" s="37"/>
      <c r="H4772" s="37"/>
      <c r="J4772" s="25"/>
      <c r="K4772" s="25"/>
      <c r="M4772" s="25"/>
      <c r="P4772" s="25"/>
      <c r="R4772" s="25"/>
      <c r="T4772" s="37"/>
      <c r="U4772" s="37"/>
      <c r="W4772" s="37"/>
      <c r="Y4772" s="37"/>
      <c r="Z4772" s="37"/>
      <c r="AB4772" s="37"/>
    </row>
    <row r="4773" spans="1:28">
      <c r="A4773" s="125"/>
      <c r="B4773" s="37"/>
      <c r="C4773" s="37"/>
      <c r="D4773" s="37"/>
      <c r="F4773" s="37"/>
      <c r="G4773" s="37"/>
      <c r="H4773" s="37"/>
      <c r="J4773" s="25"/>
      <c r="K4773" s="25"/>
      <c r="M4773" s="25"/>
      <c r="P4773" s="25"/>
      <c r="R4773" s="25"/>
      <c r="T4773" s="37"/>
      <c r="U4773" s="37"/>
      <c r="W4773" s="37"/>
      <c r="Y4773" s="37"/>
      <c r="Z4773" s="37"/>
      <c r="AB4773" s="37"/>
    </row>
    <row r="4774" spans="1:28">
      <c r="A4774" s="125"/>
      <c r="B4774" s="37"/>
      <c r="C4774" s="37"/>
      <c r="D4774" s="37"/>
      <c r="F4774" s="37"/>
      <c r="G4774" s="37"/>
      <c r="H4774" s="37"/>
      <c r="J4774" s="25"/>
      <c r="K4774" s="25"/>
      <c r="M4774" s="25"/>
      <c r="P4774" s="25"/>
      <c r="R4774" s="25"/>
      <c r="T4774" s="37"/>
      <c r="U4774" s="37"/>
      <c r="W4774" s="37"/>
      <c r="Y4774" s="37"/>
      <c r="Z4774" s="37"/>
      <c r="AB4774" s="37"/>
    </row>
    <row r="4775" spans="1:28">
      <c r="A4775" s="125"/>
      <c r="B4775" s="37"/>
      <c r="C4775" s="37"/>
      <c r="D4775" s="37"/>
      <c r="F4775" s="37"/>
      <c r="G4775" s="37"/>
      <c r="H4775" s="37"/>
      <c r="J4775" s="25"/>
      <c r="K4775" s="25"/>
      <c r="M4775" s="25"/>
      <c r="P4775" s="25"/>
      <c r="R4775" s="25"/>
      <c r="T4775" s="37"/>
      <c r="U4775" s="37"/>
      <c r="W4775" s="37"/>
      <c r="Y4775" s="37"/>
      <c r="Z4775" s="37"/>
      <c r="AB4775" s="37"/>
    </row>
    <row r="4776" spans="1:28">
      <c r="A4776" s="125"/>
      <c r="B4776" s="37"/>
      <c r="C4776" s="37"/>
      <c r="D4776" s="37"/>
      <c r="F4776" s="37"/>
      <c r="G4776" s="37"/>
      <c r="H4776" s="37"/>
      <c r="J4776" s="25"/>
      <c r="K4776" s="25"/>
      <c r="M4776" s="25"/>
      <c r="P4776" s="25"/>
      <c r="R4776" s="25"/>
      <c r="T4776" s="37"/>
      <c r="U4776" s="37"/>
      <c r="W4776" s="37"/>
      <c r="Y4776" s="37"/>
      <c r="Z4776" s="37"/>
      <c r="AB4776" s="37"/>
    </row>
    <row r="4777" spans="1:28">
      <c r="A4777" s="125"/>
      <c r="B4777" s="37"/>
      <c r="C4777" s="37"/>
      <c r="D4777" s="37"/>
      <c r="F4777" s="37"/>
      <c r="G4777" s="37"/>
      <c r="H4777" s="37"/>
      <c r="J4777" s="25"/>
      <c r="K4777" s="25"/>
      <c r="M4777" s="25"/>
      <c r="P4777" s="25"/>
      <c r="R4777" s="25"/>
      <c r="T4777" s="37"/>
      <c r="U4777" s="37"/>
      <c r="W4777" s="37"/>
      <c r="Y4777" s="37"/>
      <c r="Z4777" s="37"/>
      <c r="AB4777" s="37"/>
    </row>
    <row r="4778" spans="1:28">
      <c r="A4778" s="125"/>
      <c r="B4778" s="37"/>
      <c r="C4778" s="37"/>
      <c r="D4778" s="37"/>
      <c r="F4778" s="37"/>
      <c r="G4778" s="37"/>
      <c r="H4778" s="37"/>
      <c r="J4778" s="25"/>
      <c r="K4778" s="25"/>
      <c r="M4778" s="25"/>
      <c r="P4778" s="25"/>
      <c r="R4778" s="25"/>
      <c r="T4778" s="37"/>
      <c r="U4778" s="37"/>
      <c r="W4778" s="37"/>
      <c r="Y4778" s="37"/>
      <c r="Z4778" s="37"/>
      <c r="AB4778" s="37"/>
    </row>
    <row r="4779" spans="1:28">
      <c r="A4779" s="125"/>
      <c r="B4779" s="37"/>
      <c r="C4779" s="37"/>
      <c r="D4779" s="37"/>
      <c r="F4779" s="37"/>
      <c r="G4779" s="37"/>
      <c r="H4779" s="37"/>
      <c r="J4779" s="25"/>
      <c r="K4779" s="25"/>
      <c r="M4779" s="25"/>
      <c r="P4779" s="25"/>
      <c r="R4779" s="25"/>
      <c r="T4779" s="37"/>
      <c r="U4779" s="37"/>
      <c r="W4779" s="37"/>
      <c r="Y4779" s="37"/>
      <c r="Z4779" s="37"/>
      <c r="AB4779" s="37"/>
    </row>
    <row r="4780" spans="1:28">
      <c r="A4780" s="125"/>
      <c r="B4780" s="37"/>
      <c r="C4780" s="37"/>
      <c r="D4780" s="37"/>
      <c r="F4780" s="37"/>
      <c r="G4780" s="37"/>
      <c r="H4780" s="37"/>
      <c r="J4780" s="25"/>
      <c r="K4780" s="25"/>
      <c r="M4780" s="25"/>
      <c r="P4780" s="25"/>
      <c r="R4780" s="25"/>
      <c r="T4780" s="37"/>
      <c r="U4780" s="37"/>
      <c r="W4780" s="37"/>
      <c r="Y4780" s="37"/>
      <c r="Z4780" s="37"/>
      <c r="AB4780" s="37"/>
    </row>
    <row r="4781" spans="1:28">
      <c r="A4781" s="125"/>
      <c r="B4781" s="37"/>
      <c r="C4781" s="37"/>
      <c r="D4781" s="37"/>
      <c r="F4781" s="37"/>
      <c r="G4781" s="37"/>
      <c r="H4781" s="37"/>
      <c r="J4781" s="25"/>
      <c r="K4781" s="25"/>
      <c r="M4781" s="25"/>
      <c r="P4781" s="25"/>
      <c r="R4781" s="25"/>
      <c r="T4781" s="37"/>
      <c r="U4781" s="37"/>
      <c r="W4781" s="37"/>
      <c r="Y4781" s="37"/>
      <c r="Z4781" s="37"/>
      <c r="AB4781" s="37"/>
    </row>
    <row r="4782" spans="1:28">
      <c r="A4782" s="125"/>
      <c r="B4782" s="37"/>
      <c r="C4782" s="37"/>
      <c r="D4782" s="37"/>
      <c r="F4782" s="37"/>
      <c r="G4782" s="37"/>
      <c r="H4782" s="37"/>
      <c r="J4782" s="25"/>
      <c r="K4782" s="25"/>
      <c r="M4782" s="25"/>
      <c r="P4782" s="25"/>
      <c r="R4782" s="25"/>
      <c r="T4782" s="37"/>
      <c r="U4782" s="37"/>
      <c r="W4782" s="37"/>
      <c r="Y4782" s="37"/>
      <c r="Z4782" s="37"/>
      <c r="AB4782" s="37"/>
    </row>
    <row r="4783" spans="1:28">
      <c r="A4783" s="125"/>
      <c r="B4783" s="37"/>
      <c r="C4783" s="37"/>
      <c r="D4783" s="37"/>
      <c r="F4783" s="37"/>
      <c r="G4783" s="37"/>
      <c r="H4783" s="37"/>
      <c r="J4783" s="25"/>
      <c r="K4783" s="25"/>
      <c r="M4783" s="25"/>
      <c r="P4783" s="25"/>
      <c r="R4783" s="25"/>
      <c r="T4783" s="37"/>
      <c r="U4783" s="37"/>
      <c r="W4783" s="37"/>
      <c r="Y4783" s="37"/>
      <c r="Z4783" s="37"/>
      <c r="AB4783" s="37"/>
    </row>
    <row r="4784" spans="1:28">
      <c r="A4784" s="125"/>
      <c r="B4784" s="37"/>
      <c r="C4784" s="37"/>
      <c r="D4784" s="37"/>
      <c r="F4784" s="37"/>
      <c r="G4784" s="37"/>
      <c r="H4784" s="37"/>
      <c r="J4784" s="25"/>
      <c r="K4784" s="25"/>
      <c r="M4784" s="25"/>
      <c r="P4784" s="25"/>
      <c r="R4784" s="25"/>
      <c r="T4784" s="37"/>
      <c r="U4784" s="37"/>
      <c r="W4784" s="37"/>
      <c r="Y4784" s="37"/>
      <c r="Z4784" s="37"/>
      <c r="AB4784" s="37"/>
    </row>
    <row r="4785" spans="1:28">
      <c r="A4785" s="125"/>
      <c r="B4785" s="37"/>
      <c r="C4785" s="37"/>
      <c r="D4785" s="37"/>
      <c r="F4785" s="37"/>
      <c r="G4785" s="37"/>
      <c r="H4785" s="37"/>
      <c r="J4785" s="25"/>
      <c r="K4785" s="25"/>
      <c r="M4785" s="25"/>
      <c r="P4785" s="25"/>
      <c r="R4785" s="25"/>
      <c r="T4785" s="37"/>
      <c r="U4785" s="37"/>
      <c r="W4785" s="37"/>
      <c r="Y4785" s="37"/>
      <c r="Z4785" s="37"/>
      <c r="AB4785" s="37"/>
    </row>
    <row r="4786" spans="1:28">
      <c r="A4786" s="125"/>
      <c r="B4786" s="37"/>
      <c r="C4786" s="37"/>
      <c r="D4786" s="37"/>
      <c r="F4786" s="37"/>
      <c r="G4786" s="37"/>
      <c r="H4786" s="37"/>
      <c r="J4786" s="25"/>
      <c r="K4786" s="25"/>
      <c r="M4786" s="25"/>
      <c r="P4786" s="25"/>
      <c r="R4786" s="25"/>
      <c r="T4786" s="37"/>
      <c r="U4786" s="37"/>
      <c r="W4786" s="37"/>
      <c r="Y4786" s="37"/>
      <c r="Z4786" s="37"/>
      <c r="AB4786" s="37"/>
    </row>
    <row r="4787" spans="1:28">
      <c r="A4787" s="125"/>
      <c r="B4787" s="37"/>
      <c r="C4787" s="37"/>
      <c r="D4787" s="37"/>
      <c r="F4787" s="37"/>
      <c r="G4787" s="37"/>
      <c r="H4787" s="37"/>
      <c r="J4787" s="25"/>
      <c r="K4787" s="25"/>
      <c r="M4787" s="25"/>
      <c r="P4787" s="25"/>
      <c r="R4787" s="25"/>
      <c r="T4787" s="37"/>
      <c r="U4787" s="37"/>
      <c r="W4787" s="37"/>
      <c r="Y4787" s="37"/>
      <c r="Z4787" s="37"/>
      <c r="AB4787" s="37"/>
    </row>
    <row r="4788" spans="1:28">
      <c r="A4788" s="125"/>
      <c r="B4788" s="37"/>
      <c r="C4788" s="37"/>
      <c r="D4788" s="37"/>
      <c r="F4788" s="37"/>
      <c r="G4788" s="37"/>
      <c r="H4788" s="37"/>
      <c r="J4788" s="25"/>
      <c r="K4788" s="25"/>
      <c r="M4788" s="25"/>
      <c r="P4788" s="25"/>
      <c r="R4788" s="25"/>
      <c r="T4788" s="37"/>
      <c r="U4788" s="37"/>
      <c r="W4788" s="37"/>
      <c r="Y4788" s="37"/>
      <c r="Z4788" s="37"/>
      <c r="AB4788" s="37"/>
    </row>
    <row r="4789" spans="1:28">
      <c r="A4789" s="125"/>
      <c r="B4789" s="37"/>
      <c r="C4789" s="37"/>
      <c r="D4789" s="37"/>
      <c r="F4789" s="37"/>
      <c r="G4789" s="37"/>
      <c r="H4789" s="37"/>
      <c r="J4789" s="25"/>
      <c r="K4789" s="25"/>
      <c r="M4789" s="25"/>
      <c r="P4789" s="25"/>
      <c r="R4789" s="25"/>
      <c r="T4789" s="37"/>
      <c r="U4789" s="37"/>
      <c r="W4789" s="37"/>
      <c r="Y4789" s="37"/>
      <c r="Z4789" s="37"/>
      <c r="AB4789" s="37"/>
    </row>
    <row r="4790" spans="1:28">
      <c r="A4790" s="125"/>
      <c r="B4790" s="37"/>
      <c r="C4790" s="37"/>
      <c r="D4790" s="37"/>
      <c r="F4790" s="37"/>
      <c r="G4790" s="37"/>
      <c r="H4790" s="37"/>
      <c r="J4790" s="25"/>
      <c r="K4790" s="25"/>
      <c r="M4790" s="25"/>
      <c r="P4790" s="25"/>
      <c r="R4790" s="25"/>
      <c r="T4790" s="37"/>
      <c r="U4790" s="37"/>
      <c r="W4790" s="37"/>
      <c r="Y4790" s="37"/>
      <c r="Z4790" s="37"/>
      <c r="AB4790" s="37"/>
    </row>
    <row r="4791" spans="1:28">
      <c r="A4791" s="125"/>
      <c r="B4791" s="37"/>
      <c r="C4791" s="37"/>
      <c r="D4791" s="37"/>
      <c r="F4791" s="37"/>
      <c r="G4791" s="37"/>
      <c r="H4791" s="37"/>
      <c r="J4791" s="25"/>
      <c r="K4791" s="25"/>
      <c r="M4791" s="25"/>
      <c r="P4791" s="25"/>
      <c r="R4791" s="25"/>
      <c r="T4791" s="37"/>
      <c r="U4791" s="37"/>
      <c r="W4791" s="37"/>
      <c r="Y4791" s="37"/>
      <c r="Z4791" s="37"/>
      <c r="AB4791" s="37"/>
    </row>
    <row r="4792" spans="1:28">
      <c r="A4792" s="125"/>
      <c r="B4792" s="37"/>
      <c r="C4792" s="37"/>
      <c r="D4792" s="37"/>
      <c r="F4792" s="37"/>
      <c r="G4792" s="37"/>
      <c r="H4792" s="37"/>
      <c r="J4792" s="25"/>
      <c r="K4792" s="25"/>
      <c r="M4792" s="25"/>
      <c r="P4792" s="25"/>
      <c r="R4792" s="25"/>
      <c r="T4792" s="37"/>
      <c r="U4792" s="37"/>
      <c r="W4792" s="37"/>
      <c r="Y4792" s="37"/>
      <c r="Z4792" s="37"/>
      <c r="AB4792" s="37"/>
    </row>
    <row r="4793" spans="1:28">
      <c r="A4793" s="125"/>
      <c r="B4793" s="37"/>
      <c r="C4793" s="37"/>
      <c r="D4793" s="37"/>
      <c r="F4793" s="37"/>
      <c r="G4793" s="37"/>
      <c r="H4793" s="37"/>
      <c r="J4793" s="25"/>
      <c r="K4793" s="25"/>
      <c r="M4793" s="25"/>
      <c r="P4793" s="25"/>
      <c r="R4793" s="25"/>
      <c r="T4793" s="37"/>
      <c r="U4793" s="37"/>
      <c r="W4793" s="37"/>
      <c r="Y4793" s="37"/>
      <c r="Z4793" s="37"/>
      <c r="AB4793" s="37"/>
    </row>
    <row r="4794" spans="1:28">
      <c r="A4794" s="125"/>
      <c r="B4794" s="37"/>
      <c r="C4794" s="37"/>
      <c r="D4794" s="37"/>
      <c r="F4794" s="37"/>
      <c r="G4794" s="37"/>
      <c r="H4794" s="37"/>
      <c r="J4794" s="25"/>
      <c r="K4794" s="25"/>
      <c r="M4794" s="25"/>
      <c r="P4794" s="25"/>
      <c r="R4794" s="25"/>
      <c r="T4794" s="37"/>
      <c r="U4794" s="37"/>
      <c r="W4794" s="37"/>
      <c r="Y4794" s="37"/>
      <c r="Z4794" s="37"/>
      <c r="AB4794" s="37"/>
    </row>
    <row r="4795" spans="1:28">
      <c r="A4795" s="125"/>
      <c r="B4795" s="37"/>
      <c r="C4795" s="37"/>
      <c r="D4795" s="37"/>
      <c r="F4795" s="37"/>
      <c r="G4795" s="37"/>
      <c r="H4795" s="37"/>
      <c r="J4795" s="25"/>
      <c r="K4795" s="25"/>
      <c r="M4795" s="25"/>
      <c r="P4795" s="25"/>
      <c r="R4795" s="25"/>
      <c r="T4795" s="37"/>
      <c r="U4795" s="37"/>
      <c r="W4795" s="37"/>
      <c r="Y4795" s="37"/>
      <c r="Z4795" s="37"/>
      <c r="AB4795" s="37"/>
    </row>
    <row r="4796" spans="1:28">
      <c r="A4796" s="125"/>
      <c r="B4796" s="37"/>
      <c r="C4796" s="37"/>
      <c r="D4796" s="37"/>
      <c r="F4796" s="37"/>
      <c r="G4796" s="37"/>
      <c r="H4796" s="37"/>
      <c r="J4796" s="25"/>
      <c r="K4796" s="25"/>
      <c r="M4796" s="25"/>
      <c r="P4796" s="25"/>
      <c r="R4796" s="25"/>
      <c r="T4796" s="37"/>
      <c r="U4796" s="37"/>
      <c r="W4796" s="37"/>
      <c r="Y4796" s="37"/>
      <c r="Z4796" s="37"/>
      <c r="AB4796" s="37"/>
    </row>
    <row r="4797" spans="1:28">
      <c r="A4797" s="125"/>
      <c r="B4797" s="37"/>
      <c r="C4797" s="37"/>
      <c r="D4797" s="37"/>
      <c r="F4797" s="37"/>
      <c r="G4797" s="37"/>
      <c r="H4797" s="37"/>
      <c r="J4797" s="25"/>
      <c r="K4797" s="25"/>
      <c r="M4797" s="25"/>
      <c r="P4797" s="25"/>
      <c r="R4797" s="25"/>
      <c r="T4797" s="37"/>
      <c r="U4797" s="37"/>
      <c r="W4797" s="37"/>
      <c r="Y4797" s="37"/>
      <c r="Z4797" s="37"/>
      <c r="AB4797" s="37"/>
    </row>
    <row r="4798" spans="1:28">
      <c r="A4798" s="125"/>
      <c r="B4798" s="37"/>
      <c r="C4798" s="37"/>
      <c r="D4798" s="37"/>
      <c r="F4798" s="37"/>
      <c r="G4798" s="37"/>
      <c r="H4798" s="37"/>
      <c r="J4798" s="25"/>
      <c r="K4798" s="25"/>
      <c r="M4798" s="25"/>
      <c r="P4798" s="25"/>
      <c r="R4798" s="25"/>
      <c r="T4798" s="37"/>
      <c r="U4798" s="37"/>
      <c r="W4798" s="37"/>
      <c r="Y4798" s="37"/>
      <c r="Z4798" s="37"/>
      <c r="AB4798" s="37"/>
    </row>
    <row r="4799" spans="1:28">
      <c r="A4799" s="125"/>
      <c r="B4799" s="37"/>
      <c r="C4799" s="37"/>
      <c r="D4799" s="37"/>
      <c r="F4799" s="37"/>
      <c r="G4799" s="37"/>
      <c r="H4799" s="37"/>
      <c r="J4799" s="25"/>
      <c r="K4799" s="25"/>
      <c r="M4799" s="25"/>
      <c r="P4799" s="25"/>
      <c r="R4799" s="25"/>
      <c r="T4799" s="37"/>
      <c r="U4799" s="37"/>
      <c r="W4799" s="37"/>
      <c r="Y4799" s="37"/>
      <c r="Z4799" s="37"/>
      <c r="AB4799" s="37"/>
    </row>
    <row r="4800" spans="1:28">
      <c r="A4800" s="125"/>
      <c r="B4800" s="37"/>
      <c r="C4800" s="37"/>
      <c r="D4800" s="37"/>
      <c r="F4800" s="37"/>
      <c r="G4800" s="37"/>
      <c r="H4800" s="37"/>
      <c r="J4800" s="25"/>
      <c r="K4800" s="25"/>
      <c r="M4800" s="25"/>
      <c r="P4800" s="25"/>
      <c r="R4800" s="25"/>
      <c r="T4800" s="37"/>
      <c r="U4800" s="37"/>
      <c r="W4800" s="37"/>
      <c r="Y4800" s="37"/>
      <c r="Z4800" s="37"/>
      <c r="AB4800" s="37"/>
    </row>
    <row r="4801" spans="1:28">
      <c r="A4801" s="125"/>
      <c r="B4801" s="37"/>
      <c r="C4801" s="37"/>
      <c r="D4801" s="37"/>
      <c r="F4801" s="37"/>
      <c r="G4801" s="37"/>
      <c r="H4801" s="37"/>
      <c r="J4801" s="25"/>
      <c r="K4801" s="25"/>
      <c r="M4801" s="25"/>
      <c r="P4801" s="25"/>
      <c r="R4801" s="25"/>
      <c r="T4801" s="37"/>
      <c r="U4801" s="37"/>
      <c r="W4801" s="37"/>
      <c r="Y4801" s="37"/>
      <c r="Z4801" s="37"/>
      <c r="AB4801" s="37"/>
    </row>
    <row r="4802" spans="1:28">
      <c r="A4802" s="125"/>
      <c r="B4802" s="37"/>
      <c r="C4802" s="37"/>
      <c r="D4802" s="37"/>
      <c r="F4802" s="37"/>
      <c r="G4802" s="37"/>
      <c r="H4802" s="37"/>
      <c r="J4802" s="25"/>
      <c r="K4802" s="25"/>
      <c r="M4802" s="25"/>
      <c r="P4802" s="25"/>
      <c r="R4802" s="25"/>
      <c r="T4802" s="37"/>
      <c r="U4802" s="37"/>
      <c r="W4802" s="37"/>
      <c r="Y4802" s="37"/>
      <c r="Z4802" s="37"/>
      <c r="AB4802" s="37"/>
    </row>
    <row r="4803" spans="1:28">
      <c r="A4803" s="125"/>
      <c r="B4803" s="37"/>
      <c r="C4803" s="37"/>
      <c r="D4803" s="37"/>
      <c r="F4803" s="37"/>
      <c r="G4803" s="37"/>
      <c r="H4803" s="37"/>
      <c r="J4803" s="25"/>
      <c r="K4803" s="25"/>
      <c r="M4803" s="25"/>
      <c r="P4803" s="25"/>
      <c r="R4803" s="25"/>
      <c r="T4803" s="37"/>
      <c r="U4803" s="37"/>
      <c r="W4803" s="37"/>
      <c r="Y4803" s="37"/>
      <c r="Z4803" s="37"/>
      <c r="AB4803" s="37"/>
    </row>
    <row r="4804" spans="1:28">
      <c r="A4804" s="125"/>
      <c r="B4804" s="37"/>
      <c r="C4804" s="37"/>
      <c r="D4804" s="37"/>
      <c r="F4804" s="37"/>
      <c r="G4804" s="37"/>
      <c r="H4804" s="37"/>
      <c r="J4804" s="25"/>
      <c r="K4804" s="25"/>
      <c r="M4804" s="25"/>
      <c r="P4804" s="25"/>
      <c r="R4804" s="25"/>
      <c r="T4804" s="37"/>
      <c r="U4804" s="37"/>
      <c r="W4804" s="37"/>
      <c r="Y4804" s="37"/>
      <c r="Z4804" s="37"/>
      <c r="AB4804" s="37"/>
    </row>
    <row r="4805" spans="1:28">
      <c r="A4805" s="125"/>
      <c r="B4805" s="37"/>
      <c r="C4805" s="37"/>
      <c r="D4805" s="37"/>
      <c r="F4805" s="37"/>
      <c r="G4805" s="37"/>
      <c r="H4805" s="37"/>
      <c r="J4805" s="25"/>
      <c r="K4805" s="25"/>
      <c r="M4805" s="25"/>
      <c r="P4805" s="25"/>
      <c r="R4805" s="25"/>
      <c r="T4805" s="37"/>
      <c r="U4805" s="37"/>
      <c r="W4805" s="37"/>
      <c r="Y4805" s="37"/>
      <c r="Z4805" s="37"/>
      <c r="AB4805" s="37"/>
    </row>
    <row r="4806" spans="1:28">
      <c r="A4806" s="125"/>
      <c r="B4806" s="37"/>
      <c r="C4806" s="37"/>
      <c r="D4806" s="37"/>
      <c r="F4806" s="37"/>
      <c r="G4806" s="37"/>
      <c r="H4806" s="37"/>
      <c r="J4806" s="25"/>
      <c r="K4806" s="25"/>
      <c r="M4806" s="25"/>
      <c r="P4806" s="25"/>
      <c r="R4806" s="25"/>
      <c r="T4806" s="37"/>
      <c r="U4806" s="37"/>
      <c r="W4806" s="37"/>
      <c r="Y4806" s="37"/>
      <c r="Z4806" s="37"/>
      <c r="AB4806" s="37"/>
    </row>
    <row r="4807" spans="1:28">
      <c r="A4807" s="125"/>
      <c r="B4807" s="37"/>
      <c r="C4807" s="37"/>
      <c r="D4807" s="37"/>
      <c r="F4807" s="37"/>
      <c r="G4807" s="37"/>
      <c r="H4807" s="37"/>
      <c r="J4807" s="25"/>
      <c r="K4807" s="25"/>
      <c r="M4807" s="25"/>
      <c r="P4807" s="25"/>
      <c r="R4807" s="25"/>
      <c r="T4807" s="37"/>
      <c r="U4807" s="37"/>
      <c r="W4807" s="37"/>
      <c r="Y4807" s="37"/>
      <c r="Z4807" s="37"/>
      <c r="AB4807" s="37"/>
    </row>
    <row r="4808" spans="1:28">
      <c r="A4808" s="125"/>
      <c r="B4808" s="37"/>
      <c r="C4808" s="37"/>
      <c r="D4808" s="37"/>
      <c r="F4808" s="37"/>
      <c r="G4808" s="37"/>
      <c r="H4808" s="37"/>
      <c r="J4808" s="25"/>
      <c r="K4808" s="25"/>
      <c r="M4808" s="25"/>
      <c r="P4808" s="25"/>
      <c r="R4808" s="25"/>
      <c r="T4808" s="37"/>
      <c r="U4808" s="37"/>
      <c r="W4808" s="37"/>
      <c r="Y4808" s="37"/>
      <c r="Z4808" s="37"/>
      <c r="AB4808" s="37"/>
    </row>
    <row r="4809" spans="1:28">
      <c r="A4809" s="125"/>
      <c r="B4809" s="37"/>
      <c r="C4809" s="37"/>
      <c r="D4809" s="37"/>
      <c r="F4809" s="37"/>
      <c r="G4809" s="37"/>
      <c r="H4809" s="37"/>
      <c r="J4809" s="25"/>
      <c r="K4809" s="25"/>
      <c r="M4809" s="25"/>
      <c r="P4809" s="25"/>
      <c r="R4809" s="25"/>
      <c r="T4809" s="37"/>
      <c r="U4809" s="37"/>
      <c r="W4809" s="37"/>
      <c r="Y4809" s="37"/>
      <c r="Z4809" s="37"/>
      <c r="AB4809" s="37"/>
    </row>
    <row r="4810" spans="1:28">
      <c r="A4810" s="125"/>
      <c r="B4810" s="37"/>
      <c r="C4810" s="37"/>
      <c r="D4810" s="37"/>
      <c r="F4810" s="37"/>
      <c r="G4810" s="37"/>
      <c r="H4810" s="37"/>
      <c r="J4810" s="25"/>
      <c r="K4810" s="25"/>
      <c r="M4810" s="25"/>
      <c r="P4810" s="25"/>
      <c r="R4810" s="25"/>
      <c r="T4810" s="37"/>
      <c r="U4810" s="37"/>
      <c r="W4810" s="37"/>
      <c r="Y4810" s="37"/>
      <c r="Z4810" s="37"/>
      <c r="AB4810" s="37"/>
    </row>
    <row r="4811" spans="1:28">
      <c r="A4811" s="125"/>
      <c r="B4811" s="37"/>
      <c r="C4811" s="37"/>
      <c r="D4811" s="37"/>
      <c r="F4811" s="37"/>
      <c r="G4811" s="37"/>
      <c r="H4811" s="37"/>
      <c r="J4811" s="25"/>
      <c r="K4811" s="25"/>
      <c r="M4811" s="25"/>
      <c r="P4811" s="25"/>
      <c r="R4811" s="25"/>
      <c r="T4811" s="37"/>
      <c r="U4811" s="37"/>
      <c r="W4811" s="37"/>
      <c r="Y4811" s="37"/>
      <c r="Z4811" s="37"/>
      <c r="AB4811" s="37"/>
    </row>
    <row r="4812" spans="1:28">
      <c r="A4812" s="125"/>
      <c r="B4812" s="37"/>
      <c r="C4812" s="37"/>
      <c r="D4812" s="37"/>
      <c r="F4812" s="37"/>
      <c r="G4812" s="37"/>
      <c r="H4812" s="37"/>
      <c r="J4812" s="25"/>
      <c r="K4812" s="25"/>
      <c r="M4812" s="25"/>
      <c r="P4812" s="25"/>
      <c r="R4812" s="25"/>
      <c r="T4812" s="37"/>
      <c r="U4812" s="37"/>
      <c r="W4812" s="37"/>
      <c r="Y4812" s="37"/>
      <c r="Z4812" s="37"/>
      <c r="AB4812" s="37"/>
    </row>
    <row r="4813" spans="1:28">
      <c r="A4813" s="125"/>
      <c r="B4813" s="37"/>
      <c r="C4813" s="37"/>
      <c r="D4813" s="37"/>
      <c r="F4813" s="37"/>
      <c r="G4813" s="37"/>
      <c r="H4813" s="37"/>
      <c r="J4813" s="25"/>
      <c r="K4813" s="25"/>
      <c r="M4813" s="25"/>
      <c r="P4813" s="25"/>
      <c r="R4813" s="25"/>
      <c r="T4813" s="37"/>
      <c r="U4813" s="37"/>
      <c r="W4813" s="37"/>
      <c r="Y4813" s="37"/>
      <c r="Z4813" s="37"/>
      <c r="AB4813" s="37"/>
    </row>
    <row r="4814" spans="1:28">
      <c r="A4814" s="125"/>
      <c r="B4814" s="37"/>
      <c r="C4814" s="37"/>
      <c r="D4814" s="37"/>
      <c r="F4814" s="37"/>
      <c r="G4814" s="37"/>
      <c r="H4814" s="37"/>
      <c r="J4814" s="25"/>
      <c r="K4814" s="25"/>
      <c r="M4814" s="25"/>
      <c r="P4814" s="25"/>
      <c r="R4814" s="25"/>
      <c r="T4814" s="37"/>
      <c r="U4814" s="37"/>
      <c r="W4814" s="37"/>
      <c r="Y4814" s="37"/>
      <c r="Z4814" s="37"/>
      <c r="AB4814" s="37"/>
    </row>
    <row r="4815" spans="1:28">
      <c r="A4815" s="125"/>
      <c r="B4815" s="37"/>
      <c r="C4815" s="37"/>
      <c r="D4815" s="37"/>
      <c r="F4815" s="37"/>
      <c r="G4815" s="37"/>
      <c r="H4815" s="37"/>
      <c r="J4815" s="25"/>
      <c r="K4815" s="25"/>
      <c r="M4815" s="25"/>
      <c r="P4815" s="25"/>
      <c r="R4815" s="25"/>
      <c r="T4815" s="37"/>
      <c r="U4815" s="37"/>
      <c r="W4815" s="37"/>
      <c r="Y4815" s="37"/>
      <c r="Z4815" s="37"/>
      <c r="AB4815" s="37"/>
    </row>
    <row r="4816" spans="1:28">
      <c r="A4816" s="125"/>
      <c r="B4816" s="37"/>
      <c r="C4816" s="37"/>
      <c r="D4816" s="37"/>
      <c r="F4816" s="37"/>
      <c r="G4816" s="37"/>
      <c r="H4816" s="37"/>
      <c r="J4816" s="25"/>
      <c r="K4816" s="25"/>
      <c r="M4816" s="25"/>
      <c r="P4816" s="25"/>
      <c r="R4816" s="25"/>
      <c r="T4816" s="37"/>
      <c r="U4816" s="37"/>
      <c r="W4816" s="37"/>
      <c r="Y4816" s="37"/>
      <c r="Z4816" s="37"/>
      <c r="AB4816" s="37"/>
    </row>
    <row r="4817" spans="1:28">
      <c r="A4817" s="125"/>
      <c r="B4817" s="37"/>
      <c r="C4817" s="37"/>
      <c r="D4817" s="37"/>
      <c r="F4817" s="37"/>
      <c r="G4817" s="37"/>
      <c r="H4817" s="37"/>
      <c r="J4817" s="25"/>
      <c r="K4817" s="25"/>
      <c r="M4817" s="25"/>
      <c r="P4817" s="25"/>
      <c r="R4817" s="25"/>
      <c r="T4817" s="37"/>
      <c r="U4817" s="37"/>
      <c r="W4817" s="37"/>
      <c r="Y4817" s="37"/>
      <c r="Z4817" s="37"/>
      <c r="AB4817" s="37"/>
    </row>
    <row r="4818" spans="1:28">
      <c r="A4818" s="125"/>
      <c r="B4818" s="37"/>
      <c r="C4818" s="37"/>
      <c r="D4818" s="37"/>
      <c r="F4818" s="37"/>
      <c r="G4818" s="37"/>
      <c r="H4818" s="37"/>
      <c r="J4818" s="25"/>
      <c r="K4818" s="25"/>
      <c r="M4818" s="25"/>
      <c r="P4818" s="25"/>
      <c r="R4818" s="25"/>
      <c r="T4818" s="37"/>
      <c r="U4818" s="37"/>
      <c r="W4818" s="37"/>
      <c r="Y4818" s="37"/>
      <c r="Z4818" s="37"/>
      <c r="AB4818" s="37"/>
    </row>
    <row r="4819" spans="1:28">
      <c r="A4819" s="125"/>
      <c r="B4819" s="37"/>
      <c r="C4819" s="37"/>
      <c r="D4819" s="37"/>
      <c r="F4819" s="37"/>
      <c r="G4819" s="37"/>
      <c r="H4819" s="37"/>
      <c r="J4819" s="25"/>
      <c r="K4819" s="25"/>
      <c r="M4819" s="25"/>
      <c r="P4819" s="25"/>
      <c r="R4819" s="25"/>
      <c r="T4819" s="37"/>
      <c r="U4819" s="37"/>
      <c r="W4819" s="37"/>
      <c r="Y4819" s="37"/>
      <c r="Z4819" s="37"/>
      <c r="AB4819" s="37"/>
    </row>
    <row r="4820" spans="1:28">
      <c r="A4820" s="125"/>
      <c r="B4820" s="37"/>
      <c r="C4820" s="37"/>
      <c r="D4820" s="37"/>
      <c r="F4820" s="37"/>
      <c r="G4820" s="37"/>
      <c r="H4820" s="37"/>
      <c r="J4820" s="25"/>
      <c r="K4820" s="25"/>
      <c r="M4820" s="25"/>
      <c r="P4820" s="25"/>
      <c r="R4820" s="25"/>
      <c r="T4820" s="37"/>
      <c r="U4820" s="37"/>
      <c r="W4820" s="37"/>
      <c r="Y4820" s="37"/>
      <c r="Z4820" s="37"/>
      <c r="AB4820" s="37"/>
    </row>
    <row r="4821" spans="1:28">
      <c r="A4821" s="125"/>
      <c r="B4821" s="37"/>
      <c r="C4821" s="37"/>
      <c r="D4821" s="37"/>
      <c r="F4821" s="37"/>
      <c r="G4821" s="37"/>
      <c r="H4821" s="37"/>
      <c r="J4821" s="25"/>
      <c r="K4821" s="25"/>
      <c r="M4821" s="25"/>
      <c r="P4821" s="25"/>
      <c r="R4821" s="25"/>
      <c r="T4821" s="37"/>
      <c r="U4821" s="37"/>
      <c r="W4821" s="37"/>
      <c r="Y4821" s="37"/>
      <c r="Z4821" s="37"/>
      <c r="AB4821" s="37"/>
    </row>
    <row r="4822" spans="1:28">
      <c r="A4822" s="125"/>
      <c r="B4822" s="37"/>
      <c r="C4822" s="37"/>
      <c r="D4822" s="37"/>
      <c r="F4822" s="37"/>
      <c r="G4822" s="37"/>
      <c r="H4822" s="37"/>
      <c r="J4822" s="25"/>
      <c r="K4822" s="25"/>
      <c r="M4822" s="25"/>
      <c r="P4822" s="25"/>
      <c r="R4822" s="25"/>
      <c r="T4822" s="37"/>
      <c r="U4822" s="37"/>
      <c r="W4822" s="37"/>
      <c r="Y4822" s="37"/>
      <c r="Z4822" s="37"/>
      <c r="AB4822" s="37"/>
    </row>
    <row r="4823" spans="1:28">
      <c r="A4823" s="125"/>
      <c r="B4823" s="37"/>
      <c r="C4823" s="37"/>
      <c r="D4823" s="37"/>
      <c r="F4823" s="37"/>
      <c r="G4823" s="37"/>
      <c r="H4823" s="37"/>
      <c r="J4823" s="25"/>
      <c r="K4823" s="25"/>
      <c r="M4823" s="25"/>
      <c r="P4823" s="25"/>
      <c r="R4823" s="25"/>
      <c r="T4823" s="37"/>
      <c r="U4823" s="37"/>
      <c r="W4823" s="37"/>
      <c r="Y4823" s="37"/>
      <c r="Z4823" s="37"/>
      <c r="AB4823" s="37"/>
    </row>
    <row r="4824" spans="1:28">
      <c r="A4824" s="125"/>
      <c r="B4824" s="37"/>
      <c r="C4824" s="37"/>
      <c r="D4824" s="37"/>
      <c r="F4824" s="37"/>
      <c r="G4824" s="37"/>
      <c r="H4824" s="37"/>
      <c r="J4824" s="25"/>
      <c r="K4824" s="25"/>
      <c r="M4824" s="25"/>
      <c r="P4824" s="25"/>
      <c r="R4824" s="25"/>
      <c r="T4824" s="37"/>
      <c r="U4824" s="37"/>
      <c r="W4824" s="37"/>
      <c r="Y4824" s="37"/>
      <c r="Z4824" s="37"/>
      <c r="AB4824" s="37"/>
    </row>
    <row r="4825" spans="1:28">
      <c r="A4825" s="125"/>
      <c r="B4825" s="37"/>
      <c r="C4825" s="37"/>
      <c r="D4825" s="37"/>
      <c r="F4825" s="37"/>
      <c r="G4825" s="37"/>
      <c r="H4825" s="37"/>
      <c r="J4825" s="25"/>
      <c r="K4825" s="25"/>
      <c r="M4825" s="25"/>
      <c r="P4825" s="25"/>
      <c r="R4825" s="25"/>
      <c r="T4825" s="37"/>
      <c r="U4825" s="37"/>
      <c r="W4825" s="37"/>
      <c r="Y4825" s="37"/>
      <c r="Z4825" s="37"/>
      <c r="AB4825" s="37"/>
    </row>
    <row r="4826" spans="1:28">
      <c r="A4826" s="125"/>
      <c r="B4826" s="37"/>
      <c r="C4826" s="37"/>
      <c r="D4826" s="37"/>
      <c r="F4826" s="37"/>
      <c r="G4826" s="37"/>
      <c r="H4826" s="37"/>
      <c r="J4826" s="25"/>
      <c r="K4826" s="25"/>
      <c r="M4826" s="25"/>
      <c r="P4826" s="25"/>
      <c r="R4826" s="25"/>
      <c r="T4826" s="37"/>
      <c r="U4826" s="37"/>
      <c r="W4826" s="37"/>
      <c r="Y4826" s="37"/>
      <c r="Z4826" s="37"/>
      <c r="AB4826" s="37"/>
    </row>
    <row r="4827" spans="1:28">
      <c r="A4827" s="125"/>
      <c r="B4827" s="37"/>
      <c r="C4827" s="37"/>
      <c r="D4827" s="37"/>
      <c r="F4827" s="37"/>
      <c r="G4827" s="37"/>
      <c r="H4827" s="37"/>
      <c r="J4827" s="25"/>
      <c r="K4827" s="25"/>
      <c r="M4827" s="25"/>
      <c r="P4827" s="25"/>
      <c r="R4827" s="25"/>
      <c r="T4827" s="37"/>
      <c r="U4827" s="37"/>
      <c r="W4827" s="37"/>
      <c r="Y4827" s="37"/>
      <c r="Z4827" s="37"/>
      <c r="AB4827" s="37"/>
    </row>
    <row r="4828" spans="1:28">
      <c r="A4828" s="125"/>
      <c r="B4828" s="37"/>
      <c r="C4828" s="37"/>
      <c r="D4828" s="37"/>
      <c r="F4828" s="37"/>
      <c r="G4828" s="37"/>
      <c r="H4828" s="37"/>
      <c r="J4828" s="25"/>
      <c r="K4828" s="25"/>
      <c r="M4828" s="25"/>
      <c r="P4828" s="25"/>
      <c r="R4828" s="25"/>
      <c r="T4828" s="37"/>
      <c r="U4828" s="37"/>
      <c r="W4828" s="37"/>
      <c r="Y4828" s="37"/>
      <c r="Z4828" s="37"/>
      <c r="AB4828" s="37"/>
    </row>
    <row r="4829" spans="1:28">
      <c r="A4829" s="125"/>
      <c r="B4829" s="37"/>
      <c r="C4829" s="37"/>
      <c r="D4829" s="37"/>
      <c r="F4829" s="37"/>
      <c r="G4829" s="37"/>
      <c r="H4829" s="37"/>
      <c r="J4829" s="25"/>
      <c r="K4829" s="25"/>
      <c r="M4829" s="25"/>
      <c r="P4829" s="25"/>
      <c r="R4829" s="25"/>
      <c r="T4829" s="37"/>
      <c r="U4829" s="37"/>
      <c r="W4829" s="37"/>
      <c r="Y4829" s="37"/>
      <c r="Z4829" s="37"/>
      <c r="AB4829" s="37"/>
    </row>
    <row r="4830" spans="1:28">
      <c r="A4830" s="125"/>
      <c r="B4830" s="37"/>
      <c r="C4830" s="37"/>
      <c r="D4830" s="37"/>
      <c r="F4830" s="37"/>
      <c r="G4830" s="37"/>
      <c r="H4830" s="37"/>
      <c r="J4830" s="25"/>
      <c r="K4830" s="25"/>
      <c r="M4830" s="25"/>
      <c r="P4830" s="25"/>
      <c r="R4830" s="25"/>
      <c r="T4830" s="37"/>
      <c r="U4830" s="37"/>
      <c r="W4830" s="37"/>
      <c r="Y4830" s="37"/>
      <c r="Z4830" s="37"/>
      <c r="AB4830" s="37"/>
    </row>
    <row r="4831" spans="1:28">
      <c r="A4831" s="125"/>
      <c r="B4831" s="37"/>
      <c r="C4831" s="37"/>
      <c r="D4831" s="37"/>
      <c r="F4831" s="37"/>
      <c r="G4831" s="37"/>
      <c r="H4831" s="37"/>
      <c r="J4831" s="25"/>
      <c r="K4831" s="25"/>
      <c r="M4831" s="25"/>
      <c r="P4831" s="25"/>
      <c r="R4831" s="25"/>
      <c r="T4831" s="37"/>
      <c r="U4831" s="37"/>
      <c r="W4831" s="37"/>
      <c r="Y4831" s="37"/>
      <c r="Z4831" s="37"/>
      <c r="AB4831" s="37"/>
    </row>
    <row r="4832" spans="1:28">
      <c r="A4832" s="125"/>
      <c r="B4832" s="37"/>
      <c r="C4832" s="37"/>
      <c r="D4832" s="37"/>
      <c r="F4832" s="37"/>
      <c r="G4832" s="37"/>
      <c r="H4832" s="37"/>
      <c r="J4832" s="25"/>
      <c r="K4832" s="25"/>
      <c r="M4832" s="25"/>
      <c r="P4832" s="25"/>
      <c r="R4832" s="25"/>
      <c r="T4832" s="37"/>
      <c r="U4832" s="37"/>
      <c r="W4832" s="37"/>
      <c r="Y4832" s="37"/>
      <c r="Z4832" s="37"/>
      <c r="AB4832" s="37"/>
    </row>
    <row r="4833" spans="1:28">
      <c r="A4833" s="125"/>
      <c r="B4833" s="37"/>
      <c r="C4833" s="37"/>
      <c r="D4833" s="37"/>
      <c r="F4833" s="37"/>
      <c r="G4833" s="37"/>
      <c r="H4833" s="37"/>
      <c r="J4833" s="25"/>
      <c r="K4833" s="25"/>
      <c r="M4833" s="25"/>
      <c r="P4833" s="25"/>
      <c r="R4833" s="25"/>
      <c r="T4833" s="37"/>
      <c r="U4833" s="37"/>
      <c r="W4833" s="37"/>
      <c r="Y4833" s="37"/>
      <c r="Z4833" s="37"/>
      <c r="AB4833" s="37"/>
    </row>
    <row r="4834" spans="1:28">
      <c r="A4834" s="125"/>
      <c r="B4834" s="37"/>
      <c r="C4834" s="37"/>
      <c r="D4834" s="37"/>
      <c r="F4834" s="37"/>
      <c r="G4834" s="37"/>
      <c r="H4834" s="37"/>
      <c r="J4834" s="25"/>
      <c r="K4834" s="25"/>
      <c r="M4834" s="25"/>
      <c r="P4834" s="25"/>
      <c r="R4834" s="25"/>
      <c r="T4834" s="37"/>
      <c r="U4834" s="37"/>
      <c r="W4834" s="37"/>
      <c r="Y4834" s="37"/>
      <c r="Z4834" s="37"/>
      <c r="AB4834" s="37"/>
    </row>
    <row r="4835" spans="1:28">
      <c r="A4835" s="125"/>
      <c r="B4835" s="37"/>
      <c r="C4835" s="37"/>
      <c r="D4835" s="37"/>
      <c r="F4835" s="37"/>
      <c r="G4835" s="37"/>
      <c r="H4835" s="37"/>
      <c r="J4835" s="25"/>
      <c r="K4835" s="25"/>
      <c r="M4835" s="25"/>
      <c r="P4835" s="25"/>
      <c r="R4835" s="25"/>
      <c r="T4835" s="37"/>
      <c r="U4835" s="37"/>
      <c r="W4835" s="37"/>
      <c r="Y4835" s="37"/>
      <c r="Z4835" s="37"/>
      <c r="AB4835" s="37"/>
    </row>
    <row r="4836" spans="1:28">
      <c r="A4836" s="125"/>
      <c r="B4836" s="37"/>
      <c r="C4836" s="37"/>
      <c r="D4836" s="37"/>
      <c r="F4836" s="37"/>
      <c r="G4836" s="37"/>
      <c r="H4836" s="37"/>
      <c r="J4836" s="25"/>
      <c r="K4836" s="25"/>
      <c r="M4836" s="25"/>
      <c r="P4836" s="25"/>
      <c r="R4836" s="25"/>
      <c r="T4836" s="37"/>
      <c r="U4836" s="37"/>
      <c r="W4836" s="37"/>
      <c r="Y4836" s="37"/>
      <c r="Z4836" s="37"/>
      <c r="AB4836" s="37"/>
    </row>
    <row r="4837" spans="1:28">
      <c r="A4837" s="125"/>
      <c r="B4837" s="37"/>
      <c r="C4837" s="37"/>
      <c r="D4837" s="37"/>
      <c r="F4837" s="37"/>
      <c r="G4837" s="37"/>
      <c r="H4837" s="37"/>
      <c r="J4837" s="25"/>
      <c r="K4837" s="25"/>
      <c r="M4837" s="25"/>
      <c r="P4837" s="25"/>
      <c r="R4837" s="25"/>
      <c r="T4837" s="37"/>
      <c r="U4837" s="37"/>
      <c r="W4837" s="37"/>
      <c r="Y4837" s="37"/>
      <c r="Z4837" s="37"/>
      <c r="AB4837" s="37"/>
    </row>
    <row r="4838" spans="1:28">
      <c r="A4838" s="125"/>
      <c r="B4838" s="37"/>
      <c r="C4838" s="37"/>
      <c r="D4838" s="37"/>
      <c r="F4838" s="37"/>
      <c r="G4838" s="37"/>
      <c r="H4838" s="37"/>
      <c r="J4838" s="25"/>
      <c r="K4838" s="25"/>
      <c r="M4838" s="25"/>
      <c r="P4838" s="25"/>
      <c r="R4838" s="25"/>
      <c r="T4838" s="37"/>
      <c r="U4838" s="37"/>
      <c r="W4838" s="37"/>
      <c r="Y4838" s="37"/>
      <c r="Z4838" s="37"/>
      <c r="AB4838" s="37"/>
    </row>
    <row r="4839" spans="1:28">
      <c r="A4839" s="125"/>
      <c r="B4839" s="37"/>
      <c r="C4839" s="37"/>
      <c r="D4839" s="37"/>
      <c r="F4839" s="37"/>
      <c r="G4839" s="37"/>
      <c r="H4839" s="37"/>
      <c r="J4839" s="25"/>
      <c r="K4839" s="25"/>
      <c r="M4839" s="25"/>
      <c r="P4839" s="25"/>
      <c r="R4839" s="25"/>
      <c r="T4839" s="37"/>
      <c r="U4839" s="37"/>
      <c r="W4839" s="37"/>
      <c r="Y4839" s="37"/>
      <c r="Z4839" s="37"/>
      <c r="AB4839" s="37"/>
    </row>
    <row r="4840" spans="1:28">
      <c r="A4840" s="125"/>
      <c r="B4840" s="37"/>
      <c r="C4840" s="37"/>
      <c r="D4840" s="37"/>
      <c r="F4840" s="37"/>
      <c r="G4840" s="37"/>
      <c r="H4840" s="37"/>
      <c r="J4840" s="25"/>
      <c r="K4840" s="25"/>
      <c r="M4840" s="25"/>
      <c r="P4840" s="25"/>
      <c r="R4840" s="25"/>
      <c r="T4840" s="37"/>
      <c r="U4840" s="37"/>
      <c r="W4840" s="37"/>
      <c r="Y4840" s="37"/>
      <c r="Z4840" s="37"/>
      <c r="AB4840" s="37"/>
    </row>
    <row r="4841" spans="1:28">
      <c r="A4841" s="125"/>
      <c r="B4841" s="37"/>
      <c r="C4841" s="37"/>
      <c r="D4841" s="37"/>
      <c r="F4841" s="37"/>
      <c r="G4841" s="37"/>
      <c r="H4841" s="37"/>
      <c r="J4841" s="25"/>
      <c r="K4841" s="25"/>
      <c r="M4841" s="25"/>
      <c r="P4841" s="25"/>
      <c r="R4841" s="25"/>
      <c r="T4841" s="37"/>
      <c r="U4841" s="37"/>
      <c r="W4841" s="37"/>
      <c r="Y4841" s="37"/>
      <c r="Z4841" s="37"/>
      <c r="AB4841" s="37"/>
    </row>
    <row r="4842" spans="1:28">
      <c r="A4842" s="125"/>
      <c r="B4842" s="37"/>
      <c r="C4842" s="37"/>
      <c r="D4842" s="37"/>
      <c r="F4842" s="37"/>
      <c r="G4842" s="37"/>
      <c r="H4842" s="37"/>
      <c r="J4842" s="25"/>
      <c r="K4842" s="25"/>
      <c r="M4842" s="25"/>
      <c r="P4842" s="25"/>
      <c r="R4842" s="25"/>
      <c r="T4842" s="37"/>
      <c r="U4842" s="37"/>
      <c r="W4842" s="37"/>
      <c r="Y4842" s="37"/>
      <c r="Z4842" s="37"/>
      <c r="AB4842" s="37"/>
    </row>
    <row r="4843" spans="1:28">
      <c r="A4843" s="125"/>
      <c r="B4843" s="37"/>
      <c r="C4843" s="37"/>
      <c r="D4843" s="37"/>
      <c r="F4843" s="37"/>
      <c r="G4843" s="37"/>
      <c r="H4843" s="37"/>
      <c r="J4843" s="25"/>
      <c r="K4843" s="25"/>
      <c r="M4843" s="25"/>
      <c r="P4843" s="25"/>
      <c r="R4843" s="25"/>
      <c r="T4843" s="37"/>
      <c r="U4843" s="37"/>
      <c r="W4843" s="37"/>
      <c r="Y4843" s="37"/>
      <c r="Z4843" s="37"/>
      <c r="AB4843" s="37"/>
    </row>
    <row r="4844" spans="1:28">
      <c r="A4844" s="125"/>
      <c r="B4844" s="37"/>
      <c r="C4844" s="37"/>
      <c r="D4844" s="37"/>
      <c r="F4844" s="37"/>
      <c r="G4844" s="37"/>
      <c r="H4844" s="37"/>
      <c r="J4844" s="25"/>
      <c r="K4844" s="25"/>
      <c r="M4844" s="25"/>
      <c r="P4844" s="25"/>
      <c r="R4844" s="25"/>
      <c r="T4844" s="37"/>
      <c r="U4844" s="37"/>
      <c r="W4844" s="37"/>
      <c r="Y4844" s="37"/>
      <c r="Z4844" s="37"/>
      <c r="AB4844" s="37"/>
    </row>
    <row r="4845" spans="1:28">
      <c r="A4845" s="125"/>
      <c r="B4845" s="37"/>
      <c r="C4845" s="37"/>
      <c r="D4845" s="37"/>
      <c r="F4845" s="37"/>
      <c r="G4845" s="37"/>
      <c r="H4845" s="37"/>
      <c r="J4845" s="25"/>
      <c r="K4845" s="25"/>
      <c r="M4845" s="25"/>
      <c r="P4845" s="25"/>
      <c r="R4845" s="25"/>
      <c r="T4845" s="37"/>
      <c r="U4845" s="37"/>
      <c r="W4845" s="37"/>
      <c r="Y4845" s="37"/>
      <c r="Z4845" s="37"/>
      <c r="AB4845" s="37"/>
    </row>
    <row r="4846" spans="1:28">
      <c r="A4846" s="125"/>
      <c r="B4846" s="37"/>
      <c r="C4846" s="37"/>
      <c r="D4846" s="37"/>
      <c r="F4846" s="37"/>
      <c r="G4846" s="37"/>
      <c r="H4846" s="37"/>
      <c r="J4846" s="25"/>
      <c r="K4846" s="25"/>
      <c r="M4846" s="25"/>
      <c r="P4846" s="25"/>
      <c r="R4846" s="25"/>
      <c r="T4846" s="37"/>
      <c r="U4846" s="37"/>
      <c r="W4846" s="37"/>
      <c r="Y4846" s="37"/>
      <c r="Z4846" s="37"/>
      <c r="AB4846" s="37"/>
    </row>
    <row r="4847" spans="1:28">
      <c r="A4847" s="125"/>
      <c r="B4847" s="37"/>
      <c r="C4847" s="37"/>
      <c r="D4847" s="37"/>
      <c r="F4847" s="37"/>
      <c r="G4847" s="37"/>
      <c r="H4847" s="37"/>
      <c r="J4847" s="25"/>
      <c r="K4847" s="25"/>
      <c r="M4847" s="25"/>
      <c r="P4847" s="25"/>
      <c r="R4847" s="25"/>
      <c r="T4847" s="37"/>
      <c r="U4847" s="37"/>
      <c r="W4847" s="37"/>
      <c r="Y4847" s="37"/>
      <c r="Z4847" s="37"/>
      <c r="AB4847" s="37"/>
    </row>
    <row r="4848" spans="1:28">
      <c r="A4848" s="125"/>
      <c r="B4848" s="37"/>
      <c r="C4848" s="37"/>
      <c r="D4848" s="37"/>
      <c r="F4848" s="37"/>
      <c r="G4848" s="37"/>
      <c r="H4848" s="37"/>
      <c r="J4848" s="25"/>
      <c r="K4848" s="25"/>
      <c r="M4848" s="25"/>
      <c r="P4848" s="25"/>
      <c r="R4848" s="25"/>
      <c r="T4848" s="37"/>
      <c r="U4848" s="37"/>
      <c r="W4848" s="37"/>
      <c r="Y4848" s="37"/>
      <c r="Z4848" s="37"/>
      <c r="AB4848" s="37"/>
    </row>
    <row r="4849" spans="1:28">
      <c r="A4849" s="125"/>
      <c r="B4849" s="37"/>
      <c r="C4849" s="37"/>
      <c r="D4849" s="37"/>
      <c r="F4849" s="37"/>
      <c r="G4849" s="37"/>
      <c r="H4849" s="37"/>
      <c r="J4849" s="25"/>
      <c r="K4849" s="25"/>
      <c r="M4849" s="25"/>
      <c r="P4849" s="25"/>
      <c r="R4849" s="25"/>
      <c r="T4849" s="37"/>
      <c r="U4849" s="37"/>
      <c r="W4849" s="37"/>
      <c r="Y4849" s="37"/>
      <c r="Z4849" s="37"/>
      <c r="AB4849" s="37"/>
    </row>
    <row r="4850" spans="1:28">
      <c r="A4850" s="125"/>
      <c r="B4850" s="37"/>
      <c r="C4850" s="37"/>
      <c r="D4850" s="37"/>
      <c r="F4850" s="37"/>
      <c r="G4850" s="37"/>
      <c r="H4850" s="37"/>
      <c r="J4850" s="25"/>
      <c r="K4850" s="25"/>
      <c r="M4850" s="25"/>
      <c r="P4850" s="25"/>
      <c r="R4850" s="25"/>
      <c r="T4850" s="37"/>
      <c r="U4850" s="37"/>
      <c r="W4850" s="37"/>
      <c r="Y4850" s="37"/>
      <c r="Z4850" s="37"/>
      <c r="AB4850" s="37"/>
    </row>
    <row r="4851" spans="1:28">
      <c r="A4851" s="125"/>
      <c r="B4851" s="37"/>
      <c r="C4851" s="37"/>
      <c r="D4851" s="37"/>
      <c r="F4851" s="37"/>
      <c r="G4851" s="37"/>
      <c r="H4851" s="37"/>
      <c r="J4851" s="25"/>
      <c r="K4851" s="25"/>
      <c r="M4851" s="25"/>
      <c r="P4851" s="25"/>
      <c r="R4851" s="25"/>
      <c r="T4851" s="37"/>
      <c r="U4851" s="37"/>
      <c r="W4851" s="37"/>
      <c r="Y4851" s="37"/>
      <c r="Z4851" s="37"/>
      <c r="AB4851" s="37"/>
    </row>
    <row r="4852" spans="1:28">
      <c r="A4852" s="125"/>
      <c r="B4852" s="37"/>
      <c r="C4852" s="37"/>
      <c r="D4852" s="37"/>
      <c r="F4852" s="37"/>
      <c r="G4852" s="37"/>
      <c r="H4852" s="37"/>
      <c r="J4852" s="25"/>
      <c r="K4852" s="25"/>
      <c r="M4852" s="25"/>
      <c r="P4852" s="25"/>
      <c r="R4852" s="25"/>
      <c r="T4852" s="37"/>
      <c r="U4852" s="37"/>
      <c r="W4852" s="37"/>
      <c r="Y4852" s="37"/>
      <c r="Z4852" s="37"/>
      <c r="AB4852" s="37"/>
    </row>
    <row r="4853" spans="1:28">
      <c r="A4853" s="125"/>
      <c r="B4853" s="37"/>
      <c r="C4853" s="37"/>
      <c r="D4853" s="37"/>
      <c r="F4853" s="37"/>
      <c r="G4853" s="37"/>
      <c r="H4853" s="37"/>
      <c r="J4853" s="25"/>
      <c r="K4853" s="25"/>
      <c r="M4853" s="25"/>
      <c r="P4853" s="25"/>
      <c r="R4853" s="25"/>
      <c r="T4853" s="37"/>
      <c r="U4853" s="37"/>
      <c r="W4853" s="37"/>
      <c r="Y4853" s="37"/>
      <c r="Z4853" s="37"/>
      <c r="AB4853" s="37"/>
    </row>
    <row r="4854" spans="1:28">
      <c r="A4854" s="125"/>
      <c r="B4854" s="37"/>
      <c r="C4854" s="37"/>
      <c r="D4854" s="37"/>
      <c r="F4854" s="37"/>
      <c r="G4854" s="37"/>
      <c r="H4854" s="37"/>
      <c r="J4854" s="25"/>
      <c r="K4854" s="25"/>
      <c r="M4854" s="25"/>
      <c r="P4854" s="25"/>
      <c r="R4854" s="25"/>
      <c r="T4854" s="37"/>
      <c r="U4854" s="37"/>
      <c r="W4854" s="37"/>
      <c r="Y4854" s="37"/>
      <c r="Z4854" s="37"/>
      <c r="AB4854" s="37"/>
    </row>
    <row r="4855" spans="1:28">
      <c r="A4855" s="125"/>
      <c r="B4855" s="37"/>
      <c r="C4855" s="37"/>
      <c r="D4855" s="37"/>
      <c r="F4855" s="37"/>
      <c r="G4855" s="37"/>
      <c r="H4855" s="37"/>
      <c r="J4855" s="25"/>
      <c r="K4855" s="25"/>
      <c r="M4855" s="25"/>
      <c r="P4855" s="25"/>
      <c r="R4855" s="25"/>
      <c r="T4855" s="37"/>
      <c r="U4855" s="37"/>
      <c r="W4855" s="37"/>
      <c r="Y4855" s="37"/>
      <c r="Z4855" s="37"/>
      <c r="AB4855" s="37"/>
    </row>
    <row r="4856" spans="1:28">
      <c r="A4856" s="125"/>
      <c r="B4856" s="37"/>
      <c r="C4856" s="37"/>
      <c r="D4856" s="37"/>
      <c r="F4856" s="37"/>
      <c r="G4856" s="37"/>
      <c r="H4856" s="37"/>
      <c r="J4856" s="25"/>
      <c r="K4856" s="25"/>
      <c r="M4856" s="25"/>
      <c r="P4856" s="25"/>
      <c r="R4856" s="25"/>
      <c r="T4856" s="37"/>
      <c r="U4856" s="37"/>
      <c r="W4856" s="37"/>
      <c r="Y4856" s="37"/>
      <c r="Z4856" s="37"/>
      <c r="AB4856" s="37"/>
    </row>
    <row r="4857" spans="1:28">
      <c r="A4857" s="125"/>
      <c r="B4857" s="37"/>
      <c r="C4857" s="37"/>
      <c r="D4857" s="37"/>
      <c r="F4857" s="37"/>
      <c r="G4857" s="37"/>
      <c r="H4857" s="37"/>
      <c r="J4857" s="25"/>
      <c r="K4857" s="25"/>
      <c r="M4857" s="25"/>
      <c r="P4857" s="25"/>
      <c r="R4857" s="25"/>
      <c r="T4857" s="37"/>
      <c r="U4857" s="37"/>
      <c r="W4857" s="37"/>
      <c r="Y4857" s="37"/>
      <c r="Z4857" s="37"/>
      <c r="AB4857" s="37"/>
    </row>
    <row r="4858" spans="1:28">
      <c r="A4858" s="125"/>
      <c r="B4858" s="37"/>
      <c r="C4858" s="37"/>
      <c r="D4858" s="37"/>
      <c r="F4858" s="37"/>
      <c r="G4858" s="37"/>
      <c r="H4858" s="37"/>
      <c r="J4858" s="25"/>
      <c r="K4858" s="25"/>
      <c r="M4858" s="25"/>
      <c r="P4858" s="25"/>
      <c r="R4858" s="25"/>
      <c r="T4858" s="37"/>
      <c r="U4858" s="37"/>
      <c r="W4858" s="37"/>
      <c r="Y4858" s="37"/>
      <c r="Z4858" s="37"/>
      <c r="AB4858" s="37"/>
    </row>
    <row r="4859" spans="1:28">
      <c r="A4859" s="125"/>
      <c r="B4859" s="37"/>
      <c r="C4859" s="37"/>
      <c r="D4859" s="37"/>
      <c r="F4859" s="37"/>
      <c r="G4859" s="37"/>
      <c r="H4859" s="37"/>
      <c r="J4859" s="25"/>
      <c r="K4859" s="25"/>
      <c r="M4859" s="25"/>
      <c r="P4859" s="25"/>
      <c r="R4859" s="25"/>
      <c r="T4859" s="37"/>
      <c r="U4859" s="37"/>
      <c r="W4859" s="37"/>
      <c r="Y4859" s="37"/>
      <c r="Z4859" s="37"/>
      <c r="AB4859" s="37"/>
    </row>
    <row r="4860" spans="1:28">
      <c r="A4860" s="125"/>
      <c r="B4860" s="37"/>
      <c r="C4860" s="37"/>
      <c r="D4860" s="37"/>
      <c r="F4860" s="37"/>
      <c r="G4860" s="37"/>
      <c r="H4860" s="37"/>
      <c r="J4860" s="25"/>
      <c r="K4860" s="25"/>
      <c r="M4860" s="25"/>
      <c r="P4860" s="25"/>
      <c r="R4860" s="25"/>
      <c r="T4860" s="37"/>
      <c r="U4860" s="37"/>
      <c r="W4860" s="37"/>
      <c r="Y4860" s="37"/>
      <c r="Z4860" s="37"/>
      <c r="AB4860" s="37"/>
    </row>
    <row r="4861" spans="1:28">
      <c r="A4861" s="125"/>
      <c r="B4861" s="37"/>
      <c r="C4861" s="37"/>
      <c r="D4861" s="37"/>
      <c r="F4861" s="37"/>
      <c r="G4861" s="37"/>
      <c r="H4861" s="37"/>
      <c r="J4861" s="25"/>
      <c r="K4861" s="25"/>
      <c r="M4861" s="25"/>
      <c r="P4861" s="25"/>
      <c r="R4861" s="25"/>
      <c r="T4861" s="37"/>
      <c r="U4861" s="37"/>
      <c r="W4861" s="37"/>
      <c r="Y4861" s="37"/>
      <c r="Z4861" s="37"/>
      <c r="AB4861" s="37"/>
    </row>
    <row r="4862" spans="1:28">
      <c r="A4862" s="125"/>
      <c r="B4862" s="37"/>
      <c r="C4862" s="37"/>
      <c r="D4862" s="37"/>
      <c r="F4862" s="37"/>
      <c r="G4862" s="37"/>
      <c r="H4862" s="37"/>
      <c r="J4862" s="25"/>
      <c r="K4862" s="25"/>
      <c r="M4862" s="25"/>
      <c r="P4862" s="25"/>
      <c r="R4862" s="25"/>
      <c r="T4862" s="37"/>
      <c r="U4862" s="37"/>
      <c r="W4862" s="37"/>
      <c r="Y4862" s="37"/>
      <c r="Z4862" s="37"/>
      <c r="AB4862" s="37"/>
    </row>
    <row r="4863" spans="1:28">
      <c r="A4863" s="125"/>
      <c r="B4863" s="37"/>
      <c r="C4863" s="37"/>
      <c r="D4863" s="37"/>
      <c r="F4863" s="37"/>
      <c r="G4863" s="37"/>
      <c r="H4863" s="37"/>
      <c r="J4863" s="25"/>
      <c r="K4863" s="25"/>
      <c r="M4863" s="25"/>
      <c r="P4863" s="25"/>
      <c r="R4863" s="25"/>
      <c r="T4863" s="37"/>
      <c r="U4863" s="37"/>
      <c r="W4863" s="37"/>
      <c r="Y4863" s="37"/>
      <c r="Z4863" s="37"/>
      <c r="AB4863" s="37"/>
    </row>
    <row r="4864" spans="1:28">
      <c r="A4864" s="125"/>
      <c r="B4864" s="37"/>
      <c r="C4864" s="37"/>
      <c r="D4864" s="37"/>
      <c r="F4864" s="37"/>
      <c r="G4864" s="37"/>
      <c r="H4864" s="37"/>
      <c r="J4864" s="25"/>
      <c r="K4864" s="25"/>
      <c r="M4864" s="25"/>
      <c r="P4864" s="25"/>
      <c r="R4864" s="25"/>
      <c r="T4864" s="37"/>
      <c r="U4864" s="37"/>
      <c r="W4864" s="37"/>
      <c r="Y4864" s="37"/>
      <c r="Z4864" s="37"/>
      <c r="AB4864" s="37"/>
    </row>
    <row r="4865" spans="1:28">
      <c r="A4865" s="125"/>
      <c r="B4865" s="37"/>
      <c r="C4865" s="37"/>
      <c r="D4865" s="37"/>
      <c r="F4865" s="37"/>
      <c r="G4865" s="37"/>
      <c r="H4865" s="37"/>
      <c r="J4865" s="25"/>
      <c r="K4865" s="25"/>
      <c r="M4865" s="25"/>
      <c r="P4865" s="25"/>
      <c r="R4865" s="25"/>
      <c r="T4865" s="37"/>
      <c r="U4865" s="37"/>
      <c r="W4865" s="37"/>
      <c r="Y4865" s="37"/>
      <c r="Z4865" s="37"/>
      <c r="AB4865" s="37"/>
    </row>
    <row r="4866" spans="1:28">
      <c r="A4866" s="125"/>
      <c r="B4866" s="37"/>
      <c r="C4866" s="37"/>
      <c r="D4866" s="37"/>
      <c r="F4866" s="37"/>
      <c r="G4866" s="37"/>
      <c r="H4866" s="37"/>
      <c r="J4866" s="25"/>
      <c r="K4866" s="25"/>
      <c r="M4866" s="25"/>
      <c r="P4866" s="25"/>
      <c r="R4866" s="25"/>
      <c r="T4866" s="37"/>
      <c r="U4866" s="37"/>
      <c r="W4866" s="37"/>
      <c r="Y4866" s="37"/>
      <c r="Z4866" s="37"/>
      <c r="AB4866" s="37"/>
    </row>
    <row r="4867" spans="1:28">
      <c r="A4867" s="125"/>
      <c r="B4867" s="37"/>
      <c r="C4867" s="37"/>
      <c r="D4867" s="37"/>
      <c r="F4867" s="37"/>
      <c r="G4867" s="37"/>
      <c r="H4867" s="37"/>
      <c r="J4867" s="25"/>
      <c r="K4867" s="25"/>
      <c r="M4867" s="25"/>
      <c r="P4867" s="25"/>
      <c r="R4867" s="25"/>
      <c r="T4867" s="37"/>
      <c r="U4867" s="37"/>
      <c r="W4867" s="37"/>
      <c r="Y4867" s="37"/>
      <c r="Z4867" s="37"/>
      <c r="AB4867" s="37"/>
    </row>
    <row r="4868" spans="1:28">
      <c r="A4868" s="125"/>
      <c r="B4868" s="37"/>
      <c r="C4868" s="37"/>
      <c r="D4868" s="37"/>
      <c r="F4868" s="37"/>
      <c r="G4868" s="37"/>
      <c r="H4868" s="37"/>
      <c r="J4868" s="25"/>
      <c r="K4868" s="25"/>
      <c r="M4868" s="25"/>
      <c r="P4868" s="25"/>
      <c r="R4868" s="25"/>
      <c r="T4868" s="37"/>
      <c r="U4868" s="37"/>
      <c r="W4868" s="37"/>
      <c r="Y4868" s="37"/>
      <c r="Z4868" s="37"/>
      <c r="AB4868" s="37"/>
    </row>
    <row r="4869" spans="1:28">
      <c r="A4869" s="125"/>
      <c r="B4869" s="37"/>
      <c r="C4869" s="37"/>
      <c r="D4869" s="37"/>
      <c r="F4869" s="37"/>
      <c r="G4869" s="37"/>
      <c r="H4869" s="37"/>
      <c r="J4869" s="25"/>
      <c r="K4869" s="25"/>
      <c r="M4869" s="25"/>
      <c r="P4869" s="25"/>
      <c r="R4869" s="25"/>
      <c r="T4869" s="37"/>
      <c r="U4869" s="37"/>
      <c r="W4869" s="37"/>
      <c r="Y4869" s="37"/>
      <c r="Z4869" s="37"/>
      <c r="AB4869" s="37"/>
    </row>
    <row r="4870" spans="1:28">
      <c r="A4870" s="125"/>
      <c r="B4870" s="37"/>
      <c r="C4870" s="37"/>
      <c r="D4870" s="37"/>
      <c r="F4870" s="37"/>
      <c r="G4870" s="37"/>
      <c r="H4870" s="37"/>
      <c r="J4870" s="25"/>
      <c r="K4870" s="25"/>
      <c r="M4870" s="25"/>
      <c r="P4870" s="25"/>
      <c r="R4870" s="25"/>
      <c r="T4870" s="37"/>
      <c r="U4870" s="37"/>
      <c r="W4870" s="37"/>
      <c r="Y4870" s="37"/>
      <c r="Z4870" s="37"/>
      <c r="AB4870" s="37"/>
    </row>
    <row r="4871" spans="1:28">
      <c r="A4871" s="125"/>
      <c r="B4871" s="37"/>
      <c r="C4871" s="37"/>
      <c r="D4871" s="37"/>
      <c r="F4871" s="37"/>
      <c r="G4871" s="37"/>
      <c r="H4871" s="37"/>
      <c r="J4871" s="25"/>
      <c r="K4871" s="25"/>
      <c r="M4871" s="25"/>
      <c r="P4871" s="25"/>
      <c r="R4871" s="25"/>
      <c r="T4871" s="37"/>
      <c r="U4871" s="37"/>
      <c r="W4871" s="37"/>
      <c r="Y4871" s="37"/>
      <c r="Z4871" s="37"/>
      <c r="AB4871" s="37"/>
    </row>
    <row r="4872" spans="1:28">
      <c r="A4872" s="125"/>
      <c r="B4872" s="37"/>
      <c r="C4872" s="37"/>
      <c r="D4872" s="37"/>
      <c r="F4872" s="37"/>
      <c r="G4872" s="37"/>
      <c r="H4872" s="37"/>
      <c r="J4872" s="25"/>
      <c r="K4872" s="25"/>
      <c r="M4872" s="25"/>
      <c r="P4872" s="25"/>
      <c r="R4872" s="25"/>
      <c r="T4872" s="37"/>
      <c r="U4872" s="37"/>
      <c r="W4872" s="37"/>
      <c r="Y4872" s="37"/>
      <c r="Z4872" s="37"/>
      <c r="AB4872" s="37"/>
    </row>
    <row r="4873" spans="1:28">
      <c r="A4873" s="125"/>
      <c r="B4873" s="37"/>
      <c r="C4873" s="37"/>
      <c r="D4873" s="37"/>
      <c r="F4873" s="37"/>
      <c r="G4873" s="37"/>
      <c r="H4873" s="37"/>
      <c r="J4873" s="25"/>
      <c r="K4873" s="25"/>
      <c r="M4873" s="25"/>
      <c r="P4873" s="25"/>
      <c r="R4873" s="25"/>
      <c r="T4873" s="37"/>
      <c r="U4873" s="37"/>
      <c r="W4873" s="37"/>
      <c r="Y4873" s="37"/>
      <c r="Z4873" s="37"/>
      <c r="AB4873" s="37"/>
    </row>
    <row r="4874" spans="1:28">
      <c r="A4874" s="125"/>
      <c r="B4874" s="37"/>
      <c r="C4874" s="37"/>
      <c r="D4874" s="37"/>
      <c r="F4874" s="37"/>
      <c r="G4874" s="37"/>
      <c r="H4874" s="37"/>
      <c r="J4874" s="25"/>
      <c r="K4874" s="25"/>
      <c r="M4874" s="25"/>
      <c r="P4874" s="25"/>
      <c r="R4874" s="25"/>
      <c r="T4874" s="37"/>
      <c r="U4874" s="37"/>
      <c r="W4874" s="37"/>
      <c r="Y4874" s="37"/>
      <c r="Z4874" s="37"/>
      <c r="AB4874" s="37"/>
    </row>
    <row r="4875" spans="1:28">
      <c r="A4875" s="125"/>
      <c r="B4875" s="37"/>
      <c r="C4875" s="37"/>
      <c r="D4875" s="37"/>
      <c r="F4875" s="37"/>
      <c r="G4875" s="37"/>
      <c r="H4875" s="37"/>
      <c r="J4875" s="25"/>
      <c r="K4875" s="25"/>
      <c r="M4875" s="25"/>
      <c r="P4875" s="25"/>
      <c r="R4875" s="25"/>
      <c r="T4875" s="37"/>
      <c r="U4875" s="37"/>
      <c r="W4875" s="37"/>
      <c r="Y4875" s="37"/>
      <c r="Z4875" s="37"/>
      <c r="AB4875" s="37"/>
    </row>
    <row r="4876" spans="1:28">
      <c r="A4876" s="125"/>
      <c r="B4876" s="37"/>
      <c r="C4876" s="37"/>
      <c r="D4876" s="37"/>
      <c r="F4876" s="37"/>
      <c r="G4876" s="37"/>
      <c r="H4876" s="37"/>
      <c r="J4876" s="25"/>
      <c r="K4876" s="25"/>
      <c r="M4876" s="25"/>
      <c r="P4876" s="25"/>
      <c r="R4876" s="25"/>
      <c r="T4876" s="37"/>
      <c r="U4876" s="37"/>
      <c r="W4876" s="37"/>
      <c r="Y4876" s="37"/>
      <c r="Z4876" s="37"/>
      <c r="AB4876" s="37"/>
    </row>
    <row r="4877" spans="1:28">
      <c r="A4877" s="125"/>
      <c r="B4877" s="37"/>
      <c r="C4877" s="37"/>
      <c r="D4877" s="37"/>
      <c r="F4877" s="37"/>
      <c r="G4877" s="37"/>
      <c r="H4877" s="37"/>
      <c r="J4877" s="25"/>
      <c r="K4877" s="25"/>
      <c r="M4877" s="25"/>
      <c r="P4877" s="25"/>
      <c r="R4877" s="25"/>
      <c r="T4877" s="37"/>
      <c r="U4877" s="37"/>
      <c r="W4877" s="37"/>
      <c r="Y4877" s="37"/>
      <c r="Z4877" s="37"/>
      <c r="AB4877" s="37"/>
    </row>
    <row r="4878" spans="1:28">
      <c r="A4878" s="125"/>
      <c r="B4878" s="37"/>
      <c r="C4878" s="37"/>
      <c r="D4878" s="37"/>
      <c r="F4878" s="37"/>
      <c r="G4878" s="37"/>
      <c r="H4878" s="37"/>
      <c r="J4878" s="25"/>
      <c r="K4878" s="25"/>
      <c r="M4878" s="25"/>
      <c r="P4878" s="25"/>
      <c r="R4878" s="25"/>
      <c r="T4878" s="37"/>
      <c r="U4878" s="37"/>
      <c r="W4878" s="37"/>
      <c r="Y4878" s="37"/>
      <c r="Z4878" s="37"/>
      <c r="AB4878" s="37"/>
    </row>
    <row r="4879" spans="1:28">
      <c r="A4879" s="125"/>
      <c r="B4879" s="37"/>
      <c r="C4879" s="37"/>
      <c r="D4879" s="37"/>
      <c r="F4879" s="37"/>
      <c r="G4879" s="37"/>
      <c r="H4879" s="37"/>
      <c r="J4879" s="25"/>
      <c r="K4879" s="25"/>
      <c r="M4879" s="25"/>
      <c r="P4879" s="25"/>
      <c r="R4879" s="25"/>
      <c r="T4879" s="37"/>
      <c r="U4879" s="37"/>
      <c r="W4879" s="37"/>
      <c r="Y4879" s="37"/>
      <c r="Z4879" s="37"/>
      <c r="AB4879" s="37"/>
    </row>
    <row r="4880" spans="1:28">
      <c r="A4880" s="125"/>
      <c r="B4880" s="37"/>
      <c r="C4880" s="37"/>
      <c r="D4880" s="37"/>
      <c r="F4880" s="37"/>
      <c r="G4880" s="37"/>
      <c r="H4880" s="37"/>
      <c r="J4880" s="25"/>
      <c r="K4880" s="25"/>
      <c r="M4880" s="25"/>
      <c r="P4880" s="25"/>
      <c r="R4880" s="25"/>
      <c r="T4880" s="37"/>
      <c r="U4880" s="37"/>
      <c r="W4880" s="37"/>
      <c r="Y4880" s="37"/>
      <c r="Z4880" s="37"/>
      <c r="AB4880" s="37"/>
    </row>
    <row r="4881" spans="1:28">
      <c r="A4881" s="125"/>
      <c r="B4881" s="37"/>
      <c r="C4881" s="37"/>
      <c r="D4881" s="37"/>
      <c r="F4881" s="37"/>
      <c r="G4881" s="37"/>
      <c r="H4881" s="37"/>
      <c r="J4881" s="25"/>
      <c r="K4881" s="25"/>
      <c r="M4881" s="25"/>
      <c r="P4881" s="25"/>
      <c r="R4881" s="25"/>
      <c r="T4881" s="37"/>
      <c r="U4881" s="37"/>
      <c r="W4881" s="37"/>
      <c r="Y4881" s="37"/>
      <c r="Z4881" s="37"/>
      <c r="AB4881" s="37"/>
    </row>
    <row r="4882" spans="1:28">
      <c r="A4882" s="125"/>
      <c r="B4882" s="37"/>
      <c r="C4882" s="37"/>
      <c r="D4882" s="37"/>
      <c r="F4882" s="37"/>
      <c r="G4882" s="37"/>
      <c r="H4882" s="37"/>
      <c r="J4882" s="25"/>
      <c r="K4882" s="25"/>
      <c r="M4882" s="25"/>
      <c r="P4882" s="25"/>
      <c r="R4882" s="25"/>
      <c r="T4882" s="37"/>
      <c r="U4882" s="37"/>
      <c r="W4882" s="37"/>
      <c r="Y4882" s="37"/>
      <c r="Z4882" s="37"/>
      <c r="AB4882" s="37"/>
    </row>
    <row r="4883" spans="1:28">
      <c r="A4883" s="125"/>
      <c r="B4883" s="37"/>
      <c r="C4883" s="37"/>
      <c r="D4883" s="37"/>
      <c r="F4883" s="37"/>
      <c r="G4883" s="37"/>
      <c r="H4883" s="37"/>
      <c r="J4883" s="25"/>
      <c r="K4883" s="25"/>
      <c r="M4883" s="25"/>
      <c r="P4883" s="25"/>
      <c r="R4883" s="25"/>
      <c r="T4883" s="37"/>
      <c r="U4883" s="37"/>
      <c r="W4883" s="37"/>
      <c r="Y4883" s="37"/>
      <c r="Z4883" s="37"/>
      <c r="AB4883" s="37"/>
    </row>
    <row r="4884" spans="1:28">
      <c r="A4884" s="125"/>
      <c r="B4884" s="37"/>
      <c r="C4884" s="37"/>
      <c r="D4884" s="37"/>
      <c r="F4884" s="37"/>
      <c r="G4884" s="37"/>
      <c r="H4884" s="37"/>
      <c r="J4884" s="25"/>
      <c r="K4884" s="25"/>
      <c r="M4884" s="25"/>
      <c r="P4884" s="25"/>
      <c r="R4884" s="25"/>
      <c r="T4884" s="37"/>
      <c r="U4884" s="37"/>
      <c r="W4884" s="37"/>
      <c r="Y4884" s="37"/>
      <c r="Z4884" s="37"/>
      <c r="AB4884" s="37"/>
    </row>
    <row r="4885" spans="1:28">
      <c r="A4885" s="125"/>
      <c r="B4885" s="37"/>
      <c r="C4885" s="37"/>
      <c r="D4885" s="37"/>
      <c r="F4885" s="37"/>
      <c r="G4885" s="37"/>
      <c r="H4885" s="37"/>
      <c r="J4885" s="25"/>
      <c r="K4885" s="25"/>
      <c r="M4885" s="25"/>
      <c r="P4885" s="25"/>
      <c r="R4885" s="25"/>
      <c r="T4885" s="37"/>
      <c r="U4885" s="37"/>
      <c r="W4885" s="37"/>
      <c r="Y4885" s="37"/>
      <c r="Z4885" s="37"/>
      <c r="AB4885" s="37"/>
    </row>
    <row r="4886" spans="1:28">
      <c r="A4886" s="125"/>
      <c r="B4886" s="37"/>
      <c r="C4886" s="37"/>
      <c r="D4886" s="37"/>
      <c r="F4886" s="37"/>
      <c r="G4886" s="37"/>
      <c r="H4886" s="37"/>
      <c r="J4886" s="25"/>
      <c r="K4886" s="25"/>
      <c r="M4886" s="25"/>
      <c r="P4886" s="25"/>
      <c r="R4886" s="25"/>
      <c r="T4886" s="37"/>
      <c r="U4886" s="37"/>
      <c r="W4886" s="37"/>
      <c r="Y4886" s="37"/>
      <c r="Z4886" s="37"/>
      <c r="AB4886" s="37"/>
    </row>
    <row r="4887" spans="1:28">
      <c r="A4887" s="125"/>
      <c r="B4887" s="37"/>
      <c r="C4887" s="37"/>
      <c r="D4887" s="37"/>
      <c r="F4887" s="37"/>
      <c r="G4887" s="37"/>
      <c r="H4887" s="37"/>
      <c r="J4887" s="25"/>
      <c r="K4887" s="25"/>
      <c r="M4887" s="25"/>
      <c r="P4887" s="25"/>
      <c r="R4887" s="25"/>
      <c r="T4887" s="37"/>
      <c r="U4887" s="37"/>
      <c r="W4887" s="37"/>
      <c r="Y4887" s="37"/>
      <c r="Z4887" s="37"/>
      <c r="AB4887" s="37"/>
    </row>
    <row r="4888" spans="1:28">
      <c r="A4888" s="125"/>
      <c r="B4888" s="37"/>
      <c r="C4888" s="37"/>
      <c r="D4888" s="37"/>
      <c r="F4888" s="37"/>
      <c r="G4888" s="37"/>
      <c r="H4888" s="37"/>
      <c r="J4888" s="25"/>
      <c r="K4888" s="25"/>
      <c r="M4888" s="25"/>
      <c r="P4888" s="25"/>
      <c r="R4888" s="25"/>
      <c r="T4888" s="37"/>
      <c r="U4888" s="37"/>
      <c r="W4888" s="37"/>
      <c r="Y4888" s="37"/>
      <c r="Z4888" s="37"/>
      <c r="AB4888" s="37"/>
    </row>
    <row r="4889" spans="1:28">
      <c r="A4889" s="125"/>
      <c r="B4889" s="37"/>
      <c r="C4889" s="37"/>
      <c r="D4889" s="37"/>
      <c r="F4889" s="37"/>
      <c r="G4889" s="37"/>
      <c r="H4889" s="37"/>
      <c r="J4889" s="25"/>
      <c r="K4889" s="25"/>
      <c r="M4889" s="25"/>
      <c r="P4889" s="25"/>
      <c r="R4889" s="25"/>
      <c r="T4889" s="37"/>
      <c r="U4889" s="37"/>
      <c r="W4889" s="37"/>
      <c r="Y4889" s="37"/>
      <c r="Z4889" s="37"/>
      <c r="AB4889" s="37"/>
    </row>
    <row r="4890" spans="1:28">
      <c r="A4890" s="125"/>
      <c r="B4890" s="37"/>
      <c r="C4890" s="37"/>
      <c r="D4890" s="37"/>
      <c r="F4890" s="37"/>
      <c r="G4890" s="37"/>
      <c r="H4890" s="37"/>
      <c r="J4890" s="25"/>
      <c r="K4890" s="25"/>
      <c r="M4890" s="25"/>
      <c r="P4890" s="25"/>
      <c r="R4890" s="25"/>
      <c r="T4890" s="37"/>
      <c r="U4890" s="37"/>
      <c r="W4890" s="37"/>
      <c r="Y4890" s="37"/>
      <c r="Z4890" s="37"/>
      <c r="AB4890" s="37"/>
    </row>
    <row r="4891" spans="1:28">
      <c r="A4891" s="125"/>
      <c r="B4891" s="37"/>
      <c r="C4891" s="37"/>
      <c r="D4891" s="37"/>
      <c r="F4891" s="37"/>
      <c r="G4891" s="37"/>
      <c r="H4891" s="37"/>
      <c r="J4891" s="25"/>
      <c r="K4891" s="25"/>
      <c r="M4891" s="25"/>
      <c r="P4891" s="25"/>
      <c r="R4891" s="25"/>
      <c r="T4891" s="37"/>
      <c r="U4891" s="37"/>
      <c r="W4891" s="37"/>
      <c r="Y4891" s="37"/>
      <c r="Z4891" s="37"/>
      <c r="AB4891" s="37"/>
    </row>
    <row r="4892" spans="1:28">
      <c r="A4892" s="125"/>
      <c r="B4892" s="37"/>
      <c r="C4892" s="37"/>
      <c r="D4892" s="37"/>
      <c r="F4892" s="37"/>
      <c r="G4892" s="37"/>
      <c r="H4892" s="37"/>
      <c r="J4892" s="25"/>
      <c r="K4892" s="25"/>
      <c r="M4892" s="25"/>
      <c r="P4892" s="25"/>
      <c r="R4892" s="25"/>
      <c r="T4892" s="37"/>
      <c r="U4892" s="37"/>
      <c r="W4892" s="37"/>
      <c r="Y4892" s="37"/>
      <c r="Z4892" s="37"/>
      <c r="AB4892" s="37"/>
    </row>
    <row r="4893" spans="1:28">
      <c r="A4893" s="125"/>
      <c r="B4893" s="37"/>
      <c r="C4893" s="37"/>
      <c r="D4893" s="37"/>
      <c r="F4893" s="37"/>
      <c r="G4893" s="37"/>
      <c r="H4893" s="37"/>
      <c r="J4893" s="25"/>
      <c r="K4893" s="25"/>
      <c r="M4893" s="25"/>
      <c r="P4893" s="25"/>
      <c r="R4893" s="25"/>
      <c r="T4893" s="37"/>
      <c r="U4893" s="37"/>
      <c r="W4893" s="37"/>
      <c r="Y4893" s="37"/>
      <c r="Z4893" s="37"/>
      <c r="AB4893" s="37"/>
    </row>
    <row r="4894" spans="1:28">
      <c r="A4894" s="125"/>
      <c r="B4894" s="37"/>
      <c r="C4894" s="37"/>
      <c r="D4894" s="37"/>
      <c r="F4894" s="37"/>
      <c r="G4894" s="37"/>
      <c r="H4894" s="37"/>
      <c r="J4894" s="25"/>
      <c r="K4894" s="25"/>
      <c r="M4894" s="25"/>
      <c r="P4894" s="25"/>
      <c r="R4894" s="25"/>
      <c r="T4894" s="37"/>
      <c r="U4894" s="37"/>
      <c r="W4894" s="37"/>
      <c r="Y4894" s="37"/>
      <c r="Z4894" s="37"/>
      <c r="AB4894" s="37"/>
    </row>
    <row r="4895" spans="1:28">
      <c r="A4895" s="125"/>
      <c r="B4895" s="37"/>
      <c r="C4895" s="37"/>
      <c r="D4895" s="37"/>
      <c r="F4895" s="37"/>
      <c r="G4895" s="37"/>
      <c r="H4895" s="37"/>
      <c r="J4895" s="25"/>
      <c r="K4895" s="25"/>
      <c r="M4895" s="25"/>
      <c r="P4895" s="25"/>
      <c r="R4895" s="25"/>
      <c r="T4895" s="37"/>
      <c r="U4895" s="37"/>
      <c r="W4895" s="37"/>
      <c r="Y4895" s="37"/>
      <c r="Z4895" s="37"/>
      <c r="AB4895" s="37"/>
    </row>
    <row r="4896" spans="1:28">
      <c r="A4896" s="125"/>
      <c r="B4896" s="37"/>
      <c r="C4896" s="37"/>
      <c r="D4896" s="37"/>
      <c r="F4896" s="37"/>
      <c r="G4896" s="37"/>
      <c r="H4896" s="37"/>
      <c r="J4896" s="25"/>
      <c r="K4896" s="25"/>
      <c r="M4896" s="25"/>
      <c r="P4896" s="25"/>
      <c r="R4896" s="25"/>
      <c r="T4896" s="37"/>
      <c r="U4896" s="37"/>
      <c r="W4896" s="37"/>
      <c r="Y4896" s="37"/>
      <c r="Z4896" s="37"/>
      <c r="AB4896" s="37"/>
    </row>
    <row r="4897" spans="1:28">
      <c r="A4897" s="125"/>
      <c r="B4897" s="37"/>
      <c r="C4897" s="37"/>
      <c r="D4897" s="37"/>
      <c r="F4897" s="37"/>
      <c r="G4897" s="37"/>
      <c r="H4897" s="37"/>
      <c r="J4897" s="25"/>
      <c r="K4897" s="25"/>
      <c r="M4897" s="25"/>
      <c r="P4897" s="25"/>
      <c r="R4897" s="25"/>
      <c r="T4897" s="37"/>
      <c r="U4897" s="37"/>
      <c r="W4897" s="37"/>
      <c r="Y4897" s="37"/>
      <c r="Z4897" s="37"/>
      <c r="AB4897" s="37"/>
    </row>
    <row r="4898" spans="1:28">
      <c r="A4898" s="125"/>
      <c r="B4898" s="37"/>
      <c r="C4898" s="37"/>
      <c r="D4898" s="37"/>
      <c r="F4898" s="37"/>
      <c r="G4898" s="37"/>
      <c r="H4898" s="37"/>
      <c r="J4898" s="25"/>
      <c r="K4898" s="25"/>
      <c r="M4898" s="25"/>
      <c r="P4898" s="25"/>
      <c r="R4898" s="25"/>
      <c r="T4898" s="37"/>
      <c r="U4898" s="37"/>
      <c r="W4898" s="37"/>
      <c r="Y4898" s="37"/>
      <c r="Z4898" s="37"/>
      <c r="AB4898" s="37"/>
    </row>
    <row r="4899" spans="1:28">
      <c r="A4899" s="125"/>
      <c r="B4899" s="37"/>
      <c r="C4899" s="37"/>
      <c r="D4899" s="37"/>
      <c r="F4899" s="37"/>
      <c r="G4899" s="37"/>
      <c r="H4899" s="37"/>
      <c r="J4899" s="25"/>
      <c r="K4899" s="25"/>
      <c r="M4899" s="25"/>
      <c r="P4899" s="25"/>
      <c r="R4899" s="25"/>
      <c r="T4899" s="37"/>
      <c r="U4899" s="37"/>
      <c r="W4899" s="37"/>
      <c r="Y4899" s="37"/>
      <c r="Z4899" s="37"/>
      <c r="AB4899" s="37"/>
    </row>
    <row r="4900" spans="1:28">
      <c r="A4900" s="125"/>
      <c r="B4900" s="37"/>
      <c r="C4900" s="37"/>
      <c r="D4900" s="37"/>
      <c r="F4900" s="37"/>
      <c r="G4900" s="37"/>
      <c r="H4900" s="37"/>
      <c r="J4900" s="25"/>
      <c r="K4900" s="25"/>
      <c r="M4900" s="25"/>
      <c r="P4900" s="25"/>
      <c r="R4900" s="25"/>
      <c r="T4900" s="37"/>
      <c r="U4900" s="37"/>
      <c r="W4900" s="37"/>
      <c r="Y4900" s="37"/>
      <c r="Z4900" s="37"/>
      <c r="AB4900" s="37"/>
    </row>
    <row r="4901" spans="1:28">
      <c r="A4901" s="125"/>
      <c r="B4901" s="37"/>
      <c r="C4901" s="37"/>
      <c r="D4901" s="37"/>
      <c r="F4901" s="37"/>
      <c r="G4901" s="37"/>
      <c r="H4901" s="37"/>
      <c r="J4901" s="25"/>
      <c r="K4901" s="25"/>
      <c r="M4901" s="25"/>
      <c r="P4901" s="25"/>
      <c r="R4901" s="25"/>
      <c r="T4901" s="37"/>
      <c r="U4901" s="37"/>
      <c r="W4901" s="37"/>
      <c r="Y4901" s="37"/>
      <c r="Z4901" s="37"/>
      <c r="AB4901" s="37"/>
    </row>
    <row r="4902" spans="1:28">
      <c r="A4902" s="125"/>
      <c r="B4902" s="37"/>
      <c r="C4902" s="37"/>
      <c r="D4902" s="37"/>
      <c r="F4902" s="37"/>
      <c r="G4902" s="37"/>
      <c r="H4902" s="37"/>
      <c r="J4902" s="25"/>
      <c r="K4902" s="25"/>
      <c r="M4902" s="25"/>
      <c r="P4902" s="25"/>
      <c r="R4902" s="25"/>
      <c r="T4902" s="37"/>
      <c r="U4902" s="37"/>
      <c r="W4902" s="37"/>
      <c r="Y4902" s="37"/>
      <c r="Z4902" s="37"/>
      <c r="AB4902" s="37"/>
    </row>
    <row r="4903" spans="1:28">
      <c r="A4903" s="125"/>
      <c r="B4903" s="37"/>
      <c r="C4903" s="37"/>
      <c r="D4903" s="37"/>
      <c r="F4903" s="37"/>
      <c r="G4903" s="37"/>
      <c r="H4903" s="37"/>
      <c r="J4903" s="25"/>
      <c r="K4903" s="25"/>
      <c r="M4903" s="25"/>
      <c r="P4903" s="25"/>
      <c r="R4903" s="25"/>
      <c r="T4903" s="37"/>
      <c r="U4903" s="37"/>
      <c r="W4903" s="37"/>
      <c r="Y4903" s="37"/>
      <c r="Z4903" s="37"/>
      <c r="AB4903" s="37"/>
    </row>
    <row r="4904" spans="1:28">
      <c r="A4904" s="125"/>
      <c r="B4904" s="37"/>
      <c r="C4904" s="37"/>
      <c r="D4904" s="37"/>
      <c r="F4904" s="37"/>
      <c r="G4904" s="37"/>
      <c r="H4904" s="37"/>
      <c r="J4904" s="25"/>
      <c r="K4904" s="25"/>
      <c r="M4904" s="25"/>
      <c r="P4904" s="25"/>
      <c r="R4904" s="25"/>
      <c r="T4904" s="37"/>
      <c r="U4904" s="37"/>
      <c r="W4904" s="37"/>
      <c r="Y4904" s="37"/>
      <c r="Z4904" s="37"/>
      <c r="AB4904" s="37"/>
    </row>
    <row r="4905" spans="1:28">
      <c r="A4905" s="125"/>
      <c r="B4905" s="37"/>
      <c r="C4905" s="37"/>
      <c r="D4905" s="37"/>
      <c r="F4905" s="37"/>
      <c r="G4905" s="37"/>
      <c r="H4905" s="37"/>
      <c r="J4905" s="25"/>
      <c r="K4905" s="25"/>
      <c r="M4905" s="25"/>
      <c r="P4905" s="25"/>
      <c r="R4905" s="25"/>
      <c r="T4905" s="37"/>
      <c r="U4905" s="37"/>
      <c r="W4905" s="37"/>
      <c r="Y4905" s="37"/>
      <c r="Z4905" s="37"/>
      <c r="AB4905" s="37"/>
    </row>
    <row r="4906" spans="1:28">
      <c r="A4906" s="125"/>
      <c r="B4906" s="37"/>
      <c r="C4906" s="37"/>
      <c r="D4906" s="37"/>
      <c r="F4906" s="37"/>
      <c r="G4906" s="37"/>
      <c r="H4906" s="37"/>
      <c r="J4906" s="25"/>
      <c r="K4906" s="25"/>
      <c r="M4906" s="25"/>
      <c r="P4906" s="25"/>
      <c r="R4906" s="25"/>
      <c r="T4906" s="37"/>
      <c r="U4906" s="37"/>
      <c r="W4906" s="37"/>
      <c r="Y4906" s="37"/>
      <c r="Z4906" s="37"/>
      <c r="AB4906" s="37"/>
    </row>
    <row r="4907" spans="1:28">
      <c r="A4907" s="125"/>
      <c r="B4907" s="37"/>
      <c r="C4907" s="37"/>
      <c r="D4907" s="37"/>
      <c r="F4907" s="37"/>
      <c r="G4907" s="37"/>
      <c r="H4907" s="37"/>
      <c r="J4907" s="25"/>
      <c r="K4907" s="25"/>
      <c r="M4907" s="25"/>
      <c r="P4907" s="25"/>
      <c r="R4907" s="25"/>
      <c r="T4907" s="37"/>
      <c r="U4907" s="37"/>
      <c r="W4907" s="37"/>
      <c r="Y4907" s="37"/>
      <c r="Z4907" s="37"/>
      <c r="AB4907" s="37"/>
    </row>
    <row r="4908" spans="1:28">
      <c r="A4908" s="125"/>
      <c r="B4908" s="37"/>
      <c r="C4908" s="37"/>
      <c r="D4908" s="37"/>
      <c r="F4908" s="37"/>
      <c r="G4908" s="37"/>
      <c r="H4908" s="37"/>
      <c r="J4908" s="25"/>
      <c r="K4908" s="25"/>
      <c r="M4908" s="25"/>
      <c r="P4908" s="25"/>
      <c r="R4908" s="25"/>
      <c r="T4908" s="37"/>
      <c r="U4908" s="37"/>
      <c r="W4908" s="37"/>
      <c r="Y4908" s="37"/>
      <c r="Z4908" s="37"/>
      <c r="AB4908" s="37"/>
    </row>
    <row r="4909" spans="1:28">
      <c r="A4909" s="125"/>
      <c r="B4909" s="37"/>
      <c r="C4909" s="37"/>
      <c r="D4909" s="37"/>
      <c r="F4909" s="37"/>
      <c r="G4909" s="37"/>
      <c r="H4909" s="37"/>
      <c r="J4909" s="25"/>
      <c r="K4909" s="25"/>
      <c r="M4909" s="25"/>
      <c r="P4909" s="25"/>
      <c r="R4909" s="25"/>
      <c r="T4909" s="37"/>
      <c r="U4909" s="37"/>
      <c r="W4909" s="37"/>
      <c r="Y4909" s="37"/>
      <c r="Z4909" s="37"/>
      <c r="AB4909" s="37"/>
    </row>
    <row r="4910" spans="1:28">
      <c r="A4910" s="125"/>
      <c r="B4910" s="37"/>
      <c r="C4910" s="37"/>
      <c r="D4910" s="37"/>
      <c r="F4910" s="37"/>
      <c r="G4910" s="37"/>
      <c r="H4910" s="37"/>
      <c r="J4910" s="25"/>
      <c r="K4910" s="25"/>
      <c r="M4910" s="25"/>
      <c r="P4910" s="25"/>
      <c r="R4910" s="25"/>
      <c r="T4910" s="37"/>
      <c r="U4910" s="37"/>
      <c r="W4910" s="37"/>
      <c r="Y4910" s="37"/>
      <c r="Z4910" s="37"/>
      <c r="AB4910" s="37"/>
    </row>
    <row r="4911" spans="1:28">
      <c r="A4911" s="125"/>
      <c r="B4911" s="37"/>
      <c r="C4911" s="37"/>
      <c r="D4911" s="37"/>
      <c r="F4911" s="37"/>
      <c r="G4911" s="37"/>
      <c r="H4911" s="37"/>
      <c r="J4911" s="25"/>
      <c r="K4911" s="25"/>
      <c r="M4911" s="25"/>
      <c r="P4911" s="25"/>
      <c r="R4911" s="25"/>
      <c r="T4911" s="37"/>
      <c r="U4911" s="37"/>
      <c r="W4911" s="37"/>
      <c r="Y4911" s="37"/>
      <c r="Z4911" s="37"/>
      <c r="AB4911" s="37"/>
    </row>
    <row r="4912" spans="1:28">
      <c r="A4912" s="125"/>
      <c r="B4912" s="37"/>
      <c r="C4912" s="37"/>
      <c r="D4912" s="37"/>
      <c r="F4912" s="37"/>
      <c r="G4912" s="37"/>
      <c r="H4912" s="37"/>
      <c r="J4912" s="25"/>
      <c r="K4912" s="25"/>
      <c r="M4912" s="25"/>
      <c r="P4912" s="25"/>
      <c r="R4912" s="25"/>
      <c r="T4912" s="37"/>
      <c r="U4912" s="37"/>
      <c r="W4912" s="37"/>
      <c r="Y4912" s="37"/>
      <c r="Z4912" s="37"/>
      <c r="AB4912" s="37"/>
    </row>
    <row r="4913" spans="1:28">
      <c r="A4913" s="125"/>
      <c r="B4913" s="37"/>
      <c r="C4913" s="37"/>
      <c r="D4913" s="37"/>
      <c r="F4913" s="37"/>
      <c r="G4913" s="37"/>
      <c r="H4913" s="37"/>
      <c r="J4913" s="25"/>
      <c r="K4913" s="25"/>
      <c r="M4913" s="25"/>
      <c r="P4913" s="25"/>
      <c r="R4913" s="25"/>
      <c r="T4913" s="37"/>
      <c r="U4913" s="37"/>
      <c r="W4913" s="37"/>
      <c r="Y4913" s="37"/>
      <c r="Z4913" s="37"/>
      <c r="AB4913" s="37"/>
    </row>
    <row r="4914" spans="1:28">
      <c r="A4914" s="125"/>
      <c r="B4914" s="37"/>
      <c r="C4914" s="37"/>
      <c r="D4914" s="37"/>
      <c r="F4914" s="37"/>
      <c r="G4914" s="37"/>
      <c r="H4914" s="37"/>
      <c r="J4914" s="25"/>
      <c r="K4914" s="25"/>
      <c r="M4914" s="25"/>
      <c r="P4914" s="25"/>
      <c r="R4914" s="25"/>
      <c r="T4914" s="37"/>
      <c r="U4914" s="37"/>
      <c r="W4914" s="37"/>
      <c r="Y4914" s="37"/>
      <c r="Z4914" s="37"/>
      <c r="AB4914" s="37"/>
    </row>
    <row r="4915" spans="1:28">
      <c r="A4915" s="125"/>
      <c r="B4915" s="37"/>
      <c r="C4915" s="37"/>
      <c r="D4915" s="37"/>
      <c r="F4915" s="37"/>
      <c r="G4915" s="37"/>
      <c r="H4915" s="37"/>
      <c r="J4915" s="25"/>
      <c r="K4915" s="25"/>
      <c r="M4915" s="25"/>
      <c r="P4915" s="25"/>
      <c r="R4915" s="25"/>
      <c r="T4915" s="37"/>
      <c r="U4915" s="37"/>
      <c r="W4915" s="37"/>
      <c r="Y4915" s="37"/>
      <c r="Z4915" s="37"/>
      <c r="AB4915" s="37"/>
    </row>
    <row r="4916" spans="1:28">
      <c r="A4916" s="125"/>
      <c r="B4916" s="37"/>
      <c r="C4916" s="37"/>
      <c r="D4916" s="37"/>
      <c r="F4916" s="37"/>
      <c r="G4916" s="37"/>
      <c r="H4916" s="37"/>
      <c r="J4916" s="25"/>
      <c r="K4916" s="25"/>
      <c r="M4916" s="25"/>
      <c r="P4916" s="25"/>
      <c r="R4916" s="25"/>
      <c r="T4916" s="37"/>
      <c r="U4916" s="37"/>
      <c r="W4916" s="37"/>
      <c r="Y4916" s="37"/>
      <c r="Z4916" s="37"/>
      <c r="AB4916" s="37"/>
    </row>
    <row r="4917" spans="1:28">
      <c r="A4917" s="125"/>
      <c r="B4917" s="37"/>
      <c r="C4917" s="37"/>
      <c r="D4917" s="37"/>
      <c r="F4917" s="37"/>
      <c r="G4917" s="37"/>
      <c r="H4917" s="37"/>
      <c r="J4917" s="25"/>
      <c r="K4917" s="25"/>
      <c r="M4917" s="25"/>
      <c r="P4917" s="25"/>
      <c r="R4917" s="25"/>
      <c r="T4917" s="37"/>
      <c r="U4917" s="37"/>
      <c r="W4917" s="37"/>
      <c r="Y4917" s="37"/>
      <c r="Z4917" s="37"/>
      <c r="AB4917" s="37"/>
    </row>
    <row r="4918" spans="1:28">
      <c r="A4918" s="125"/>
      <c r="B4918" s="37"/>
      <c r="C4918" s="37"/>
      <c r="D4918" s="37"/>
      <c r="F4918" s="37"/>
      <c r="G4918" s="37"/>
      <c r="H4918" s="37"/>
      <c r="J4918" s="25"/>
      <c r="K4918" s="25"/>
      <c r="M4918" s="25"/>
      <c r="P4918" s="25"/>
      <c r="R4918" s="25"/>
      <c r="T4918" s="37"/>
      <c r="U4918" s="37"/>
      <c r="W4918" s="37"/>
      <c r="Y4918" s="37"/>
      <c r="Z4918" s="37"/>
      <c r="AB4918" s="37"/>
    </row>
    <row r="4919" spans="1:28">
      <c r="A4919" s="125"/>
      <c r="B4919" s="37"/>
      <c r="C4919" s="37"/>
      <c r="D4919" s="37"/>
      <c r="F4919" s="37"/>
      <c r="G4919" s="37"/>
      <c r="H4919" s="37"/>
      <c r="J4919" s="25"/>
      <c r="K4919" s="25"/>
      <c r="M4919" s="25"/>
      <c r="P4919" s="25"/>
      <c r="R4919" s="25"/>
      <c r="T4919" s="37"/>
      <c r="U4919" s="37"/>
      <c r="W4919" s="37"/>
      <c r="Y4919" s="37"/>
      <c r="Z4919" s="37"/>
      <c r="AB4919" s="37"/>
    </row>
    <row r="4920" spans="1:28">
      <c r="A4920" s="125"/>
      <c r="B4920" s="37"/>
      <c r="C4920" s="37"/>
      <c r="D4920" s="37"/>
      <c r="F4920" s="37"/>
      <c r="G4920" s="37"/>
      <c r="H4920" s="37"/>
      <c r="J4920" s="25"/>
      <c r="K4920" s="25"/>
      <c r="M4920" s="25"/>
      <c r="P4920" s="25"/>
      <c r="R4920" s="25"/>
      <c r="T4920" s="37"/>
      <c r="U4920" s="37"/>
      <c r="W4920" s="37"/>
      <c r="Y4920" s="37"/>
      <c r="Z4920" s="37"/>
      <c r="AB4920" s="37"/>
    </row>
    <row r="4921" spans="1:28">
      <c r="A4921" s="125"/>
      <c r="B4921" s="37"/>
      <c r="C4921" s="37"/>
      <c r="D4921" s="37"/>
      <c r="F4921" s="37"/>
      <c r="G4921" s="37"/>
      <c r="H4921" s="37"/>
      <c r="J4921" s="25"/>
      <c r="K4921" s="25"/>
      <c r="M4921" s="25"/>
      <c r="P4921" s="25"/>
      <c r="R4921" s="25"/>
      <c r="T4921" s="37"/>
      <c r="U4921" s="37"/>
      <c r="W4921" s="37"/>
      <c r="Y4921" s="37"/>
      <c r="Z4921" s="37"/>
      <c r="AB4921" s="37"/>
    </row>
    <row r="4922" spans="1:28">
      <c r="A4922" s="125"/>
      <c r="B4922" s="37"/>
      <c r="C4922" s="37"/>
      <c r="D4922" s="37"/>
      <c r="F4922" s="37"/>
      <c r="G4922" s="37"/>
      <c r="H4922" s="37"/>
      <c r="J4922" s="25"/>
      <c r="K4922" s="25"/>
      <c r="M4922" s="25"/>
      <c r="P4922" s="25"/>
      <c r="R4922" s="25"/>
      <c r="T4922" s="37"/>
      <c r="U4922" s="37"/>
      <c r="W4922" s="37"/>
      <c r="Y4922" s="37"/>
      <c r="Z4922" s="37"/>
      <c r="AB4922" s="37"/>
    </row>
    <row r="4923" spans="1:28">
      <c r="A4923" s="125"/>
      <c r="B4923" s="37"/>
      <c r="C4923" s="37"/>
      <c r="D4923" s="37"/>
      <c r="F4923" s="37"/>
      <c r="G4923" s="37"/>
      <c r="H4923" s="37"/>
      <c r="J4923" s="25"/>
      <c r="K4923" s="25"/>
      <c r="M4923" s="25"/>
      <c r="P4923" s="25"/>
      <c r="R4923" s="25"/>
      <c r="T4923" s="37"/>
      <c r="U4923" s="37"/>
      <c r="W4923" s="37"/>
      <c r="Y4923" s="37"/>
      <c r="Z4923" s="37"/>
      <c r="AB4923" s="37"/>
    </row>
    <row r="4924" spans="1:28">
      <c r="A4924" s="125"/>
      <c r="B4924" s="37"/>
      <c r="C4924" s="37"/>
      <c r="D4924" s="37"/>
      <c r="F4924" s="37"/>
      <c r="G4924" s="37"/>
      <c r="H4924" s="37"/>
      <c r="J4924" s="25"/>
      <c r="K4924" s="25"/>
      <c r="M4924" s="25"/>
      <c r="P4924" s="25"/>
      <c r="R4924" s="25"/>
      <c r="T4924" s="37"/>
      <c r="U4924" s="37"/>
      <c r="W4924" s="37"/>
      <c r="Y4924" s="37"/>
      <c r="Z4924" s="37"/>
      <c r="AB4924" s="37"/>
    </row>
    <row r="4925" spans="1:28">
      <c r="A4925" s="125"/>
      <c r="B4925" s="37"/>
      <c r="C4925" s="37"/>
      <c r="D4925" s="37"/>
      <c r="F4925" s="37"/>
      <c r="G4925" s="37"/>
      <c r="H4925" s="37"/>
      <c r="J4925" s="25"/>
      <c r="K4925" s="25"/>
      <c r="M4925" s="25"/>
      <c r="P4925" s="25"/>
      <c r="R4925" s="25"/>
      <c r="T4925" s="37"/>
      <c r="U4925" s="37"/>
      <c r="W4925" s="37"/>
      <c r="Y4925" s="37"/>
      <c r="Z4925" s="37"/>
      <c r="AB4925" s="37"/>
    </row>
    <row r="4926" spans="1:28">
      <c r="A4926" s="125"/>
      <c r="B4926" s="37"/>
      <c r="C4926" s="37"/>
      <c r="D4926" s="37"/>
      <c r="F4926" s="37"/>
      <c r="G4926" s="37"/>
      <c r="H4926" s="37"/>
      <c r="J4926" s="25"/>
      <c r="K4926" s="25"/>
      <c r="M4926" s="25"/>
      <c r="P4926" s="25"/>
      <c r="R4926" s="25"/>
      <c r="T4926" s="37"/>
      <c r="U4926" s="37"/>
      <c r="W4926" s="37"/>
      <c r="Y4926" s="37"/>
      <c r="Z4926" s="37"/>
      <c r="AB4926" s="37"/>
    </row>
    <row r="4927" spans="1:28">
      <c r="A4927" s="125"/>
      <c r="B4927" s="37"/>
      <c r="C4927" s="37"/>
      <c r="D4927" s="37"/>
      <c r="F4927" s="37"/>
      <c r="G4927" s="37"/>
      <c r="H4927" s="37"/>
      <c r="J4927" s="25"/>
      <c r="K4927" s="25"/>
      <c r="M4927" s="25"/>
      <c r="P4927" s="25"/>
      <c r="R4927" s="25"/>
      <c r="T4927" s="37"/>
      <c r="U4927" s="37"/>
      <c r="W4927" s="37"/>
      <c r="Y4927" s="37"/>
      <c r="Z4927" s="37"/>
      <c r="AB4927" s="37"/>
    </row>
    <row r="4928" spans="1:28">
      <c r="A4928" s="125"/>
      <c r="B4928" s="37"/>
      <c r="C4928" s="37"/>
      <c r="D4928" s="37"/>
      <c r="F4928" s="37"/>
      <c r="G4928" s="37"/>
      <c r="H4928" s="37"/>
      <c r="J4928" s="25"/>
      <c r="K4928" s="25"/>
      <c r="M4928" s="25"/>
      <c r="P4928" s="25"/>
      <c r="R4928" s="25"/>
      <c r="T4928" s="37"/>
      <c r="U4928" s="37"/>
      <c r="W4928" s="37"/>
      <c r="Y4928" s="37"/>
      <c r="Z4928" s="37"/>
      <c r="AB4928" s="37"/>
    </row>
    <row r="4929" spans="1:28">
      <c r="A4929" s="125"/>
      <c r="B4929" s="37"/>
      <c r="C4929" s="37"/>
      <c r="D4929" s="37"/>
      <c r="F4929" s="37"/>
      <c r="G4929" s="37"/>
      <c r="H4929" s="37"/>
      <c r="J4929" s="25"/>
      <c r="K4929" s="25"/>
      <c r="M4929" s="25"/>
      <c r="P4929" s="25"/>
      <c r="R4929" s="25"/>
      <c r="T4929" s="37"/>
      <c r="U4929" s="37"/>
      <c r="W4929" s="37"/>
      <c r="Y4929" s="37"/>
      <c r="Z4929" s="37"/>
      <c r="AB4929" s="37"/>
    </row>
    <row r="4930" spans="1:28">
      <c r="A4930" s="125"/>
      <c r="B4930" s="37"/>
      <c r="C4930" s="37"/>
      <c r="D4930" s="37"/>
      <c r="F4930" s="37"/>
      <c r="G4930" s="37"/>
      <c r="H4930" s="37"/>
      <c r="J4930" s="25"/>
      <c r="K4930" s="25"/>
      <c r="M4930" s="25"/>
      <c r="P4930" s="25"/>
      <c r="R4930" s="25"/>
      <c r="T4930" s="37"/>
      <c r="U4930" s="37"/>
      <c r="W4930" s="37"/>
      <c r="Y4930" s="37"/>
      <c r="Z4930" s="37"/>
      <c r="AB4930" s="37"/>
    </row>
    <row r="4931" spans="1:28">
      <c r="A4931" s="125"/>
      <c r="B4931" s="37"/>
      <c r="C4931" s="37"/>
      <c r="D4931" s="37"/>
      <c r="F4931" s="37"/>
      <c r="G4931" s="37"/>
      <c r="H4931" s="37"/>
      <c r="J4931" s="25"/>
      <c r="K4931" s="25"/>
      <c r="M4931" s="25"/>
      <c r="P4931" s="25"/>
      <c r="R4931" s="25"/>
      <c r="T4931" s="37"/>
      <c r="U4931" s="37"/>
      <c r="W4931" s="37"/>
      <c r="Y4931" s="37"/>
      <c r="Z4931" s="37"/>
      <c r="AB4931" s="37"/>
    </row>
    <row r="4932" spans="1:28">
      <c r="A4932" s="125"/>
      <c r="B4932" s="37"/>
      <c r="C4932" s="37"/>
      <c r="D4932" s="37"/>
      <c r="F4932" s="37"/>
      <c r="G4932" s="37"/>
      <c r="H4932" s="37"/>
      <c r="J4932" s="25"/>
      <c r="K4932" s="25"/>
      <c r="M4932" s="25"/>
      <c r="P4932" s="25"/>
      <c r="R4932" s="25"/>
      <c r="T4932" s="37"/>
      <c r="U4932" s="37"/>
      <c r="W4932" s="37"/>
      <c r="Y4932" s="37"/>
      <c r="Z4932" s="37"/>
      <c r="AB4932" s="37"/>
    </row>
    <row r="4933" spans="1:28">
      <c r="A4933" s="125"/>
      <c r="B4933" s="37"/>
      <c r="C4933" s="37"/>
      <c r="D4933" s="37"/>
      <c r="F4933" s="37"/>
      <c r="G4933" s="37"/>
      <c r="H4933" s="37"/>
      <c r="J4933" s="25"/>
      <c r="K4933" s="25"/>
      <c r="M4933" s="25"/>
      <c r="P4933" s="25"/>
      <c r="R4933" s="25"/>
      <c r="T4933" s="37"/>
      <c r="U4933" s="37"/>
      <c r="W4933" s="37"/>
      <c r="Y4933" s="37"/>
      <c r="Z4933" s="37"/>
      <c r="AB4933" s="37"/>
    </row>
    <row r="4934" spans="1:28">
      <c r="A4934" s="125"/>
      <c r="B4934" s="37"/>
      <c r="C4934" s="37"/>
      <c r="D4934" s="37"/>
      <c r="F4934" s="37"/>
      <c r="G4934" s="37"/>
      <c r="H4934" s="37"/>
      <c r="J4934" s="25"/>
      <c r="K4934" s="25"/>
      <c r="M4934" s="25"/>
      <c r="P4934" s="25"/>
      <c r="R4934" s="25"/>
      <c r="T4934" s="37"/>
      <c r="U4934" s="37"/>
      <c r="W4934" s="37"/>
      <c r="Y4934" s="37"/>
      <c r="Z4934" s="37"/>
      <c r="AB4934" s="37"/>
    </row>
    <row r="4935" spans="1:28">
      <c r="A4935" s="125"/>
      <c r="B4935" s="37"/>
      <c r="C4935" s="37"/>
      <c r="D4935" s="37"/>
      <c r="F4935" s="37"/>
      <c r="G4935" s="37"/>
      <c r="H4935" s="37"/>
      <c r="J4935" s="25"/>
      <c r="K4935" s="25"/>
      <c r="M4935" s="25"/>
      <c r="P4935" s="25"/>
      <c r="R4935" s="25"/>
      <c r="T4935" s="37"/>
      <c r="U4935" s="37"/>
      <c r="W4935" s="37"/>
      <c r="Y4935" s="37"/>
      <c r="Z4935" s="37"/>
      <c r="AB4935" s="37"/>
    </row>
    <row r="4936" spans="1:28">
      <c r="A4936" s="125"/>
      <c r="B4936" s="37"/>
      <c r="C4936" s="37"/>
      <c r="D4936" s="37"/>
      <c r="F4936" s="37"/>
      <c r="G4936" s="37"/>
      <c r="H4936" s="37"/>
      <c r="J4936" s="25"/>
      <c r="K4936" s="25"/>
      <c r="M4936" s="25"/>
      <c r="P4936" s="25"/>
      <c r="R4936" s="25"/>
      <c r="T4936" s="37"/>
      <c r="U4936" s="37"/>
      <c r="W4936" s="37"/>
      <c r="Y4936" s="37"/>
      <c r="Z4936" s="37"/>
      <c r="AB4936" s="37"/>
    </row>
    <row r="4937" spans="1:28">
      <c r="A4937" s="125"/>
      <c r="B4937" s="37"/>
      <c r="C4937" s="37"/>
      <c r="D4937" s="37"/>
      <c r="F4937" s="37"/>
      <c r="G4937" s="37"/>
      <c r="H4937" s="37"/>
      <c r="J4937" s="25"/>
      <c r="K4937" s="25"/>
      <c r="M4937" s="25"/>
      <c r="P4937" s="25"/>
      <c r="R4937" s="25"/>
      <c r="T4937" s="37"/>
      <c r="U4937" s="37"/>
      <c r="W4937" s="37"/>
      <c r="Y4937" s="37"/>
      <c r="Z4937" s="37"/>
      <c r="AB4937" s="37"/>
    </row>
    <row r="4938" spans="1:28">
      <c r="A4938" s="125"/>
      <c r="B4938" s="37"/>
      <c r="C4938" s="37"/>
      <c r="D4938" s="37"/>
      <c r="F4938" s="37"/>
      <c r="G4938" s="37"/>
      <c r="H4938" s="37"/>
      <c r="J4938" s="25"/>
      <c r="K4938" s="25"/>
      <c r="M4938" s="25"/>
      <c r="P4938" s="25"/>
      <c r="R4938" s="25"/>
      <c r="T4938" s="37"/>
      <c r="U4938" s="37"/>
      <c r="W4938" s="37"/>
      <c r="Y4938" s="37"/>
      <c r="Z4938" s="37"/>
      <c r="AB4938" s="37"/>
    </row>
    <row r="4939" spans="1:28">
      <c r="A4939" s="125"/>
      <c r="B4939" s="37"/>
      <c r="C4939" s="37"/>
      <c r="D4939" s="37"/>
      <c r="F4939" s="37"/>
      <c r="G4939" s="37"/>
      <c r="H4939" s="37"/>
      <c r="J4939" s="25"/>
      <c r="K4939" s="25"/>
      <c r="M4939" s="25"/>
      <c r="P4939" s="25"/>
      <c r="R4939" s="25"/>
      <c r="T4939" s="37"/>
      <c r="U4939" s="37"/>
      <c r="W4939" s="37"/>
      <c r="Y4939" s="37"/>
      <c r="Z4939" s="37"/>
      <c r="AB4939" s="37"/>
    </row>
    <row r="4940" spans="1:28">
      <c r="A4940" s="125"/>
      <c r="B4940" s="37"/>
      <c r="C4940" s="37"/>
      <c r="D4940" s="37"/>
      <c r="F4940" s="37"/>
      <c r="G4940" s="37"/>
      <c r="H4940" s="37"/>
      <c r="J4940" s="25"/>
      <c r="K4940" s="25"/>
      <c r="M4940" s="25"/>
      <c r="P4940" s="25"/>
      <c r="R4940" s="25"/>
      <c r="T4940" s="37"/>
      <c r="U4940" s="37"/>
      <c r="W4940" s="37"/>
      <c r="Y4940" s="37"/>
      <c r="Z4940" s="37"/>
      <c r="AB4940" s="37"/>
    </row>
    <row r="4941" spans="1:28">
      <c r="A4941" s="125"/>
      <c r="B4941" s="37"/>
      <c r="C4941" s="37"/>
      <c r="D4941" s="37"/>
      <c r="F4941" s="37"/>
      <c r="G4941" s="37"/>
      <c r="H4941" s="37"/>
      <c r="J4941" s="25"/>
      <c r="K4941" s="25"/>
      <c r="M4941" s="25"/>
      <c r="P4941" s="25"/>
      <c r="R4941" s="25"/>
      <c r="T4941" s="37"/>
      <c r="U4941" s="37"/>
      <c r="W4941" s="37"/>
      <c r="Y4941" s="37"/>
      <c r="Z4941" s="37"/>
      <c r="AB4941" s="37"/>
    </row>
    <row r="4942" spans="1:28">
      <c r="A4942" s="125"/>
      <c r="B4942" s="37"/>
      <c r="C4942" s="37"/>
      <c r="D4942" s="37"/>
      <c r="F4942" s="37"/>
      <c r="G4942" s="37"/>
      <c r="H4942" s="37"/>
      <c r="J4942" s="25"/>
      <c r="K4942" s="25"/>
      <c r="M4942" s="25"/>
      <c r="P4942" s="25"/>
      <c r="R4942" s="25"/>
      <c r="T4942" s="37"/>
      <c r="U4942" s="37"/>
      <c r="W4942" s="37"/>
      <c r="Y4942" s="37"/>
      <c r="Z4942" s="37"/>
      <c r="AB4942" s="37"/>
    </row>
    <row r="4943" spans="1:28">
      <c r="A4943" s="125"/>
      <c r="B4943" s="37"/>
      <c r="C4943" s="37"/>
      <c r="D4943" s="37"/>
      <c r="F4943" s="37"/>
      <c r="G4943" s="37"/>
      <c r="H4943" s="37"/>
      <c r="J4943" s="25"/>
      <c r="K4943" s="25"/>
      <c r="M4943" s="25"/>
      <c r="P4943" s="25"/>
      <c r="R4943" s="25"/>
      <c r="T4943" s="37"/>
      <c r="U4943" s="37"/>
      <c r="W4943" s="37"/>
      <c r="Y4943" s="37"/>
      <c r="Z4943" s="37"/>
      <c r="AB4943" s="37"/>
    </row>
    <row r="4944" spans="1:28">
      <c r="A4944" s="125"/>
      <c r="B4944" s="37"/>
      <c r="C4944" s="37"/>
      <c r="D4944" s="37"/>
      <c r="F4944" s="37"/>
      <c r="G4944" s="37"/>
      <c r="H4944" s="37"/>
      <c r="J4944" s="25"/>
      <c r="K4944" s="25"/>
      <c r="M4944" s="25"/>
      <c r="P4944" s="25"/>
      <c r="R4944" s="25"/>
      <c r="T4944" s="37"/>
      <c r="U4944" s="37"/>
      <c r="W4944" s="37"/>
      <c r="Y4944" s="37"/>
      <c r="Z4944" s="37"/>
      <c r="AB4944" s="37"/>
    </row>
    <row r="4945" spans="1:28">
      <c r="A4945" s="125"/>
      <c r="B4945" s="37"/>
      <c r="C4945" s="37"/>
      <c r="D4945" s="37"/>
      <c r="F4945" s="37"/>
      <c r="G4945" s="37"/>
      <c r="H4945" s="37"/>
      <c r="J4945" s="25"/>
      <c r="K4945" s="25"/>
      <c r="M4945" s="25"/>
      <c r="P4945" s="25"/>
      <c r="R4945" s="25"/>
      <c r="T4945" s="37"/>
      <c r="U4945" s="37"/>
      <c r="W4945" s="37"/>
      <c r="Y4945" s="37"/>
      <c r="Z4945" s="37"/>
      <c r="AB4945" s="37"/>
    </row>
    <row r="4946" spans="1:28">
      <c r="A4946" s="125"/>
      <c r="B4946" s="37"/>
      <c r="C4946" s="37"/>
      <c r="D4946" s="37"/>
      <c r="F4946" s="37"/>
      <c r="G4946" s="37"/>
      <c r="H4946" s="37"/>
      <c r="J4946" s="25"/>
      <c r="K4946" s="25"/>
      <c r="M4946" s="25"/>
      <c r="P4946" s="25"/>
      <c r="R4946" s="25"/>
      <c r="T4946" s="37"/>
      <c r="U4946" s="37"/>
      <c r="W4946" s="37"/>
      <c r="Y4946" s="37"/>
      <c r="Z4946" s="37"/>
      <c r="AB4946" s="37"/>
    </row>
    <row r="4947" spans="1:28">
      <c r="A4947" s="125"/>
      <c r="B4947" s="37"/>
      <c r="C4947" s="37"/>
      <c r="D4947" s="37"/>
      <c r="F4947" s="37"/>
      <c r="G4947" s="37"/>
      <c r="H4947" s="37"/>
      <c r="J4947" s="25"/>
      <c r="K4947" s="25"/>
      <c r="M4947" s="25"/>
      <c r="P4947" s="25"/>
      <c r="R4947" s="25"/>
      <c r="T4947" s="37"/>
      <c r="U4947" s="37"/>
      <c r="W4947" s="37"/>
      <c r="Y4947" s="37"/>
      <c r="Z4947" s="37"/>
      <c r="AB4947" s="37"/>
    </row>
    <row r="4948" spans="1:28">
      <c r="A4948" s="125"/>
      <c r="B4948" s="37"/>
      <c r="C4948" s="37"/>
      <c r="D4948" s="37"/>
      <c r="F4948" s="37"/>
      <c r="G4948" s="37"/>
      <c r="H4948" s="37"/>
      <c r="J4948" s="25"/>
      <c r="K4948" s="25"/>
      <c r="M4948" s="25"/>
      <c r="P4948" s="25"/>
      <c r="R4948" s="25"/>
      <c r="T4948" s="37"/>
      <c r="U4948" s="37"/>
      <c r="W4948" s="37"/>
      <c r="Y4948" s="37"/>
      <c r="Z4948" s="37"/>
      <c r="AB4948" s="37"/>
    </row>
    <row r="4949" spans="1:28">
      <c r="A4949" s="125"/>
      <c r="B4949" s="37"/>
      <c r="C4949" s="37"/>
      <c r="D4949" s="37"/>
      <c r="F4949" s="37"/>
      <c r="G4949" s="37"/>
      <c r="H4949" s="37"/>
      <c r="J4949" s="25"/>
      <c r="K4949" s="25"/>
      <c r="M4949" s="25"/>
      <c r="P4949" s="25"/>
      <c r="R4949" s="25"/>
      <c r="T4949" s="37"/>
      <c r="U4949" s="37"/>
      <c r="W4949" s="37"/>
      <c r="Y4949" s="37"/>
      <c r="Z4949" s="37"/>
      <c r="AB4949" s="37"/>
    </row>
    <row r="4950" spans="1:28">
      <c r="A4950" s="125"/>
      <c r="B4950" s="37"/>
      <c r="C4950" s="37"/>
      <c r="D4950" s="37"/>
      <c r="F4950" s="37"/>
      <c r="G4950" s="37"/>
      <c r="H4950" s="37"/>
      <c r="J4950" s="25"/>
      <c r="K4950" s="25"/>
      <c r="M4950" s="25"/>
      <c r="P4950" s="25"/>
      <c r="R4950" s="25"/>
      <c r="T4950" s="37"/>
      <c r="U4950" s="37"/>
      <c r="W4950" s="37"/>
      <c r="Y4950" s="37"/>
      <c r="Z4950" s="37"/>
      <c r="AB4950" s="37"/>
    </row>
    <row r="4951" spans="1:28">
      <c r="A4951" s="125"/>
      <c r="B4951" s="37"/>
      <c r="C4951" s="37"/>
      <c r="D4951" s="37"/>
      <c r="F4951" s="37"/>
      <c r="G4951" s="37"/>
      <c r="H4951" s="37"/>
      <c r="J4951" s="25"/>
      <c r="K4951" s="25"/>
      <c r="M4951" s="25"/>
      <c r="P4951" s="25"/>
      <c r="R4951" s="25"/>
      <c r="T4951" s="37"/>
      <c r="U4951" s="37"/>
      <c r="W4951" s="37"/>
      <c r="Y4951" s="37"/>
      <c r="Z4951" s="37"/>
      <c r="AB4951" s="37"/>
    </row>
    <row r="4952" spans="1:28">
      <c r="A4952" s="125"/>
      <c r="B4952" s="37"/>
      <c r="C4952" s="37"/>
      <c r="D4952" s="37"/>
      <c r="F4952" s="37"/>
      <c r="G4952" s="37"/>
      <c r="H4952" s="37"/>
      <c r="J4952" s="25"/>
      <c r="K4952" s="25"/>
      <c r="M4952" s="25"/>
      <c r="P4952" s="25"/>
      <c r="R4952" s="25"/>
      <c r="T4952" s="37"/>
      <c r="U4952" s="37"/>
      <c r="W4952" s="37"/>
      <c r="Y4952" s="37"/>
      <c r="Z4952" s="37"/>
      <c r="AB4952" s="37"/>
    </row>
    <row r="4953" spans="1:28">
      <c r="A4953" s="125"/>
      <c r="B4953" s="37"/>
      <c r="C4953" s="37"/>
      <c r="D4953" s="37"/>
      <c r="F4953" s="37"/>
      <c r="G4953" s="37"/>
      <c r="H4953" s="37"/>
      <c r="J4953" s="25"/>
      <c r="K4953" s="25"/>
      <c r="M4953" s="25"/>
      <c r="P4953" s="25"/>
      <c r="R4953" s="25"/>
      <c r="T4953" s="37"/>
      <c r="U4953" s="37"/>
      <c r="W4953" s="37"/>
      <c r="Y4953" s="37"/>
      <c r="Z4953" s="37"/>
      <c r="AB4953" s="37"/>
    </row>
    <row r="4954" spans="1:28">
      <c r="A4954" s="125"/>
      <c r="B4954" s="37"/>
      <c r="C4954" s="37"/>
      <c r="D4954" s="37"/>
      <c r="F4954" s="37"/>
      <c r="G4954" s="37"/>
      <c r="H4954" s="37"/>
      <c r="J4954" s="25"/>
      <c r="K4954" s="25"/>
      <c r="M4954" s="25"/>
      <c r="P4954" s="25"/>
      <c r="R4954" s="25"/>
      <c r="T4954" s="37"/>
      <c r="U4954" s="37"/>
      <c r="W4954" s="37"/>
      <c r="Y4954" s="37"/>
      <c r="Z4954" s="37"/>
      <c r="AB4954" s="37"/>
    </row>
    <row r="4955" spans="1:28">
      <c r="A4955" s="125"/>
      <c r="B4955" s="37"/>
      <c r="C4955" s="37"/>
      <c r="D4955" s="37"/>
      <c r="F4955" s="37"/>
      <c r="G4955" s="37"/>
      <c r="H4955" s="37"/>
      <c r="J4955" s="25"/>
      <c r="K4955" s="25"/>
      <c r="M4955" s="25"/>
      <c r="P4955" s="25"/>
      <c r="R4955" s="25"/>
      <c r="T4955" s="37"/>
      <c r="U4955" s="37"/>
      <c r="W4955" s="37"/>
      <c r="Y4955" s="37"/>
      <c r="Z4955" s="37"/>
      <c r="AB4955" s="37"/>
    </row>
    <row r="4956" spans="1:28">
      <c r="A4956" s="125"/>
      <c r="B4956" s="37"/>
      <c r="C4956" s="37"/>
      <c r="D4956" s="37"/>
      <c r="F4956" s="37"/>
      <c r="G4956" s="37"/>
      <c r="H4956" s="37"/>
      <c r="J4956" s="25"/>
      <c r="K4956" s="25"/>
      <c r="M4956" s="25"/>
      <c r="P4956" s="25"/>
      <c r="R4956" s="25"/>
      <c r="T4956" s="37"/>
      <c r="U4956" s="37"/>
      <c r="W4956" s="37"/>
      <c r="Y4956" s="37"/>
      <c r="Z4956" s="37"/>
      <c r="AB4956" s="37"/>
    </row>
    <row r="4957" spans="1:28">
      <c r="A4957" s="125"/>
      <c r="B4957" s="37"/>
      <c r="C4957" s="37"/>
      <c r="D4957" s="37"/>
      <c r="F4957" s="37"/>
      <c r="G4957" s="37"/>
      <c r="H4957" s="37"/>
      <c r="J4957" s="25"/>
      <c r="K4957" s="25"/>
      <c r="M4957" s="25"/>
      <c r="P4957" s="25"/>
      <c r="R4957" s="25"/>
      <c r="T4957" s="37"/>
      <c r="U4957" s="37"/>
      <c r="W4957" s="37"/>
      <c r="Y4957" s="37"/>
      <c r="Z4957" s="37"/>
      <c r="AB4957" s="37"/>
    </row>
    <row r="4958" spans="1:28">
      <c r="A4958" s="125"/>
      <c r="B4958" s="37"/>
      <c r="C4958" s="37"/>
      <c r="D4958" s="37"/>
      <c r="F4958" s="37"/>
      <c r="G4958" s="37"/>
      <c r="H4958" s="37"/>
      <c r="J4958" s="25"/>
      <c r="K4958" s="25"/>
      <c r="M4958" s="25"/>
      <c r="P4958" s="25"/>
      <c r="R4958" s="25"/>
      <c r="T4958" s="37"/>
      <c r="U4958" s="37"/>
      <c r="W4958" s="37"/>
      <c r="Y4958" s="37"/>
      <c r="Z4958" s="37"/>
      <c r="AB4958" s="37"/>
    </row>
    <row r="4959" spans="1:28">
      <c r="A4959" s="125"/>
      <c r="B4959" s="37"/>
      <c r="C4959" s="37"/>
      <c r="D4959" s="37"/>
      <c r="F4959" s="37"/>
      <c r="G4959" s="37"/>
      <c r="H4959" s="37"/>
      <c r="J4959" s="25"/>
      <c r="K4959" s="25"/>
      <c r="M4959" s="25"/>
      <c r="P4959" s="25"/>
      <c r="R4959" s="25"/>
      <c r="T4959" s="37"/>
      <c r="U4959" s="37"/>
      <c r="W4959" s="37"/>
      <c r="Y4959" s="37"/>
      <c r="Z4959" s="37"/>
      <c r="AB4959" s="37"/>
    </row>
    <row r="4960" spans="1:28">
      <c r="A4960" s="125"/>
      <c r="B4960" s="37"/>
      <c r="C4960" s="37"/>
      <c r="D4960" s="37"/>
      <c r="F4960" s="37"/>
      <c r="G4960" s="37"/>
      <c r="H4960" s="37"/>
      <c r="J4960" s="25"/>
      <c r="K4960" s="25"/>
      <c r="M4960" s="25"/>
      <c r="P4960" s="25"/>
      <c r="R4960" s="25"/>
      <c r="T4960" s="37"/>
      <c r="U4960" s="37"/>
      <c r="W4960" s="37"/>
      <c r="Y4960" s="37"/>
      <c r="Z4960" s="37"/>
      <c r="AB4960" s="37"/>
    </row>
    <row r="4961" spans="1:28">
      <c r="A4961" s="125"/>
      <c r="B4961" s="37"/>
      <c r="C4961" s="37"/>
      <c r="D4961" s="37"/>
      <c r="F4961" s="37"/>
      <c r="G4961" s="37"/>
      <c r="H4961" s="37"/>
      <c r="J4961" s="25"/>
      <c r="K4961" s="25"/>
      <c r="M4961" s="25"/>
      <c r="P4961" s="25"/>
      <c r="R4961" s="25"/>
      <c r="T4961" s="37"/>
      <c r="U4961" s="37"/>
      <c r="W4961" s="37"/>
      <c r="Y4961" s="37"/>
      <c r="Z4961" s="37"/>
      <c r="AB4961" s="37"/>
    </row>
    <row r="4962" spans="1:28">
      <c r="A4962" s="125"/>
      <c r="B4962" s="37"/>
      <c r="C4962" s="37"/>
      <c r="D4962" s="37"/>
      <c r="F4962" s="37"/>
      <c r="G4962" s="37"/>
      <c r="H4962" s="37"/>
      <c r="J4962" s="25"/>
      <c r="K4962" s="25"/>
      <c r="M4962" s="25"/>
      <c r="P4962" s="25"/>
      <c r="R4962" s="25"/>
      <c r="T4962" s="37"/>
      <c r="U4962" s="37"/>
      <c r="W4962" s="37"/>
      <c r="Y4962" s="37"/>
      <c r="Z4962" s="37"/>
      <c r="AB4962" s="37"/>
    </row>
    <row r="4963" spans="1:28">
      <c r="A4963" s="125"/>
      <c r="B4963" s="37"/>
      <c r="C4963" s="37"/>
      <c r="D4963" s="37"/>
      <c r="F4963" s="37"/>
      <c r="G4963" s="37"/>
      <c r="H4963" s="37"/>
      <c r="J4963" s="25"/>
      <c r="K4963" s="25"/>
      <c r="M4963" s="25"/>
      <c r="P4963" s="25"/>
      <c r="R4963" s="25"/>
      <c r="T4963" s="37"/>
      <c r="U4963" s="37"/>
      <c r="W4963" s="37"/>
      <c r="Y4963" s="37"/>
      <c r="Z4963" s="37"/>
      <c r="AB4963" s="37"/>
    </row>
    <row r="4964" spans="1:28">
      <c r="A4964" s="125"/>
      <c r="B4964" s="37"/>
      <c r="C4964" s="37"/>
      <c r="D4964" s="37"/>
      <c r="F4964" s="37"/>
      <c r="G4964" s="37"/>
      <c r="H4964" s="37"/>
      <c r="J4964" s="25"/>
      <c r="K4964" s="25"/>
      <c r="M4964" s="25"/>
      <c r="P4964" s="25"/>
      <c r="R4964" s="25"/>
      <c r="T4964" s="37"/>
      <c r="U4964" s="37"/>
      <c r="W4964" s="37"/>
      <c r="Y4964" s="37"/>
      <c r="Z4964" s="37"/>
      <c r="AB4964" s="37"/>
    </row>
    <row r="4965" spans="1:28">
      <c r="A4965" s="125"/>
      <c r="B4965" s="37"/>
      <c r="C4965" s="37"/>
      <c r="D4965" s="37"/>
      <c r="F4965" s="37"/>
      <c r="G4965" s="37"/>
      <c r="H4965" s="37"/>
      <c r="J4965" s="25"/>
      <c r="K4965" s="25"/>
      <c r="M4965" s="25"/>
      <c r="P4965" s="25"/>
      <c r="R4965" s="25"/>
      <c r="T4965" s="37"/>
      <c r="U4965" s="37"/>
      <c r="W4965" s="37"/>
      <c r="Y4965" s="37"/>
      <c r="Z4965" s="37"/>
      <c r="AB4965" s="37"/>
    </row>
    <row r="4966" spans="1:28">
      <c r="A4966" s="125"/>
      <c r="B4966" s="37"/>
      <c r="C4966" s="37"/>
      <c r="D4966" s="37"/>
      <c r="F4966" s="37"/>
      <c r="G4966" s="37"/>
      <c r="H4966" s="37"/>
      <c r="J4966" s="25"/>
      <c r="K4966" s="25"/>
      <c r="M4966" s="25"/>
      <c r="P4966" s="25"/>
      <c r="R4966" s="25"/>
      <c r="T4966" s="37"/>
      <c r="U4966" s="37"/>
      <c r="W4966" s="37"/>
      <c r="Y4966" s="37"/>
      <c r="Z4966" s="37"/>
      <c r="AB4966" s="37"/>
    </row>
    <row r="4967" spans="1:28">
      <c r="A4967" s="125"/>
      <c r="B4967" s="37"/>
      <c r="C4967" s="37"/>
      <c r="D4967" s="37"/>
      <c r="F4967" s="37"/>
      <c r="G4967" s="37"/>
      <c r="H4967" s="37"/>
      <c r="J4967" s="25"/>
      <c r="K4967" s="25"/>
      <c r="M4967" s="25"/>
      <c r="P4967" s="25"/>
      <c r="R4967" s="25"/>
      <c r="T4967" s="37"/>
      <c r="U4967" s="37"/>
      <c r="W4967" s="37"/>
      <c r="Y4967" s="37"/>
      <c r="Z4967" s="37"/>
      <c r="AB4967" s="37"/>
    </row>
    <row r="4968" spans="1:28">
      <c r="A4968" s="125"/>
      <c r="B4968" s="37"/>
      <c r="C4968" s="37"/>
      <c r="D4968" s="37"/>
      <c r="F4968" s="37"/>
      <c r="G4968" s="37"/>
      <c r="H4968" s="37"/>
      <c r="J4968" s="25"/>
      <c r="K4968" s="25"/>
      <c r="M4968" s="25"/>
      <c r="P4968" s="25"/>
      <c r="R4968" s="25"/>
      <c r="T4968" s="37"/>
      <c r="U4968" s="37"/>
      <c r="W4968" s="37"/>
      <c r="Y4968" s="37"/>
      <c r="Z4968" s="37"/>
      <c r="AB4968" s="37"/>
    </row>
    <row r="4969" spans="1:28">
      <c r="A4969" s="125"/>
      <c r="B4969" s="37"/>
      <c r="C4969" s="37"/>
      <c r="D4969" s="37"/>
      <c r="F4969" s="37"/>
      <c r="G4969" s="37"/>
      <c r="H4969" s="37"/>
      <c r="J4969" s="25"/>
      <c r="K4969" s="25"/>
      <c r="M4969" s="25"/>
      <c r="P4969" s="25"/>
      <c r="R4969" s="25"/>
      <c r="T4969" s="37"/>
      <c r="U4969" s="37"/>
      <c r="W4969" s="37"/>
      <c r="Y4969" s="37"/>
      <c r="Z4969" s="37"/>
      <c r="AB4969" s="37"/>
    </row>
    <row r="4970" spans="1:28">
      <c r="A4970" s="125"/>
      <c r="B4970" s="37"/>
      <c r="C4970" s="37"/>
      <c r="D4970" s="37"/>
      <c r="F4970" s="37"/>
      <c r="G4970" s="37"/>
      <c r="H4970" s="37"/>
      <c r="J4970" s="25"/>
      <c r="K4970" s="25"/>
      <c r="M4970" s="25"/>
      <c r="P4970" s="25"/>
      <c r="R4970" s="25"/>
      <c r="T4970" s="37"/>
      <c r="U4970" s="37"/>
      <c r="W4970" s="37"/>
      <c r="Y4970" s="37"/>
      <c r="Z4970" s="37"/>
      <c r="AB4970" s="37"/>
    </row>
    <row r="4971" spans="1:28">
      <c r="A4971" s="125"/>
      <c r="B4971" s="37"/>
      <c r="C4971" s="37"/>
      <c r="D4971" s="37"/>
      <c r="F4971" s="37"/>
      <c r="G4971" s="37"/>
      <c r="H4971" s="37"/>
      <c r="J4971" s="25"/>
      <c r="K4971" s="25"/>
      <c r="M4971" s="25"/>
      <c r="P4971" s="25"/>
      <c r="R4971" s="25"/>
      <c r="T4971" s="37"/>
      <c r="U4971" s="37"/>
      <c r="W4971" s="37"/>
      <c r="Y4971" s="37"/>
      <c r="Z4971" s="37"/>
      <c r="AB4971" s="37"/>
    </row>
    <row r="4972" spans="1:28">
      <c r="A4972" s="125"/>
      <c r="B4972" s="37"/>
      <c r="C4972" s="37"/>
      <c r="D4972" s="37"/>
      <c r="F4972" s="37"/>
      <c r="G4972" s="37"/>
      <c r="H4972" s="37"/>
      <c r="J4972" s="25"/>
      <c r="K4972" s="25"/>
      <c r="M4972" s="25"/>
      <c r="P4972" s="25"/>
      <c r="R4972" s="25"/>
      <c r="T4972" s="37"/>
      <c r="U4972" s="37"/>
      <c r="W4972" s="37"/>
      <c r="Y4972" s="37"/>
      <c r="Z4972" s="37"/>
      <c r="AB4972" s="37"/>
    </row>
    <row r="4973" spans="1:28">
      <c r="A4973" s="125"/>
      <c r="B4973" s="37"/>
      <c r="C4973" s="37"/>
      <c r="D4973" s="37"/>
      <c r="F4973" s="37"/>
      <c r="G4973" s="37"/>
      <c r="H4973" s="37"/>
      <c r="J4973" s="25"/>
      <c r="K4973" s="25"/>
      <c r="M4973" s="25"/>
      <c r="P4973" s="25"/>
      <c r="R4973" s="25"/>
      <c r="T4973" s="37"/>
      <c r="U4973" s="37"/>
      <c r="W4973" s="37"/>
      <c r="Y4973" s="37"/>
      <c r="Z4973" s="37"/>
      <c r="AB4973" s="37"/>
    </row>
    <row r="4974" spans="1:28">
      <c r="A4974" s="125"/>
      <c r="B4974" s="37"/>
      <c r="C4974" s="37"/>
      <c r="D4974" s="37"/>
      <c r="F4974" s="37"/>
      <c r="G4974" s="37"/>
      <c r="H4974" s="37"/>
      <c r="J4974" s="25"/>
      <c r="K4974" s="25"/>
      <c r="M4974" s="25"/>
      <c r="P4974" s="25"/>
      <c r="R4974" s="25"/>
      <c r="T4974" s="37"/>
      <c r="U4974" s="37"/>
      <c r="W4974" s="37"/>
      <c r="Y4974" s="37"/>
      <c r="Z4974" s="37"/>
      <c r="AB4974" s="37"/>
    </row>
    <row r="4975" spans="1:28">
      <c r="A4975" s="125"/>
      <c r="B4975" s="37"/>
      <c r="C4975" s="37"/>
      <c r="D4975" s="37"/>
      <c r="F4975" s="37"/>
      <c r="G4975" s="37"/>
      <c r="H4975" s="37"/>
      <c r="J4975" s="25"/>
      <c r="K4975" s="25"/>
      <c r="M4975" s="25"/>
      <c r="P4975" s="25"/>
      <c r="R4975" s="25"/>
      <c r="T4975" s="37"/>
      <c r="U4975" s="37"/>
      <c r="W4975" s="37"/>
      <c r="Y4975" s="37"/>
      <c r="Z4975" s="37"/>
      <c r="AB4975" s="37"/>
    </row>
    <row r="4976" spans="1:28">
      <c r="A4976" s="125"/>
      <c r="B4976" s="37"/>
      <c r="C4976" s="37"/>
      <c r="D4976" s="37"/>
      <c r="F4976" s="37"/>
      <c r="G4976" s="37"/>
      <c r="H4976" s="37"/>
      <c r="J4976" s="25"/>
      <c r="K4976" s="25"/>
      <c r="M4976" s="25"/>
      <c r="P4976" s="25"/>
      <c r="R4976" s="25"/>
      <c r="T4976" s="37"/>
      <c r="U4976" s="37"/>
      <c r="W4976" s="37"/>
      <c r="Y4976" s="37"/>
      <c r="Z4976" s="37"/>
      <c r="AB4976" s="37"/>
    </row>
    <row r="4977" spans="1:28">
      <c r="A4977" s="125"/>
      <c r="B4977" s="37"/>
      <c r="C4977" s="37"/>
      <c r="D4977" s="37"/>
      <c r="F4977" s="37"/>
      <c r="G4977" s="37"/>
      <c r="H4977" s="37"/>
      <c r="J4977" s="25"/>
      <c r="K4977" s="25"/>
      <c r="M4977" s="25"/>
      <c r="P4977" s="25"/>
      <c r="R4977" s="25"/>
      <c r="T4977" s="37"/>
      <c r="U4977" s="37"/>
      <c r="W4977" s="37"/>
      <c r="Y4977" s="37"/>
      <c r="Z4977" s="37"/>
      <c r="AB4977" s="37"/>
    </row>
    <row r="4978" spans="1:28">
      <c r="A4978" s="125"/>
      <c r="B4978" s="37"/>
      <c r="C4978" s="37"/>
      <c r="D4978" s="37"/>
      <c r="F4978" s="37"/>
      <c r="G4978" s="37"/>
      <c r="H4978" s="37"/>
      <c r="J4978" s="25"/>
      <c r="K4978" s="25"/>
      <c r="M4978" s="25"/>
      <c r="P4978" s="25"/>
      <c r="R4978" s="25"/>
      <c r="T4978" s="37"/>
      <c r="U4978" s="37"/>
      <c r="W4978" s="37"/>
      <c r="Y4978" s="37"/>
      <c r="Z4978" s="37"/>
      <c r="AB4978" s="37"/>
    </row>
    <row r="4979" spans="1:28">
      <c r="A4979" s="125"/>
      <c r="B4979" s="37"/>
      <c r="C4979" s="37"/>
      <c r="D4979" s="37"/>
      <c r="F4979" s="37"/>
      <c r="G4979" s="37"/>
      <c r="H4979" s="37"/>
      <c r="J4979" s="25"/>
      <c r="K4979" s="25"/>
      <c r="M4979" s="25"/>
      <c r="P4979" s="25"/>
      <c r="R4979" s="25"/>
      <c r="T4979" s="37"/>
      <c r="U4979" s="37"/>
      <c r="W4979" s="37"/>
      <c r="Y4979" s="37"/>
      <c r="Z4979" s="37"/>
      <c r="AB4979" s="37"/>
    </row>
    <row r="4980" spans="1:28">
      <c r="A4980" s="125"/>
      <c r="B4980" s="37"/>
      <c r="C4980" s="37"/>
      <c r="D4980" s="37"/>
      <c r="F4980" s="37"/>
      <c r="G4980" s="37"/>
      <c r="H4980" s="37"/>
      <c r="J4980" s="25"/>
      <c r="K4980" s="25"/>
      <c r="M4980" s="25"/>
      <c r="P4980" s="25"/>
      <c r="R4980" s="25"/>
      <c r="T4980" s="37"/>
      <c r="U4980" s="37"/>
      <c r="W4980" s="37"/>
      <c r="Y4980" s="37"/>
      <c r="Z4980" s="37"/>
      <c r="AB4980" s="37"/>
    </row>
    <row r="4981" spans="1:28">
      <c r="A4981" s="125"/>
      <c r="B4981" s="37"/>
      <c r="C4981" s="37"/>
      <c r="D4981" s="37"/>
      <c r="F4981" s="37"/>
      <c r="G4981" s="37"/>
      <c r="H4981" s="37"/>
      <c r="J4981" s="25"/>
      <c r="K4981" s="25"/>
      <c r="M4981" s="25"/>
      <c r="P4981" s="25"/>
      <c r="R4981" s="25"/>
      <c r="T4981" s="37"/>
      <c r="U4981" s="37"/>
      <c r="W4981" s="37"/>
      <c r="Y4981" s="37"/>
      <c r="Z4981" s="37"/>
      <c r="AB4981" s="37"/>
    </row>
    <row r="4982" spans="1:28">
      <c r="A4982" s="125"/>
      <c r="B4982" s="37"/>
      <c r="C4982" s="37"/>
      <c r="D4982" s="37"/>
      <c r="F4982" s="37"/>
      <c r="G4982" s="37"/>
      <c r="H4982" s="37"/>
      <c r="J4982" s="25"/>
      <c r="K4982" s="25"/>
      <c r="M4982" s="25"/>
      <c r="P4982" s="25"/>
      <c r="R4982" s="25"/>
      <c r="T4982" s="37"/>
      <c r="U4982" s="37"/>
      <c r="W4982" s="37"/>
      <c r="Y4982" s="37"/>
      <c r="Z4982" s="37"/>
      <c r="AB4982" s="37"/>
    </row>
    <row r="4983" spans="1:28">
      <c r="A4983" s="125"/>
      <c r="B4983" s="37"/>
      <c r="C4983" s="37"/>
      <c r="D4983" s="37"/>
      <c r="F4983" s="37"/>
      <c r="G4983" s="37"/>
      <c r="H4983" s="37"/>
      <c r="J4983" s="25"/>
      <c r="K4983" s="25"/>
      <c r="M4983" s="25"/>
      <c r="P4983" s="25"/>
      <c r="R4983" s="25"/>
      <c r="T4983" s="37"/>
      <c r="U4983" s="37"/>
      <c r="W4983" s="37"/>
      <c r="Y4983" s="37"/>
      <c r="Z4983" s="37"/>
      <c r="AB4983" s="37"/>
    </row>
    <row r="4984" spans="1:28">
      <c r="A4984" s="125"/>
      <c r="B4984" s="37"/>
      <c r="C4984" s="37"/>
      <c r="D4984" s="37"/>
      <c r="F4984" s="37"/>
      <c r="G4984" s="37"/>
      <c r="H4984" s="37"/>
      <c r="J4984" s="25"/>
      <c r="K4984" s="25"/>
      <c r="M4984" s="25"/>
      <c r="P4984" s="25"/>
      <c r="R4984" s="25"/>
      <c r="T4984" s="37"/>
      <c r="U4984" s="37"/>
      <c r="W4984" s="37"/>
      <c r="Y4984" s="37"/>
      <c r="Z4984" s="37"/>
      <c r="AB4984" s="37"/>
    </row>
    <row r="4985" spans="1:28">
      <c r="A4985" s="125"/>
      <c r="B4985" s="37"/>
      <c r="C4985" s="37"/>
      <c r="D4985" s="37"/>
      <c r="F4985" s="37"/>
      <c r="G4985" s="37"/>
      <c r="H4985" s="37"/>
      <c r="J4985" s="25"/>
      <c r="K4985" s="25"/>
      <c r="M4985" s="25"/>
      <c r="P4985" s="25"/>
      <c r="R4985" s="25"/>
      <c r="T4985" s="37"/>
      <c r="U4985" s="37"/>
      <c r="W4985" s="37"/>
      <c r="Y4985" s="37"/>
      <c r="Z4985" s="37"/>
      <c r="AB4985" s="37"/>
    </row>
    <row r="4986" spans="1:28">
      <c r="A4986" s="125"/>
      <c r="B4986" s="37"/>
      <c r="C4986" s="37"/>
      <c r="D4986" s="37"/>
      <c r="F4986" s="37"/>
      <c r="G4986" s="37"/>
      <c r="H4986" s="37"/>
      <c r="J4986" s="25"/>
      <c r="K4986" s="25"/>
      <c r="M4986" s="25"/>
      <c r="P4986" s="25"/>
      <c r="R4986" s="25"/>
      <c r="T4986" s="37"/>
      <c r="U4986" s="37"/>
      <c r="W4986" s="37"/>
      <c r="Y4986" s="37"/>
      <c r="Z4986" s="37"/>
      <c r="AB4986" s="37"/>
    </row>
    <row r="4987" spans="1:28">
      <c r="A4987" s="125"/>
      <c r="B4987" s="37"/>
      <c r="C4987" s="37"/>
      <c r="D4987" s="37"/>
      <c r="F4987" s="37"/>
      <c r="G4987" s="37"/>
      <c r="H4987" s="37"/>
      <c r="J4987" s="25"/>
      <c r="K4987" s="25"/>
      <c r="M4987" s="25"/>
      <c r="P4987" s="25"/>
      <c r="R4987" s="25"/>
      <c r="T4987" s="37"/>
      <c r="U4987" s="37"/>
      <c r="W4987" s="37"/>
      <c r="Y4987" s="37"/>
      <c r="Z4987" s="37"/>
      <c r="AB4987" s="37"/>
    </row>
    <row r="4988" spans="1:28">
      <c r="A4988" s="125"/>
      <c r="B4988" s="37"/>
      <c r="C4988" s="37"/>
      <c r="D4988" s="37"/>
      <c r="F4988" s="37"/>
      <c r="G4988" s="37"/>
      <c r="H4988" s="37"/>
      <c r="J4988" s="25"/>
      <c r="K4988" s="25"/>
      <c r="M4988" s="25"/>
      <c r="P4988" s="25"/>
      <c r="R4988" s="25"/>
      <c r="T4988" s="37"/>
      <c r="U4988" s="37"/>
      <c r="W4988" s="37"/>
      <c r="Y4988" s="37"/>
      <c r="Z4988" s="37"/>
      <c r="AB4988" s="37"/>
    </row>
    <row r="4989" spans="1:28">
      <c r="A4989" s="125"/>
      <c r="B4989" s="37"/>
      <c r="C4989" s="37"/>
      <c r="D4989" s="37"/>
      <c r="F4989" s="37"/>
      <c r="G4989" s="37"/>
      <c r="H4989" s="37"/>
      <c r="J4989" s="25"/>
      <c r="K4989" s="25"/>
      <c r="M4989" s="25"/>
      <c r="P4989" s="25"/>
      <c r="R4989" s="25"/>
      <c r="T4989" s="37"/>
      <c r="U4989" s="37"/>
      <c r="W4989" s="37"/>
      <c r="Y4989" s="37"/>
      <c r="Z4989" s="37"/>
      <c r="AB4989" s="37"/>
    </row>
    <row r="4990" spans="1:28">
      <c r="A4990" s="125"/>
      <c r="B4990" s="37"/>
      <c r="C4990" s="37"/>
      <c r="D4990" s="37"/>
      <c r="F4990" s="37"/>
      <c r="G4990" s="37"/>
      <c r="H4990" s="37"/>
      <c r="J4990" s="25"/>
      <c r="K4990" s="25"/>
      <c r="M4990" s="25"/>
      <c r="P4990" s="25"/>
      <c r="R4990" s="25"/>
      <c r="T4990" s="37"/>
      <c r="U4990" s="37"/>
      <c r="W4990" s="37"/>
      <c r="Y4990" s="37"/>
      <c r="Z4990" s="37"/>
      <c r="AB4990" s="37"/>
    </row>
    <row r="4991" spans="1:28">
      <c r="A4991" s="125"/>
      <c r="B4991" s="37"/>
      <c r="C4991" s="37"/>
      <c r="D4991" s="37"/>
      <c r="F4991" s="37"/>
      <c r="G4991" s="37"/>
      <c r="H4991" s="37"/>
      <c r="J4991" s="25"/>
      <c r="K4991" s="25"/>
      <c r="M4991" s="25"/>
      <c r="P4991" s="25"/>
      <c r="R4991" s="25"/>
      <c r="T4991" s="37"/>
      <c r="U4991" s="37"/>
      <c r="W4991" s="37"/>
      <c r="Y4991" s="37"/>
      <c r="Z4991" s="37"/>
      <c r="AB4991" s="37"/>
    </row>
    <row r="4992" spans="1:28">
      <c r="A4992" s="125"/>
      <c r="B4992" s="37"/>
      <c r="C4992" s="37"/>
      <c r="D4992" s="37"/>
      <c r="F4992" s="37"/>
      <c r="G4992" s="37"/>
      <c r="H4992" s="37"/>
      <c r="J4992" s="25"/>
      <c r="K4992" s="25"/>
      <c r="M4992" s="25"/>
      <c r="P4992" s="25"/>
      <c r="R4992" s="25"/>
      <c r="T4992" s="37"/>
      <c r="U4992" s="37"/>
      <c r="W4992" s="37"/>
      <c r="Y4992" s="37"/>
      <c r="Z4992" s="37"/>
      <c r="AB4992" s="37"/>
    </row>
    <row r="4993" spans="1:28">
      <c r="A4993" s="125"/>
      <c r="B4993" s="37"/>
      <c r="C4993" s="37"/>
      <c r="D4993" s="37"/>
      <c r="F4993" s="37"/>
      <c r="G4993" s="37"/>
      <c r="H4993" s="37"/>
      <c r="J4993" s="25"/>
      <c r="K4993" s="25"/>
      <c r="M4993" s="25"/>
      <c r="P4993" s="25"/>
      <c r="R4993" s="25"/>
      <c r="T4993" s="37"/>
      <c r="U4993" s="37"/>
      <c r="W4993" s="37"/>
      <c r="Y4993" s="37"/>
      <c r="Z4993" s="37"/>
      <c r="AB4993" s="37"/>
    </row>
    <row r="4994" spans="1:28">
      <c r="A4994" s="125"/>
      <c r="B4994" s="37"/>
      <c r="C4994" s="37"/>
      <c r="D4994" s="37"/>
      <c r="F4994" s="37"/>
      <c r="G4994" s="37"/>
      <c r="H4994" s="37"/>
      <c r="J4994" s="25"/>
      <c r="K4994" s="25"/>
      <c r="M4994" s="25"/>
      <c r="P4994" s="25"/>
      <c r="R4994" s="25"/>
      <c r="T4994" s="37"/>
      <c r="U4994" s="37"/>
      <c r="W4994" s="37"/>
      <c r="Y4994" s="37"/>
      <c r="Z4994" s="37"/>
      <c r="AB4994" s="37"/>
    </row>
    <row r="4995" spans="1:28">
      <c r="A4995" s="125"/>
      <c r="B4995" s="37"/>
      <c r="C4995" s="37"/>
      <c r="D4995" s="37"/>
      <c r="F4995" s="37"/>
      <c r="G4995" s="37"/>
      <c r="H4995" s="37"/>
      <c r="J4995" s="25"/>
      <c r="K4995" s="25"/>
      <c r="M4995" s="25"/>
      <c r="P4995" s="25"/>
      <c r="R4995" s="25"/>
      <c r="T4995" s="37"/>
      <c r="U4995" s="37"/>
      <c r="W4995" s="37"/>
      <c r="Y4995" s="37"/>
      <c r="Z4995" s="37"/>
      <c r="AB4995" s="37"/>
    </row>
    <row r="4996" spans="1:28">
      <c r="A4996" s="125"/>
      <c r="B4996" s="37"/>
      <c r="C4996" s="37"/>
      <c r="D4996" s="37"/>
      <c r="F4996" s="37"/>
      <c r="G4996" s="37"/>
      <c r="H4996" s="37"/>
      <c r="J4996" s="25"/>
      <c r="K4996" s="25"/>
      <c r="M4996" s="25"/>
      <c r="P4996" s="25"/>
      <c r="R4996" s="25"/>
      <c r="T4996" s="37"/>
      <c r="U4996" s="37"/>
      <c r="W4996" s="37"/>
      <c r="Y4996" s="37"/>
      <c r="Z4996" s="37"/>
      <c r="AB4996" s="37"/>
    </row>
    <row r="4997" spans="1:28">
      <c r="A4997" s="125"/>
      <c r="B4997" s="37"/>
      <c r="C4997" s="37"/>
      <c r="D4997" s="37"/>
      <c r="F4997" s="37"/>
      <c r="G4997" s="37"/>
      <c r="H4997" s="37"/>
      <c r="J4997" s="25"/>
      <c r="K4997" s="25"/>
      <c r="M4997" s="25"/>
      <c r="P4997" s="25"/>
      <c r="R4997" s="25"/>
      <c r="T4997" s="37"/>
      <c r="U4997" s="37"/>
      <c r="W4997" s="37"/>
      <c r="Y4997" s="37"/>
      <c r="Z4997" s="37"/>
      <c r="AB4997" s="37"/>
    </row>
    <row r="4998" spans="1:28">
      <c r="A4998" s="125"/>
      <c r="B4998" s="37"/>
      <c r="C4998" s="37"/>
      <c r="D4998" s="37"/>
      <c r="F4998" s="37"/>
      <c r="G4998" s="37"/>
      <c r="H4998" s="37"/>
      <c r="J4998" s="25"/>
      <c r="K4998" s="25"/>
      <c r="M4998" s="25"/>
      <c r="P4998" s="25"/>
      <c r="R4998" s="25"/>
      <c r="T4998" s="37"/>
      <c r="U4998" s="37"/>
      <c r="W4998" s="37"/>
      <c r="Y4998" s="37"/>
      <c r="Z4998" s="37"/>
      <c r="AB4998" s="37"/>
    </row>
    <row r="4999" spans="1:28">
      <c r="A4999" s="125"/>
      <c r="B4999" s="37"/>
      <c r="C4999" s="37"/>
      <c r="D4999" s="37"/>
      <c r="F4999" s="37"/>
      <c r="G4999" s="37"/>
      <c r="H4999" s="37"/>
      <c r="J4999" s="25"/>
      <c r="K4999" s="25"/>
      <c r="M4999" s="25"/>
      <c r="P4999" s="25"/>
      <c r="R4999" s="25"/>
      <c r="T4999" s="37"/>
      <c r="U4999" s="37"/>
      <c r="W4999" s="37"/>
      <c r="Y4999" s="37"/>
      <c r="Z4999" s="37"/>
      <c r="AB4999" s="37"/>
    </row>
    <row r="5000" spans="1:28">
      <c r="A5000" s="125"/>
      <c r="B5000" s="37"/>
      <c r="C5000" s="37"/>
      <c r="D5000" s="37"/>
      <c r="F5000" s="37"/>
      <c r="G5000" s="37"/>
      <c r="H5000" s="37"/>
      <c r="J5000" s="25"/>
      <c r="K5000" s="25"/>
      <c r="M5000" s="25"/>
      <c r="P5000" s="25"/>
      <c r="R5000" s="25"/>
      <c r="T5000" s="37"/>
      <c r="U5000" s="37"/>
      <c r="W5000" s="37"/>
      <c r="Y5000" s="37"/>
      <c r="Z5000" s="37"/>
      <c r="AB5000" s="37"/>
    </row>
    <row r="5001" spans="1:28">
      <c r="A5001" s="125"/>
      <c r="B5001" s="37"/>
      <c r="C5001" s="37"/>
      <c r="D5001" s="37"/>
      <c r="F5001" s="37"/>
      <c r="G5001" s="37"/>
      <c r="H5001" s="37"/>
      <c r="J5001" s="25"/>
      <c r="K5001" s="25"/>
      <c r="M5001" s="25"/>
      <c r="P5001" s="25"/>
      <c r="R5001" s="25"/>
      <c r="T5001" s="37"/>
      <c r="U5001" s="37"/>
      <c r="W5001" s="37"/>
      <c r="Y5001" s="37"/>
      <c r="Z5001" s="37"/>
      <c r="AB5001" s="37"/>
    </row>
    <row r="5002" spans="1:28">
      <c r="A5002" s="125"/>
      <c r="B5002" s="37"/>
      <c r="C5002" s="37"/>
      <c r="D5002" s="37"/>
      <c r="F5002" s="37"/>
      <c r="G5002" s="37"/>
      <c r="H5002" s="37"/>
      <c r="J5002" s="25"/>
      <c r="K5002" s="25"/>
      <c r="M5002" s="25"/>
      <c r="P5002" s="25"/>
      <c r="R5002" s="25"/>
      <c r="T5002" s="37"/>
      <c r="U5002" s="37"/>
      <c r="W5002" s="37"/>
      <c r="Y5002" s="37"/>
      <c r="Z5002" s="37"/>
      <c r="AB5002" s="37"/>
    </row>
    <row r="5003" spans="1:28">
      <c r="A5003" s="125"/>
      <c r="B5003" s="37"/>
      <c r="C5003" s="37"/>
      <c r="D5003" s="37"/>
      <c r="F5003" s="37"/>
      <c r="G5003" s="37"/>
      <c r="H5003" s="37"/>
      <c r="J5003" s="25"/>
      <c r="K5003" s="25"/>
      <c r="M5003" s="25"/>
      <c r="P5003" s="25"/>
      <c r="R5003" s="25"/>
      <c r="T5003" s="37"/>
      <c r="U5003" s="37"/>
      <c r="W5003" s="37"/>
      <c r="Y5003" s="37"/>
      <c r="Z5003" s="37"/>
      <c r="AB5003" s="37"/>
    </row>
    <row r="5004" spans="1:28">
      <c r="A5004" s="125"/>
      <c r="B5004" s="37"/>
      <c r="C5004" s="37"/>
      <c r="D5004" s="37"/>
      <c r="F5004" s="37"/>
      <c r="G5004" s="37"/>
      <c r="H5004" s="37"/>
      <c r="J5004" s="25"/>
      <c r="K5004" s="25"/>
      <c r="M5004" s="25"/>
      <c r="P5004" s="25"/>
      <c r="R5004" s="25"/>
      <c r="T5004" s="37"/>
      <c r="U5004" s="37"/>
      <c r="W5004" s="37"/>
      <c r="Y5004" s="37"/>
      <c r="Z5004" s="37"/>
      <c r="AB5004" s="37"/>
    </row>
    <row r="5005" spans="1:28">
      <c r="A5005" s="125"/>
      <c r="B5005" s="37"/>
      <c r="C5005" s="37"/>
      <c r="D5005" s="37"/>
      <c r="F5005" s="37"/>
      <c r="G5005" s="37"/>
      <c r="H5005" s="37"/>
      <c r="J5005" s="25"/>
      <c r="K5005" s="25"/>
      <c r="M5005" s="25"/>
      <c r="P5005" s="25"/>
      <c r="R5005" s="25"/>
      <c r="T5005" s="37"/>
      <c r="U5005" s="37"/>
      <c r="W5005" s="37"/>
      <c r="Y5005" s="37"/>
      <c r="Z5005" s="37"/>
      <c r="AB5005" s="37"/>
    </row>
    <row r="5006" spans="1:28">
      <c r="A5006" s="125"/>
      <c r="B5006" s="37"/>
      <c r="C5006" s="37"/>
      <c r="D5006" s="37"/>
      <c r="F5006" s="37"/>
      <c r="G5006" s="37"/>
      <c r="H5006" s="37"/>
      <c r="J5006" s="25"/>
      <c r="K5006" s="25"/>
      <c r="M5006" s="25"/>
      <c r="P5006" s="25"/>
      <c r="R5006" s="25"/>
      <c r="T5006" s="37"/>
      <c r="U5006" s="37"/>
      <c r="W5006" s="37"/>
      <c r="Y5006" s="37"/>
      <c r="Z5006" s="37"/>
      <c r="AB5006" s="37"/>
    </row>
    <row r="5007" spans="1:28">
      <c r="A5007" s="125"/>
      <c r="B5007" s="37"/>
      <c r="C5007" s="37"/>
      <c r="D5007" s="37"/>
      <c r="F5007" s="37"/>
      <c r="G5007" s="37"/>
      <c r="H5007" s="37"/>
      <c r="J5007" s="25"/>
      <c r="K5007" s="25"/>
      <c r="M5007" s="25"/>
      <c r="P5007" s="25"/>
      <c r="R5007" s="25"/>
      <c r="T5007" s="37"/>
      <c r="U5007" s="37"/>
      <c r="W5007" s="37"/>
      <c r="Y5007" s="37"/>
      <c r="Z5007" s="37"/>
      <c r="AB5007" s="37"/>
    </row>
    <row r="5008" spans="1:28">
      <c r="A5008" s="125"/>
      <c r="B5008" s="37"/>
      <c r="C5008" s="37"/>
      <c r="D5008" s="37"/>
      <c r="F5008" s="37"/>
      <c r="G5008" s="37"/>
      <c r="H5008" s="37"/>
      <c r="J5008" s="25"/>
      <c r="K5008" s="25"/>
      <c r="M5008" s="25"/>
      <c r="P5008" s="25"/>
      <c r="R5008" s="25"/>
      <c r="T5008" s="37"/>
      <c r="U5008" s="37"/>
      <c r="W5008" s="37"/>
      <c r="Y5008" s="37"/>
      <c r="Z5008" s="37"/>
      <c r="AB5008" s="37"/>
    </row>
    <row r="5009" spans="1:28">
      <c r="A5009" s="125"/>
      <c r="B5009" s="37"/>
      <c r="C5009" s="37"/>
      <c r="D5009" s="37"/>
      <c r="F5009" s="37"/>
      <c r="G5009" s="37"/>
      <c r="H5009" s="37"/>
      <c r="J5009" s="25"/>
      <c r="K5009" s="25"/>
      <c r="M5009" s="25"/>
      <c r="P5009" s="25"/>
      <c r="R5009" s="25"/>
      <c r="T5009" s="37"/>
      <c r="U5009" s="37"/>
      <c r="W5009" s="37"/>
      <c r="Y5009" s="37"/>
      <c r="Z5009" s="37"/>
      <c r="AB5009" s="37"/>
    </row>
    <row r="5010" spans="1:28">
      <c r="A5010" s="125"/>
      <c r="B5010" s="37"/>
      <c r="C5010" s="37"/>
      <c r="D5010" s="37"/>
      <c r="F5010" s="37"/>
      <c r="G5010" s="37"/>
      <c r="H5010" s="37"/>
      <c r="J5010" s="25"/>
      <c r="K5010" s="25"/>
      <c r="M5010" s="25"/>
      <c r="P5010" s="25"/>
      <c r="R5010" s="25"/>
      <c r="T5010" s="37"/>
      <c r="U5010" s="37"/>
      <c r="W5010" s="37"/>
      <c r="Y5010" s="37"/>
      <c r="Z5010" s="37"/>
      <c r="AB5010" s="37"/>
    </row>
    <row r="5011" spans="1:28">
      <c r="A5011" s="125"/>
      <c r="B5011" s="37"/>
      <c r="C5011" s="37"/>
      <c r="D5011" s="37"/>
      <c r="F5011" s="37"/>
      <c r="G5011" s="37"/>
      <c r="H5011" s="37"/>
      <c r="J5011" s="25"/>
      <c r="K5011" s="25"/>
      <c r="M5011" s="25"/>
      <c r="P5011" s="25"/>
      <c r="R5011" s="25"/>
      <c r="T5011" s="37"/>
      <c r="U5011" s="37"/>
      <c r="W5011" s="37"/>
      <c r="Y5011" s="37"/>
      <c r="Z5011" s="37"/>
      <c r="AB5011" s="37"/>
    </row>
    <row r="5012" spans="1:28">
      <c r="A5012" s="125"/>
      <c r="B5012" s="37"/>
      <c r="C5012" s="37"/>
      <c r="D5012" s="37"/>
      <c r="F5012" s="37"/>
      <c r="G5012" s="37"/>
      <c r="H5012" s="37"/>
      <c r="J5012" s="25"/>
      <c r="K5012" s="25"/>
      <c r="M5012" s="25"/>
      <c r="P5012" s="25"/>
      <c r="R5012" s="25"/>
      <c r="T5012" s="37"/>
      <c r="U5012" s="37"/>
      <c r="W5012" s="37"/>
      <c r="Y5012" s="37"/>
      <c r="Z5012" s="37"/>
      <c r="AB5012" s="37"/>
    </row>
    <row r="5013" spans="1:28">
      <c r="A5013" s="125"/>
      <c r="B5013" s="37"/>
      <c r="C5013" s="37"/>
      <c r="D5013" s="37"/>
      <c r="F5013" s="37"/>
      <c r="G5013" s="37"/>
      <c r="H5013" s="37"/>
      <c r="J5013" s="25"/>
      <c r="K5013" s="25"/>
      <c r="M5013" s="25"/>
      <c r="P5013" s="25"/>
      <c r="R5013" s="25"/>
      <c r="T5013" s="37"/>
      <c r="U5013" s="37"/>
      <c r="W5013" s="37"/>
      <c r="Y5013" s="37"/>
      <c r="Z5013" s="37"/>
      <c r="AB5013" s="37"/>
    </row>
    <row r="5014" spans="1:28">
      <c r="A5014" s="125"/>
      <c r="B5014" s="37"/>
      <c r="C5014" s="37"/>
      <c r="D5014" s="37"/>
      <c r="F5014" s="37"/>
      <c r="G5014" s="37"/>
      <c r="H5014" s="37"/>
      <c r="J5014" s="25"/>
      <c r="K5014" s="25"/>
      <c r="M5014" s="25"/>
      <c r="P5014" s="25"/>
      <c r="R5014" s="25"/>
      <c r="T5014" s="37"/>
      <c r="U5014" s="37"/>
      <c r="W5014" s="37"/>
      <c r="Y5014" s="37"/>
      <c r="Z5014" s="37"/>
      <c r="AB5014" s="37"/>
    </row>
    <row r="5015" spans="1:28">
      <c r="A5015" s="125"/>
      <c r="B5015" s="37"/>
      <c r="C5015" s="37"/>
      <c r="D5015" s="37"/>
      <c r="F5015" s="37"/>
      <c r="G5015" s="37"/>
      <c r="H5015" s="37"/>
      <c r="J5015" s="25"/>
      <c r="K5015" s="25"/>
      <c r="M5015" s="25"/>
      <c r="P5015" s="25"/>
      <c r="R5015" s="25"/>
      <c r="T5015" s="37"/>
      <c r="U5015" s="37"/>
      <c r="W5015" s="37"/>
      <c r="Y5015" s="37"/>
      <c r="Z5015" s="37"/>
      <c r="AB5015" s="37"/>
    </row>
    <row r="5016" spans="1:28">
      <c r="A5016" s="125"/>
      <c r="B5016" s="37"/>
      <c r="C5016" s="37"/>
      <c r="D5016" s="37"/>
      <c r="F5016" s="37"/>
      <c r="G5016" s="37"/>
      <c r="H5016" s="37"/>
      <c r="J5016" s="25"/>
      <c r="K5016" s="25"/>
      <c r="M5016" s="25"/>
      <c r="P5016" s="25"/>
      <c r="R5016" s="25"/>
      <c r="T5016" s="37"/>
      <c r="U5016" s="37"/>
      <c r="W5016" s="37"/>
      <c r="Y5016" s="37"/>
      <c r="Z5016" s="37"/>
      <c r="AB5016" s="37"/>
    </row>
    <row r="5017" spans="1:28">
      <c r="A5017" s="125"/>
      <c r="B5017" s="37"/>
      <c r="C5017" s="37"/>
      <c r="D5017" s="37"/>
      <c r="F5017" s="37"/>
      <c r="G5017" s="37"/>
      <c r="H5017" s="37"/>
      <c r="J5017" s="25"/>
      <c r="K5017" s="25"/>
      <c r="M5017" s="25"/>
      <c r="P5017" s="25"/>
      <c r="R5017" s="25"/>
      <c r="T5017" s="37"/>
      <c r="U5017" s="37"/>
      <c r="W5017" s="37"/>
      <c r="Y5017" s="37"/>
      <c r="Z5017" s="37"/>
      <c r="AB5017" s="37"/>
    </row>
    <row r="5018" spans="1:28">
      <c r="A5018" s="125"/>
      <c r="B5018" s="37"/>
      <c r="C5018" s="37"/>
      <c r="D5018" s="37"/>
      <c r="F5018" s="37"/>
      <c r="G5018" s="37"/>
      <c r="H5018" s="37"/>
      <c r="J5018" s="25"/>
      <c r="K5018" s="25"/>
      <c r="M5018" s="25"/>
      <c r="P5018" s="25"/>
      <c r="R5018" s="25"/>
      <c r="T5018" s="37"/>
      <c r="U5018" s="37"/>
      <c r="W5018" s="37"/>
      <c r="Y5018" s="37"/>
      <c r="Z5018" s="37"/>
      <c r="AB5018" s="37"/>
    </row>
    <row r="5019" spans="1:28">
      <c r="A5019" s="125"/>
      <c r="B5019" s="37"/>
      <c r="C5019" s="37"/>
      <c r="D5019" s="37"/>
      <c r="F5019" s="37"/>
      <c r="G5019" s="37"/>
      <c r="H5019" s="37"/>
      <c r="J5019" s="25"/>
      <c r="K5019" s="25"/>
      <c r="M5019" s="25"/>
      <c r="P5019" s="25"/>
      <c r="R5019" s="25"/>
      <c r="T5019" s="37"/>
      <c r="U5019" s="37"/>
      <c r="W5019" s="37"/>
      <c r="Y5019" s="37"/>
      <c r="Z5019" s="37"/>
      <c r="AB5019" s="37"/>
    </row>
    <row r="5020" spans="1:28">
      <c r="A5020" s="125"/>
      <c r="B5020" s="37"/>
      <c r="C5020" s="37"/>
      <c r="D5020" s="37"/>
      <c r="F5020" s="37"/>
      <c r="G5020" s="37"/>
      <c r="H5020" s="37"/>
      <c r="J5020" s="25"/>
      <c r="K5020" s="25"/>
      <c r="M5020" s="25"/>
      <c r="P5020" s="25"/>
      <c r="R5020" s="25"/>
      <c r="T5020" s="37"/>
      <c r="U5020" s="37"/>
      <c r="W5020" s="37"/>
      <c r="Y5020" s="37"/>
      <c r="Z5020" s="37"/>
      <c r="AB5020" s="37"/>
    </row>
    <row r="5021" spans="1:28">
      <c r="A5021" s="125"/>
      <c r="B5021" s="37"/>
      <c r="C5021" s="37"/>
      <c r="D5021" s="37"/>
      <c r="F5021" s="37"/>
      <c r="G5021" s="37"/>
      <c r="H5021" s="37"/>
      <c r="J5021" s="25"/>
      <c r="K5021" s="25"/>
      <c r="M5021" s="25"/>
      <c r="P5021" s="25"/>
      <c r="R5021" s="25"/>
      <c r="T5021" s="37"/>
      <c r="U5021" s="37"/>
      <c r="W5021" s="37"/>
      <c r="Y5021" s="37"/>
      <c r="Z5021" s="37"/>
      <c r="AB5021" s="37"/>
    </row>
    <row r="5022" spans="1:28">
      <c r="A5022" s="125"/>
      <c r="B5022" s="37"/>
      <c r="C5022" s="37"/>
      <c r="D5022" s="37"/>
      <c r="F5022" s="37"/>
      <c r="G5022" s="37"/>
      <c r="H5022" s="37"/>
      <c r="J5022" s="25"/>
      <c r="K5022" s="25"/>
      <c r="M5022" s="25"/>
      <c r="P5022" s="25"/>
      <c r="R5022" s="25"/>
      <c r="T5022" s="37"/>
      <c r="U5022" s="37"/>
      <c r="W5022" s="37"/>
      <c r="Y5022" s="37"/>
      <c r="Z5022" s="37"/>
      <c r="AB5022" s="37"/>
    </row>
    <row r="5023" spans="1:28">
      <c r="A5023" s="125"/>
      <c r="B5023" s="37"/>
      <c r="C5023" s="37"/>
      <c r="D5023" s="37"/>
      <c r="F5023" s="37"/>
      <c r="G5023" s="37"/>
      <c r="H5023" s="37"/>
      <c r="J5023" s="25"/>
      <c r="K5023" s="25"/>
      <c r="M5023" s="25"/>
      <c r="P5023" s="25"/>
      <c r="R5023" s="25"/>
      <c r="T5023" s="37"/>
      <c r="U5023" s="37"/>
      <c r="W5023" s="37"/>
      <c r="Y5023" s="37"/>
      <c r="Z5023" s="37"/>
      <c r="AB5023" s="37"/>
    </row>
    <row r="5024" spans="1:28">
      <c r="A5024" s="125"/>
      <c r="B5024" s="37"/>
      <c r="C5024" s="37"/>
      <c r="D5024" s="37"/>
      <c r="F5024" s="37"/>
      <c r="G5024" s="37"/>
      <c r="H5024" s="37"/>
      <c r="J5024" s="25"/>
      <c r="K5024" s="25"/>
      <c r="M5024" s="25"/>
      <c r="P5024" s="25"/>
      <c r="R5024" s="25"/>
      <c r="T5024" s="37"/>
      <c r="U5024" s="37"/>
      <c r="W5024" s="37"/>
      <c r="Y5024" s="37"/>
      <c r="Z5024" s="37"/>
      <c r="AB5024" s="37"/>
    </row>
    <row r="5025" spans="1:28">
      <c r="A5025" s="125"/>
      <c r="B5025" s="37"/>
      <c r="C5025" s="37"/>
      <c r="D5025" s="37"/>
      <c r="F5025" s="37"/>
      <c r="G5025" s="37"/>
      <c r="H5025" s="37"/>
      <c r="J5025" s="25"/>
      <c r="K5025" s="25"/>
      <c r="M5025" s="25"/>
      <c r="P5025" s="25"/>
      <c r="R5025" s="25"/>
      <c r="T5025" s="37"/>
      <c r="U5025" s="37"/>
      <c r="W5025" s="37"/>
      <c r="Y5025" s="37"/>
      <c r="Z5025" s="37"/>
      <c r="AB5025" s="37"/>
    </row>
    <row r="5026" spans="1:28">
      <c r="A5026" s="125"/>
      <c r="B5026" s="37"/>
      <c r="C5026" s="37"/>
      <c r="D5026" s="37"/>
      <c r="F5026" s="37"/>
      <c r="G5026" s="37"/>
      <c r="H5026" s="37"/>
      <c r="J5026" s="25"/>
      <c r="K5026" s="25"/>
      <c r="M5026" s="25"/>
      <c r="P5026" s="25"/>
      <c r="R5026" s="25"/>
      <c r="T5026" s="37"/>
      <c r="U5026" s="37"/>
      <c r="W5026" s="37"/>
      <c r="Y5026" s="37"/>
      <c r="Z5026" s="37"/>
      <c r="AB5026" s="37"/>
    </row>
    <row r="5027" spans="1:28">
      <c r="A5027" s="125"/>
      <c r="B5027" s="37"/>
      <c r="C5027" s="37"/>
      <c r="D5027" s="37"/>
      <c r="F5027" s="37"/>
      <c r="G5027" s="37"/>
      <c r="H5027" s="37"/>
      <c r="J5027" s="25"/>
      <c r="K5027" s="25"/>
      <c r="M5027" s="25"/>
      <c r="P5027" s="25"/>
      <c r="R5027" s="25"/>
      <c r="T5027" s="37"/>
      <c r="U5027" s="37"/>
      <c r="W5027" s="37"/>
      <c r="Y5027" s="37"/>
      <c r="Z5027" s="37"/>
      <c r="AB5027" s="37"/>
    </row>
    <row r="5028" spans="1:28">
      <c r="A5028" s="125"/>
      <c r="B5028" s="37"/>
      <c r="C5028" s="37"/>
      <c r="D5028" s="37"/>
      <c r="F5028" s="37"/>
      <c r="G5028" s="37"/>
      <c r="H5028" s="37"/>
      <c r="J5028" s="25"/>
      <c r="K5028" s="25"/>
      <c r="M5028" s="25"/>
      <c r="P5028" s="25"/>
      <c r="R5028" s="25"/>
      <c r="T5028" s="37"/>
      <c r="U5028" s="37"/>
      <c r="W5028" s="37"/>
      <c r="Y5028" s="37"/>
      <c r="Z5028" s="37"/>
      <c r="AB5028" s="37"/>
    </row>
    <row r="5029" spans="1:28">
      <c r="A5029" s="125"/>
      <c r="B5029" s="37"/>
      <c r="C5029" s="37"/>
      <c r="D5029" s="37"/>
      <c r="F5029" s="37"/>
      <c r="G5029" s="37"/>
      <c r="H5029" s="37"/>
      <c r="J5029" s="25"/>
      <c r="K5029" s="25"/>
      <c r="M5029" s="25"/>
      <c r="P5029" s="25"/>
      <c r="R5029" s="25"/>
      <c r="T5029" s="37"/>
      <c r="U5029" s="37"/>
      <c r="W5029" s="37"/>
      <c r="Y5029" s="37"/>
      <c r="Z5029" s="37"/>
      <c r="AB5029" s="37"/>
    </row>
    <row r="5030" spans="1:28">
      <c r="A5030" s="125"/>
      <c r="B5030" s="37"/>
      <c r="C5030" s="37"/>
      <c r="D5030" s="37"/>
      <c r="F5030" s="37"/>
      <c r="G5030" s="37"/>
      <c r="H5030" s="37"/>
      <c r="J5030" s="25"/>
      <c r="K5030" s="25"/>
      <c r="M5030" s="25"/>
      <c r="P5030" s="25"/>
      <c r="R5030" s="25"/>
      <c r="T5030" s="37"/>
      <c r="U5030" s="37"/>
      <c r="W5030" s="37"/>
      <c r="Y5030" s="37"/>
      <c r="Z5030" s="37"/>
      <c r="AB5030" s="37"/>
    </row>
    <row r="5031" spans="1:28">
      <c r="A5031" s="125"/>
      <c r="B5031" s="37"/>
      <c r="C5031" s="37"/>
      <c r="D5031" s="37"/>
      <c r="F5031" s="37"/>
      <c r="G5031" s="37"/>
      <c r="H5031" s="37"/>
      <c r="J5031" s="25"/>
      <c r="K5031" s="25"/>
      <c r="M5031" s="25"/>
      <c r="P5031" s="25"/>
      <c r="R5031" s="25"/>
      <c r="T5031" s="37"/>
      <c r="U5031" s="37"/>
      <c r="W5031" s="37"/>
      <c r="Y5031" s="37"/>
      <c r="Z5031" s="37"/>
      <c r="AB5031" s="37"/>
    </row>
    <row r="5032" spans="1:28">
      <c r="A5032" s="125"/>
      <c r="B5032" s="37"/>
      <c r="C5032" s="37"/>
      <c r="D5032" s="37"/>
      <c r="F5032" s="37"/>
      <c r="G5032" s="37"/>
      <c r="H5032" s="37"/>
      <c r="J5032" s="25"/>
      <c r="K5032" s="25"/>
      <c r="M5032" s="25"/>
      <c r="P5032" s="25"/>
      <c r="R5032" s="25"/>
      <c r="T5032" s="37"/>
      <c r="U5032" s="37"/>
      <c r="W5032" s="37"/>
      <c r="Y5032" s="37"/>
      <c r="Z5032" s="37"/>
      <c r="AB5032" s="37"/>
    </row>
    <row r="5033" spans="1:28">
      <c r="A5033" s="125"/>
      <c r="B5033" s="37"/>
      <c r="C5033" s="37"/>
      <c r="D5033" s="37"/>
      <c r="F5033" s="37"/>
      <c r="G5033" s="37"/>
      <c r="H5033" s="37"/>
      <c r="J5033" s="25"/>
      <c r="K5033" s="25"/>
      <c r="M5033" s="25"/>
      <c r="P5033" s="25"/>
      <c r="R5033" s="25"/>
      <c r="T5033" s="37"/>
      <c r="U5033" s="37"/>
      <c r="W5033" s="37"/>
      <c r="Y5033" s="37"/>
      <c r="Z5033" s="37"/>
      <c r="AB5033" s="37"/>
    </row>
    <row r="5034" spans="1:28">
      <c r="A5034" s="125"/>
      <c r="B5034" s="37"/>
      <c r="C5034" s="37"/>
      <c r="D5034" s="37"/>
      <c r="F5034" s="37"/>
      <c r="G5034" s="37"/>
      <c r="H5034" s="37"/>
      <c r="J5034" s="25"/>
      <c r="K5034" s="25"/>
      <c r="M5034" s="25"/>
      <c r="P5034" s="25"/>
      <c r="R5034" s="25"/>
      <c r="T5034" s="37"/>
      <c r="U5034" s="37"/>
      <c r="W5034" s="37"/>
      <c r="Y5034" s="37"/>
      <c r="Z5034" s="37"/>
      <c r="AB5034" s="37"/>
    </row>
    <row r="5035" spans="1:28">
      <c r="A5035" s="125"/>
      <c r="B5035" s="37"/>
      <c r="C5035" s="37"/>
      <c r="D5035" s="37"/>
      <c r="F5035" s="37"/>
      <c r="G5035" s="37"/>
      <c r="H5035" s="37"/>
      <c r="J5035" s="25"/>
      <c r="K5035" s="25"/>
      <c r="M5035" s="25"/>
      <c r="P5035" s="25"/>
      <c r="R5035" s="25"/>
      <c r="T5035" s="37"/>
      <c r="U5035" s="37"/>
      <c r="W5035" s="37"/>
      <c r="Y5035" s="37"/>
      <c r="Z5035" s="37"/>
      <c r="AB5035" s="37"/>
    </row>
    <row r="5036" spans="1:28">
      <c r="A5036" s="125"/>
      <c r="B5036" s="37"/>
      <c r="C5036" s="37"/>
      <c r="D5036" s="37"/>
      <c r="F5036" s="37"/>
      <c r="G5036" s="37"/>
      <c r="H5036" s="37"/>
      <c r="J5036" s="25"/>
      <c r="K5036" s="25"/>
      <c r="M5036" s="25"/>
      <c r="P5036" s="25"/>
      <c r="R5036" s="25"/>
      <c r="T5036" s="37"/>
      <c r="U5036" s="37"/>
      <c r="W5036" s="37"/>
      <c r="Y5036" s="37"/>
      <c r="Z5036" s="37"/>
      <c r="AB5036" s="37"/>
    </row>
    <row r="5037" spans="1:28">
      <c r="A5037" s="125"/>
      <c r="B5037" s="37"/>
      <c r="C5037" s="37"/>
      <c r="D5037" s="37"/>
      <c r="F5037" s="37"/>
      <c r="G5037" s="37"/>
      <c r="H5037" s="37"/>
      <c r="J5037" s="25"/>
      <c r="K5037" s="25"/>
      <c r="M5037" s="25"/>
      <c r="P5037" s="25"/>
      <c r="R5037" s="25"/>
      <c r="T5037" s="37"/>
      <c r="U5037" s="37"/>
      <c r="W5037" s="37"/>
      <c r="Y5037" s="37"/>
      <c r="Z5037" s="37"/>
      <c r="AB5037" s="37"/>
    </row>
    <row r="5038" spans="1:28">
      <c r="A5038" s="125"/>
      <c r="B5038" s="37"/>
      <c r="C5038" s="37"/>
      <c r="D5038" s="37"/>
      <c r="F5038" s="37"/>
      <c r="G5038" s="37"/>
      <c r="H5038" s="37"/>
      <c r="J5038" s="25"/>
      <c r="K5038" s="25"/>
      <c r="M5038" s="25"/>
      <c r="P5038" s="25"/>
      <c r="R5038" s="25"/>
      <c r="T5038" s="37"/>
      <c r="U5038" s="37"/>
      <c r="W5038" s="37"/>
      <c r="Y5038" s="37"/>
      <c r="Z5038" s="37"/>
      <c r="AB5038" s="37"/>
    </row>
    <row r="5039" spans="1:28">
      <c r="A5039" s="125"/>
      <c r="B5039" s="37"/>
      <c r="C5039" s="37"/>
      <c r="D5039" s="37"/>
      <c r="F5039" s="37"/>
      <c r="G5039" s="37"/>
      <c r="H5039" s="37"/>
      <c r="J5039" s="25"/>
      <c r="K5039" s="25"/>
      <c r="M5039" s="25"/>
      <c r="P5039" s="25"/>
      <c r="R5039" s="25"/>
      <c r="T5039" s="37"/>
      <c r="U5039" s="37"/>
      <c r="W5039" s="37"/>
      <c r="Y5039" s="37"/>
      <c r="Z5039" s="37"/>
      <c r="AB5039" s="37"/>
    </row>
    <row r="5040" spans="1:28">
      <c r="A5040" s="125"/>
      <c r="B5040" s="37"/>
      <c r="C5040" s="37"/>
      <c r="D5040" s="37"/>
      <c r="F5040" s="37"/>
      <c r="G5040" s="37"/>
      <c r="H5040" s="37"/>
      <c r="J5040" s="25"/>
      <c r="K5040" s="25"/>
      <c r="M5040" s="25"/>
      <c r="P5040" s="25"/>
      <c r="R5040" s="25"/>
      <c r="T5040" s="37"/>
      <c r="U5040" s="37"/>
      <c r="W5040" s="37"/>
      <c r="Y5040" s="37"/>
      <c r="Z5040" s="37"/>
      <c r="AB5040" s="37"/>
    </row>
    <row r="5041" spans="1:28">
      <c r="A5041" s="125"/>
      <c r="B5041" s="37"/>
      <c r="C5041" s="37"/>
      <c r="D5041" s="37"/>
      <c r="F5041" s="37"/>
      <c r="G5041" s="37"/>
      <c r="H5041" s="37"/>
      <c r="J5041" s="25"/>
      <c r="K5041" s="25"/>
      <c r="M5041" s="25"/>
      <c r="P5041" s="25"/>
      <c r="R5041" s="25"/>
      <c r="T5041" s="37"/>
      <c r="U5041" s="37"/>
      <c r="W5041" s="37"/>
      <c r="Y5041" s="37"/>
      <c r="Z5041" s="37"/>
      <c r="AB5041" s="37"/>
    </row>
    <row r="5042" spans="1:28">
      <c r="A5042" s="125"/>
      <c r="B5042" s="37"/>
      <c r="C5042" s="37"/>
      <c r="D5042" s="37"/>
      <c r="F5042" s="37"/>
      <c r="G5042" s="37"/>
      <c r="H5042" s="37"/>
      <c r="J5042" s="25"/>
      <c r="K5042" s="25"/>
      <c r="M5042" s="25"/>
      <c r="P5042" s="25"/>
      <c r="R5042" s="25"/>
      <c r="T5042" s="37"/>
      <c r="U5042" s="37"/>
      <c r="W5042" s="37"/>
      <c r="Y5042" s="37"/>
      <c r="Z5042" s="37"/>
      <c r="AB5042" s="37"/>
    </row>
    <row r="5043" spans="1:28">
      <c r="A5043" s="125"/>
      <c r="B5043" s="37"/>
      <c r="C5043" s="37"/>
      <c r="D5043" s="37"/>
      <c r="F5043" s="37"/>
      <c r="G5043" s="37"/>
      <c r="H5043" s="37"/>
      <c r="J5043" s="25"/>
      <c r="K5043" s="25"/>
      <c r="M5043" s="25"/>
      <c r="P5043" s="25"/>
      <c r="R5043" s="25"/>
      <c r="T5043" s="37"/>
      <c r="U5043" s="37"/>
      <c r="W5043" s="37"/>
      <c r="Y5043" s="37"/>
      <c r="Z5043" s="37"/>
      <c r="AB5043" s="37"/>
    </row>
    <row r="5044" spans="1:28">
      <c r="A5044" s="125"/>
      <c r="B5044" s="37"/>
      <c r="C5044" s="37"/>
      <c r="D5044" s="37"/>
      <c r="F5044" s="37"/>
      <c r="G5044" s="37"/>
      <c r="H5044" s="37"/>
      <c r="J5044" s="25"/>
      <c r="K5044" s="25"/>
      <c r="M5044" s="25"/>
      <c r="P5044" s="25"/>
      <c r="R5044" s="25"/>
      <c r="T5044" s="37"/>
      <c r="U5044" s="37"/>
      <c r="W5044" s="37"/>
      <c r="Y5044" s="37"/>
      <c r="Z5044" s="37"/>
      <c r="AB5044" s="37"/>
    </row>
    <row r="5045" spans="1:28">
      <c r="A5045" s="125"/>
      <c r="B5045" s="37"/>
      <c r="C5045" s="37"/>
      <c r="D5045" s="37"/>
      <c r="F5045" s="37"/>
      <c r="G5045" s="37"/>
      <c r="H5045" s="37"/>
      <c r="J5045" s="25"/>
      <c r="K5045" s="25"/>
      <c r="M5045" s="25"/>
      <c r="P5045" s="25"/>
      <c r="R5045" s="25"/>
      <c r="T5045" s="37"/>
      <c r="U5045" s="37"/>
      <c r="W5045" s="37"/>
      <c r="Y5045" s="37"/>
      <c r="Z5045" s="37"/>
      <c r="AB5045" s="37"/>
    </row>
    <row r="5046" spans="1:28">
      <c r="A5046" s="125"/>
      <c r="B5046" s="37"/>
      <c r="C5046" s="37"/>
      <c r="D5046" s="37"/>
      <c r="F5046" s="37"/>
      <c r="G5046" s="37"/>
      <c r="H5046" s="37"/>
      <c r="J5046" s="25"/>
      <c r="K5046" s="25"/>
      <c r="M5046" s="25"/>
      <c r="P5046" s="25"/>
      <c r="R5046" s="25"/>
      <c r="T5046" s="37"/>
      <c r="U5046" s="37"/>
      <c r="W5046" s="37"/>
      <c r="Y5046" s="37"/>
      <c r="Z5046" s="37"/>
      <c r="AB5046" s="37"/>
    </row>
    <row r="5047" spans="1:28">
      <c r="A5047" s="125"/>
      <c r="B5047" s="37"/>
      <c r="C5047" s="37"/>
      <c r="D5047" s="37"/>
      <c r="F5047" s="37"/>
      <c r="G5047" s="37"/>
      <c r="H5047" s="37"/>
      <c r="J5047" s="25"/>
      <c r="K5047" s="25"/>
      <c r="M5047" s="25"/>
      <c r="P5047" s="25"/>
      <c r="R5047" s="25"/>
      <c r="T5047" s="37"/>
      <c r="U5047" s="37"/>
      <c r="W5047" s="37"/>
      <c r="Y5047" s="37"/>
      <c r="Z5047" s="37"/>
      <c r="AB5047" s="37"/>
    </row>
    <row r="5048" spans="1:28">
      <c r="A5048" s="125"/>
      <c r="B5048" s="37"/>
      <c r="C5048" s="37"/>
      <c r="D5048" s="37"/>
      <c r="F5048" s="37"/>
      <c r="G5048" s="37"/>
      <c r="H5048" s="37"/>
      <c r="J5048" s="25"/>
      <c r="K5048" s="25"/>
      <c r="M5048" s="25"/>
      <c r="P5048" s="25"/>
      <c r="R5048" s="25"/>
      <c r="T5048" s="37"/>
      <c r="U5048" s="37"/>
      <c r="W5048" s="37"/>
      <c r="Y5048" s="37"/>
      <c r="Z5048" s="37"/>
      <c r="AB5048" s="37"/>
    </row>
    <row r="5049" spans="1:28">
      <c r="A5049" s="125"/>
      <c r="B5049" s="37"/>
      <c r="C5049" s="37"/>
      <c r="D5049" s="37"/>
      <c r="F5049" s="37"/>
      <c r="G5049" s="37"/>
      <c r="H5049" s="37"/>
      <c r="J5049" s="25"/>
      <c r="K5049" s="25"/>
      <c r="M5049" s="25"/>
      <c r="P5049" s="25"/>
      <c r="R5049" s="25"/>
      <c r="T5049" s="37"/>
      <c r="U5049" s="37"/>
      <c r="W5049" s="37"/>
      <c r="Y5049" s="37"/>
      <c r="Z5049" s="37"/>
      <c r="AB5049" s="37"/>
    </row>
    <row r="5050" spans="1:28">
      <c r="A5050" s="125"/>
      <c r="B5050" s="37"/>
      <c r="C5050" s="37"/>
      <c r="D5050" s="37"/>
      <c r="F5050" s="37"/>
      <c r="G5050" s="37"/>
      <c r="H5050" s="37"/>
      <c r="J5050" s="25"/>
      <c r="K5050" s="25"/>
      <c r="M5050" s="25"/>
      <c r="P5050" s="25"/>
      <c r="R5050" s="25"/>
      <c r="T5050" s="37"/>
      <c r="U5050" s="37"/>
      <c r="W5050" s="37"/>
      <c r="Y5050" s="37"/>
      <c r="Z5050" s="37"/>
      <c r="AB5050" s="37"/>
    </row>
    <row r="5051" spans="1:28">
      <c r="A5051" s="125"/>
      <c r="B5051" s="37"/>
      <c r="C5051" s="37"/>
      <c r="D5051" s="37"/>
      <c r="F5051" s="37"/>
      <c r="G5051" s="37"/>
      <c r="H5051" s="37"/>
      <c r="J5051" s="25"/>
      <c r="K5051" s="25"/>
      <c r="M5051" s="25"/>
      <c r="P5051" s="25"/>
      <c r="R5051" s="25"/>
      <c r="T5051" s="37"/>
      <c r="U5051" s="37"/>
      <c r="W5051" s="37"/>
      <c r="Y5051" s="37"/>
      <c r="Z5051" s="37"/>
      <c r="AB5051" s="37"/>
    </row>
    <row r="5052" spans="1:28">
      <c r="A5052" s="125"/>
      <c r="B5052" s="37"/>
      <c r="C5052" s="37"/>
      <c r="D5052" s="37"/>
      <c r="F5052" s="37"/>
      <c r="G5052" s="37"/>
      <c r="H5052" s="37"/>
      <c r="J5052" s="25"/>
      <c r="K5052" s="25"/>
      <c r="M5052" s="25"/>
      <c r="P5052" s="25"/>
      <c r="R5052" s="25"/>
      <c r="T5052" s="37"/>
      <c r="U5052" s="37"/>
      <c r="W5052" s="37"/>
      <c r="Y5052" s="37"/>
      <c r="Z5052" s="37"/>
      <c r="AB5052" s="37"/>
    </row>
    <row r="5053" spans="1:28">
      <c r="A5053" s="125"/>
      <c r="B5053" s="37"/>
      <c r="C5053" s="37"/>
      <c r="D5053" s="37"/>
      <c r="F5053" s="37"/>
      <c r="G5053" s="37"/>
      <c r="H5053" s="37"/>
      <c r="J5053" s="25"/>
      <c r="K5053" s="25"/>
      <c r="M5053" s="25"/>
      <c r="P5053" s="25"/>
      <c r="R5053" s="25"/>
      <c r="T5053" s="37"/>
      <c r="U5053" s="37"/>
      <c r="W5053" s="37"/>
      <c r="Y5053" s="37"/>
      <c r="Z5053" s="37"/>
      <c r="AB5053" s="37"/>
    </row>
    <row r="5054" spans="1:28">
      <c r="A5054" s="125"/>
      <c r="B5054" s="37"/>
      <c r="C5054" s="37"/>
      <c r="D5054" s="37"/>
      <c r="F5054" s="37"/>
      <c r="G5054" s="37"/>
      <c r="H5054" s="37"/>
      <c r="J5054" s="25"/>
      <c r="K5054" s="25"/>
      <c r="M5054" s="25"/>
      <c r="P5054" s="25"/>
      <c r="R5054" s="25"/>
      <c r="T5054" s="37"/>
      <c r="U5054" s="37"/>
      <c r="W5054" s="37"/>
      <c r="Y5054" s="37"/>
      <c r="Z5054" s="37"/>
      <c r="AB5054" s="37"/>
    </row>
    <row r="5055" spans="1:28">
      <c r="A5055" s="125"/>
      <c r="B5055" s="37"/>
      <c r="C5055" s="37"/>
      <c r="D5055" s="37"/>
      <c r="F5055" s="37"/>
      <c r="G5055" s="37"/>
      <c r="H5055" s="37"/>
      <c r="J5055" s="25"/>
      <c r="K5055" s="25"/>
      <c r="M5055" s="25"/>
      <c r="P5055" s="25"/>
      <c r="R5055" s="25"/>
      <c r="T5055" s="37"/>
      <c r="U5055" s="37"/>
      <c r="W5055" s="37"/>
      <c r="Y5055" s="37"/>
      <c r="Z5055" s="37"/>
      <c r="AB5055" s="37"/>
    </row>
    <row r="5056" spans="1:28">
      <c r="A5056" s="125"/>
      <c r="B5056" s="37"/>
      <c r="C5056" s="37"/>
      <c r="D5056" s="37"/>
      <c r="F5056" s="37"/>
      <c r="G5056" s="37"/>
      <c r="H5056" s="37"/>
      <c r="J5056" s="25"/>
      <c r="K5056" s="25"/>
      <c r="M5056" s="25"/>
      <c r="P5056" s="25"/>
      <c r="R5056" s="25"/>
      <c r="T5056" s="37"/>
      <c r="U5056" s="37"/>
      <c r="W5056" s="37"/>
      <c r="Y5056" s="37"/>
      <c r="Z5056" s="37"/>
      <c r="AB5056" s="37"/>
    </row>
    <row r="5057" spans="1:28">
      <c r="A5057" s="125"/>
      <c r="B5057" s="37"/>
      <c r="C5057" s="37"/>
      <c r="D5057" s="37"/>
      <c r="F5057" s="37"/>
      <c r="G5057" s="37"/>
      <c r="H5057" s="37"/>
      <c r="J5057" s="25"/>
      <c r="K5057" s="25"/>
      <c r="M5057" s="25"/>
      <c r="P5057" s="25"/>
      <c r="R5057" s="25"/>
      <c r="T5057" s="37"/>
      <c r="U5057" s="37"/>
      <c r="W5057" s="37"/>
      <c r="Y5057" s="37"/>
      <c r="Z5057" s="37"/>
      <c r="AB5057" s="37"/>
    </row>
    <row r="5058" spans="1:28">
      <c r="A5058" s="125"/>
      <c r="B5058" s="37"/>
      <c r="C5058" s="37"/>
      <c r="D5058" s="37"/>
      <c r="F5058" s="37"/>
      <c r="G5058" s="37"/>
      <c r="H5058" s="37"/>
      <c r="J5058" s="25"/>
      <c r="K5058" s="25"/>
      <c r="M5058" s="25"/>
      <c r="P5058" s="25"/>
      <c r="R5058" s="25"/>
      <c r="T5058" s="37"/>
      <c r="U5058" s="37"/>
      <c r="W5058" s="37"/>
      <c r="Y5058" s="37"/>
      <c r="Z5058" s="37"/>
      <c r="AB5058" s="37"/>
    </row>
    <row r="5059" spans="1:28">
      <c r="A5059" s="125"/>
      <c r="B5059" s="37"/>
      <c r="C5059" s="37"/>
      <c r="D5059" s="37"/>
      <c r="F5059" s="37"/>
      <c r="G5059" s="37"/>
      <c r="H5059" s="37"/>
      <c r="J5059" s="25"/>
      <c r="K5059" s="25"/>
      <c r="M5059" s="25"/>
      <c r="P5059" s="25"/>
      <c r="R5059" s="25"/>
      <c r="T5059" s="37"/>
      <c r="U5059" s="37"/>
      <c r="W5059" s="37"/>
      <c r="Y5059" s="37"/>
      <c r="Z5059" s="37"/>
      <c r="AB5059" s="37"/>
    </row>
    <row r="5060" spans="1:28">
      <c r="A5060" s="125"/>
      <c r="B5060" s="37"/>
      <c r="C5060" s="37"/>
      <c r="D5060" s="37"/>
      <c r="F5060" s="37"/>
      <c r="G5060" s="37"/>
      <c r="H5060" s="37"/>
      <c r="J5060" s="25"/>
      <c r="K5060" s="25"/>
      <c r="M5060" s="25"/>
      <c r="P5060" s="25"/>
      <c r="R5060" s="25"/>
      <c r="T5060" s="37"/>
      <c r="U5060" s="37"/>
      <c r="W5060" s="37"/>
      <c r="Y5060" s="37"/>
      <c r="Z5060" s="37"/>
      <c r="AB5060" s="37"/>
    </row>
    <row r="5061" spans="1:28">
      <c r="A5061" s="125"/>
      <c r="B5061" s="37"/>
      <c r="C5061" s="37"/>
      <c r="D5061" s="37"/>
      <c r="F5061" s="37"/>
      <c r="G5061" s="37"/>
      <c r="H5061" s="37"/>
      <c r="J5061" s="25"/>
      <c r="K5061" s="25"/>
      <c r="M5061" s="25"/>
      <c r="P5061" s="25"/>
      <c r="R5061" s="25"/>
      <c r="T5061" s="37"/>
      <c r="U5061" s="37"/>
      <c r="W5061" s="37"/>
      <c r="Y5061" s="37"/>
      <c r="Z5061" s="37"/>
      <c r="AB5061" s="37"/>
    </row>
    <row r="5062" spans="1:28">
      <c r="A5062" s="125"/>
      <c r="B5062" s="37"/>
      <c r="C5062" s="37"/>
      <c r="D5062" s="37"/>
      <c r="F5062" s="37"/>
      <c r="G5062" s="37"/>
      <c r="H5062" s="37"/>
      <c r="J5062" s="25"/>
      <c r="K5062" s="25"/>
      <c r="M5062" s="25"/>
      <c r="P5062" s="25"/>
      <c r="R5062" s="25"/>
      <c r="T5062" s="37"/>
      <c r="U5062" s="37"/>
      <c r="W5062" s="37"/>
      <c r="Y5062" s="37"/>
      <c r="Z5062" s="37"/>
      <c r="AB5062" s="37"/>
    </row>
    <row r="5063" spans="1:28">
      <c r="A5063" s="125"/>
      <c r="B5063" s="37"/>
      <c r="C5063" s="37"/>
      <c r="D5063" s="37"/>
      <c r="F5063" s="37"/>
      <c r="G5063" s="37"/>
      <c r="H5063" s="37"/>
      <c r="J5063" s="25"/>
      <c r="K5063" s="25"/>
      <c r="M5063" s="25"/>
      <c r="P5063" s="25"/>
      <c r="R5063" s="25"/>
      <c r="T5063" s="37"/>
      <c r="U5063" s="37"/>
      <c r="W5063" s="37"/>
      <c r="Y5063" s="37"/>
      <c r="Z5063" s="37"/>
      <c r="AB5063" s="37"/>
    </row>
    <row r="5064" spans="1:28">
      <c r="A5064" s="125"/>
      <c r="B5064" s="37"/>
      <c r="C5064" s="37"/>
      <c r="D5064" s="37"/>
      <c r="F5064" s="37"/>
      <c r="G5064" s="37"/>
      <c r="H5064" s="37"/>
      <c r="J5064" s="25"/>
      <c r="K5064" s="25"/>
      <c r="M5064" s="25"/>
      <c r="P5064" s="25"/>
      <c r="R5064" s="25"/>
      <c r="T5064" s="37"/>
      <c r="U5064" s="37"/>
      <c r="W5064" s="37"/>
      <c r="Y5064" s="37"/>
      <c r="Z5064" s="37"/>
      <c r="AB5064" s="37"/>
    </row>
    <row r="5065" spans="1:28">
      <c r="A5065" s="125"/>
      <c r="B5065" s="37"/>
      <c r="C5065" s="37"/>
      <c r="D5065" s="37"/>
      <c r="F5065" s="37"/>
      <c r="G5065" s="37"/>
      <c r="H5065" s="37"/>
      <c r="J5065" s="25"/>
      <c r="K5065" s="25"/>
      <c r="M5065" s="25"/>
      <c r="P5065" s="25"/>
      <c r="R5065" s="25"/>
      <c r="T5065" s="37"/>
      <c r="U5065" s="37"/>
      <c r="W5065" s="37"/>
      <c r="Y5065" s="37"/>
      <c r="Z5065" s="37"/>
      <c r="AB5065" s="37"/>
    </row>
    <row r="5066" spans="1:28">
      <c r="A5066" s="125"/>
      <c r="B5066" s="37"/>
      <c r="C5066" s="37"/>
      <c r="D5066" s="37"/>
      <c r="F5066" s="37"/>
      <c r="G5066" s="37"/>
      <c r="H5066" s="37"/>
      <c r="J5066" s="25"/>
      <c r="K5066" s="25"/>
      <c r="M5066" s="25"/>
      <c r="P5066" s="25"/>
      <c r="R5066" s="25"/>
      <c r="T5066" s="37"/>
      <c r="U5066" s="37"/>
      <c r="W5066" s="37"/>
      <c r="Y5066" s="37"/>
      <c r="Z5066" s="37"/>
      <c r="AB5066" s="37"/>
    </row>
    <row r="5067" spans="1:28">
      <c r="A5067" s="125"/>
      <c r="B5067" s="37"/>
      <c r="C5067" s="37"/>
      <c r="D5067" s="37"/>
      <c r="F5067" s="37"/>
      <c r="G5067" s="37"/>
      <c r="H5067" s="37"/>
      <c r="J5067" s="25"/>
      <c r="K5067" s="25"/>
      <c r="M5067" s="25"/>
      <c r="P5067" s="25"/>
      <c r="R5067" s="25"/>
      <c r="T5067" s="37"/>
      <c r="U5067" s="37"/>
      <c r="W5067" s="37"/>
      <c r="Y5067" s="37"/>
      <c r="Z5067" s="37"/>
      <c r="AB5067" s="37"/>
    </row>
    <row r="5068" spans="1:28">
      <c r="A5068" s="125"/>
      <c r="B5068" s="37"/>
      <c r="C5068" s="37"/>
      <c r="D5068" s="37"/>
      <c r="F5068" s="37"/>
      <c r="G5068" s="37"/>
      <c r="H5068" s="37"/>
      <c r="J5068" s="25"/>
      <c r="K5068" s="25"/>
      <c r="M5068" s="25"/>
      <c r="P5068" s="25"/>
      <c r="R5068" s="25"/>
      <c r="T5068" s="37"/>
      <c r="U5068" s="37"/>
      <c r="W5068" s="37"/>
      <c r="Y5068" s="37"/>
      <c r="Z5068" s="37"/>
      <c r="AB5068" s="37"/>
    </row>
    <row r="5069" spans="1:28">
      <c r="A5069" s="125"/>
      <c r="B5069" s="37"/>
      <c r="C5069" s="37"/>
      <c r="D5069" s="37"/>
      <c r="F5069" s="37"/>
      <c r="G5069" s="37"/>
      <c r="H5069" s="37"/>
      <c r="J5069" s="25"/>
      <c r="K5069" s="25"/>
      <c r="M5069" s="25"/>
      <c r="P5069" s="25"/>
      <c r="R5069" s="25"/>
      <c r="T5069" s="37"/>
      <c r="U5069" s="37"/>
      <c r="W5069" s="37"/>
      <c r="Y5069" s="37"/>
      <c r="Z5069" s="37"/>
      <c r="AB5069" s="37"/>
    </row>
    <row r="5070" spans="1:28">
      <c r="A5070" s="125"/>
      <c r="B5070" s="37"/>
      <c r="C5070" s="37"/>
      <c r="D5070" s="37"/>
      <c r="F5070" s="37"/>
      <c r="G5070" s="37"/>
      <c r="H5070" s="37"/>
      <c r="J5070" s="25"/>
      <c r="K5070" s="25"/>
      <c r="M5070" s="25"/>
      <c r="P5070" s="25"/>
      <c r="R5070" s="25"/>
      <c r="T5070" s="37"/>
      <c r="U5070" s="37"/>
      <c r="W5070" s="37"/>
      <c r="Y5070" s="37"/>
      <c r="Z5070" s="37"/>
      <c r="AB5070" s="37"/>
    </row>
    <row r="5071" spans="1:28">
      <c r="A5071" s="125"/>
      <c r="B5071" s="37"/>
      <c r="C5071" s="37"/>
      <c r="D5071" s="37"/>
      <c r="F5071" s="37"/>
      <c r="G5071" s="37"/>
      <c r="H5071" s="37"/>
      <c r="J5071" s="25"/>
      <c r="K5071" s="25"/>
      <c r="M5071" s="25"/>
      <c r="P5071" s="25"/>
      <c r="R5071" s="25"/>
      <c r="T5071" s="37"/>
      <c r="U5071" s="37"/>
      <c r="W5071" s="37"/>
      <c r="Y5071" s="37"/>
      <c r="Z5071" s="37"/>
      <c r="AB5071" s="37"/>
    </row>
    <row r="5072" spans="1:28">
      <c r="A5072" s="125"/>
      <c r="B5072" s="37"/>
      <c r="C5072" s="37"/>
      <c r="D5072" s="37"/>
      <c r="F5072" s="37"/>
      <c r="G5072" s="37"/>
      <c r="H5072" s="37"/>
      <c r="J5072" s="25"/>
      <c r="K5072" s="25"/>
      <c r="M5072" s="25"/>
      <c r="P5072" s="25"/>
      <c r="R5072" s="25"/>
      <c r="T5072" s="37"/>
      <c r="U5072" s="37"/>
      <c r="W5072" s="37"/>
      <c r="Y5072" s="37"/>
      <c r="Z5072" s="37"/>
      <c r="AB5072" s="37"/>
    </row>
    <row r="5073" spans="1:28">
      <c r="A5073" s="125"/>
      <c r="B5073" s="37"/>
      <c r="C5073" s="37"/>
      <c r="D5073" s="37"/>
      <c r="F5073" s="37"/>
      <c r="G5073" s="37"/>
      <c r="H5073" s="37"/>
      <c r="J5073" s="25"/>
      <c r="K5073" s="25"/>
      <c r="M5073" s="25"/>
      <c r="P5073" s="25"/>
      <c r="R5073" s="25"/>
      <c r="T5073" s="37"/>
      <c r="U5073" s="37"/>
      <c r="W5073" s="37"/>
      <c r="Y5073" s="37"/>
      <c r="Z5073" s="37"/>
      <c r="AB5073" s="37"/>
    </row>
    <row r="5074" spans="1:28">
      <c r="A5074" s="125"/>
      <c r="B5074" s="37"/>
      <c r="C5074" s="37"/>
      <c r="D5074" s="37"/>
      <c r="F5074" s="37"/>
      <c r="G5074" s="37"/>
      <c r="H5074" s="37"/>
      <c r="J5074" s="25"/>
      <c r="K5074" s="25"/>
      <c r="M5074" s="25"/>
      <c r="P5074" s="25"/>
      <c r="R5074" s="25"/>
      <c r="T5074" s="37"/>
      <c r="U5074" s="37"/>
      <c r="W5074" s="37"/>
      <c r="Y5074" s="37"/>
      <c r="Z5074" s="37"/>
      <c r="AB5074" s="37"/>
    </row>
    <row r="5075" spans="1:28">
      <c r="A5075" s="125"/>
      <c r="B5075" s="37"/>
      <c r="C5075" s="37"/>
      <c r="D5075" s="37"/>
      <c r="F5075" s="37"/>
      <c r="G5075" s="37"/>
      <c r="H5075" s="37"/>
      <c r="J5075" s="25"/>
      <c r="K5075" s="25"/>
      <c r="M5075" s="25"/>
      <c r="P5075" s="25"/>
      <c r="R5075" s="25"/>
      <c r="T5075" s="37"/>
      <c r="U5075" s="37"/>
      <c r="W5075" s="37"/>
      <c r="Y5075" s="37"/>
      <c r="Z5075" s="37"/>
      <c r="AB5075" s="37"/>
    </row>
    <row r="5076" spans="1:28">
      <c r="A5076" s="125"/>
      <c r="B5076" s="37"/>
      <c r="C5076" s="37"/>
      <c r="D5076" s="37"/>
      <c r="F5076" s="37"/>
      <c r="G5076" s="37"/>
      <c r="H5076" s="37"/>
      <c r="J5076" s="25"/>
      <c r="K5076" s="25"/>
      <c r="M5076" s="25"/>
      <c r="P5076" s="25"/>
      <c r="R5076" s="25"/>
      <c r="T5076" s="37"/>
      <c r="U5076" s="37"/>
      <c r="W5076" s="37"/>
      <c r="Y5076" s="37"/>
      <c r="Z5076" s="37"/>
      <c r="AB5076" s="37"/>
    </row>
    <row r="5077" spans="1:28">
      <c r="A5077" s="125"/>
      <c r="B5077" s="37"/>
      <c r="C5077" s="37"/>
      <c r="D5077" s="37"/>
      <c r="F5077" s="37"/>
      <c r="G5077" s="37"/>
      <c r="H5077" s="37"/>
      <c r="J5077" s="25"/>
      <c r="K5077" s="25"/>
      <c r="M5077" s="25"/>
      <c r="P5077" s="25"/>
      <c r="R5077" s="25"/>
      <c r="T5077" s="37"/>
      <c r="U5077" s="37"/>
      <c r="W5077" s="37"/>
      <c r="Y5077" s="37"/>
      <c r="Z5077" s="37"/>
      <c r="AB5077" s="37"/>
    </row>
    <row r="5078" spans="1:28">
      <c r="A5078" s="125"/>
      <c r="B5078" s="37"/>
      <c r="C5078" s="37"/>
      <c r="D5078" s="37"/>
      <c r="F5078" s="37"/>
      <c r="G5078" s="37"/>
      <c r="H5078" s="37"/>
      <c r="J5078" s="25"/>
      <c r="K5078" s="25"/>
      <c r="M5078" s="25"/>
      <c r="P5078" s="25"/>
      <c r="R5078" s="25"/>
      <c r="T5078" s="37"/>
      <c r="U5078" s="37"/>
      <c r="W5078" s="37"/>
      <c r="Y5078" s="37"/>
      <c r="Z5078" s="37"/>
      <c r="AB5078" s="37"/>
    </row>
    <row r="5079" spans="1:28">
      <c r="A5079" s="125"/>
      <c r="B5079" s="37"/>
      <c r="C5079" s="37"/>
      <c r="D5079" s="37"/>
      <c r="F5079" s="37"/>
      <c r="G5079" s="37"/>
      <c r="H5079" s="37"/>
      <c r="J5079" s="25"/>
      <c r="K5079" s="25"/>
      <c r="M5079" s="25"/>
      <c r="P5079" s="25"/>
      <c r="R5079" s="25"/>
      <c r="T5079" s="37"/>
      <c r="U5079" s="37"/>
      <c r="W5079" s="37"/>
      <c r="Y5079" s="37"/>
      <c r="Z5079" s="37"/>
      <c r="AB5079" s="37"/>
    </row>
    <row r="5080" spans="1:28">
      <c r="A5080" s="125"/>
      <c r="B5080" s="37"/>
      <c r="C5080" s="37"/>
      <c r="D5080" s="37"/>
      <c r="F5080" s="37"/>
      <c r="G5080" s="37"/>
      <c r="H5080" s="37"/>
      <c r="J5080" s="25"/>
      <c r="K5080" s="25"/>
      <c r="M5080" s="25"/>
      <c r="P5080" s="25"/>
      <c r="R5080" s="25"/>
      <c r="T5080" s="37"/>
      <c r="U5080" s="37"/>
      <c r="W5080" s="37"/>
      <c r="Y5080" s="37"/>
      <c r="Z5080" s="37"/>
      <c r="AB5080" s="37"/>
    </row>
    <row r="5081" spans="1:28">
      <c r="A5081" s="125"/>
      <c r="B5081" s="37"/>
      <c r="C5081" s="37"/>
      <c r="D5081" s="37"/>
      <c r="F5081" s="37"/>
      <c r="G5081" s="37"/>
      <c r="H5081" s="37"/>
      <c r="J5081" s="25"/>
      <c r="K5081" s="25"/>
      <c r="M5081" s="25"/>
      <c r="P5081" s="25"/>
      <c r="R5081" s="25"/>
      <c r="T5081" s="37"/>
      <c r="U5081" s="37"/>
      <c r="W5081" s="37"/>
      <c r="Y5081" s="37"/>
      <c r="Z5081" s="37"/>
      <c r="AB5081" s="37"/>
    </row>
    <row r="5082" spans="1:28">
      <c r="A5082" s="125"/>
      <c r="B5082" s="37"/>
      <c r="C5082" s="37"/>
      <c r="D5082" s="37"/>
      <c r="F5082" s="37"/>
      <c r="G5082" s="37"/>
      <c r="H5082" s="37"/>
      <c r="J5082" s="25"/>
      <c r="K5082" s="25"/>
      <c r="M5082" s="25"/>
      <c r="P5082" s="25"/>
      <c r="R5082" s="25"/>
      <c r="T5082" s="37"/>
      <c r="U5082" s="37"/>
      <c r="W5082" s="37"/>
      <c r="Y5082" s="37"/>
      <c r="Z5082" s="37"/>
      <c r="AB5082" s="37"/>
    </row>
    <row r="5083" spans="1:28">
      <c r="A5083" s="125"/>
      <c r="B5083" s="37"/>
      <c r="C5083" s="37"/>
      <c r="D5083" s="37"/>
      <c r="F5083" s="37"/>
      <c r="G5083" s="37"/>
      <c r="H5083" s="37"/>
      <c r="J5083" s="25"/>
      <c r="K5083" s="25"/>
      <c r="M5083" s="25"/>
      <c r="P5083" s="25"/>
      <c r="R5083" s="25"/>
      <c r="T5083" s="37"/>
      <c r="U5083" s="37"/>
      <c r="W5083" s="37"/>
      <c r="Y5083" s="37"/>
      <c r="Z5083" s="37"/>
      <c r="AB5083" s="37"/>
    </row>
    <row r="5084" spans="1:28">
      <c r="A5084" s="125"/>
      <c r="B5084" s="37"/>
      <c r="C5084" s="37"/>
      <c r="D5084" s="37"/>
      <c r="F5084" s="37"/>
      <c r="G5084" s="37"/>
      <c r="H5084" s="37"/>
      <c r="J5084" s="25"/>
      <c r="K5084" s="25"/>
      <c r="M5084" s="25"/>
      <c r="P5084" s="25"/>
      <c r="R5084" s="25"/>
      <c r="T5084" s="37"/>
      <c r="U5084" s="37"/>
      <c r="W5084" s="37"/>
      <c r="Y5084" s="37"/>
      <c r="Z5084" s="37"/>
      <c r="AB5084" s="37"/>
    </row>
    <row r="5085" spans="1:28">
      <c r="A5085" s="125"/>
      <c r="B5085" s="37"/>
      <c r="C5085" s="37"/>
      <c r="D5085" s="37"/>
      <c r="F5085" s="37"/>
      <c r="G5085" s="37"/>
      <c r="H5085" s="37"/>
      <c r="J5085" s="25"/>
      <c r="K5085" s="25"/>
      <c r="M5085" s="25"/>
      <c r="P5085" s="25"/>
      <c r="R5085" s="25"/>
      <c r="T5085" s="37"/>
      <c r="U5085" s="37"/>
      <c r="W5085" s="37"/>
      <c r="Y5085" s="37"/>
      <c r="Z5085" s="37"/>
      <c r="AB5085" s="37"/>
    </row>
    <row r="5086" spans="1:28">
      <c r="A5086" s="125"/>
      <c r="B5086" s="37"/>
      <c r="C5086" s="37"/>
      <c r="D5086" s="37"/>
      <c r="F5086" s="37"/>
      <c r="G5086" s="37"/>
      <c r="H5086" s="37"/>
      <c r="J5086" s="25"/>
      <c r="K5086" s="25"/>
      <c r="M5086" s="25"/>
      <c r="P5086" s="25"/>
      <c r="R5086" s="25"/>
      <c r="T5086" s="37"/>
      <c r="U5086" s="37"/>
      <c r="W5086" s="37"/>
      <c r="Y5086" s="37"/>
      <c r="Z5086" s="37"/>
      <c r="AB5086" s="37"/>
    </row>
    <row r="5087" spans="1:28">
      <c r="A5087" s="125"/>
      <c r="B5087" s="37"/>
      <c r="C5087" s="37"/>
      <c r="D5087" s="37"/>
      <c r="F5087" s="37"/>
      <c r="G5087" s="37"/>
      <c r="H5087" s="37"/>
      <c r="J5087" s="25"/>
      <c r="K5087" s="25"/>
      <c r="M5087" s="25"/>
      <c r="P5087" s="25"/>
      <c r="R5087" s="25"/>
      <c r="T5087" s="37"/>
      <c r="U5087" s="37"/>
      <c r="W5087" s="37"/>
      <c r="Y5087" s="37"/>
      <c r="Z5087" s="37"/>
      <c r="AB5087" s="37"/>
    </row>
    <row r="5088" spans="1:28">
      <c r="A5088" s="125"/>
      <c r="B5088" s="37"/>
      <c r="C5088" s="37"/>
      <c r="D5088" s="37"/>
      <c r="F5088" s="37"/>
      <c r="G5088" s="37"/>
      <c r="H5088" s="37"/>
      <c r="J5088" s="25"/>
      <c r="K5088" s="25"/>
      <c r="M5088" s="25"/>
      <c r="P5088" s="25"/>
      <c r="R5088" s="25"/>
      <c r="T5088" s="37"/>
      <c r="U5088" s="37"/>
      <c r="W5088" s="37"/>
      <c r="Y5088" s="37"/>
      <c r="Z5088" s="37"/>
      <c r="AB5088" s="37"/>
    </row>
    <row r="5089" spans="1:28">
      <c r="A5089" s="125"/>
      <c r="B5089" s="37"/>
      <c r="C5089" s="37"/>
      <c r="D5089" s="37"/>
      <c r="F5089" s="37"/>
      <c r="G5089" s="37"/>
      <c r="H5089" s="37"/>
      <c r="J5089" s="25"/>
      <c r="K5089" s="25"/>
      <c r="M5089" s="25"/>
      <c r="P5089" s="25"/>
      <c r="R5089" s="25"/>
      <c r="T5089" s="37"/>
      <c r="U5089" s="37"/>
      <c r="W5089" s="37"/>
      <c r="Y5089" s="37"/>
      <c r="Z5089" s="37"/>
      <c r="AB5089" s="37"/>
    </row>
    <row r="5090" spans="1:28">
      <c r="A5090" s="125"/>
      <c r="B5090" s="37"/>
      <c r="C5090" s="37"/>
      <c r="D5090" s="37"/>
      <c r="F5090" s="37"/>
      <c r="G5090" s="37"/>
      <c r="H5090" s="37"/>
      <c r="J5090" s="25"/>
      <c r="K5090" s="25"/>
      <c r="M5090" s="25"/>
      <c r="P5090" s="25"/>
      <c r="R5090" s="25"/>
      <c r="T5090" s="37"/>
      <c r="U5090" s="37"/>
      <c r="W5090" s="37"/>
      <c r="Y5090" s="37"/>
      <c r="Z5090" s="37"/>
      <c r="AB5090" s="37"/>
    </row>
    <row r="5091" spans="1:28">
      <c r="A5091" s="125"/>
      <c r="B5091" s="37"/>
      <c r="C5091" s="37"/>
      <c r="D5091" s="37"/>
      <c r="F5091" s="37"/>
      <c r="G5091" s="37"/>
      <c r="H5091" s="37"/>
      <c r="J5091" s="25"/>
      <c r="K5091" s="25"/>
      <c r="M5091" s="25"/>
      <c r="P5091" s="25"/>
      <c r="R5091" s="25"/>
      <c r="T5091" s="37"/>
      <c r="U5091" s="37"/>
      <c r="W5091" s="37"/>
      <c r="Y5091" s="37"/>
      <c r="Z5091" s="37"/>
      <c r="AB5091" s="37"/>
    </row>
    <row r="5092" spans="1:28">
      <c r="A5092" s="125"/>
      <c r="B5092" s="37"/>
      <c r="C5092" s="37"/>
      <c r="D5092" s="37"/>
      <c r="F5092" s="37"/>
      <c r="G5092" s="37"/>
      <c r="H5092" s="37"/>
      <c r="J5092" s="25"/>
      <c r="K5092" s="25"/>
      <c r="M5092" s="25"/>
      <c r="P5092" s="25"/>
      <c r="R5092" s="25"/>
      <c r="T5092" s="37"/>
      <c r="U5092" s="37"/>
      <c r="W5092" s="37"/>
      <c r="Y5092" s="37"/>
      <c r="Z5092" s="37"/>
      <c r="AB5092" s="37"/>
    </row>
    <row r="5093" spans="1:28">
      <c r="A5093" s="125"/>
      <c r="B5093" s="37"/>
      <c r="C5093" s="37"/>
      <c r="D5093" s="37"/>
      <c r="F5093" s="37"/>
      <c r="G5093" s="37"/>
      <c r="H5093" s="37"/>
      <c r="J5093" s="25"/>
      <c r="K5093" s="25"/>
      <c r="M5093" s="25"/>
      <c r="P5093" s="25"/>
      <c r="R5093" s="25"/>
      <c r="T5093" s="37"/>
      <c r="U5093" s="37"/>
      <c r="W5093" s="37"/>
      <c r="Y5093" s="37"/>
      <c r="Z5093" s="37"/>
      <c r="AB5093" s="37"/>
    </row>
    <row r="5094" spans="1:28">
      <c r="A5094" s="125"/>
      <c r="B5094" s="37"/>
      <c r="C5094" s="37"/>
      <c r="D5094" s="37"/>
      <c r="F5094" s="37"/>
      <c r="G5094" s="37"/>
      <c r="H5094" s="37"/>
      <c r="J5094" s="25"/>
      <c r="K5094" s="25"/>
      <c r="M5094" s="25"/>
      <c r="P5094" s="25"/>
      <c r="R5094" s="25"/>
      <c r="T5094" s="37"/>
      <c r="U5094" s="37"/>
      <c r="W5094" s="37"/>
      <c r="Y5094" s="37"/>
      <c r="Z5094" s="37"/>
      <c r="AB5094" s="37"/>
    </row>
    <row r="5095" spans="1:28">
      <c r="A5095" s="125"/>
      <c r="B5095" s="37"/>
      <c r="C5095" s="37"/>
      <c r="D5095" s="37"/>
      <c r="F5095" s="37"/>
      <c r="G5095" s="37"/>
      <c r="H5095" s="37"/>
      <c r="J5095" s="25"/>
      <c r="K5095" s="25"/>
      <c r="M5095" s="25"/>
      <c r="P5095" s="25"/>
      <c r="R5095" s="25"/>
      <c r="T5095" s="37"/>
      <c r="U5095" s="37"/>
      <c r="W5095" s="37"/>
      <c r="Y5095" s="37"/>
      <c r="Z5095" s="37"/>
      <c r="AB5095" s="37"/>
    </row>
    <row r="5096" spans="1:28">
      <c r="A5096" s="125"/>
      <c r="B5096" s="37"/>
      <c r="C5096" s="37"/>
      <c r="D5096" s="37"/>
      <c r="F5096" s="37"/>
      <c r="G5096" s="37"/>
      <c r="H5096" s="37"/>
      <c r="J5096" s="25"/>
      <c r="K5096" s="25"/>
      <c r="M5096" s="25"/>
      <c r="P5096" s="25"/>
      <c r="R5096" s="25"/>
      <c r="T5096" s="37"/>
      <c r="U5096" s="37"/>
      <c r="W5096" s="37"/>
      <c r="Y5096" s="37"/>
      <c r="Z5096" s="37"/>
      <c r="AB5096" s="37"/>
    </row>
    <row r="5097" spans="1:28">
      <c r="A5097" s="125"/>
      <c r="B5097" s="37"/>
      <c r="C5097" s="37"/>
      <c r="D5097" s="37"/>
      <c r="F5097" s="37"/>
      <c r="G5097" s="37"/>
      <c r="H5097" s="37"/>
      <c r="J5097" s="25"/>
      <c r="K5097" s="25"/>
      <c r="M5097" s="25"/>
      <c r="P5097" s="25"/>
      <c r="R5097" s="25"/>
      <c r="T5097" s="37"/>
      <c r="U5097" s="37"/>
      <c r="W5097" s="37"/>
      <c r="Y5097" s="37"/>
      <c r="Z5097" s="37"/>
      <c r="AB5097" s="37"/>
    </row>
    <row r="5098" spans="1:28">
      <c r="A5098" s="125"/>
      <c r="B5098" s="37"/>
      <c r="C5098" s="37"/>
      <c r="D5098" s="37"/>
      <c r="F5098" s="37"/>
      <c r="G5098" s="37"/>
      <c r="H5098" s="37"/>
      <c r="J5098" s="25"/>
      <c r="K5098" s="25"/>
      <c r="M5098" s="25"/>
      <c r="P5098" s="25"/>
      <c r="R5098" s="25"/>
      <c r="T5098" s="37"/>
      <c r="U5098" s="37"/>
      <c r="W5098" s="37"/>
      <c r="Y5098" s="37"/>
      <c r="Z5098" s="37"/>
      <c r="AB5098" s="37"/>
    </row>
    <row r="5099" spans="1:28">
      <c r="A5099" s="125"/>
      <c r="B5099" s="37"/>
      <c r="C5099" s="37"/>
      <c r="D5099" s="37"/>
      <c r="F5099" s="37"/>
      <c r="G5099" s="37"/>
      <c r="H5099" s="37"/>
      <c r="J5099" s="25"/>
      <c r="K5099" s="25"/>
      <c r="M5099" s="25"/>
      <c r="P5099" s="25"/>
      <c r="R5099" s="25"/>
      <c r="T5099" s="37"/>
      <c r="U5099" s="37"/>
      <c r="W5099" s="37"/>
      <c r="Y5099" s="37"/>
      <c r="Z5099" s="37"/>
      <c r="AB5099" s="37"/>
    </row>
    <row r="5100" spans="1:28">
      <c r="A5100" s="125"/>
      <c r="B5100" s="37"/>
      <c r="C5100" s="37"/>
      <c r="D5100" s="37"/>
      <c r="F5100" s="37"/>
      <c r="G5100" s="37"/>
      <c r="H5100" s="37"/>
      <c r="J5100" s="25"/>
      <c r="K5100" s="25"/>
      <c r="M5100" s="25"/>
      <c r="P5100" s="25"/>
      <c r="R5100" s="25"/>
      <c r="T5100" s="37"/>
      <c r="U5100" s="37"/>
      <c r="W5100" s="37"/>
      <c r="Y5100" s="37"/>
      <c r="Z5100" s="37"/>
      <c r="AB5100" s="37"/>
    </row>
    <row r="5101" spans="1:28">
      <c r="A5101" s="125"/>
      <c r="B5101" s="37"/>
      <c r="C5101" s="37"/>
      <c r="D5101" s="37"/>
      <c r="F5101" s="37"/>
      <c r="G5101" s="37"/>
      <c r="H5101" s="37"/>
      <c r="J5101" s="25"/>
      <c r="K5101" s="25"/>
      <c r="M5101" s="25"/>
      <c r="P5101" s="25"/>
      <c r="R5101" s="25"/>
      <c r="T5101" s="37"/>
      <c r="U5101" s="37"/>
      <c r="W5101" s="37"/>
      <c r="Y5101" s="37"/>
      <c r="Z5101" s="37"/>
      <c r="AB5101" s="37"/>
    </row>
    <row r="5102" spans="1:28">
      <c r="A5102" s="125"/>
      <c r="B5102" s="37"/>
      <c r="C5102" s="37"/>
      <c r="D5102" s="37"/>
      <c r="F5102" s="37"/>
      <c r="G5102" s="37"/>
      <c r="H5102" s="37"/>
      <c r="J5102" s="25"/>
      <c r="K5102" s="25"/>
      <c r="M5102" s="25"/>
      <c r="P5102" s="25"/>
      <c r="R5102" s="25"/>
      <c r="T5102" s="37"/>
      <c r="U5102" s="37"/>
      <c r="W5102" s="37"/>
      <c r="Y5102" s="37"/>
      <c r="Z5102" s="37"/>
      <c r="AB5102" s="37"/>
    </row>
    <row r="5103" spans="1:28">
      <c r="A5103" s="125"/>
      <c r="B5103" s="37"/>
      <c r="C5103" s="37"/>
      <c r="D5103" s="37"/>
      <c r="F5103" s="37"/>
      <c r="G5103" s="37"/>
      <c r="H5103" s="37"/>
      <c r="J5103" s="25"/>
      <c r="K5103" s="25"/>
      <c r="M5103" s="25"/>
      <c r="P5103" s="25"/>
      <c r="R5103" s="25"/>
      <c r="T5103" s="37"/>
      <c r="U5103" s="37"/>
      <c r="W5103" s="37"/>
      <c r="Y5103" s="37"/>
      <c r="Z5103" s="37"/>
      <c r="AB5103" s="37"/>
    </row>
    <row r="5104" spans="1:28">
      <c r="A5104" s="125"/>
      <c r="B5104" s="37"/>
      <c r="C5104" s="37"/>
      <c r="D5104" s="37"/>
      <c r="F5104" s="37"/>
      <c r="G5104" s="37"/>
      <c r="H5104" s="37"/>
      <c r="J5104" s="25"/>
      <c r="K5104" s="25"/>
      <c r="M5104" s="25"/>
      <c r="P5104" s="25"/>
      <c r="R5104" s="25"/>
      <c r="T5104" s="37"/>
      <c r="U5104" s="37"/>
      <c r="W5104" s="37"/>
      <c r="Y5104" s="37"/>
      <c r="Z5104" s="37"/>
      <c r="AB5104" s="37"/>
    </row>
    <row r="5105" spans="1:28">
      <c r="A5105" s="125"/>
      <c r="B5105" s="37"/>
      <c r="C5105" s="37"/>
      <c r="D5105" s="37"/>
      <c r="F5105" s="37"/>
      <c r="G5105" s="37"/>
      <c r="H5105" s="37"/>
      <c r="J5105" s="25"/>
      <c r="K5105" s="25"/>
      <c r="M5105" s="25"/>
      <c r="P5105" s="25"/>
      <c r="R5105" s="25"/>
      <c r="T5105" s="37"/>
      <c r="U5105" s="37"/>
      <c r="W5105" s="37"/>
      <c r="Y5105" s="37"/>
      <c r="Z5105" s="37"/>
      <c r="AB5105" s="37"/>
    </row>
    <row r="5106" spans="1:28">
      <c r="A5106" s="125"/>
      <c r="B5106" s="37"/>
      <c r="C5106" s="37"/>
      <c r="D5106" s="37"/>
      <c r="F5106" s="37"/>
      <c r="G5106" s="37"/>
      <c r="H5106" s="37"/>
      <c r="J5106" s="25"/>
      <c r="K5106" s="25"/>
      <c r="M5106" s="25"/>
      <c r="P5106" s="25"/>
      <c r="R5106" s="25"/>
      <c r="T5106" s="37"/>
      <c r="U5106" s="37"/>
      <c r="W5106" s="37"/>
      <c r="Y5106" s="37"/>
      <c r="Z5106" s="37"/>
      <c r="AB5106" s="37"/>
    </row>
    <row r="5107" spans="1:28">
      <c r="A5107" s="125"/>
      <c r="B5107" s="37"/>
      <c r="C5107" s="37"/>
      <c r="D5107" s="37"/>
      <c r="F5107" s="37"/>
      <c r="G5107" s="37"/>
      <c r="H5107" s="37"/>
      <c r="J5107" s="25"/>
      <c r="K5107" s="25"/>
      <c r="M5107" s="25"/>
      <c r="P5107" s="25"/>
      <c r="R5107" s="25"/>
      <c r="T5107" s="37"/>
      <c r="U5107" s="37"/>
      <c r="W5107" s="37"/>
      <c r="Y5107" s="37"/>
      <c r="Z5107" s="37"/>
      <c r="AB5107" s="37"/>
    </row>
    <row r="5108" spans="1:28">
      <c r="A5108" s="125"/>
      <c r="B5108" s="37"/>
      <c r="C5108" s="37"/>
      <c r="D5108" s="37"/>
      <c r="F5108" s="37"/>
      <c r="G5108" s="37"/>
      <c r="H5108" s="37"/>
      <c r="J5108" s="25"/>
      <c r="K5108" s="25"/>
      <c r="M5108" s="25"/>
      <c r="P5108" s="25"/>
      <c r="R5108" s="25"/>
      <c r="T5108" s="37"/>
      <c r="U5108" s="37"/>
      <c r="W5108" s="37"/>
      <c r="Y5108" s="37"/>
      <c r="Z5108" s="37"/>
      <c r="AB5108" s="37"/>
    </row>
    <row r="5109" spans="1:28">
      <c r="A5109" s="125"/>
      <c r="B5109" s="37"/>
      <c r="C5109" s="37"/>
      <c r="D5109" s="37"/>
      <c r="F5109" s="37"/>
      <c r="G5109" s="37"/>
      <c r="H5109" s="37"/>
      <c r="J5109" s="25"/>
      <c r="K5109" s="25"/>
      <c r="M5109" s="25"/>
      <c r="P5109" s="25"/>
      <c r="R5109" s="25"/>
      <c r="T5109" s="37"/>
      <c r="U5109" s="37"/>
      <c r="W5109" s="37"/>
      <c r="Y5109" s="37"/>
      <c r="Z5109" s="37"/>
      <c r="AB5109" s="37"/>
    </row>
    <row r="5110" spans="1:28">
      <c r="A5110" s="125"/>
      <c r="B5110" s="37"/>
      <c r="C5110" s="37"/>
      <c r="D5110" s="37"/>
      <c r="F5110" s="37"/>
      <c r="G5110" s="37"/>
      <c r="H5110" s="37"/>
      <c r="J5110" s="25"/>
      <c r="K5110" s="25"/>
      <c r="M5110" s="25"/>
      <c r="P5110" s="25"/>
      <c r="R5110" s="25"/>
      <c r="T5110" s="37"/>
      <c r="U5110" s="37"/>
      <c r="W5110" s="37"/>
      <c r="Y5110" s="37"/>
      <c r="Z5110" s="37"/>
      <c r="AB5110" s="37"/>
    </row>
    <row r="5111" spans="1:28">
      <c r="A5111" s="125"/>
      <c r="B5111" s="37"/>
      <c r="C5111" s="37"/>
      <c r="D5111" s="37"/>
      <c r="F5111" s="37"/>
      <c r="G5111" s="37"/>
      <c r="H5111" s="37"/>
      <c r="J5111" s="25"/>
      <c r="K5111" s="25"/>
      <c r="M5111" s="25"/>
      <c r="P5111" s="25"/>
      <c r="R5111" s="25"/>
      <c r="T5111" s="37"/>
      <c r="U5111" s="37"/>
      <c r="W5111" s="37"/>
      <c r="Y5111" s="37"/>
      <c r="Z5111" s="37"/>
      <c r="AB5111" s="37"/>
    </row>
    <row r="5112" spans="1:28">
      <c r="A5112" s="125"/>
      <c r="B5112" s="37"/>
      <c r="C5112" s="37"/>
      <c r="D5112" s="37"/>
      <c r="F5112" s="37"/>
      <c r="G5112" s="37"/>
      <c r="H5112" s="37"/>
      <c r="J5112" s="25"/>
      <c r="K5112" s="25"/>
      <c r="M5112" s="25"/>
      <c r="P5112" s="25"/>
      <c r="R5112" s="25"/>
      <c r="T5112" s="37"/>
      <c r="U5112" s="37"/>
      <c r="W5112" s="37"/>
      <c r="Y5112" s="37"/>
      <c r="Z5112" s="37"/>
      <c r="AB5112" s="37"/>
    </row>
    <row r="5113" spans="1:28">
      <c r="A5113" s="125"/>
      <c r="B5113" s="37"/>
      <c r="C5113" s="37"/>
      <c r="D5113" s="37"/>
      <c r="F5113" s="37"/>
      <c r="G5113" s="37"/>
      <c r="H5113" s="37"/>
      <c r="J5113" s="25"/>
      <c r="K5113" s="25"/>
      <c r="M5113" s="25"/>
      <c r="P5113" s="25"/>
      <c r="R5113" s="25"/>
      <c r="T5113" s="37"/>
      <c r="U5113" s="37"/>
      <c r="W5113" s="37"/>
      <c r="Y5113" s="37"/>
      <c r="Z5113" s="37"/>
      <c r="AB5113" s="37"/>
    </row>
    <row r="5114" spans="1:28">
      <c r="A5114" s="125"/>
      <c r="B5114" s="37"/>
      <c r="C5114" s="37"/>
      <c r="D5114" s="37"/>
      <c r="F5114" s="37"/>
      <c r="G5114" s="37"/>
      <c r="H5114" s="37"/>
      <c r="J5114" s="25"/>
      <c r="K5114" s="25"/>
      <c r="M5114" s="25"/>
      <c r="P5114" s="25"/>
      <c r="R5114" s="25"/>
      <c r="T5114" s="37"/>
      <c r="U5114" s="37"/>
      <c r="W5114" s="37"/>
      <c r="Y5114" s="37"/>
      <c r="Z5114" s="37"/>
      <c r="AB5114" s="37"/>
    </row>
    <row r="5115" spans="1:28">
      <c r="A5115" s="125"/>
      <c r="B5115" s="37"/>
      <c r="C5115" s="37"/>
      <c r="D5115" s="37"/>
      <c r="F5115" s="37"/>
      <c r="G5115" s="37"/>
      <c r="H5115" s="37"/>
      <c r="J5115" s="25"/>
      <c r="K5115" s="25"/>
      <c r="M5115" s="25"/>
      <c r="P5115" s="25"/>
      <c r="R5115" s="25"/>
      <c r="T5115" s="37"/>
      <c r="U5115" s="37"/>
      <c r="W5115" s="37"/>
      <c r="Y5115" s="37"/>
      <c r="Z5115" s="37"/>
      <c r="AB5115" s="37"/>
    </row>
    <row r="5116" spans="1:28">
      <c r="A5116" s="125"/>
      <c r="B5116" s="37"/>
      <c r="C5116" s="37"/>
      <c r="D5116" s="37"/>
      <c r="F5116" s="37"/>
      <c r="G5116" s="37"/>
      <c r="H5116" s="37"/>
      <c r="J5116" s="25"/>
      <c r="K5116" s="25"/>
      <c r="M5116" s="25"/>
      <c r="P5116" s="25"/>
      <c r="R5116" s="25"/>
      <c r="T5116" s="37"/>
      <c r="U5116" s="37"/>
      <c r="W5116" s="37"/>
      <c r="Y5116" s="37"/>
      <c r="Z5116" s="37"/>
      <c r="AB5116" s="37"/>
    </row>
    <row r="5117" spans="1:28">
      <c r="A5117" s="125"/>
      <c r="B5117" s="37"/>
      <c r="C5117" s="37"/>
      <c r="D5117" s="37"/>
      <c r="F5117" s="37"/>
      <c r="G5117" s="37"/>
      <c r="H5117" s="37"/>
      <c r="J5117" s="25"/>
      <c r="K5117" s="25"/>
      <c r="M5117" s="25"/>
      <c r="P5117" s="25"/>
      <c r="R5117" s="25"/>
      <c r="T5117" s="37"/>
      <c r="U5117" s="37"/>
      <c r="W5117" s="37"/>
      <c r="Y5117" s="37"/>
      <c r="Z5117" s="37"/>
      <c r="AB5117" s="37"/>
    </row>
    <row r="5118" spans="1:28">
      <c r="A5118" s="125"/>
      <c r="B5118" s="37"/>
      <c r="C5118" s="37"/>
      <c r="D5118" s="37"/>
      <c r="F5118" s="37"/>
      <c r="G5118" s="37"/>
      <c r="H5118" s="37"/>
      <c r="J5118" s="25"/>
      <c r="K5118" s="25"/>
      <c r="M5118" s="25"/>
      <c r="P5118" s="25"/>
      <c r="R5118" s="25"/>
      <c r="T5118" s="37"/>
      <c r="U5118" s="37"/>
      <c r="W5118" s="37"/>
      <c r="Y5118" s="37"/>
      <c r="Z5118" s="37"/>
      <c r="AB5118" s="37"/>
    </row>
    <row r="5119" spans="1:28">
      <c r="A5119" s="125"/>
      <c r="B5119" s="37"/>
      <c r="C5119" s="37"/>
      <c r="D5119" s="37"/>
      <c r="F5119" s="37"/>
      <c r="G5119" s="37"/>
      <c r="H5119" s="37"/>
      <c r="J5119" s="25"/>
      <c r="K5119" s="25"/>
      <c r="M5119" s="25"/>
      <c r="P5119" s="25"/>
      <c r="R5119" s="25"/>
      <c r="T5119" s="37"/>
      <c r="U5119" s="37"/>
      <c r="W5119" s="37"/>
      <c r="Y5119" s="37"/>
      <c r="Z5119" s="37"/>
      <c r="AB5119" s="37"/>
    </row>
    <row r="5120" spans="1:28">
      <c r="A5120" s="125"/>
      <c r="B5120" s="37"/>
      <c r="C5120" s="37"/>
      <c r="D5120" s="37"/>
      <c r="F5120" s="37"/>
      <c r="G5120" s="37"/>
      <c r="H5120" s="37"/>
      <c r="J5120" s="25"/>
      <c r="K5120" s="25"/>
      <c r="M5120" s="25"/>
      <c r="P5120" s="25"/>
      <c r="R5120" s="25"/>
      <c r="T5120" s="37"/>
      <c r="U5120" s="37"/>
      <c r="W5120" s="37"/>
      <c r="Y5120" s="37"/>
      <c r="Z5120" s="37"/>
      <c r="AB5120" s="37"/>
    </row>
    <row r="5121" spans="1:28">
      <c r="A5121" s="125"/>
      <c r="B5121" s="37"/>
      <c r="C5121" s="37"/>
      <c r="D5121" s="37"/>
      <c r="F5121" s="37"/>
      <c r="G5121" s="37"/>
      <c r="H5121" s="37"/>
      <c r="J5121" s="25"/>
      <c r="K5121" s="25"/>
      <c r="M5121" s="25"/>
      <c r="P5121" s="25"/>
      <c r="R5121" s="25"/>
      <c r="T5121" s="37"/>
      <c r="U5121" s="37"/>
      <c r="W5121" s="37"/>
      <c r="Y5121" s="37"/>
      <c r="Z5121" s="37"/>
      <c r="AB5121" s="37"/>
    </row>
    <row r="5122" spans="1:28">
      <c r="A5122" s="125"/>
      <c r="B5122" s="37"/>
      <c r="C5122" s="37"/>
      <c r="D5122" s="37"/>
      <c r="F5122" s="37"/>
      <c r="G5122" s="37"/>
      <c r="H5122" s="37"/>
      <c r="J5122" s="25"/>
      <c r="K5122" s="25"/>
      <c r="M5122" s="25"/>
      <c r="P5122" s="25"/>
      <c r="R5122" s="25"/>
      <c r="T5122" s="37"/>
      <c r="U5122" s="37"/>
      <c r="W5122" s="37"/>
      <c r="Y5122" s="37"/>
      <c r="Z5122" s="37"/>
      <c r="AB5122" s="37"/>
    </row>
    <row r="5123" spans="1:28">
      <c r="A5123" s="125"/>
      <c r="B5123" s="37"/>
      <c r="C5123" s="37"/>
      <c r="D5123" s="37"/>
      <c r="F5123" s="37"/>
      <c r="G5123" s="37"/>
      <c r="H5123" s="37"/>
      <c r="J5123" s="25"/>
      <c r="K5123" s="25"/>
      <c r="M5123" s="25"/>
      <c r="P5123" s="25"/>
      <c r="R5123" s="25"/>
      <c r="T5123" s="37"/>
      <c r="U5123" s="37"/>
      <c r="W5123" s="37"/>
      <c r="Y5123" s="37"/>
      <c r="Z5123" s="37"/>
      <c r="AB5123" s="37"/>
    </row>
    <row r="5124" spans="1:28">
      <c r="A5124" s="125"/>
      <c r="B5124" s="37"/>
      <c r="C5124" s="37"/>
      <c r="D5124" s="37"/>
      <c r="F5124" s="37"/>
      <c r="G5124" s="37"/>
      <c r="H5124" s="37"/>
      <c r="J5124" s="25"/>
      <c r="K5124" s="25"/>
      <c r="M5124" s="25"/>
      <c r="P5124" s="25"/>
      <c r="R5124" s="25"/>
      <c r="T5124" s="37"/>
      <c r="U5124" s="37"/>
      <c r="W5124" s="37"/>
      <c r="Y5124" s="37"/>
      <c r="Z5124" s="37"/>
      <c r="AB5124" s="37"/>
    </row>
    <row r="5125" spans="1:28">
      <c r="A5125" s="125"/>
      <c r="B5125" s="37"/>
      <c r="C5125" s="37"/>
      <c r="D5125" s="37"/>
      <c r="F5125" s="37"/>
      <c r="G5125" s="37"/>
      <c r="H5125" s="37"/>
      <c r="J5125" s="25"/>
      <c r="K5125" s="25"/>
      <c r="M5125" s="25"/>
      <c r="P5125" s="25"/>
      <c r="R5125" s="25"/>
      <c r="T5125" s="37"/>
      <c r="U5125" s="37"/>
      <c r="W5125" s="37"/>
      <c r="Y5125" s="37"/>
      <c r="Z5125" s="37"/>
      <c r="AB5125" s="37"/>
    </row>
    <row r="5126" spans="1:28">
      <c r="A5126" s="125"/>
      <c r="B5126" s="37"/>
      <c r="C5126" s="37"/>
      <c r="D5126" s="37"/>
      <c r="F5126" s="37"/>
      <c r="G5126" s="37"/>
      <c r="H5126" s="37"/>
      <c r="J5126" s="25"/>
      <c r="K5126" s="25"/>
      <c r="M5126" s="25"/>
      <c r="P5126" s="25"/>
      <c r="R5126" s="25"/>
      <c r="T5126" s="37"/>
      <c r="U5126" s="37"/>
      <c r="W5126" s="37"/>
      <c r="Y5126" s="37"/>
      <c r="Z5126" s="37"/>
      <c r="AB5126" s="37"/>
    </row>
    <row r="5127" spans="1:28">
      <c r="A5127" s="125"/>
      <c r="B5127" s="37"/>
      <c r="C5127" s="37"/>
      <c r="D5127" s="37"/>
      <c r="F5127" s="37"/>
      <c r="G5127" s="37"/>
      <c r="H5127" s="37"/>
      <c r="J5127" s="25"/>
      <c r="K5127" s="25"/>
      <c r="M5127" s="25"/>
      <c r="P5127" s="25"/>
      <c r="R5127" s="25"/>
      <c r="T5127" s="37"/>
      <c r="U5127" s="37"/>
      <c r="W5127" s="37"/>
      <c r="Y5127" s="37"/>
      <c r="Z5127" s="37"/>
      <c r="AB5127" s="37"/>
    </row>
    <row r="5128" spans="1:28">
      <c r="A5128" s="125"/>
      <c r="B5128" s="37"/>
      <c r="C5128" s="37"/>
      <c r="D5128" s="37"/>
      <c r="F5128" s="37"/>
      <c r="G5128" s="37"/>
      <c r="H5128" s="37"/>
      <c r="J5128" s="25"/>
      <c r="K5128" s="25"/>
      <c r="M5128" s="25"/>
      <c r="P5128" s="25"/>
      <c r="R5128" s="25"/>
      <c r="T5128" s="37"/>
      <c r="U5128" s="37"/>
      <c r="W5128" s="37"/>
      <c r="Y5128" s="37"/>
      <c r="Z5128" s="37"/>
      <c r="AB5128" s="37"/>
    </row>
    <row r="5129" spans="1:28">
      <c r="A5129" s="125"/>
      <c r="B5129" s="37"/>
      <c r="C5129" s="37"/>
      <c r="D5129" s="37"/>
      <c r="F5129" s="37"/>
      <c r="G5129" s="37"/>
      <c r="H5129" s="37"/>
      <c r="J5129" s="25"/>
      <c r="K5129" s="25"/>
      <c r="M5129" s="25"/>
      <c r="P5129" s="25"/>
      <c r="R5129" s="25"/>
      <c r="T5129" s="37"/>
      <c r="U5129" s="37"/>
      <c r="W5129" s="37"/>
      <c r="Y5129" s="37"/>
      <c r="Z5129" s="37"/>
      <c r="AB5129" s="37"/>
    </row>
    <row r="5130" spans="1:28">
      <c r="A5130" s="125"/>
      <c r="B5130" s="37"/>
      <c r="C5130" s="37"/>
      <c r="D5130" s="37"/>
      <c r="F5130" s="37"/>
      <c r="G5130" s="37"/>
      <c r="H5130" s="37"/>
      <c r="J5130" s="25"/>
      <c r="K5130" s="25"/>
      <c r="M5130" s="25"/>
      <c r="P5130" s="25"/>
      <c r="R5130" s="25"/>
      <c r="T5130" s="37"/>
      <c r="U5130" s="37"/>
      <c r="W5130" s="37"/>
      <c r="Y5130" s="37"/>
      <c r="Z5130" s="37"/>
      <c r="AB5130" s="37"/>
    </row>
    <row r="5131" spans="1:28">
      <c r="A5131" s="125"/>
      <c r="B5131" s="37"/>
      <c r="C5131" s="37"/>
      <c r="D5131" s="37"/>
      <c r="F5131" s="37"/>
      <c r="G5131" s="37"/>
      <c r="H5131" s="37"/>
      <c r="J5131" s="25"/>
      <c r="K5131" s="25"/>
      <c r="M5131" s="25"/>
      <c r="P5131" s="25"/>
      <c r="R5131" s="25"/>
      <c r="T5131" s="37"/>
      <c r="U5131" s="37"/>
      <c r="W5131" s="37"/>
      <c r="Y5131" s="37"/>
      <c r="Z5131" s="37"/>
      <c r="AB5131" s="37"/>
    </row>
    <row r="5132" spans="1:28">
      <c r="A5132" s="125"/>
      <c r="B5132" s="37"/>
      <c r="C5132" s="37"/>
      <c r="D5132" s="37"/>
      <c r="F5132" s="37"/>
      <c r="G5132" s="37"/>
      <c r="H5132" s="37"/>
      <c r="J5132" s="25"/>
      <c r="K5132" s="25"/>
      <c r="M5132" s="25"/>
      <c r="P5132" s="25"/>
      <c r="R5132" s="25"/>
      <c r="T5132" s="37"/>
      <c r="U5132" s="37"/>
      <c r="W5132" s="37"/>
      <c r="Y5132" s="37"/>
      <c r="Z5132" s="37"/>
      <c r="AB5132" s="37"/>
    </row>
    <row r="5133" spans="1:28">
      <c r="A5133" s="125"/>
      <c r="B5133" s="37"/>
      <c r="C5133" s="37"/>
      <c r="D5133" s="37"/>
      <c r="F5133" s="37"/>
      <c r="G5133" s="37"/>
      <c r="H5133" s="37"/>
      <c r="J5133" s="25"/>
      <c r="K5133" s="25"/>
      <c r="M5133" s="25"/>
      <c r="P5133" s="25"/>
      <c r="R5133" s="25"/>
      <c r="T5133" s="37"/>
      <c r="U5133" s="37"/>
      <c r="W5133" s="37"/>
      <c r="Y5133" s="37"/>
      <c r="Z5133" s="37"/>
      <c r="AB5133" s="37"/>
    </row>
    <row r="5134" spans="1:28">
      <c r="A5134" s="125"/>
      <c r="B5134" s="37"/>
      <c r="C5134" s="37"/>
      <c r="D5134" s="37"/>
      <c r="F5134" s="37"/>
      <c r="G5134" s="37"/>
      <c r="H5134" s="37"/>
      <c r="J5134" s="25"/>
      <c r="K5134" s="25"/>
      <c r="M5134" s="25"/>
      <c r="P5134" s="25"/>
      <c r="R5134" s="25"/>
      <c r="T5134" s="37"/>
      <c r="U5134" s="37"/>
      <c r="W5134" s="37"/>
      <c r="Y5134" s="37"/>
      <c r="Z5134" s="37"/>
      <c r="AB5134" s="37"/>
    </row>
    <row r="5135" spans="1:28">
      <c r="A5135" s="125"/>
      <c r="B5135" s="37"/>
      <c r="C5135" s="37"/>
      <c r="D5135" s="37"/>
      <c r="F5135" s="37"/>
      <c r="G5135" s="37"/>
      <c r="H5135" s="37"/>
      <c r="J5135" s="25"/>
      <c r="K5135" s="25"/>
      <c r="M5135" s="25"/>
      <c r="P5135" s="25"/>
      <c r="R5135" s="25"/>
      <c r="T5135" s="37"/>
      <c r="U5135" s="37"/>
      <c r="W5135" s="37"/>
      <c r="Y5135" s="37"/>
      <c r="Z5135" s="37"/>
      <c r="AB5135" s="37"/>
    </row>
    <row r="5136" spans="1:28">
      <c r="A5136" s="125"/>
      <c r="B5136" s="37"/>
      <c r="C5136" s="37"/>
      <c r="D5136" s="37"/>
      <c r="F5136" s="37"/>
      <c r="G5136" s="37"/>
      <c r="H5136" s="37"/>
      <c r="J5136" s="25"/>
      <c r="K5136" s="25"/>
      <c r="M5136" s="25"/>
      <c r="P5136" s="25"/>
      <c r="R5136" s="25"/>
      <c r="T5136" s="37"/>
      <c r="U5136" s="37"/>
      <c r="W5136" s="37"/>
      <c r="Y5136" s="37"/>
      <c r="Z5136" s="37"/>
      <c r="AB5136" s="37"/>
    </row>
    <row r="5137" spans="1:28">
      <c r="A5137" s="125"/>
      <c r="B5137" s="37"/>
      <c r="C5137" s="37"/>
      <c r="D5137" s="37"/>
      <c r="F5137" s="37"/>
      <c r="G5137" s="37"/>
      <c r="H5137" s="37"/>
      <c r="J5137" s="25"/>
      <c r="K5137" s="25"/>
      <c r="M5137" s="25"/>
      <c r="P5137" s="25"/>
      <c r="R5137" s="25"/>
      <c r="T5137" s="37"/>
      <c r="U5137" s="37"/>
      <c r="W5137" s="37"/>
      <c r="Y5137" s="37"/>
      <c r="Z5137" s="37"/>
      <c r="AB5137" s="37"/>
    </row>
    <row r="5138" spans="1:28">
      <c r="A5138" s="125"/>
      <c r="B5138" s="37"/>
      <c r="C5138" s="37"/>
      <c r="D5138" s="37"/>
      <c r="F5138" s="37"/>
      <c r="G5138" s="37"/>
      <c r="H5138" s="37"/>
      <c r="J5138" s="25"/>
      <c r="K5138" s="25"/>
      <c r="M5138" s="25"/>
      <c r="P5138" s="25"/>
      <c r="R5138" s="25"/>
      <c r="T5138" s="37"/>
      <c r="U5138" s="37"/>
      <c r="W5138" s="37"/>
      <c r="Y5138" s="37"/>
      <c r="Z5138" s="37"/>
      <c r="AB5138" s="37"/>
    </row>
    <row r="5139" spans="1:28">
      <c r="A5139" s="125"/>
      <c r="B5139" s="37"/>
      <c r="C5139" s="37"/>
      <c r="D5139" s="37"/>
      <c r="F5139" s="37"/>
      <c r="G5139" s="37"/>
      <c r="H5139" s="37"/>
      <c r="J5139" s="25"/>
      <c r="K5139" s="25"/>
      <c r="M5139" s="25"/>
      <c r="P5139" s="25"/>
      <c r="R5139" s="25"/>
      <c r="T5139" s="37"/>
      <c r="U5139" s="37"/>
      <c r="W5139" s="37"/>
      <c r="Y5139" s="37"/>
      <c r="Z5139" s="37"/>
      <c r="AB5139" s="37"/>
    </row>
    <row r="5140" spans="1:28">
      <c r="A5140" s="125"/>
      <c r="B5140" s="37"/>
      <c r="C5140" s="37"/>
      <c r="D5140" s="37"/>
      <c r="F5140" s="37"/>
      <c r="G5140" s="37"/>
      <c r="H5140" s="37"/>
      <c r="J5140" s="25"/>
      <c r="K5140" s="25"/>
      <c r="M5140" s="25"/>
      <c r="P5140" s="25"/>
      <c r="R5140" s="25"/>
      <c r="T5140" s="37"/>
      <c r="U5140" s="37"/>
      <c r="W5140" s="37"/>
      <c r="Y5140" s="37"/>
      <c r="Z5140" s="37"/>
      <c r="AB5140" s="37"/>
    </row>
    <row r="5141" spans="1:28">
      <c r="A5141" s="125"/>
      <c r="B5141" s="37"/>
      <c r="C5141" s="37"/>
      <c r="D5141" s="37"/>
      <c r="F5141" s="37"/>
      <c r="G5141" s="37"/>
      <c r="H5141" s="37"/>
      <c r="J5141" s="25"/>
      <c r="K5141" s="25"/>
      <c r="M5141" s="25"/>
      <c r="P5141" s="25"/>
      <c r="R5141" s="25"/>
      <c r="T5141" s="37"/>
      <c r="U5141" s="37"/>
      <c r="W5141" s="37"/>
      <c r="Y5141" s="37"/>
      <c r="Z5141" s="37"/>
      <c r="AB5141" s="37"/>
    </row>
    <row r="5142" spans="1:28">
      <c r="A5142" s="125"/>
      <c r="B5142" s="37"/>
      <c r="C5142" s="37"/>
      <c r="D5142" s="37"/>
      <c r="F5142" s="37"/>
      <c r="G5142" s="37"/>
      <c r="H5142" s="37"/>
      <c r="J5142" s="25"/>
      <c r="K5142" s="25"/>
      <c r="M5142" s="25"/>
      <c r="P5142" s="25"/>
      <c r="R5142" s="25"/>
      <c r="T5142" s="37"/>
      <c r="U5142" s="37"/>
      <c r="W5142" s="37"/>
      <c r="Y5142" s="37"/>
      <c r="Z5142" s="37"/>
      <c r="AB5142" s="37"/>
    </row>
    <row r="5143" spans="1:28">
      <c r="A5143" s="125"/>
      <c r="B5143" s="37"/>
      <c r="C5143" s="37"/>
      <c r="D5143" s="37"/>
      <c r="F5143" s="37"/>
      <c r="G5143" s="37"/>
      <c r="H5143" s="37"/>
      <c r="J5143" s="25"/>
      <c r="K5143" s="25"/>
      <c r="M5143" s="25"/>
      <c r="P5143" s="25"/>
      <c r="R5143" s="25"/>
      <c r="T5143" s="37"/>
      <c r="U5143" s="37"/>
      <c r="W5143" s="37"/>
      <c r="Y5143" s="37"/>
      <c r="Z5143" s="37"/>
      <c r="AB5143" s="37"/>
    </row>
    <row r="5144" spans="1:28">
      <c r="A5144" s="125"/>
      <c r="B5144" s="37"/>
      <c r="C5144" s="37"/>
      <c r="D5144" s="37"/>
      <c r="F5144" s="37"/>
      <c r="G5144" s="37"/>
      <c r="H5144" s="37"/>
      <c r="J5144" s="25"/>
      <c r="K5144" s="25"/>
      <c r="M5144" s="25"/>
      <c r="P5144" s="25"/>
      <c r="R5144" s="25"/>
      <c r="T5144" s="37"/>
      <c r="U5144" s="37"/>
      <c r="W5144" s="37"/>
      <c r="Y5144" s="37"/>
      <c r="Z5144" s="37"/>
      <c r="AB5144" s="37"/>
    </row>
    <row r="5145" spans="1:28">
      <c r="A5145" s="125"/>
      <c r="B5145" s="37"/>
      <c r="C5145" s="37"/>
      <c r="D5145" s="37"/>
      <c r="F5145" s="37"/>
      <c r="G5145" s="37"/>
      <c r="H5145" s="37"/>
      <c r="J5145" s="25"/>
      <c r="K5145" s="25"/>
      <c r="M5145" s="25"/>
      <c r="P5145" s="25"/>
      <c r="R5145" s="25"/>
      <c r="T5145" s="37"/>
      <c r="U5145" s="37"/>
      <c r="W5145" s="37"/>
      <c r="Y5145" s="37"/>
      <c r="Z5145" s="37"/>
      <c r="AB5145" s="37"/>
    </row>
    <row r="5146" spans="1:28">
      <c r="A5146" s="125"/>
      <c r="B5146" s="37"/>
      <c r="C5146" s="37"/>
      <c r="D5146" s="37"/>
      <c r="F5146" s="37"/>
      <c r="G5146" s="37"/>
      <c r="H5146" s="37"/>
      <c r="J5146" s="25"/>
      <c r="K5146" s="25"/>
      <c r="M5146" s="25"/>
      <c r="P5146" s="25"/>
      <c r="R5146" s="25"/>
      <c r="T5146" s="37"/>
      <c r="U5146" s="37"/>
      <c r="W5146" s="37"/>
      <c r="Y5146" s="37"/>
      <c r="Z5146" s="37"/>
      <c r="AB5146" s="37"/>
    </row>
    <row r="5147" spans="1:28">
      <c r="A5147" s="125"/>
      <c r="B5147" s="37"/>
      <c r="C5147" s="37"/>
      <c r="D5147" s="37"/>
      <c r="F5147" s="37"/>
      <c r="G5147" s="37"/>
      <c r="H5147" s="37"/>
      <c r="J5147" s="25"/>
      <c r="K5147" s="25"/>
      <c r="M5147" s="25"/>
      <c r="P5147" s="25"/>
      <c r="R5147" s="25"/>
      <c r="T5147" s="37"/>
      <c r="U5147" s="37"/>
      <c r="W5147" s="37"/>
      <c r="Y5147" s="37"/>
      <c r="Z5147" s="37"/>
      <c r="AB5147" s="37"/>
    </row>
    <row r="5148" spans="1:28">
      <c r="A5148" s="125"/>
      <c r="B5148" s="37"/>
      <c r="C5148" s="37"/>
      <c r="D5148" s="37"/>
      <c r="F5148" s="37"/>
      <c r="G5148" s="37"/>
      <c r="H5148" s="37"/>
      <c r="J5148" s="25"/>
      <c r="K5148" s="25"/>
      <c r="M5148" s="25"/>
      <c r="P5148" s="25"/>
      <c r="R5148" s="25"/>
      <c r="T5148" s="37"/>
      <c r="U5148" s="37"/>
      <c r="W5148" s="37"/>
      <c r="Y5148" s="37"/>
      <c r="Z5148" s="37"/>
      <c r="AB5148" s="37"/>
    </row>
    <row r="5149" spans="1:28">
      <c r="A5149" s="125"/>
      <c r="B5149" s="37"/>
      <c r="C5149" s="37"/>
      <c r="D5149" s="37"/>
      <c r="F5149" s="37"/>
      <c r="G5149" s="37"/>
      <c r="H5149" s="37"/>
      <c r="J5149" s="25"/>
      <c r="K5149" s="25"/>
      <c r="M5149" s="25"/>
      <c r="P5149" s="25"/>
      <c r="R5149" s="25"/>
      <c r="T5149" s="37"/>
      <c r="U5149" s="37"/>
      <c r="W5149" s="37"/>
      <c r="Y5149" s="37"/>
      <c r="Z5149" s="37"/>
      <c r="AB5149" s="37"/>
    </row>
    <row r="5150" spans="1:28">
      <c r="A5150" s="125"/>
      <c r="B5150" s="37"/>
      <c r="C5150" s="37"/>
      <c r="D5150" s="37"/>
      <c r="F5150" s="37"/>
      <c r="G5150" s="37"/>
      <c r="H5150" s="37"/>
      <c r="J5150" s="25"/>
      <c r="K5150" s="25"/>
      <c r="M5150" s="25"/>
      <c r="P5150" s="25"/>
      <c r="R5150" s="25"/>
      <c r="T5150" s="37"/>
      <c r="U5150" s="37"/>
      <c r="W5150" s="37"/>
      <c r="Y5150" s="37"/>
      <c r="Z5150" s="37"/>
      <c r="AB5150" s="37"/>
    </row>
    <row r="5151" spans="1:28">
      <c r="A5151" s="125"/>
      <c r="B5151" s="37"/>
      <c r="C5151" s="37"/>
      <c r="D5151" s="37"/>
      <c r="F5151" s="37"/>
      <c r="G5151" s="37"/>
      <c r="H5151" s="37"/>
      <c r="J5151" s="25"/>
      <c r="K5151" s="25"/>
      <c r="M5151" s="25"/>
      <c r="P5151" s="25"/>
      <c r="R5151" s="25"/>
      <c r="T5151" s="37"/>
      <c r="U5151" s="37"/>
      <c r="W5151" s="37"/>
      <c r="Y5151" s="37"/>
      <c r="Z5151" s="37"/>
      <c r="AB5151" s="37"/>
    </row>
    <row r="5152" spans="1:28">
      <c r="A5152" s="125"/>
      <c r="B5152" s="37"/>
      <c r="C5152" s="37"/>
      <c r="D5152" s="37"/>
      <c r="F5152" s="37"/>
      <c r="G5152" s="37"/>
      <c r="H5152" s="37"/>
      <c r="J5152" s="25"/>
      <c r="K5152" s="25"/>
      <c r="M5152" s="25"/>
      <c r="P5152" s="25"/>
      <c r="R5152" s="25"/>
      <c r="T5152" s="37"/>
      <c r="U5152" s="37"/>
      <c r="W5152" s="37"/>
      <c r="Y5152" s="37"/>
      <c r="Z5152" s="37"/>
      <c r="AB5152" s="37"/>
    </row>
    <row r="5153" spans="1:28">
      <c r="A5153" s="125"/>
      <c r="B5153" s="37"/>
      <c r="C5153" s="37"/>
      <c r="D5153" s="37"/>
      <c r="F5153" s="37"/>
      <c r="G5153" s="37"/>
      <c r="H5153" s="37"/>
      <c r="J5153" s="25"/>
      <c r="K5153" s="25"/>
      <c r="M5153" s="25"/>
      <c r="P5153" s="25"/>
      <c r="R5153" s="25"/>
      <c r="T5153" s="37"/>
      <c r="U5153" s="37"/>
      <c r="W5153" s="37"/>
      <c r="Y5153" s="37"/>
      <c r="Z5153" s="37"/>
      <c r="AB5153" s="37"/>
    </row>
    <row r="5154" spans="1:28">
      <c r="A5154" s="125"/>
      <c r="B5154" s="37"/>
      <c r="C5154" s="37"/>
      <c r="D5154" s="37"/>
      <c r="F5154" s="37"/>
      <c r="G5154" s="37"/>
      <c r="H5154" s="37"/>
      <c r="J5154" s="25"/>
      <c r="K5154" s="25"/>
      <c r="M5154" s="25"/>
      <c r="P5154" s="25"/>
      <c r="R5154" s="25"/>
      <c r="T5154" s="37"/>
      <c r="U5154" s="37"/>
      <c r="W5154" s="37"/>
      <c r="Y5154" s="37"/>
      <c r="Z5154" s="37"/>
      <c r="AB5154" s="37"/>
    </row>
    <row r="5155" spans="1:28">
      <c r="A5155" s="125"/>
      <c r="B5155" s="37"/>
      <c r="C5155" s="37"/>
      <c r="D5155" s="37"/>
      <c r="F5155" s="37"/>
      <c r="G5155" s="37"/>
      <c r="H5155" s="37"/>
      <c r="J5155" s="25"/>
      <c r="K5155" s="25"/>
      <c r="M5155" s="25"/>
      <c r="P5155" s="25"/>
      <c r="R5155" s="25"/>
      <c r="T5155" s="37"/>
      <c r="U5155" s="37"/>
      <c r="W5155" s="37"/>
      <c r="Y5155" s="37"/>
      <c r="Z5155" s="37"/>
      <c r="AB5155" s="37"/>
    </row>
    <row r="5156" spans="1:28">
      <c r="A5156" s="125"/>
      <c r="B5156" s="37"/>
      <c r="C5156" s="37"/>
      <c r="D5156" s="37"/>
      <c r="F5156" s="37"/>
      <c r="G5156" s="37"/>
      <c r="H5156" s="37"/>
      <c r="J5156" s="25"/>
      <c r="K5156" s="25"/>
      <c r="M5156" s="25"/>
      <c r="P5156" s="25"/>
      <c r="R5156" s="25"/>
      <c r="T5156" s="37"/>
      <c r="U5156" s="37"/>
      <c r="W5156" s="37"/>
      <c r="Y5156" s="37"/>
      <c r="Z5156" s="37"/>
      <c r="AB5156" s="37"/>
    </row>
    <row r="5157" spans="1:28">
      <c r="A5157" s="125"/>
      <c r="B5157" s="37"/>
      <c r="C5157" s="37"/>
      <c r="D5157" s="37"/>
      <c r="F5157" s="37"/>
      <c r="G5157" s="37"/>
      <c r="H5157" s="37"/>
      <c r="J5157" s="25"/>
      <c r="K5157" s="25"/>
      <c r="M5157" s="25"/>
      <c r="P5157" s="25"/>
      <c r="R5157" s="25"/>
      <c r="T5157" s="37"/>
      <c r="U5157" s="37"/>
      <c r="W5157" s="37"/>
      <c r="Y5157" s="37"/>
      <c r="Z5157" s="37"/>
      <c r="AB5157" s="37"/>
    </row>
    <row r="5158" spans="1:28">
      <c r="A5158" s="125"/>
      <c r="B5158" s="37"/>
      <c r="C5158" s="37"/>
      <c r="D5158" s="37"/>
      <c r="F5158" s="37"/>
      <c r="G5158" s="37"/>
      <c r="H5158" s="37"/>
      <c r="J5158" s="25"/>
      <c r="K5158" s="25"/>
      <c r="M5158" s="25"/>
      <c r="P5158" s="25"/>
      <c r="R5158" s="25"/>
      <c r="T5158" s="37"/>
      <c r="U5158" s="37"/>
      <c r="W5158" s="37"/>
      <c r="Y5158" s="37"/>
      <c r="Z5158" s="37"/>
      <c r="AB5158" s="37"/>
    </row>
    <row r="5159" spans="1:28">
      <c r="A5159" s="125"/>
      <c r="B5159" s="37"/>
      <c r="C5159" s="37"/>
      <c r="D5159" s="37"/>
      <c r="F5159" s="37"/>
      <c r="G5159" s="37"/>
      <c r="H5159" s="37"/>
      <c r="J5159" s="25"/>
      <c r="K5159" s="25"/>
      <c r="M5159" s="25"/>
      <c r="P5159" s="25"/>
      <c r="R5159" s="25"/>
      <c r="T5159" s="37"/>
      <c r="U5159" s="37"/>
      <c r="W5159" s="37"/>
      <c r="Y5159" s="37"/>
      <c r="Z5159" s="37"/>
      <c r="AB5159" s="37"/>
    </row>
    <row r="5160" spans="1:28">
      <c r="A5160" s="125"/>
      <c r="B5160" s="37"/>
      <c r="C5160" s="37"/>
      <c r="D5160" s="37"/>
      <c r="F5160" s="37"/>
      <c r="G5160" s="37"/>
      <c r="H5160" s="37"/>
      <c r="J5160" s="25"/>
      <c r="K5160" s="25"/>
      <c r="M5160" s="25"/>
      <c r="P5160" s="25"/>
      <c r="R5160" s="25"/>
      <c r="T5160" s="37"/>
      <c r="U5160" s="37"/>
      <c r="W5160" s="37"/>
      <c r="Y5160" s="37"/>
      <c r="Z5160" s="37"/>
      <c r="AB5160" s="37"/>
    </row>
    <row r="5161" spans="1:28">
      <c r="A5161" s="125"/>
      <c r="B5161" s="37"/>
      <c r="C5161" s="37"/>
      <c r="D5161" s="37"/>
      <c r="F5161" s="37"/>
      <c r="G5161" s="37"/>
      <c r="H5161" s="37"/>
      <c r="J5161" s="25"/>
      <c r="K5161" s="25"/>
      <c r="M5161" s="25"/>
      <c r="P5161" s="25"/>
      <c r="R5161" s="25"/>
      <c r="T5161" s="37"/>
      <c r="U5161" s="37"/>
      <c r="W5161" s="37"/>
      <c r="Y5161" s="37"/>
      <c r="Z5161" s="37"/>
      <c r="AB5161" s="37"/>
    </row>
    <row r="5162" spans="1:28">
      <c r="A5162" s="125"/>
      <c r="B5162" s="37"/>
      <c r="C5162" s="37"/>
      <c r="D5162" s="37"/>
      <c r="F5162" s="37"/>
      <c r="G5162" s="37"/>
      <c r="H5162" s="37"/>
      <c r="J5162" s="25"/>
      <c r="K5162" s="25"/>
      <c r="M5162" s="25"/>
      <c r="P5162" s="25"/>
      <c r="R5162" s="25"/>
      <c r="T5162" s="37"/>
      <c r="U5162" s="37"/>
      <c r="W5162" s="37"/>
      <c r="Y5162" s="37"/>
      <c r="Z5162" s="37"/>
      <c r="AB5162" s="37"/>
    </row>
    <row r="5163" spans="1:28">
      <c r="A5163" s="125"/>
      <c r="B5163" s="37"/>
      <c r="C5163" s="37"/>
      <c r="D5163" s="37"/>
      <c r="F5163" s="37"/>
      <c r="G5163" s="37"/>
      <c r="H5163" s="37"/>
      <c r="J5163" s="25"/>
      <c r="K5163" s="25"/>
      <c r="M5163" s="25"/>
      <c r="P5163" s="25"/>
      <c r="R5163" s="25"/>
      <c r="T5163" s="37"/>
      <c r="U5163" s="37"/>
      <c r="W5163" s="37"/>
      <c r="Y5163" s="37"/>
      <c r="Z5163" s="37"/>
      <c r="AB5163" s="37"/>
    </row>
    <row r="5164" spans="1:28">
      <c r="A5164" s="125"/>
      <c r="B5164" s="37"/>
      <c r="C5164" s="37"/>
      <c r="D5164" s="37"/>
      <c r="F5164" s="37"/>
      <c r="G5164" s="37"/>
      <c r="H5164" s="37"/>
      <c r="J5164" s="25"/>
      <c r="K5164" s="25"/>
      <c r="M5164" s="25"/>
      <c r="P5164" s="25"/>
      <c r="R5164" s="25"/>
      <c r="T5164" s="37"/>
      <c r="U5164" s="37"/>
      <c r="W5164" s="37"/>
      <c r="Y5164" s="37"/>
      <c r="Z5164" s="37"/>
      <c r="AB5164" s="37"/>
    </row>
    <row r="5165" spans="1:28">
      <c r="A5165" s="125"/>
      <c r="B5165" s="37"/>
      <c r="C5165" s="37"/>
      <c r="D5165" s="37"/>
      <c r="F5165" s="37"/>
      <c r="G5165" s="37"/>
      <c r="H5165" s="37"/>
      <c r="J5165" s="25"/>
      <c r="K5165" s="25"/>
      <c r="M5165" s="25"/>
      <c r="P5165" s="25"/>
      <c r="R5165" s="25"/>
      <c r="T5165" s="37"/>
      <c r="U5165" s="37"/>
      <c r="W5165" s="37"/>
      <c r="Y5165" s="37"/>
      <c r="Z5165" s="37"/>
      <c r="AB5165" s="37"/>
    </row>
    <row r="5166" spans="1:28">
      <c r="A5166" s="125"/>
      <c r="B5166" s="37"/>
      <c r="C5166" s="37"/>
      <c r="D5166" s="37"/>
      <c r="F5166" s="37"/>
      <c r="G5166" s="37"/>
      <c r="H5166" s="37"/>
      <c r="J5166" s="25"/>
      <c r="K5166" s="25"/>
      <c r="M5166" s="25"/>
      <c r="P5166" s="25"/>
      <c r="R5166" s="25"/>
      <c r="T5166" s="37"/>
      <c r="U5166" s="37"/>
      <c r="W5166" s="37"/>
      <c r="Y5166" s="37"/>
      <c r="Z5166" s="37"/>
      <c r="AB5166" s="37"/>
    </row>
    <row r="5167" spans="1:28">
      <c r="A5167" s="125"/>
      <c r="B5167" s="37"/>
      <c r="C5167" s="37"/>
      <c r="D5167" s="37"/>
      <c r="F5167" s="37"/>
      <c r="G5167" s="37"/>
      <c r="H5167" s="37"/>
      <c r="J5167" s="25"/>
      <c r="K5167" s="25"/>
      <c r="M5167" s="25"/>
      <c r="P5167" s="25"/>
      <c r="R5167" s="25"/>
      <c r="T5167" s="37"/>
      <c r="U5167" s="37"/>
      <c r="W5167" s="37"/>
      <c r="Y5167" s="37"/>
      <c r="Z5167" s="37"/>
      <c r="AB5167" s="37"/>
    </row>
    <row r="5168" spans="1:28">
      <c r="A5168" s="125"/>
      <c r="B5168" s="37"/>
      <c r="C5168" s="37"/>
      <c r="D5168" s="37"/>
      <c r="F5168" s="37"/>
      <c r="G5168" s="37"/>
      <c r="H5168" s="37"/>
      <c r="J5168" s="25"/>
      <c r="K5168" s="25"/>
      <c r="M5168" s="25"/>
      <c r="P5168" s="25"/>
      <c r="R5168" s="25"/>
      <c r="T5168" s="37"/>
      <c r="U5168" s="37"/>
      <c r="W5168" s="37"/>
      <c r="Y5168" s="37"/>
      <c r="Z5168" s="37"/>
      <c r="AB5168" s="37"/>
    </row>
    <row r="5169" spans="1:28">
      <c r="A5169" s="125"/>
      <c r="B5169" s="37"/>
      <c r="C5169" s="37"/>
      <c r="D5169" s="37"/>
      <c r="F5169" s="37"/>
      <c r="G5169" s="37"/>
      <c r="H5169" s="37"/>
      <c r="J5169" s="25"/>
      <c r="K5169" s="25"/>
      <c r="M5169" s="25"/>
      <c r="P5169" s="25"/>
      <c r="R5169" s="25"/>
      <c r="T5169" s="37"/>
      <c r="U5169" s="37"/>
      <c r="W5169" s="37"/>
      <c r="Y5169" s="37"/>
      <c r="Z5169" s="37"/>
      <c r="AB5169" s="37"/>
    </row>
    <row r="5170" spans="1:28">
      <c r="A5170" s="125"/>
      <c r="B5170" s="37"/>
      <c r="C5170" s="37"/>
      <c r="D5170" s="37"/>
      <c r="F5170" s="37"/>
      <c r="G5170" s="37"/>
      <c r="H5170" s="37"/>
      <c r="J5170" s="25"/>
      <c r="K5170" s="25"/>
      <c r="M5170" s="25"/>
      <c r="P5170" s="25"/>
      <c r="R5170" s="25"/>
      <c r="T5170" s="37"/>
      <c r="U5170" s="37"/>
      <c r="W5170" s="37"/>
      <c r="Y5170" s="37"/>
      <c r="Z5170" s="37"/>
      <c r="AB5170" s="37"/>
    </row>
    <row r="5171" spans="1:28">
      <c r="A5171" s="125"/>
      <c r="B5171" s="37"/>
      <c r="C5171" s="37"/>
      <c r="D5171" s="37"/>
      <c r="F5171" s="37"/>
      <c r="G5171" s="37"/>
      <c r="H5171" s="37"/>
      <c r="J5171" s="25"/>
      <c r="K5171" s="25"/>
      <c r="M5171" s="25"/>
      <c r="P5171" s="25"/>
      <c r="R5171" s="25"/>
      <c r="T5171" s="37"/>
      <c r="U5171" s="37"/>
      <c r="W5171" s="37"/>
      <c r="Y5171" s="37"/>
      <c r="Z5171" s="37"/>
      <c r="AB5171" s="37"/>
    </row>
    <row r="5172" spans="1:28">
      <c r="A5172" s="125"/>
      <c r="B5172" s="37"/>
      <c r="C5172" s="37"/>
      <c r="D5172" s="37"/>
      <c r="F5172" s="37"/>
      <c r="G5172" s="37"/>
      <c r="H5172" s="37"/>
      <c r="J5172" s="25"/>
      <c r="K5172" s="25"/>
      <c r="M5172" s="25"/>
      <c r="P5172" s="25"/>
      <c r="R5172" s="25"/>
      <c r="T5172" s="37"/>
      <c r="U5172" s="37"/>
      <c r="W5172" s="37"/>
      <c r="Y5172" s="37"/>
      <c r="Z5172" s="37"/>
      <c r="AB5172" s="37"/>
    </row>
    <row r="5173" spans="1:28">
      <c r="A5173" s="125"/>
      <c r="B5173" s="37"/>
      <c r="C5173" s="37"/>
      <c r="D5173" s="37"/>
      <c r="F5173" s="37"/>
      <c r="G5173" s="37"/>
      <c r="H5173" s="37"/>
      <c r="J5173" s="25"/>
      <c r="K5173" s="25"/>
      <c r="M5173" s="25"/>
      <c r="P5173" s="25"/>
      <c r="R5173" s="25"/>
      <c r="T5173" s="37"/>
      <c r="U5173" s="37"/>
      <c r="W5173" s="37"/>
      <c r="Y5173" s="37"/>
      <c r="Z5173" s="37"/>
      <c r="AB5173" s="37"/>
    </row>
    <row r="5174" spans="1:28">
      <c r="A5174" s="125"/>
      <c r="B5174" s="37"/>
      <c r="C5174" s="37"/>
      <c r="D5174" s="37"/>
      <c r="F5174" s="37"/>
      <c r="G5174" s="37"/>
      <c r="H5174" s="37"/>
      <c r="J5174" s="25"/>
      <c r="K5174" s="25"/>
      <c r="M5174" s="25"/>
      <c r="P5174" s="25"/>
      <c r="R5174" s="25"/>
      <c r="T5174" s="37"/>
      <c r="U5174" s="37"/>
      <c r="W5174" s="37"/>
      <c r="Y5174" s="37"/>
      <c r="Z5174" s="37"/>
      <c r="AB5174" s="37"/>
    </row>
    <row r="5175" spans="1:28">
      <c r="A5175" s="125"/>
      <c r="B5175" s="37"/>
      <c r="C5175" s="37"/>
      <c r="D5175" s="37"/>
      <c r="F5175" s="37"/>
      <c r="G5175" s="37"/>
      <c r="H5175" s="37"/>
      <c r="J5175" s="25"/>
      <c r="K5175" s="25"/>
      <c r="M5175" s="25"/>
      <c r="P5175" s="25"/>
      <c r="R5175" s="25"/>
      <c r="T5175" s="37"/>
      <c r="U5175" s="37"/>
      <c r="W5175" s="37"/>
      <c r="Y5175" s="37"/>
      <c r="Z5175" s="37"/>
      <c r="AB5175" s="37"/>
    </row>
    <row r="5176" spans="1:28">
      <c r="A5176" s="125"/>
      <c r="B5176" s="37"/>
      <c r="C5176" s="37"/>
      <c r="D5176" s="37"/>
      <c r="F5176" s="37"/>
      <c r="G5176" s="37"/>
      <c r="H5176" s="37"/>
      <c r="J5176" s="25"/>
      <c r="K5176" s="25"/>
      <c r="M5176" s="25"/>
      <c r="P5176" s="25"/>
      <c r="R5176" s="25"/>
      <c r="T5176" s="37"/>
      <c r="U5176" s="37"/>
      <c r="W5176" s="37"/>
      <c r="Y5176" s="37"/>
      <c r="Z5176" s="37"/>
      <c r="AB5176" s="37"/>
    </row>
    <row r="5177" spans="1:28">
      <c r="A5177" s="125"/>
      <c r="B5177" s="37"/>
      <c r="C5177" s="37"/>
      <c r="D5177" s="37"/>
      <c r="F5177" s="37"/>
      <c r="G5177" s="37"/>
      <c r="H5177" s="37"/>
      <c r="J5177" s="25"/>
      <c r="K5177" s="25"/>
      <c r="M5177" s="25"/>
      <c r="P5177" s="25"/>
      <c r="R5177" s="25"/>
      <c r="T5177" s="37"/>
      <c r="U5177" s="37"/>
      <c r="W5177" s="37"/>
      <c r="Y5177" s="37"/>
      <c r="Z5177" s="37"/>
      <c r="AB5177" s="37"/>
    </row>
    <row r="5178" spans="1:28">
      <c r="A5178" s="125"/>
      <c r="B5178" s="37"/>
      <c r="C5178" s="37"/>
      <c r="D5178" s="37"/>
      <c r="F5178" s="37"/>
      <c r="G5178" s="37"/>
      <c r="H5178" s="37"/>
      <c r="J5178" s="25"/>
      <c r="K5178" s="25"/>
      <c r="M5178" s="25"/>
      <c r="P5178" s="25"/>
      <c r="R5178" s="25"/>
      <c r="T5178" s="37"/>
      <c r="U5178" s="37"/>
      <c r="W5178" s="37"/>
      <c r="Y5178" s="37"/>
      <c r="Z5178" s="37"/>
      <c r="AB5178" s="37"/>
    </row>
    <row r="5179" spans="1:28">
      <c r="A5179" s="125"/>
      <c r="B5179" s="37"/>
      <c r="C5179" s="37"/>
      <c r="D5179" s="37"/>
      <c r="F5179" s="37"/>
      <c r="G5179" s="37"/>
      <c r="H5179" s="37"/>
      <c r="J5179" s="25"/>
      <c r="K5179" s="25"/>
      <c r="M5179" s="25"/>
      <c r="P5179" s="25"/>
      <c r="R5179" s="25"/>
      <c r="T5179" s="37"/>
      <c r="U5179" s="37"/>
      <c r="W5179" s="37"/>
      <c r="Y5179" s="37"/>
      <c r="Z5179" s="37"/>
      <c r="AB5179" s="37"/>
    </row>
    <row r="5180" spans="1:28">
      <c r="A5180" s="125"/>
      <c r="B5180" s="37"/>
      <c r="C5180" s="37"/>
      <c r="D5180" s="37"/>
      <c r="F5180" s="37"/>
      <c r="G5180" s="37"/>
      <c r="H5180" s="37"/>
      <c r="J5180" s="25"/>
      <c r="K5180" s="25"/>
      <c r="M5180" s="25"/>
      <c r="P5180" s="25"/>
      <c r="R5180" s="25"/>
      <c r="T5180" s="37"/>
      <c r="U5180" s="37"/>
      <c r="W5180" s="37"/>
      <c r="Y5180" s="37"/>
      <c r="Z5180" s="37"/>
      <c r="AB5180" s="37"/>
    </row>
    <row r="5181" spans="1:28">
      <c r="A5181" s="125"/>
      <c r="B5181" s="37"/>
      <c r="C5181" s="37"/>
      <c r="D5181" s="37"/>
      <c r="F5181" s="37"/>
      <c r="G5181" s="37"/>
      <c r="H5181" s="37"/>
      <c r="J5181" s="25"/>
      <c r="K5181" s="25"/>
      <c r="M5181" s="25"/>
      <c r="P5181" s="25"/>
      <c r="R5181" s="25"/>
      <c r="T5181" s="37"/>
      <c r="U5181" s="37"/>
      <c r="W5181" s="37"/>
      <c r="Y5181" s="37"/>
      <c r="Z5181" s="37"/>
      <c r="AB5181" s="37"/>
    </row>
    <row r="5182" spans="1:28">
      <c r="A5182" s="125"/>
      <c r="B5182" s="37"/>
      <c r="C5182" s="37"/>
      <c r="D5182" s="37"/>
      <c r="F5182" s="37"/>
      <c r="G5182" s="37"/>
      <c r="H5182" s="37"/>
      <c r="J5182" s="25"/>
      <c r="K5182" s="25"/>
      <c r="M5182" s="25"/>
      <c r="P5182" s="25"/>
      <c r="R5182" s="25"/>
      <c r="T5182" s="37"/>
      <c r="U5182" s="37"/>
      <c r="W5182" s="37"/>
      <c r="Y5182" s="37"/>
      <c r="Z5182" s="37"/>
      <c r="AB5182" s="37"/>
    </row>
    <row r="5183" spans="1:28">
      <c r="A5183" s="125"/>
      <c r="B5183" s="37"/>
      <c r="C5183" s="37"/>
      <c r="D5183" s="37"/>
      <c r="F5183" s="37"/>
      <c r="G5183" s="37"/>
      <c r="H5183" s="37"/>
      <c r="J5183" s="25"/>
      <c r="K5183" s="25"/>
      <c r="M5183" s="25"/>
      <c r="P5183" s="25"/>
      <c r="R5183" s="25"/>
      <c r="T5183" s="37"/>
      <c r="U5183" s="37"/>
      <c r="W5183" s="37"/>
      <c r="Y5183" s="37"/>
      <c r="Z5183" s="37"/>
      <c r="AB5183" s="37"/>
    </row>
    <row r="5184" spans="1:28">
      <c r="A5184" s="125"/>
      <c r="B5184" s="37"/>
      <c r="C5184" s="37"/>
      <c r="D5184" s="37"/>
      <c r="F5184" s="37"/>
      <c r="G5184" s="37"/>
      <c r="H5184" s="37"/>
      <c r="J5184" s="25"/>
      <c r="K5184" s="25"/>
      <c r="M5184" s="25"/>
      <c r="P5184" s="25"/>
      <c r="R5184" s="25"/>
      <c r="T5184" s="37"/>
      <c r="U5184" s="37"/>
      <c r="W5184" s="37"/>
      <c r="Y5184" s="37"/>
      <c r="Z5184" s="37"/>
      <c r="AB5184" s="37"/>
    </row>
    <row r="5185" spans="1:28">
      <c r="A5185" s="125"/>
      <c r="B5185" s="37"/>
      <c r="C5185" s="37"/>
      <c r="D5185" s="37"/>
      <c r="F5185" s="37"/>
      <c r="G5185" s="37"/>
      <c r="H5185" s="37"/>
      <c r="J5185" s="25"/>
      <c r="K5185" s="25"/>
      <c r="M5185" s="25"/>
      <c r="P5185" s="25"/>
      <c r="R5185" s="25"/>
      <c r="T5185" s="37"/>
      <c r="U5185" s="37"/>
      <c r="W5185" s="37"/>
      <c r="Y5185" s="37"/>
      <c r="Z5185" s="37"/>
      <c r="AB5185" s="37"/>
    </row>
    <row r="5186" spans="1:28">
      <c r="A5186" s="125"/>
      <c r="B5186" s="37"/>
      <c r="C5186" s="37"/>
      <c r="D5186" s="37"/>
      <c r="F5186" s="37"/>
      <c r="G5186" s="37"/>
      <c r="H5186" s="37"/>
      <c r="J5186" s="25"/>
      <c r="K5186" s="25"/>
      <c r="M5186" s="25"/>
      <c r="P5186" s="25"/>
      <c r="R5186" s="25"/>
      <c r="T5186" s="37"/>
      <c r="U5186" s="37"/>
      <c r="W5186" s="37"/>
      <c r="Y5186" s="37"/>
      <c r="Z5186" s="37"/>
      <c r="AB5186" s="37"/>
    </row>
    <row r="5187" spans="1:28">
      <c r="A5187" s="125"/>
      <c r="B5187" s="37"/>
      <c r="C5187" s="37"/>
      <c r="D5187" s="37"/>
      <c r="F5187" s="37"/>
      <c r="G5187" s="37"/>
      <c r="H5187" s="37"/>
      <c r="J5187" s="25"/>
      <c r="K5187" s="25"/>
      <c r="M5187" s="25"/>
      <c r="P5187" s="25"/>
      <c r="R5187" s="25"/>
      <c r="T5187" s="37"/>
      <c r="U5187" s="37"/>
      <c r="W5187" s="37"/>
      <c r="Y5187" s="37"/>
      <c r="Z5187" s="37"/>
      <c r="AB5187" s="37"/>
    </row>
    <row r="5188" spans="1:28">
      <c r="A5188" s="125"/>
      <c r="B5188" s="37"/>
      <c r="C5188" s="37"/>
      <c r="D5188" s="37"/>
      <c r="F5188" s="37"/>
      <c r="G5188" s="37"/>
      <c r="H5188" s="37"/>
      <c r="J5188" s="25"/>
      <c r="K5188" s="25"/>
      <c r="M5188" s="25"/>
      <c r="P5188" s="25"/>
      <c r="R5188" s="25"/>
      <c r="T5188" s="37"/>
      <c r="U5188" s="37"/>
      <c r="W5188" s="37"/>
      <c r="Y5188" s="37"/>
      <c r="Z5188" s="37"/>
      <c r="AB5188" s="37"/>
    </row>
    <row r="5189" spans="1:28">
      <c r="A5189" s="125"/>
      <c r="B5189" s="37"/>
      <c r="C5189" s="37"/>
      <c r="D5189" s="37"/>
      <c r="F5189" s="37"/>
      <c r="G5189" s="37"/>
      <c r="H5189" s="37"/>
      <c r="J5189" s="25"/>
      <c r="K5189" s="25"/>
      <c r="M5189" s="25"/>
      <c r="P5189" s="25"/>
      <c r="R5189" s="25"/>
      <c r="T5189" s="37"/>
      <c r="U5189" s="37"/>
      <c r="W5189" s="37"/>
      <c r="Y5189" s="37"/>
      <c r="Z5189" s="37"/>
      <c r="AB5189" s="37"/>
    </row>
    <row r="5190" spans="1:28">
      <c r="A5190" s="125"/>
      <c r="B5190" s="37"/>
      <c r="C5190" s="37"/>
      <c r="D5190" s="37"/>
      <c r="F5190" s="37"/>
      <c r="G5190" s="37"/>
      <c r="H5190" s="37"/>
      <c r="J5190" s="25"/>
      <c r="K5190" s="25"/>
      <c r="M5190" s="25"/>
      <c r="P5190" s="25"/>
      <c r="R5190" s="25"/>
      <c r="T5190" s="37"/>
      <c r="U5190" s="37"/>
      <c r="W5190" s="37"/>
      <c r="Y5190" s="37"/>
      <c r="Z5190" s="37"/>
      <c r="AB5190" s="37"/>
    </row>
    <row r="5191" spans="1:28">
      <c r="A5191" s="125"/>
      <c r="B5191" s="37"/>
      <c r="C5191" s="37"/>
      <c r="D5191" s="37"/>
      <c r="F5191" s="37"/>
      <c r="G5191" s="37"/>
      <c r="H5191" s="37"/>
      <c r="J5191" s="25"/>
      <c r="K5191" s="25"/>
      <c r="M5191" s="25"/>
      <c r="P5191" s="25"/>
      <c r="R5191" s="25"/>
      <c r="T5191" s="37"/>
      <c r="U5191" s="37"/>
      <c r="W5191" s="37"/>
      <c r="Y5191" s="37"/>
      <c r="Z5191" s="37"/>
      <c r="AB5191" s="37"/>
    </row>
    <row r="5192" spans="1:28">
      <c r="A5192" s="125"/>
      <c r="B5192" s="37"/>
      <c r="C5192" s="37"/>
      <c r="D5192" s="37"/>
      <c r="F5192" s="37"/>
      <c r="G5192" s="37"/>
      <c r="H5192" s="37"/>
      <c r="J5192" s="25"/>
      <c r="K5192" s="25"/>
      <c r="M5192" s="25"/>
      <c r="P5192" s="25"/>
      <c r="R5192" s="25"/>
      <c r="T5192" s="37"/>
      <c r="U5192" s="37"/>
      <c r="W5192" s="37"/>
      <c r="Y5192" s="37"/>
      <c r="Z5192" s="37"/>
      <c r="AB5192" s="37"/>
    </row>
    <row r="5193" spans="1:28">
      <c r="A5193" s="125"/>
      <c r="B5193" s="37"/>
      <c r="C5193" s="37"/>
      <c r="D5193" s="37"/>
      <c r="F5193" s="37"/>
      <c r="G5193" s="37"/>
      <c r="H5193" s="37"/>
      <c r="J5193" s="25"/>
      <c r="K5193" s="25"/>
      <c r="M5193" s="25"/>
      <c r="P5193" s="25"/>
      <c r="R5193" s="25"/>
      <c r="T5193" s="37"/>
      <c r="U5193" s="37"/>
      <c r="W5193" s="37"/>
      <c r="Y5193" s="37"/>
      <c r="Z5193" s="37"/>
      <c r="AB5193" s="37"/>
    </row>
    <row r="5194" spans="1:28">
      <c r="A5194" s="125"/>
      <c r="B5194" s="37"/>
      <c r="C5194" s="37"/>
      <c r="D5194" s="37"/>
      <c r="F5194" s="37"/>
      <c r="G5194" s="37"/>
      <c r="H5194" s="37"/>
      <c r="J5194" s="25"/>
      <c r="K5194" s="25"/>
      <c r="M5194" s="25"/>
      <c r="P5194" s="25"/>
      <c r="R5194" s="25"/>
      <c r="T5194" s="37"/>
      <c r="U5194" s="37"/>
      <c r="W5194" s="37"/>
      <c r="Y5194" s="37"/>
      <c r="Z5194" s="37"/>
      <c r="AB5194" s="37"/>
    </row>
    <row r="5195" spans="1:28">
      <c r="A5195" s="125"/>
      <c r="B5195" s="37"/>
      <c r="C5195" s="37"/>
      <c r="D5195" s="37"/>
      <c r="F5195" s="37"/>
      <c r="G5195" s="37"/>
      <c r="H5195" s="37"/>
      <c r="J5195" s="25"/>
      <c r="K5195" s="25"/>
      <c r="M5195" s="25"/>
      <c r="P5195" s="25"/>
      <c r="R5195" s="25"/>
      <c r="T5195" s="37"/>
      <c r="U5195" s="37"/>
      <c r="W5195" s="37"/>
      <c r="Y5195" s="37"/>
      <c r="Z5195" s="37"/>
      <c r="AB5195" s="37"/>
    </row>
    <row r="5196" spans="1:28">
      <c r="A5196" s="125"/>
      <c r="B5196" s="37"/>
      <c r="C5196" s="37"/>
      <c r="D5196" s="37"/>
      <c r="F5196" s="37"/>
      <c r="G5196" s="37"/>
      <c r="H5196" s="37"/>
      <c r="J5196" s="25"/>
      <c r="K5196" s="25"/>
      <c r="M5196" s="25"/>
      <c r="P5196" s="25"/>
      <c r="R5196" s="25"/>
      <c r="T5196" s="37"/>
      <c r="U5196" s="37"/>
      <c r="W5196" s="37"/>
      <c r="Y5196" s="37"/>
      <c r="Z5196" s="37"/>
      <c r="AB5196" s="37"/>
    </row>
    <row r="5197" spans="1:28">
      <c r="A5197" s="125"/>
      <c r="B5197" s="37"/>
      <c r="C5197" s="37"/>
      <c r="D5197" s="37"/>
      <c r="F5197" s="37"/>
      <c r="G5197" s="37"/>
      <c r="H5197" s="37"/>
      <c r="J5197" s="25"/>
      <c r="K5197" s="25"/>
      <c r="M5197" s="25"/>
      <c r="P5197" s="25"/>
      <c r="R5197" s="25"/>
      <c r="T5197" s="37"/>
      <c r="U5197" s="37"/>
      <c r="W5197" s="37"/>
      <c r="Y5197" s="37"/>
      <c r="Z5197" s="37"/>
      <c r="AB5197" s="37"/>
    </row>
    <row r="5198" spans="1:28">
      <c r="A5198" s="125"/>
      <c r="B5198" s="37"/>
      <c r="C5198" s="37"/>
      <c r="D5198" s="37"/>
      <c r="F5198" s="37"/>
      <c r="G5198" s="37"/>
      <c r="H5198" s="37"/>
      <c r="J5198" s="25"/>
      <c r="K5198" s="25"/>
      <c r="M5198" s="25"/>
      <c r="P5198" s="25"/>
      <c r="R5198" s="25"/>
      <c r="T5198" s="37"/>
      <c r="U5198" s="37"/>
      <c r="W5198" s="37"/>
      <c r="Y5198" s="37"/>
      <c r="Z5198" s="37"/>
      <c r="AB5198" s="37"/>
    </row>
    <row r="5199" spans="1:28">
      <c r="A5199" s="125"/>
      <c r="B5199" s="37"/>
      <c r="C5199" s="37"/>
      <c r="D5199" s="37"/>
      <c r="F5199" s="37"/>
      <c r="G5199" s="37"/>
      <c r="H5199" s="37"/>
      <c r="J5199" s="25"/>
      <c r="K5199" s="25"/>
      <c r="M5199" s="25"/>
      <c r="P5199" s="25"/>
      <c r="R5199" s="25"/>
      <c r="T5199" s="37"/>
      <c r="U5199" s="37"/>
      <c r="W5199" s="37"/>
      <c r="Y5199" s="37"/>
      <c r="Z5199" s="37"/>
      <c r="AB5199" s="37"/>
    </row>
    <row r="5200" spans="1:28">
      <c r="A5200" s="125"/>
      <c r="B5200" s="37"/>
      <c r="C5200" s="37"/>
      <c r="D5200" s="37"/>
      <c r="F5200" s="37"/>
      <c r="G5200" s="37"/>
      <c r="H5200" s="37"/>
      <c r="J5200" s="25"/>
      <c r="K5200" s="25"/>
      <c r="M5200" s="25"/>
      <c r="P5200" s="25"/>
      <c r="R5200" s="25"/>
      <c r="T5200" s="37"/>
      <c r="U5200" s="37"/>
      <c r="W5200" s="37"/>
      <c r="Y5200" s="37"/>
      <c r="Z5200" s="37"/>
      <c r="AB5200" s="37"/>
    </row>
    <row r="5201" spans="1:28">
      <c r="A5201" s="125"/>
      <c r="B5201" s="37"/>
      <c r="C5201" s="37"/>
      <c r="D5201" s="37"/>
      <c r="F5201" s="37"/>
      <c r="G5201" s="37"/>
      <c r="H5201" s="37"/>
      <c r="J5201" s="25"/>
      <c r="K5201" s="25"/>
      <c r="M5201" s="25"/>
      <c r="P5201" s="25"/>
      <c r="R5201" s="25"/>
      <c r="T5201" s="37"/>
      <c r="U5201" s="37"/>
      <c r="W5201" s="37"/>
      <c r="Y5201" s="37"/>
      <c r="Z5201" s="37"/>
      <c r="AB5201" s="37"/>
    </row>
    <row r="5202" spans="1:28">
      <c r="A5202" s="125"/>
      <c r="B5202" s="37"/>
      <c r="C5202" s="37"/>
      <c r="D5202" s="37"/>
      <c r="F5202" s="37"/>
      <c r="G5202" s="37"/>
      <c r="H5202" s="37"/>
      <c r="J5202" s="25"/>
      <c r="K5202" s="25"/>
      <c r="M5202" s="25"/>
      <c r="P5202" s="25"/>
      <c r="R5202" s="25"/>
      <c r="T5202" s="37"/>
      <c r="U5202" s="37"/>
      <c r="W5202" s="37"/>
      <c r="Y5202" s="37"/>
      <c r="Z5202" s="37"/>
      <c r="AB5202" s="37"/>
    </row>
    <row r="5203" spans="1:28">
      <c r="A5203" s="125"/>
      <c r="B5203" s="37"/>
      <c r="C5203" s="37"/>
      <c r="D5203" s="37"/>
      <c r="F5203" s="37"/>
      <c r="G5203" s="37"/>
      <c r="H5203" s="37"/>
      <c r="J5203" s="25"/>
      <c r="K5203" s="25"/>
      <c r="M5203" s="25"/>
      <c r="P5203" s="25"/>
      <c r="R5203" s="25"/>
      <c r="T5203" s="37"/>
      <c r="U5203" s="37"/>
      <c r="W5203" s="37"/>
      <c r="Y5203" s="37"/>
      <c r="Z5203" s="37"/>
      <c r="AB5203" s="37"/>
    </row>
    <row r="5204" spans="1:28">
      <c r="A5204" s="125"/>
      <c r="B5204" s="37"/>
      <c r="C5204" s="37"/>
      <c r="D5204" s="37"/>
      <c r="F5204" s="37"/>
      <c r="G5204" s="37"/>
      <c r="H5204" s="37"/>
      <c r="J5204" s="25"/>
      <c r="K5204" s="25"/>
      <c r="M5204" s="25"/>
      <c r="P5204" s="25"/>
      <c r="R5204" s="25"/>
      <c r="T5204" s="37"/>
      <c r="U5204" s="37"/>
      <c r="W5204" s="37"/>
      <c r="Y5204" s="37"/>
      <c r="Z5204" s="37"/>
      <c r="AB5204" s="37"/>
    </row>
    <row r="5205" spans="1:28">
      <c r="A5205" s="125"/>
      <c r="B5205" s="37"/>
      <c r="C5205" s="37"/>
      <c r="D5205" s="37"/>
      <c r="F5205" s="37"/>
      <c r="G5205" s="37"/>
      <c r="H5205" s="37"/>
      <c r="J5205" s="25"/>
      <c r="K5205" s="25"/>
      <c r="M5205" s="25"/>
      <c r="P5205" s="25"/>
      <c r="R5205" s="25"/>
      <c r="T5205" s="37"/>
      <c r="U5205" s="37"/>
      <c r="W5205" s="37"/>
      <c r="Y5205" s="37"/>
      <c r="Z5205" s="37"/>
      <c r="AB5205" s="37"/>
    </row>
    <row r="5206" spans="1:28">
      <c r="A5206" s="125"/>
      <c r="B5206" s="37"/>
      <c r="C5206" s="37"/>
      <c r="D5206" s="37"/>
      <c r="F5206" s="37"/>
      <c r="G5206" s="37"/>
      <c r="H5206" s="37"/>
      <c r="J5206" s="25"/>
      <c r="K5206" s="25"/>
      <c r="M5206" s="25"/>
      <c r="P5206" s="25"/>
      <c r="R5206" s="25"/>
      <c r="T5206" s="37"/>
      <c r="U5206" s="37"/>
      <c r="W5206" s="37"/>
      <c r="Y5206" s="37"/>
      <c r="Z5206" s="37"/>
      <c r="AB5206" s="37"/>
    </row>
    <row r="5207" spans="1:28">
      <c r="A5207" s="125"/>
      <c r="B5207" s="37"/>
      <c r="C5207" s="37"/>
      <c r="D5207" s="37"/>
      <c r="F5207" s="37"/>
      <c r="G5207" s="37"/>
      <c r="H5207" s="37"/>
      <c r="J5207" s="25"/>
      <c r="K5207" s="25"/>
      <c r="M5207" s="25"/>
      <c r="P5207" s="25"/>
      <c r="R5207" s="25"/>
      <c r="T5207" s="37"/>
      <c r="U5207" s="37"/>
      <c r="W5207" s="37"/>
      <c r="Y5207" s="37"/>
      <c r="Z5207" s="37"/>
      <c r="AB5207" s="37"/>
    </row>
    <row r="5208" spans="1:28">
      <c r="A5208" s="125"/>
      <c r="B5208" s="37"/>
      <c r="C5208" s="37"/>
      <c r="D5208" s="37"/>
      <c r="F5208" s="37"/>
      <c r="G5208" s="37"/>
      <c r="H5208" s="37"/>
      <c r="J5208" s="25"/>
      <c r="K5208" s="25"/>
      <c r="M5208" s="25"/>
      <c r="P5208" s="25"/>
      <c r="R5208" s="25"/>
      <c r="T5208" s="37"/>
      <c r="U5208" s="37"/>
      <c r="W5208" s="37"/>
      <c r="Y5208" s="37"/>
      <c r="Z5208" s="37"/>
      <c r="AB5208" s="37"/>
    </row>
    <row r="5209" spans="1:28">
      <c r="A5209" s="125"/>
      <c r="B5209" s="37"/>
      <c r="C5209" s="37"/>
      <c r="D5209" s="37"/>
      <c r="F5209" s="37"/>
      <c r="G5209" s="37"/>
      <c r="H5209" s="37"/>
      <c r="J5209" s="25"/>
      <c r="K5209" s="25"/>
      <c r="M5209" s="25"/>
      <c r="P5209" s="25"/>
      <c r="R5209" s="25"/>
      <c r="T5209" s="37"/>
      <c r="U5209" s="37"/>
      <c r="W5209" s="37"/>
      <c r="Y5209" s="37"/>
      <c r="Z5209" s="37"/>
      <c r="AB5209" s="37"/>
    </row>
    <row r="5210" spans="1:28">
      <c r="A5210" s="125"/>
      <c r="B5210" s="37"/>
      <c r="C5210" s="37"/>
      <c r="D5210" s="37"/>
      <c r="F5210" s="37"/>
      <c r="G5210" s="37"/>
      <c r="H5210" s="37"/>
      <c r="J5210" s="25"/>
      <c r="K5210" s="25"/>
      <c r="M5210" s="25"/>
      <c r="P5210" s="25"/>
      <c r="R5210" s="25"/>
      <c r="T5210" s="37"/>
      <c r="U5210" s="37"/>
      <c r="W5210" s="37"/>
      <c r="Y5210" s="37"/>
      <c r="Z5210" s="37"/>
      <c r="AB5210" s="37"/>
    </row>
    <row r="5211" spans="1:28">
      <c r="A5211" s="125"/>
      <c r="B5211" s="37"/>
      <c r="C5211" s="37"/>
      <c r="D5211" s="37"/>
      <c r="F5211" s="37"/>
      <c r="G5211" s="37"/>
      <c r="H5211" s="37"/>
      <c r="J5211" s="25"/>
      <c r="K5211" s="25"/>
      <c r="M5211" s="25"/>
      <c r="P5211" s="25"/>
      <c r="R5211" s="25"/>
      <c r="T5211" s="37"/>
      <c r="U5211" s="37"/>
      <c r="W5211" s="37"/>
      <c r="Y5211" s="37"/>
      <c r="Z5211" s="37"/>
      <c r="AB5211" s="37"/>
    </row>
    <row r="5212" spans="1:28">
      <c r="A5212" s="125"/>
      <c r="B5212" s="37"/>
      <c r="C5212" s="37"/>
      <c r="D5212" s="37"/>
      <c r="F5212" s="37"/>
      <c r="G5212" s="37"/>
      <c r="H5212" s="37"/>
      <c r="J5212" s="25"/>
      <c r="K5212" s="25"/>
      <c r="M5212" s="25"/>
      <c r="P5212" s="25"/>
      <c r="R5212" s="25"/>
      <c r="T5212" s="37"/>
      <c r="U5212" s="37"/>
      <c r="W5212" s="37"/>
      <c r="Y5212" s="37"/>
      <c r="Z5212" s="37"/>
      <c r="AB5212" s="37"/>
    </row>
    <row r="5213" spans="1:28">
      <c r="A5213" s="125"/>
      <c r="B5213" s="37"/>
      <c r="C5213" s="37"/>
      <c r="D5213" s="37"/>
      <c r="F5213" s="37"/>
      <c r="G5213" s="37"/>
      <c r="H5213" s="37"/>
      <c r="J5213" s="25"/>
      <c r="K5213" s="25"/>
      <c r="M5213" s="25"/>
      <c r="P5213" s="25"/>
      <c r="R5213" s="25"/>
      <c r="T5213" s="37"/>
      <c r="U5213" s="37"/>
      <c r="W5213" s="37"/>
      <c r="Y5213" s="37"/>
      <c r="Z5213" s="37"/>
      <c r="AB5213" s="37"/>
    </row>
    <row r="5214" spans="1:28">
      <c r="A5214" s="125"/>
      <c r="B5214" s="37"/>
      <c r="C5214" s="37"/>
      <c r="D5214" s="37"/>
      <c r="F5214" s="37"/>
      <c r="G5214" s="37"/>
      <c r="H5214" s="37"/>
      <c r="J5214" s="25"/>
      <c r="K5214" s="25"/>
      <c r="M5214" s="25"/>
      <c r="P5214" s="25"/>
      <c r="R5214" s="25"/>
      <c r="T5214" s="37"/>
      <c r="U5214" s="37"/>
      <c r="W5214" s="37"/>
      <c r="Y5214" s="37"/>
      <c r="Z5214" s="37"/>
      <c r="AB5214" s="37"/>
    </row>
    <row r="5215" spans="1:28">
      <c r="A5215" s="125"/>
      <c r="B5215" s="37"/>
      <c r="C5215" s="37"/>
      <c r="D5215" s="37"/>
      <c r="F5215" s="37"/>
      <c r="G5215" s="37"/>
      <c r="H5215" s="37"/>
      <c r="J5215" s="25"/>
      <c r="K5215" s="25"/>
      <c r="M5215" s="25"/>
      <c r="P5215" s="25"/>
      <c r="R5215" s="25"/>
      <c r="T5215" s="37"/>
      <c r="U5215" s="37"/>
      <c r="W5215" s="37"/>
      <c r="Y5215" s="37"/>
      <c r="Z5215" s="37"/>
      <c r="AB5215" s="37"/>
    </row>
    <row r="5216" spans="1:28">
      <c r="A5216" s="125"/>
      <c r="B5216" s="37"/>
      <c r="C5216" s="37"/>
      <c r="D5216" s="37"/>
      <c r="F5216" s="37"/>
      <c r="G5216" s="37"/>
      <c r="H5216" s="37"/>
      <c r="J5216" s="25"/>
      <c r="K5216" s="25"/>
      <c r="M5216" s="25"/>
      <c r="P5216" s="25"/>
      <c r="R5216" s="25"/>
      <c r="T5216" s="37"/>
      <c r="U5216" s="37"/>
      <c r="W5216" s="37"/>
      <c r="Y5216" s="37"/>
      <c r="Z5216" s="37"/>
      <c r="AB5216" s="37"/>
    </row>
    <row r="5217" spans="1:28">
      <c r="A5217" s="125"/>
      <c r="B5217" s="37"/>
      <c r="C5217" s="37"/>
      <c r="D5217" s="37"/>
      <c r="F5217" s="37"/>
      <c r="G5217" s="37"/>
      <c r="H5217" s="37"/>
      <c r="J5217" s="25"/>
      <c r="K5217" s="25"/>
      <c r="M5217" s="25"/>
      <c r="P5217" s="25"/>
      <c r="R5217" s="25"/>
      <c r="T5217" s="37"/>
      <c r="U5217" s="37"/>
      <c r="W5217" s="37"/>
      <c r="Y5217" s="37"/>
      <c r="Z5217" s="37"/>
      <c r="AB5217" s="37"/>
    </row>
    <row r="5218" spans="1:28">
      <c r="A5218" s="125"/>
      <c r="B5218" s="37"/>
      <c r="C5218" s="37"/>
      <c r="D5218" s="37"/>
      <c r="F5218" s="37"/>
      <c r="G5218" s="37"/>
      <c r="H5218" s="37"/>
      <c r="J5218" s="25"/>
      <c r="K5218" s="25"/>
      <c r="M5218" s="25"/>
      <c r="P5218" s="25"/>
      <c r="R5218" s="25"/>
      <c r="T5218" s="37"/>
      <c r="U5218" s="37"/>
      <c r="W5218" s="37"/>
      <c r="Y5218" s="37"/>
      <c r="Z5218" s="37"/>
      <c r="AB5218" s="37"/>
    </row>
    <row r="5219" spans="1:28">
      <c r="A5219" s="125"/>
      <c r="B5219" s="37"/>
      <c r="C5219" s="37"/>
      <c r="D5219" s="37"/>
      <c r="F5219" s="37"/>
      <c r="G5219" s="37"/>
      <c r="H5219" s="37"/>
      <c r="J5219" s="25"/>
      <c r="K5219" s="25"/>
      <c r="M5219" s="25"/>
      <c r="P5219" s="25"/>
      <c r="R5219" s="25"/>
      <c r="T5219" s="37"/>
      <c r="U5219" s="37"/>
      <c r="W5219" s="37"/>
      <c r="Y5219" s="37"/>
      <c r="Z5219" s="37"/>
      <c r="AB5219" s="37"/>
    </row>
    <row r="5220" spans="1:28">
      <c r="A5220" s="125"/>
      <c r="B5220" s="37"/>
      <c r="C5220" s="37"/>
      <c r="D5220" s="37"/>
      <c r="F5220" s="37"/>
      <c r="G5220" s="37"/>
      <c r="H5220" s="37"/>
      <c r="J5220" s="25"/>
      <c r="K5220" s="25"/>
      <c r="M5220" s="25"/>
      <c r="P5220" s="25"/>
      <c r="R5220" s="25"/>
      <c r="T5220" s="37"/>
      <c r="U5220" s="37"/>
      <c r="W5220" s="37"/>
      <c r="Y5220" s="37"/>
      <c r="Z5220" s="37"/>
      <c r="AB5220" s="37"/>
    </row>
    <row r="5221" spans="1:28">
      <c r="A5221" s="125"/>
      <c r="B5221" s="37"/>
      <c r="C5221" s="37"/>
      <c r="D5221" s="37"/>
      <c r="F5221" s="37"/>
      <c r="G5221" s="37"/>
      <c r="H5221" s="37"/>
      <c r="J5221" s="25"/>
      <c r="K5221" s="25"/>
      <c r="M5221" s="25"/>
      <c r="P5221" s="25"/>
      <c r="R5221" s="25"/>
      <c r="T5221" s="37"/>
      <c r="U5221" s="37"/>
      <c r="W5221" s="37"/>
      <c r="Y5221" s="37"/>
      <c r="Z5221" s="37"/>
      <c r="AB5221" s="37"/>
    </row>
    <row r="5222" spans="1:28">
      <c r="A5222" s="125"/>
      <c r="B5222" s="37"/>
      <c r="C5222" s="37"/>
      <c r="D5222" s="37"/>
      <c r="F5222" s="37"/>
      <c r="G5222" s="37"/>
      <c r="H5222" s="37"/>
      <c r="J5222" s="25"/>
      <c r="K5222" s="25"/>
      <c r="M5222" s="25"/>
      <c r="P5222" s="25"/>
      <c r="R5222" s="25"/>
      <c r="T5222" s="37"/>
      <c r="U5222" s="37"/>
      <c r="W5222" s="37"/>
      <c r="Y5222" s="37"/>
      <c r="Z5222" s="37"/>
      <c r="AB5222" s="37"/>
    </row>
    <row r="5223" spans="1:28">
      <c r="A5223" s="125"/>
      <c r="B5223" s="37"/>
      <c r="C5223" s="37"/>
      <c r="D5223" s="37"/>
      <c r="F5223" s="37"/>
      <c r="G5223" s="37"/>
      <c r="H5223" s="37"/>
      <c r="J5223" s="25"/>
      <c r="K5223" s="25"/>
      <c r="M5223" s="25"/>
      <c r="P5223" s="25"/>
      <c r="R5223" s="25"/>
      <c r="T5223" s="37"/>
      <c r="U5223" s="37"/>
      <c r="W5223" s="37"/>
      <c r="Y5223" s="37"/>
      <c r="Z5223" s="37"/>
      <c r="AB5223" s="37"/>
    </row>
    <row r="5224" spans="1:28">
      <c r="A5224" s="125"/>
      <c r="B5224" s="37"/>
      <c r="C5224" s="37"/>
      <c r="D5224" s="37"/>
      <c r="F5224" s="37"/>
      <c r="G5224" s="37"/>
      <c r="H5224" s="37"/>
      <c r="J5224" s="25"/>
      <c r="K5224" s="25"/>
      <c r="M5224" s="25"/>
      <c r="P5224" s="25"/>
      <c r="R5224" s="25"/>
      <c r="T5224" s="37"/>
      <c r="U5224" s="37"/>
      <c r="W5224" s="37"/>
      <c r="Y5224" s="37"/>
      <c r="Z5224" s="37"/>
      <c r="AB5224" s="37"/>
    </row>
    <row r="5225" spans="1:28">
      <c r="A5225" s="125"/>
      <c r="B5225" s="37"/>
      <c r="C5225" s="37"/>
      <c r="D5225" s="37"/>
      <c r="F5225" s="37"/>
      <c r="G5225" s="37"/>
      <c r="H5225" s="37"/>
      <c r="J5225" s="25"/>
      <c r="K5225" s="25"/>
      <c r="M5225" s="25"/>
      <c r="P5225" s="25"/>
      <c r="R5225" s="25"/>
      <c r="T5225" s="37"/>
      <c r="U5225" s="37"/>
      <c r="W5225" s="37"/>
      <c r="Y5225" s="37"/>
      <c r="Z5225" s="37"/>
      <c r="AB5225" s="37"/>
    </row>
    <row r="5226" spans="1:28">
      <c r="A5226" s="125"/>
      <c r="B5226" s="37"/>
      <c r="C5226" s="37"/>
      <c r="D5226" s="37"/>
      <c r="F5226" s="37"/>
      <c r="G5226" s="37"/>
      <c r="H5226" s="37"/>
      <c r="J5226" s="25"/>
      <c r="K5226" s="25"/>
      <c r="M5226" s="25"/>
      <c r="P5226" s="25"/>
      <c r="R5226" s="25"/>
      <c r="T5226" s="37"/>
      <c r="U5226" s="37"/>
      <c r="W5226" s="37"/>
      <c r="Y5226" s="37"/>
      <c r="Z5226" s="37"/>
      <c r="AB5226" s="37"/>
    </row>
    <row r="5227" spans="1:28">
      <c r="A5227" s="125"/>
      <c r="B5227" s="37"/>
      <c r="C5227" s="37"/>
      <c r="D5227" s="37"/>
      <c r="F5227" s="37"/>
      <c r="G5227" s="37"/>
      <c r="H5227" s="37"/>
      <c r="J5227" s="25"/>
      <c r="K5227" s="25"/>
      <c r="M5227" s="25"/>
      <c r="P5227" s="25"/>
      <c r="R5227" s="25"/>
      <c r="T5227" s="37"/>
      <c r="U5227" s="37"/>
      <c r="W5227" s="37"/>
      <c r="Y5227" s="37"/>
      <c r="Z5227" s="37"/>
      <c r="AB5227" s="37"/>
    </row>
    <row r="5228" spans="1:28">
      <c r="A5228" s="125"/>
      <c r="B5228" s="37"/>
      <c r="C5228" s="37"/>
      <c r="D5228" s="37"/>
      <c r="F5228" s="37"/>
      <c r="G5228" s="37"/>
      <c r="H5228" s="37"/>
      <c r="J5228" s="25"/>
      <c r="K5228" s="25"/>
      <c r="M5228" s="25"/>
      <c r="P5228" s="25"/>
      <c r="R5228" s="25"/>
      <c r="T5228" s="37"/>
      <c r="U5228" s="37"/>
      <c r="W5228" s="37"/>
      <c r="Y5228" s="37"/>
      <c r="Z5228" s="37"/>
      <c r="AB5228" s="37"/>
    </row>
    <row r="5229" spans="1:28">
      <c r="A5229" s="125"/>
      <c r="B5229" s="37"/>
      <c r="C5229" s="37"/>
      <c r="D5229" s="37"/>
      <c r="F5229" s="37"/>
      <c r="G5229" s="37"/>
      <c r="H5229" s="37"/>
      <c r="J5229" s="25"/>
      <c r="K5229" s="25"/>
      <c r="M5229" s="25"/>
      <c r="P5229" s="25"/>
      <c r="R5229" s="25"/>
      <c r="T5229" s="37"/>
      <c r="U5229" s="37"/>
      <c r="W5229" s="37"/>
      <c r="Y5229" s="37"/>
      <c r="Z5229" s="37"/>
      <c r="AB5229" s="37"/>
    </row>
    <row r="5230" spans="1:28">
      <c r="A5230" s="125"/>
      <c r="B5230" s="37"/>
      <c r="C5230" s="37"/>
      <c r="D5230" s="37"/>
      <c r="F5230" s="37"/>
      <c r="G5230" s="37"/>
      <c r="H5230" s="37"/>
      <c r="J5230" s="25"/>
      <c r="K5230" s="25"/>
      <c r="M5230" s="25"/>
      <c r="P5230" s="25"/>
      <c r="R5230" s="25"/>
      <c r="T5230" s="37"/>
      <c r="U5230" s="37"/>
      <c r="W5230" s="37"/>
      <c r="Y5230" s="37"/>
      <c r="Z5230" s="37"/>
      <c r="AB5230" s="37"/>
    </row>
    <row r="5231" spans="1:28">
      <c r="A5231" s="125"/>
      <c r="B5231" s="37"/>
      <c r="C5231" s="37"/>
      <c r="D5231" s="37"/>
      <c r="F5231" s="37"/>
      <c r="G5231" s="37"/>
      <c r="H5231" s="37"/>
      <c r="J5231" s="25"/>
      <c r="K5231" s="25"/>
      <c r="M5231" s="25"/>
      <c r="P5231" s="25"/>
      <c r="R5231" s="25"/>
      <c r="T5231" s="37"/>
      <c r="U5231" s="37"/>
      <c r="W5231" s="37"/>
      <c r="Y5231" s="37"/>
      <c r="Z5231" s="37"/>
      <c r="AB5231" s="37"/>
    </row>
    <row r="5232" spans="1:28">
      <c r="A5232" s="125"/>
      <c r="B5232" s="37"/>
      <c r="C5232" s="37"/>
      <c r="D5232" s="37"/>
      <c r="F5232" s="37"/>
      <c r="G5232" s="37"/>
      <c r="H5232" s="37"/>
      <c r="J5232" s="25"/>
      <c r="K5232" s="25"/>
      <c r="M5232" s="25"/>
      <c r="P5232" s="25"/>
      <c r="R5232" s="25"/>
      <c r="T5232" s="37"/>
      <c r="U5232" s="37"/>
      <c r="W5232" s="37"/>
      <c r="Y5232" s="37"/>
      <c r="Z5232" s="37"/>
      <c r="AB5232" s="37"/>
    </row>
    <row r="5233" spans="1:28">
      <c r="A5233" s="125"/>
      <c r="B5233" s="37"/>
      <c r="C5233" s="37"/>
      <c r="D5233" s="37"/>
      <c r="F5233" s="37"/>
      <c r="G5233" s="37"/>
      <c r="H5233" s="37"/>
      <c r="J5233" s="25"/>
      <c r="K5233" s="25"/>
      <c r="M5233" s="25"/>
      <c r="P5233" s="25"/>
      <c r="R5233" s="25"/>
      <c r="T5233" s="37"/>
      <c r="U5233" s="37"/>
      <c r="W5233" s="37"/>
      <c r="Y5233" s="37"/>
      <c r="Z5233" s="37"/>
      <c r="AB5233" s="37"/>
    </row>
    <row r="5234" spans="1:28">
      <c r="A5234" s="125"/>
      <c r="B5234" s="37"/>
      <c r="C5234" s="37"/>
      <c r="D5234" s="37"/>
      <c r="F5234" s="37"/>
      <c r="G5234" s="37"/>
      <c r="H5234" s="37"/>
      <c r="J5234" s="25"/>
      <c r="K5234" s="25"/>
      <c r="M5234" s="25"/>
      <c r="P5234" s="25"/>
      <c r="R5234" s="25"/>
      <c r="T5234" s="37"/>
      <c r="U5234" s="37"/>
      <c r="W5234" s="37"/>
      <c r="Y5234" s="37"/>
      <c r="Z5234" s="37"/>
      <c r="AB5234" s="37"/>
    </row>
    <row r="5235" spans="1:28">
      <c r="A5235" s="125"/>
      <c r="B5235" s="37"/>
      <c r="C5235" s="37"/>
      <c r="D5235" s="37"/>
      <c r="F5235" s="37"/>
      <c r="G5235" s="37"/>
      <c r="H5235" s="37"/>
      <c r="J5235" s="25"/>
      <c r="K5235" s="25"/>
      <c r="M5235" s="25"/>
      <c r="P5235" s="25"/>
      <c r="R5235" s="25"/>
      <c r="T5235" s="37"/>
      <c r="U5235" s="37"/>
      <c r="W5235" s="37"/>
      <c r="Y5235" s="37"/>
      <c r="Z5235" s="37"/>
      <c r="AB5235" s="37"/>
    </row>
    <row r="5236" spans="1:28">
      <c r="A5236" s="125"/>
      <c r="B5236" s="37"/>
      <c r="C5236" s="37"/>
      <c r="D5236" s="37"/>
      <c r="F5236" s="37"/>
      <c r="G5236" s="37"/>
      <c r="H5236" s="37"/>
      <c r="J5236" s="25"/>
      <c r="K5236" s="25"/>
      <c r="M5236" s="25"/>
      <c r="P5236" s="25"/>
      <c r="R5236" s="25"/>
      <c r="T5236" s="37"/>
      <c r="U5236" s="37"/>
      <c r="W5236" s="37"/>
      <c r="Y5236" s="37"/>
      <c r="Z5236" s="37"/>
      <c r="AB5236" s="37"/>
    </row>
    <row r="5237" spans="1:28">
      <c r="A5237" s="125"/>
      <c r="B5237" s="37"/>
      <c r="C5237" s="37"/>
      <c r="D5237" s="37"/>
      <c r="F5237" s="37"/>
      <c r="G5237" s="37"/>
      <c r="H5237" s="37"/>
      <c r="J5237" s="25"/>
      <c r="K5237" s="25"/>
      <c r="M5237" s="25"/>
      <c r="P5237" s="25"/>
      <c r="R5237" s="25"/>
      <c r="T5237" s="37"/>
      <c r="U5237" s="37"/>
      <c r="W5237" s="37"/>
      <c r="Y5237" s="37"/>
      <c r="Z5237" s="37"/>
      <c r="AB5237" s="37"/>
    </row>
    <row r="5238" spans="1:28">
      <c r="A5238" s="125"/>
      <c r="B5238" s="37"/>
      <c r="C5238" s="37"/>
      <c r="D5238" s="37"/>
      <c r="F5238" s="37"/>
      <c r="G5238" s="37"/>
      <c r="H5238" s="37"/>
      <c r="J5238" s="25"/>
      <c r="K5238" s="25"/>
      <c r="M5238" s="25"/>
      <c r="P5238" s="25"/>
      <c r="R5238" s="25"/>
      <c r="T5238" s="37"/>
      <c r="U5238" s="37"/>
      <c r="W5238" s="37"/>
      <c r="Y5238" s="37"/>
      <c r="Z5238" s="37"/>
      <c r="AB5238" s="37"/>
    </row>
    <row r="5239" spans="1:28">
      <c r="A5239" s="125"/>
      <c r="B5239" s="37"/>
      <c r="C5239" s="37"/>
      <c r="D5239" s="37"/>
      <c r="F5239" s="37"/>
      <c r="G5239" s="37"/>
      <c r="H5239" s="37"/>
      <c r="J5239" s="25"/>
      <c r="K5239" s="25"/>
      <c r="M5239" s="25"/>
      <c r="P5239" s="25"/>
      <c r="R5239" s="25"/>
      <c r="T5239" s="37"/>
      <c r="U5239" s="37"/>
      <c r="W5239" s="37"/>
      <c r="Y5239" s="37"/>
      <c r="Z5239" s="37"/>
      <c r="AB5239" s="37"/>
    </row>
    <row r="5240" spans="1:28">
      <c r="A5240" s="125"/>
      <c r="B5240" s="37"/>
      <c r="C5240" s="37"/>
      <c r="D5240" s="37"/>
      <c r="F5240" s="37"/>
      <c r="G5240" s="37"/>
      <c r="H5240" s="37"/>
      <c r="J5240" s="25"/>
      <c r="K5240" s="25"/>
      <c r="M5240" s="25"/>
      <c r="P5240" s="25"/>
      <c r="R5240" s="25"/>
      <c r="T5240" s="37"/>
      <c r="U5240" s="37"/>
      <c r="W5240" s="37"/>
      <c r="Y5240" s="37"/>
      <c r="Z5240" s="37"/>
      <c r="AB5240" s="37"/>
    </row>
    <row r="5241" spans="1:28">
      <c r="A5241" s="125"/>
      <c r="B5241" s="37"/>
      <c r="C5241" s="37"/>
      <c r="D5241" s="37"/>
      <c r="F5241" s="37"/>
      <c r="G5241" s="37"/>
      <c r="H5241" s="37"/>
      <c r="J5241" s="25"/>
      <c r="K5241" s="25"/>
      <c r="M5241" s="25"/>
      <c r="P5241" s="25"/>
      <c r="R5241" s="25"/>
      <c r="T5241" s="37"/>
      <c r="U5241" s="37"/>
      <c r="W5241" s="37"/>
      <c r="Y5241" s="37"/>
      <c r="Z5241" s="37"/>
      <c r="AB5241" s="37"/>
    </row>
    <row r="5242" spans="1:28">
      <c r="A5242" s="125"/>
      <c r="B5242" s="37"/>
      <c r="C5242" s="37"/>
      <c r="D5242" s="37"/>
      <c r="F5242" s="37"/>
      <c r="G5242" s="37"/>
      <c r="H5242" s="37"/>
      <c r="J5242" s="25"/>
      <c r="K5242" s="25"/>
      <c r="M5242" s="25"/>
      <c r="P5242" s="25"/>
      <c r="R5242" s="25"/>
      <c r="T5242" s="37"/>
      <c r="U5242" s="37"/>
      <c r="W5242" s="37"/>
      <c r="Y5242" s="37"/>
      <c r="Z5242" s="37"/>
      <c r="AB5242" s="37"/>
    </row>
    <row r="5243" spans="1:28">
      <c r="A5243" s="125"/>
      <c r="B5243" s="37"/>
      <c r="C5243" s="37"/>
      <c r="D5243" s="37"/>
      <c r="F5243" s="37"/>
      <c r="G5243" s="37"/>
      <c r="H5243" s="37"/>
      <c r="J5243" s="25"/>
      <c r="K5243" s="25"/>
      <c r="M5243" s="25"/>
      <c r="P5243" s="25"/>
      <c r="R5243" s="25"/>
      <c r="T5243" s="37"/>
      <c r="U5243" s="37"/>
      <c r="W5243" s="37"/>
      <c r="Y5243" s="37"/>
      <c r="Z5243" s="37"/>
      <c r="AB5243" s="37"/>
    </row>
    <row r="5244" spans="1:28">
      <c r="A5244" s="125"/>
      <c r="B5244" s="37"/>
      <c r="C5244" s="37"/>
      <c r="D5244" s="37"/>
      <c r="F5244" s="37"/>
      <c r="G5244" s="37"/>
      <c r="H5244" s="37"/>
      <c r="J5244" s="25"/>
      <c r="K5244" s="25"/>
      <c r="M5244" s="25"/>
      <c r="P5244" s="25"/>
      <c r="R5244" s="25"/>
      <c r="T5244" s="37"/>
      <c r="U5244" s="37"/>
      <c r="W5244" s="37"/>
      <c r="Y5244" s="37"/>
      <c r="Z5244" s="37"/>
      <c r="AB5244" s="37"/>
    </row>
    <row r="5245" spans="1:28">
      <c r="A5245" s="125"/>
      <c r="B5245" s="37"/>
      <c r="C5245" s="37"/>
      <c r="D5245" s="37"/>
      <c r="F5245" s="37"/>
      <c r="G5245" s="37"/>
      <c r="H5245" s="37"/>
      <c r="J5245" s="25"/>
      <c r="K5245" s="25"/>
      <c r="M5245" s="25"/>
      <c r="P5245" s="25"/>
      <c r="R5245" s="25"/>
      <c r="T5245" s="37"/>
      <c r="U5245" s="37"/>
      <c r="W5245" s="37"/>
      <c r="Y5245" s="37"/>
      <c r="Z5245" s="37"/>
      <c r="AB5245" s="37"/>
    </row>
    <row r="5246" spans="1:28">
      <c r="A5246" s="125"/>
      <c r="B5246" s="37"/>
      <c r="C5246" s="37"/>
      <c r="D5246" s="37"/>
      <c r="F5246" s="37"/>
      <c r="G5246" s="37"/>
      <c r="H5246" s="37"/>
      <c r="J5246" s="25"/>
      <c r="K5246" s="25"/>
      <c r="M5246" s="25"/>
      <c r="P5246" s="25"/>
      <c r="R5246" s="25"/>
      <c r="T5246" s="37"/>
      <c r="U5246" s="37"/>
      <c r="W5246" s="37"/>
      <c r="Y5246" s="37"/>
      <c r="Z5246" s="37"/>
      <c r="AB5246" s="37"/>
    </row>
    <row r="5247" spans="1:28">
      <c r="A5247" s="125"/>
      <c r="B5247" s="37"/>
      <c r="C5247" s="37"/>
      <c r="D5247" s="37"/>
      <c r="F5247" s="37"/>
      <c r="G5247" s="37"/>
      <c r="H5247" s="37"/>
      <c r="J5247" s="25"/>
      <c r="K5247" s="25"/>
      <c r="M5247" s="25"/>
      <c r="P5247" s="25"/>
      <c r="R5247" s="25"/>
      <c r="T5247" s="37"/>
      <c r="U5247" s="37"/>
      <c r="W5247" s="37"/>
      <c r="Y5247" s="37"/>
      <c r="Z5247" s="37"/>
      <c r="AB5247" s="37"/>
    </row>
    <row r="5248" spans="1:28">
      <c r="A5248" s="125"/>
      <c r="B5248" s="37"/>
      <c r="C5248" s="37"/>
      <c r="D5248" s="37"/>
      <c r="F5248" s="37"/>
      <c r="G5248" s="37"/>
      <c r="H5248" s="37"/>
      <c r="J5248" s="25"/>
      <c r="K5248" s="25"/>
      <c r="M5248" s="25"/>
      <c r="P5248" s="25"/>
      <c r="R5248" s="25"/>
      <c r="T5248" s="37"/>
      <c r="U5248" s="37"/>
      <c r="W5248" s="37"/>
      <c r="Y5248" s="37"/>
      <c r="Z5248" s="37"/>
      <c r="AB5248" s="37"/>
    </row>
    <row r="5249" spans="1:28">
      <c r="A5249" s="125"/>
      <c r="B5249" s="37"/>
      <c r="C5249" s="37"/>
      <c r="D5249" s="37"/>
      <c r="F5249" s="37"/>
      <c r="G5249" s="37"/>
      <c r="H5249" s="37"/>
      <c r="J5249" s="25"/>
      <c r="K5249" s="25"/>
      <c r="M5249" s="25"/>
      <c r="P5249" s="25"/>
      <c r="R5249" s="25"/>
      <c r="T5249" s="37"/>
      <c r="U5249" s="37"/>
      <c r="W5249" s="37"/>
      <c r="Y5249" s="37"/>
      <c r="Z5249" s="37"/>
      <c r="AB5249" s="37"/>
    </row>
    <row r="5250" spans="1:28">
      <c r="A5250" s="125"/>
      <c r="B5250" s="37"/>
      <c r="C5250" s="37"/>
      <c r="D5250" s="37"/>
      <c r="F5250" s="37"/>
      <c r="G5250" s="37"/>
      <c r="H5250" s="37"/>
      <c r="J5250" s="25"/>
      <c r="K5250" s="25"/>
      <c r="M5250" s="25"/>
      <c r="P5250" s="25"/>
      <c r="R5250" s="25"/>
      <c r="T5250" s="37"/>
      <c r="U5250" s="37"/>
      <c r="W5250" s="37"/>
      <c r="Y5250" s="37"/>
      <c r="Z5250" s="37"/>
      <c r="AB5250" s="37"/>
    </row>
    <row r="5251" spans="1:28">
      <c r="A5251" s="125"/>
      <c r="B5251" s="37"/>
      <c r="C5251" s="37"/>
      <c r="D5251" s="37"/>
      <c r="F5251" s="37"/>
      <c r="G5251" s="37"/>
      <c r="H5251" s="37"/>
      <c r="J5251" s="25"/>
      <c r="K5251" s="25"/>
      <c r="M5251" s="25"/>
      <c r="P5251" s="25"/>
      <c r="R5251" s="25"/>
      <c r="T5251" s="37"/>
      <c r="U5251" s="37"/>
      <c r="W5251" s="37"/>
      <c r="Y5251" s="37"/>
      <c r="Z5251" s="37"/>
      <c r="AB5251" s="37"/>
    </row>
    <row r="5252" spans="1:28">
      <c r="A5252" s="125"/>
      <c r="B5252" s="37"/>
      <c r="C5252" s="37"/>
      <c r="D5252" s="37"/>
      <c r="F5252" s="37"/>
      <c r="G5252" s="37"/>
      <c r="H5252" s="37"/>
      <c r="J5252" s="25"/>
      <c r="K5252" s="25"/>
      <c r="M5252" s="25"/>
      <c r="P5252" s="25"/>
      <c r="R5252" s="25"/>
      <c r="T5252" s="37"/>
      <c r="U5252" s="37"/>
      <c r="W5252" s="37"/>
      <c r="Y5252" s="37"/>
      <c r="Z5252" s="37"/>
      <c r="AB5252" s="37"/>
    </row>
    <row r="5253" spans="1:28">
      <c r="A5253" s="125"/>
      <c r="B5253" s="37"/>
      <c r="C5253" s="37"/>
      <c r="D5253" s="37"/>
      <c r="F5253" s="37"/>
      <c r="G5253" s="37"/>
      <c r="H5253" s="37"/>
      <c r="J5253" s="25"/>
      <c r="K5253" s="25"/>
      <c r="M5253" s="25"/>
      <c r="P5253" s="25"/>
      <c r="R5253" s="25"/>
      <c r="T5253" s="37"/>
      <c r="U5253" s="37"/>
      <c r="W5253" s="37"/>
      <c r="Y5253" s="37"/>
      <c r="Z5253" s="37"/>
      <c r="AB5253" s="37"/>
    </row>
    <row r="5254" spans="1:28">
      <c r="A5254" s="125"/>
      <c r="B5254" s="37"/>
      <c r="C5254" s="37"/>
      <c r="D5254" s="37"/>
      <c r="F5254" s="37"/>
      <c r="G5254" s="37"/>
      <c r="H5254" s="37"/>
      <c r="J5254" s="25"/>
      <c r="K5254" s="25"/>
      <c r="M5254" s="25"/>
      <c r="P5254" s="25"/>
      <c r="R5254" s="25"/>
      <c r="T5254" s="37"/>
      <c r="U5254" s="37"/>
      <c r="W5254" s="37"/>
      <c r="Y5254" s="37"/>
      <c r="Z5254" s="37"/>
      <c r="AB5254" s="37"/>
    </row>
    <row r="5255" spans="1:28">
      <c r="A5255" s="125"/>
      <c r="B5255" s="37"/>
      <c r="C5255" s="37"/>
      <c r="D5255" s="37"/>
      <c r="F5255" s="37"/>
      <c r="G5255" s="37"/>
      <c r="H5255" s="37"/>
      <c r="J5255" s="25"/>
      <c r="K5255" s="25"/>
      <c r="M5255" s="25"/>
      <c r="P5255" s="25"/>
      <c r="R5255" s="25"/>
      <c r="T5255" s="37"/>
      <c r="U5255" s="37"/>
      <c r="W5255" s="37"/>
      <c r="Y5255" s="37"/>
      <c r="Z5255" s="37"/>
      <c r="AB5255" s="37"/>
    </row>
    <row r="5256" spans="1:28">
      <c r="A5256" s="125"/>
      <c r="B5256" s="37"/>
      <c r="C5256" s="37"/>
      <c r="D5256" s="37"/>
      <c r="F5256" s="37"/>
      <c r="G5256" s="37"/>
      <c r="H5256" s="37"/>
      <c r="J5256" s="25"/>
      <c r="K5256" s="25"/>
      <c r="M5256" s="25"/>
      <c r="P5256" s="25"/>
      <c r="R5256" s="25"/>
      <c r="T5256" s="37"/>
      <c r="U5256" s="37"/>
      <c r="W5256" s="37"/>
      <c r="Y5256" s="37"/>
      <c r="Z5256" s="37"/>
      <c r="AB5256" s="37"/>
    </row>
    <row r="5257" spans="1:28">
      <c r="A5257" s="125"/>
      <c r="B5257" s="37"/>
      <c r="C5257" s="37"/>
      <c r="D5257" s="37"/>
      <c r="F5257" s="37"/>
      <c r="G5257" s="37"/>
      <c r="H5257" s="37"/>
      <c r="J5257" s="25"/>
      <c r="K5257" s="25"/>
      <c r="M5257" s="25"/>
      <c r="P5257" s="25"/>
      <c r="R5257" s="25"/>
      <c r="T5257" s="37"/>
      <c r="U5257" s="37"/>
      <c r="W5257" s="37"/>
      <c r="Y5257" s="37"/>
      <c r="Z5257" s="37"/>
      <c r="AB5257" s="37"/>
    </row>
    <row r="5258" spans="1:28">
      <c r="A5258" s="125"/>
      <c r="B5258" s="37"/>
      <c r="C5258" s="37"/>
      <c r="D5258" s="37"/>
      <c r="F5258" s="37"/>
      <c r="G5258" s="37"/>
      <c r="H5258" s="37"/>
      <c r="J5258" s="25"/>
      <c r="K5258" s="25"/>
      <c r="M5258" s="25"/>
      <c r="P5258" s="25"/>
      <c r="R5258" s="25"/>
      <c r="T5258" s="37"/>
      <c r="U5258" s="37"/>
      <c r="W5258" s="37"/>
      <c r="Y5258" s="37"/>
      <c r="Z5258" s="37"/>
      <c r="AB5258" s="37"/>
    </row>
    <row r="5259" spans="1:28">
      <c r="A5259" s="125"/>
      <c r="B5259" s="37"/>
      <c r="C5259" s="37"/>
      <c r="D5259" s="37"/>
      <c r="F5259" s="37"/>
      <c r="G5259" s="37"/>
      <c r="H5259" s="37"/>
      <c r="J5259" s="25"/>
      <c r="K5259" s="25"/>
      <c r="M5259" s="25"/>
      <c r="P5259" s="25"/>
      <c r="R5259" s="25"/>
      <c r="T5259" s="37"/>
      <c r="U5259" s="37"/>
      <c r="W5259" s="37"/>
      <c r="Y5259" s="37"/>
      <c r="Z5259" s="37"/>
      <c r="AB5259" s="37"/>
    </row>
    <row r="5260" spans="1:28">
      <c r="A5260" s="125"/>
      <c r="B5260" s="37"/>
      <c r="C5260" s="37"/>
      <c r="D5260" s="37"/>
      <c r="F5260" s="37"/>
      <c r="G5260" s="37"/>
      <c r="H5260" s="37"/>
      <c r="J5260" s="25"/>
      <c r="K5260" s="25"/>
      <c r="M5260" s="25"/>
      <c r="P5260" s="25"/>
      <c r="R5260" s="25"/>
      <c r="T5260" s="37"/>
      <c r="U5260" s="37"/>
      <c r="W5260" s="37"/>
      <c r="Y5260" s="37"/>
      <c r="Z5260" s="37"/>
      <c r="AB5260" s="37"/>
    </row>
    <row r="5261" spans="1:28">
      <c r="A5261" s="125"/>
      <c r="B5261" s="37"/>
      <c r="C5261" s="37"/>
      <c r="D5261" s="37"/>
      <c r="F5261" s="37"/>
      <c r="G5261" s="37"/>
      <c r="H5261" s="37"/>
      <c r="J5261" s="25"/>
      <c r="K5261" s="25"/>
      <c r="M5261" s="25"/>
      <c r="P5261" s="25"/>
      <c r="R5261" s="25"/>
      <c r="T5261" s="37"/>
      <c r="U5261" s="37"/>
      <c r="W5261" s="37"/>
      <c r="Y5261" s="37"/>
      <c r="Z5261" s="37"/>
      <c r="AB5261" s="37"/>
    </row>
    <row r="5262" spans="1:28">
      <c r="A5262" s="125"/>
      <c r="B5262" s="37"/>
      <c r="C5262" s="37"/>
      <c r="D5262" s="37"/>
      <c r="F5262" s="37"/>
      <c r="G5262" s="37"/>
      <c r="H5262" s="37"/>
      <c r="J5262" s="25"/>
      <c r="K5262" s="25"/>
      <c r="M5262" s="25"/>
      <c r="P5262" s="25"/>
      <c r="R5262" s="25"/>
      <c r="T5262" s="37"/>
      <c r="U5262" s="37"/>
      <c r="W5262" s="37"/>
      <c r="Y5262" s="37"/>
      <c r="Z5262" s="37"/>
      <c r="AB5262" s="37"/>
    </row>
    <row r="5263" spans="1:28">
      <c r="A5263" s="125"/>
      <c r="B5263" s="37"/>
      <c r="C5263" s="37"/>
      <c r="D5263" s="37"/>
      <c r="F5263" s="37"/>
      <c r="G5263" s="37"/>
      <c r="H5263" s="37"/>
      <c r="J5263" s="25"/>
      <c r="K5263" s="25"/>
      <c r="M5263" s="25"/>
      <c r="P5263" s="25"/>
      <c r="R5263" s="25"/>
      <c r="T5263" s="37"/>
      <c r="U5263" s="37"/>
      <c r="W5263" s="37"/>
      <c r="Y5263" s="37"/>
      <c r="Z5263" s="37"/>
      <c r="AB5263" s="37"/>
    </row>
    <row r="5264" spans="1:28">
      <c r="A5264" s="125"/>
      <c r="B5264" s="37"/>
      <c r="C5264" s="37"/>
      <c r="D5264" s="37"/>
      <c r="F5264" s="37"/>
      <c r="G5264" s="37"/>
      <c r="H5264" s="37"/>
      <c r="J5264" s="25"/>
      <c r="K5264" s="25"/>
      <c r="M5264" s="25"/>
      <c r="P5264" s="25"/>
      <c r="R5264" s="25"/>
      <c r="T5264" s="37"/>
      <c r="U5264" s="37"/>
      <c r="W5264" s="37"/>
      <c r="Y5264" s="37"/>
      <c r="Z5264" s="37"/>
      <c r="AB5264" s="37"/>
    </row>
    <row r="5265" spans="1:28">
      <c r="A5265" s="125"/>
      <c r="B5265" s="37"/>
      <c r="C5265" s="37"/>
      <c r="D5265" s="37"/>
      <c r="F5265" s="37"/>
      <c r="G5265" s="37"/>
      <c r="H5265" s="37"/>
      <c r="J5265" s="25"/>
      <c r="K5265" s="25"/>
      <c r="M5265" s="25"/>
      <c r="P5265" s="25"/>
      <c r="R5265" s="25"/>
      <c r="T5265" s="37"/>
      <c r="U5265" s="37"/>
      <c r="W5265" s="37"/>
      <c r="Y5265" s="37"/>
      <c r="Z5265" s="37"/>
      <c r="AB5265" s="37"/>
    </row>
    <row r="5266" spans="1:28">
      <c r="A5266" s="125"/>
      <c r="B5266" s="37"/>
      <c r="C5266" s="37"/>
      <c r="D5266" s="37"/>
      <c r="F5266" s="37"/>
      <c r="G5266" s="37"/>
      <c r="H5266" s="37"/>
      <c r="J5266" s="25"/>
      <c r="K5266" s="25"/>
      <c r="M5266" s="25"/>
      <c r="P5266" s="25"/>
      <c r="R5266" s="25"/>
      <c r="T5266" s="37"/>
      <c r="U5266" s="37"/>
      <c r="W5266" s="37"/>
      <c r="Y5266" s="37"/>
      <c r="Z5266" s="37"/>
      <c r="AB5266" s="37"/>
    </row>
    <row r="5267" spans="1:28">
      <c r="A5267" s="125"/>
      <c r="B5267" s="37"/>
      <c r="C5267" s="37"/>
      <c r="D5267" s="37"/>
      <c r="F5267" s="37"/>
      <c r="G5267" s="37"/>
      <c r="H5267" s="37"/>
      <c r="J5267" s="25"/>
      <c r="K5267" s="25"/>
      <c r="M5267" s="25"/>
      <c r="P5267" s="25"/>
      <c r="R5267" s="25"/>
      <c r="T5267" s="37"/>
      <c r="U5267" s="37"/>
      <c r="W5267" s="37"/>
      <c r="Y5267" s="37"/>
      <c r="Z5267" s="37"/>
      <c r="AB5267" s="37"/>
    </row>
    <row r="5268" spans="1:28">
      <c r="A5268" s="125"/>
      <c r="B5268" s="37"/>
      <c r="C5268" s="37"/>
      <c r="D5268" s="37"/>
      <c r="F5268" s="37"/>
      <c r="G5268" s="37"/>
      <c r="H5268" s="37"/>
      <c r="J5268" s="25"/>
      <c r="K5268" s="25"/>
      <c r="M5268" s="25"/>
      <c r="P5268" s="25"/>
      <c r="R5268" s="25"/>
      <c r="T5268" s="37"/>
      <c r="U5268" s="37"/>
      <c r="W5268" s="37"/>
      <c r="Y5268" s="37"/>
      <c r="Z5268" s="37"/>
      <c r="AB5268" s="37"/>
    </row>
    <row r="5269" spans="1:28">
      <c r="A5269" s="125"/>
      <c r="B5269" s="37"/>
      <c r="C5269" s="37"/>
      <c r="D5269" s="37"/>
      <c r="F5269" s="37"/>
      <c r="G5269" s="37"/>
      <c r="H5269" s="37"/>
      <c r="J5269" s="25"/>
      <c r="K5269" s="25"/>
      <c r="M5269" s="25"/>
      <c r="P5269" s="25"/>
      <c r="R5269" s="25"/>
      <c r="T5269" s="37"/>
      <c r="U5269" s="37"/>
      <c r="W5269" s="37"/>
      <c r="Y5269" s="37"/>
      <c r="Z5269" s="37"/>
      <c r="AB5269" s="37"/>
    </row>
    <row r="5270" spans="1:28">
      <c r="A5270" s="125"/>
      <c r="B5270" s="37"/>
      <c r="C5270" s="37"/>
      <c r="D5270" s="37"/>
      <c r="F5270" s="37"/>
      <c r="G5270" s="37"/>
      <c r="H5270" s="37"/>
      <c r="J5270" s="25"/>
      <c r="K5270" s="25"/>
      <c r="M5270" s="25"/>
      <c r="P5270" s="25"/>
      <c r="R5270" s="25"/>
      <c r="T5270" s="37"/>
      <c r="U5270" s="37"/>
      <c r="W5270" s="37"/>
      <c r="Y5270" s="37"/>
      <c r="Z5270" s="37"/>
      <c r="AB5270" s="37"/>
    </row>
    <row r="5271" spans="1:28">
      <c r="A5271" s="125"/>
      <c r="B5271" s="37"/>
      <c r="C5271" s="37"/>
      <c r="D5271" s="37"/>
      <c r="F5271" s="37"/>
      <c r="G5271" s="37"/>
      <c r="H5271" s="37"/>
      <c r="J5271" s="25"/>
      <c r="K5271" s="25"/>
      <c r="M5271" s="25"/>
      <c r="P5271" s="25"/>
      <c r="R5271" s="25"/>
      <c r="T5271" s="37"/>
      <c r="U5271" s="37"/>
      <c r="W5271" s="37"/>
      <c r="Y5271" s="37"/>
      <c r="Z5271" s="37"/>
      <c r="AB5271" s="37"/>
    </row>
    <row r="5272" spans="1:28">
      <c r="A5272" s="125"/>
      <c r="B5272" s="37"/>
      <c r="C5272" s="37"/>
      <c r="D5272" s="37"/>
      <c r="F5272" s="37"/>
      <c r="G5272" s="37"/>
      <c r="H5272" s="37"/>
      <c r="J5272" s="25"/>
      <c r="K5272" s="25"/>
      <c r="M5272" s="25"/>
      <c r="P5272" s="25"/>
      <c r="R5272" s="25"/>
      <c r="T5272" s="37"/>
      <c r="U5272" s="37"/>
      <c r="W5272" s="37"/>
      <c r="Y5272" s="37"/>
      <c r="Z5272" s="37"/>
      <c r="AB5272" s="37"/>
    </row>
    <row r="5273" spans="1:28">
      <c r="A5273" s="125"/>
      <c r="B5273" s="37"/>
      <c r="C5273" s="37"/>
      <c r="D5273" s="37"/>
      <c r="F5273" s="37"/>
      <c r="G5273" s="37"/>
      <c r="H5273" s="37"/>
      <c r="J5273" s="25"/>
      <c r="K5273" s="25"/>
      <c r="M5273" s="25"/>
      <c r="P5273" s="25"/>
      <c r="R5273" s="25"/>
      <c r="T5273" s="37"/>
      <c r="U5273" s="37"/>
      <c r="W5273" s="37"/>
      <c r="Y5273" s="37"/>
      <c r="Z5273" s="37"/>
      <c r="AB5273" s="37"/>
    </row>
    <row r="5274" spans="1:28">
      <c r="A5274" s="125"/>
      <c r="B5274" s="37"/>
      <c r="C5274" s="37"/>
      <c r="D5274" s="37"/>
      <c r="F5274" s="37"/>
      <c r="G5274" s="37"/>
      <c r="H5274" s="37"/>
      <c r="J5274" s="25"/>
      <c r="K5274" s="25"/>
      <c r="M5274" s="25"/>
      <c r="P5274" s="25"/>
      <c r="R5274" s="25"/>
      <c r="T5274" s="37"/>
      <c r="U5274" s="37"/>
      <c r="W5274" s="37"/>
      <c r="Y5274" s="37"/>
      <c r="Z5274" s="37"/>
      <c r="AB5274" s="37"/>
    </row>
    <row r="5275" spans="1:28">
      <c r="A5275" s="125"/>
      <c r="B5275" s="37"/>
      <c r="C5275" s="37"/>
      <c r="D5275" s="37"/>
      <c r="F5275" s="37"/>
      <c r="G5275" s="37"/>
      <c r="H5275" s="37"/>
      <c r="J5275" s="25"/>
      <c r="K5275" s="25"/>
      <c r="M5275" s="25"/>
      <c r="P5275" s="25"/>
      <c r="R5275" s="25"/>
      <c r="T5275" s="37"/>
      <c r="U5275" s="37"/>
      <c r="W5275" s="37"/>
      <c r="Y5275" s="37"/>
      <c r="Z5275" s="37"/>
      <c r="AB5275" s="37"/>
    </row>
    <row r="5276" spans="1:28">
      <c r="A5276" s="125"/>
      <c r="B5276" s="37"/>
      <c r="C5276" s="37"/>
      <c r="D5276" s="37"/>
      <c r="F5276" s="37"/>
      <c r="G5276" s="37"/>
      <c r="H5276" s="37"/>
      <c r="J5276" s="25"/>
      <c r="K5276" s="25"/>
      <c r="M5276" s="25"/>
      <c r="P5276" s="25"/>
      <c r="R5276" s="25"/>
      <c r="T5276" s="37"/>
      <c r="U5276" s="37"/>
      <c r="W5276" s="37"/>
      <c r="Y5276" s="37"/>
      <c r="Z5276" s="37"/>
      <c r="AB5276" s="37"/>
    </row>
    <row r="5277" spans="1:28">
      <c r="A5277" s="125"/>
      <c r="B5277" s="37"/>
      <c r="C5277" s="37"/>
      <c r="D5277" s="37"/>
      <c r="F5277" s="37"/>
      <c r="G5277" s="37"/>
      <c r="H5277" s="37"/>
      <c r="J5277" s="25"/>
      <c r="K5277" s="25"/>
      <c r="M5277" s="25"/>
      <c r="P5277" s="25"/>
      <c r="R5277" s="25"/>
      <c r="T5277" s="37"/>
      <c r="U5277" s="37"/>
      <c r="W5277" s="37"/>
      <c r="Y5277" s="37"/>
      <c r="Z5277" s="37"/>
      <c r="AB5277" s="37"/>
    </row>
    <row r="5278" spans="1:28">
      <c r="A5278" s="125"/>
      <c r="B5278" s="37"/>
      <c r="C5278" s="37"/>
      <c r="D5278" s="37"/>
      <c r="F5278" s="37"/>
      <c r="G5278" s="37"/>
      <c r="H5278" s="37"/>
      <c r="J5278" s="25"/>
      <c r="K5278" s="25"/>
      <c r="M5278" s="25"/>
      <c r="P5278" s="25"/>
      <c r="R5278" s="25"/>
      <c r="T5278" s="37"/>
      <c r="U5278" s="37"/>
      <c r="W5278" s="37"/>
      <c r="Y5278" s="37"/>
      <c r="Z5278" s="37"/>
      <c r="AB5278" s="37"/>
    </row>
    <row r="5279" spans="1:28">
      <c r="A5279" s="125"/>
      <c r="B5279" s="37"/>
      <c r="C5279" s="37"/>
      <c r="D5279" s="37"/>
      <c r="F5279" s="37"/>
      <c r="G5279" s="37"/>
      <c r="H5279" s="37"/>
      <c r="J5279" s="25"/>
      <c r="K5279" s="25"/>
      <c r="M5279" s="25"/>
      <c r="P5279" s="25"/>
      <c r="R5279" s="25"/>
      <c r="T5279" s="37"/>
      <c r="U5279" s="37"/>
      <c r="W5279" s="37"/>
      <c r="Y5279" s="37"/>
      <c r="Z5279" s="37"/>
      <c r="AB5279" s="37"/>
    </row>
    <row r="5280" spans="1:28">
      <c r="A5280" s="125"/>
      <c r="B5280" s="37"/>
      <c r="C5280" s="37"/>
      <c r="D5280" s="37"/>
      <c r="F5280" s="37"/>
      <c r="G5280" s="37"/>
      <c r="H5280" s="37"/>
      <c r="J5280" s="25"/>
      <c r="K5280" s="25"/>
      <c r="M5280" s="25"/>
      <c r="P5280" s="25"/>
      <c r="R5280" s="25"/>
      <c r="T5280" s="37"/>
      <c r="U5280" s="37"/>
      <c r="W5280" s="37"/>
      <c r="Y5280" s="37"/>
      <c r="Z5280" s="37"/>
      <c r="AB5280" s="37"/>
    </row>
    <row r="5281" spans="1:28">
      <c r="A5281" s="125"/>
      <c r="B5281" s="37"/>
      <c r="C5281" s="37"/>
      <c r="D5281" s="37"/>
      <c r="F5281" s="37"/>
      <c r="G5281" s="37"/>
      <c r="H5281" s="37"/>
      <c r="J5281" s="25"/>
      <c r="K5281" s="25"/>
      <c r="M5281" s="25"/>
      <c r="P5281" s="25"/>
      <c r="R5281" s="25"/>
      <c r="T5281" s="37"/>
      <c r="U5281" s="37"/>
      <c r="W5281" s="37"/>
      <c r="Y5281" s="37"/>
      <c r="Z5281" s="37"/>
      <c r="AB5281" s="37"/>
    </row>
    <row r="5282" spans="1:28">
      <c r="A5282" s="125"/>
      <c r="B5282" s="37"/>
      <c r="C5282" s="37"/>
      <c r="D5282" s="37"/>
      <c r="F5282" s="37"/>
      <c r="G5282" s="37"/>
      <c r="H5282" s="37"/>
      <c r="J5282" s="25"/>
      <c r="K5282" s="25"/>
      <c r="M5282" s="25"/>
      <c r="P5282" s="25"/>
      <c r="R5282" s="25"/>
      <c r="T5282" s="37"/>
      <c r="U5282" s="37"/>
      <c r="W5282" s="37"/>
      <c r="Y5282" s="37"/>
      <c r="Z5282" s="37"/>
      <c r="AB5282" s="37"/>
    </row>
    <row r="5283" spans="1:28">
      <c r="A5283" s="125"/>
      <c r="B5283" s="37"/>
      <c r="C5283" s="37"/>
      <c r="D5283" s="37"/>
      <c r="F5283" s="37"/>
      <c r="G5283" s="37"/>
      <c r="H5283" s="37"/>
      <c r="J5283" s="25"/>
      <c r="K5283" s="25"/>
      <c r="M5283" s="25"/>
      <c r="P5283" s="25"/>
      <c r="R5283" s="25"/>
      <c r="T5283" s="37"/>
      <c r="U5283" s="37"/>
      <c r="W5283" s="37"/>
      <c r="Y5283" s="37"/>
      <c r="Z5283" s="37"/>
      <c r="AB5283" s="37"/>
    </row>
    <row r="5284" spans="1:28">
      <c r="A5284" s="125"/>
      <c r="B5284" s="37"/>
      <c r="C5284" s="37"/>
      <c r="D5284" s="37"/>
      <c r="F5284" s="37"/>
      <c r="G5284" s="37"/>
      <c r="H5284" s="37"/>
      <c r="J5284" s="25"/>
      <c r="K5284" s="25"/>
      <c r="M5284" s="25"/>
      <c r="P5284" s="25"/>
      <c r="R5284" s="25"/>
      <c r="T5284" s="37"/>
      <c r="U5284" s="37"/>
      <c r="W5284" s="37"/>
      <c r="Y5284" s="37"/>
      <c r="Z5284" s="37"/>
      <c r="AB5284" s="37"/>
    </row>
    <row r="5285" spans="1:28">
      <c r="A5285" s="125"/>
      <c r="B5285" s="37"/>
      <c r="C5285" s="37"/>
      <c r="D5285" s="37"/>
      <c r="F5285" s="37"/>
      <c r="G5285" s="37"/>
      <c r="H5285" s="37"/>
      <c r="J5285" s="25"/>
      <c r="K5285" s="25"/>
      <c r="M5285" s="25"/>
      <c r="P5285" s="25"/>
      <c r="R5285" s="25"/>
      <c r="T5285" s="37"/>
      <c r="U5285" s="37"/>
      <c r="W5285" s="37"/>
      <c r="Y5285" s="37"/>
      <c r="Z5285" s="37"/>
      <c r="AB5285" s="37"/>
    </row>
    <row r="5286" spans="1:28">
      <c r="A5286" s="125"/>
      <c r="B5286" s="37"/>
      <c r="C5286" s="37"/>
      <c r="D5286" s="37"/>
      <c r="F5286" s="37"/>
      <c r="G5286" s="37"/>
      <c r="H5286" s="37"/>
      <c r="J5286" s="25"/>
      <c r="K5286" s="25"/>
      <c r="M5286" s="25"/>
      <c r="P5286" s="25"/>
      <c r="R5286" s="25"/>
      <c r="T5286" s="37"/>
      <c r="U5286" s="37"/>
      <c r="W5286" s="37"/>
      <c r="Y5286" s="37"/>
      <c r="Z5286" s="37"/>
      <c r="AB5286" s="37"/>
    </row>
    <row r="5287" spans="1:28">
      <c r="A5287" s="125"/>
      <c r="B5287" s="37"/>
      <c r="C5287" s="37"/>
      <c r="D5287" s="37"/>
      <c r="F5287" s="37"/>
      <c r="G5287" s="37"/>
      <c r="H5287" s="37"/>
      <c r="J5287" s="25"/>
      <c r="K5287" s="25"/>
      <c r="M5287" s="25"/>
      <c r="P5287" s="25"/>
      <c r="R5287" s="25"/>
      <c r="T5287" s="37"/>
      <c r="U5287" s="37"/>
      <c r="W5287" s="37"/>
      <c r="Y5287" s="37"/>
      <c r="Z5287" s="37"/>
      <c r="AB5287" s="37"/>
    </row>
    <row r="5288" spans="1:28">
      <c r="A5288" s="125"/>
      <c r="B5288" s="37"/>
      <c r="C5288" s="37"/>
      <c r="D5288" s="37"/>
      <c r="F5288" s="37"/>
      <c r="G5288" s="37"/>
      <c r="H5288" s="37"/>
      <c r="J5288" s="25"/>
      <c r="K5288" s="25"/>
      <c r="M5288" s="25"/>
      <c r="P5288" s="25"/>
      <c r="R5288" s="25"/>
      <c r="T5288" s="37"/>
      <c r="U5288" s="37"/>
      <c r="W5288" s="37"/>
      <c r="Y5288" s="37"/>
      <c r="Z5288" s="37"/>
      <c r="AB5288" s="37"/>
    </row>
    <row r="5289" spans="1:28">
      <c r="A5289" s="125"/>
      <c r="B5289" s="37"/>
      <c r="C5289" s="37"/>
      <c r="D5289" s="37"/>
      <c r="F5289" s="37"/>
      <c r="G5289" s="37"/>
      <c r="H5289" s="37"/>
      <c r="J5289" s="25"/>
      <c r="K5289" s="25"/>
      <c r="M5289" s="25"/>
      <c r="P5289" s="25"/>
      <c r="R5289" s="25"/>
      <c r="T5289" s="37"/>
      <c r="U5289" s="37"/>
      <c r="W5289" s="37"/>
      <c r="Y5289" s="37"/>
      <c r="Z5289" s="37"/>
      <c r="AB5289" s="37"/>
    </row>
    <row r="5290" spans="1:28">
      <c r="A5290" s="125"/>
      <c r="B5290" s="37"/>
      <c r="C5290" s="37"/>
      <c r="D5290" s="37"/>
      <c r="F5290" s="37"/>
      <c r="G5290" s="37"/>
      <c r="H5290" s="37"/>
      <c r="J5290" s="25"/>
      <c r="K5290" s="25"/>
      <c r="M5290" s="25"/>
      <c r="P5290" s="25"/>
      <c r="R5290" s="25"/>
      <c r="T5290" s="37"/>
      <c r="U5290" s="37"/>
      <c r="W5290" s="37"/>
      <c r="Y5290" s="37"/>
      <c r="Z5290" s="37"/>
      <c r="AB5290" s="37"/>
    </row>
    <row r="5291" spans="1:28">
      <c r="A5291" s="125"/>
      <c r="B5291" s="37"/>
      <c r="C5291" s="37"/>
      <c r="D5291" s="37"/>
      <c r="F5291" s="37"/>
      <c r="G5291" s="37"/>
      <c r="H5291" s="37"/>
      <c r="J5291" s="25"/>
      <c r="K5291" s="25"/>
      <c r="M5291" s="25"/>
      <c r="P5291" s="25"/>
      <c r="R5291" s="25"/>
      <c r="T5291" s="37"/>
      <c r="U5291" s="37"/>
      <c r="W5291" s="37"/>
      <c r="Y5291" s="37"/>
      <c r="Z5291" s="37"/>
      <c r="AB5291" s="37"/>
    </row>
    <row r="5292" spans="1:28">
      <c r="A5292" s="125"/>
      <c r="B5292" s="37"/>
      <c r="C5292" s="37"/>
      <c r="D5292" s="37"/>
      <c r="F5292" s="37"/>
      <c r="G5292" s="37"/>
      <c r="H5292" s="37"/>
      <c r="J5292" s="25"/>
      <c r="K5292" s="25"/>
      <c r="M5292" s="25"/>
      <c r="P5292" s="25"/>
      <c r="R5292" s="25"/>
      <c r="T5292" s="37"/>
      <c r="U5292" s="37"/>
      <c r="W5292" s="37"/>
      <c r="Y5292" s="37"/>
      <c r="Z5292" s="37"/>
      <c r="AB5292" s="37"/>
    </row>
    <row r="5293" spans="1:28">
      <c r="A5293" s="125"/>
      <c r="B5293" s="37"/>
      <c r="C5293" s="37"/>
      <c r="D5293" s="37"/>
      <c r="F5293" s="37"/>
      <c r="G5293" s="37"/>
      <c r="H5293" s="37"/>
      <c r="J5293" s="25"/>
      <c r="K5293" s="25"/>
      <c r="M5293" s="25"/>
      <c r="P5293" s="25"/>
      <c r="R5293" s="25"/>
      <c r="T5293" s="37"/>
      <c r="U5293" s="37"/>
      <c r="W5293" s="37"/>
      <c r="Y5293" s="37"/>
      <c r="Z5293" s="37"/>
      <c r="AB5293" s="37"/>
    </row>
    <row r="5294" spans="1:28">
      <c r="A5294" s="125"/>
      <c r="B5294" s="37"/>
      <c r="C5294" s="37"/>
      <c r="D5294" s="37"/>
      <c r="F5294" s="37"/>
      <c r="G5294" s="37"/>
      <c r="H5294" s="37"/>
      <c r="J5294" s="25"/>
      <c r="K5294" s="25"/>
      <c r="M5294" s="25"/>
      <c r="P5294" s="25"/>
      <c r="R5294" s="25"/>
      <c r="T5294" s="37"/>
      <c r="U5294" s="37"/>
      <c r="W5294" s="37"/>
      <c r="Y5294" s="37"/>
      <c r="Z5294" s="37"/>
      <c r="AB5294" s="37"/>
    </row>
    <row r="5295" spans="1:28">
      <c r="A5295" s="125"/>
      <c r="B5295" s="37"/>
      <c r="C5295" s="37"/>
      <c r="D5295" s="37"/>
      <c r="F5295" s="37"/>
      <c r="G5295" s="37"/>
      <c r="H5295" s="37"/>
      <c r="J5295" s="25"/>
      <c r="K5295" s="25"/>
      <c r="M5295" s="25"/>
      <c r="P5295" s="25"/>
      <c r="R5295" s="25"/>
      <c r="T5295" s="37"/>
      <c r="U5295" s="37"/>
      <c r="W5295" s="37"/>
      <c r="Y5295" s="37"/>
      <c r="Z5295" s="37"/>
      <c r="AB5295" s="37"/>
    </row>
    <row r="5296" spans="1:28">
      <c r="A5296" s="125"/>
      <c r="B5296" s="37"/>
      <c r="C5296" s="37"/>
      <c r="D5296" s="37"/>
      <c r="F5296" s="37"/>
      <c r="G5296" s="37"/>
      <c r="H5296" s="37"/>
      <c r="J5296" s="25"/>
      <c r="K5296" s="25"/>
      <c r="M5296" s="25"/>
      <c r="P5296" s="25"/>
      <c r="R5296" s="25"/>
      <c r="T5296" s="37"/>
      <c r="U5296" s="37"/>
      <c r="W5296" s="37"/>
      <c r="Y5296" s="37"/>
      <c r="Z5296" s="37"/>
      <c r="AB5296" s="37"/>
    </row>
    <row r="5297" spans="1:28">
      <c r="A5297" s="125"/>
      <c r="B5297" s="37"/>
      <c r="C5297" s="37"/>
      <c r="D5297" s="37"/>
      <c r="F5297" s="37"/>
      <c r="G5297" s="37"/>
      <c r="H5297" s="37"/>
      <c r="J5297" s="25"/>
      <c r="K5297" s="25"/>
      <c r="M5297" s="25"/>
      <c r="P5297" s="25"/>
      <c r="R5297" s="25"/>
      <c r="T5297" s="37"/>
      <c r="U5297" s="37"/>
      <c r="W5297" s="37"/>
      <c r="Y5297" s="37"/>
      <c r="Z5297" s="37"/>
      <c r="AB5297" s="37"/>
    </row>
    <row r="5298" spans="1:28">
      <c r="A5298" s="125"/>
      <c r="B5298" s="37"/>
      <c r="C5298" s="37"/>
      <c r="D5298" s="37"/>
      <c r="F5298" s="37"/>
      <c r="G5298" s="37"/>
      <c r="H5298" s="37"/>
      <c r="J5298" s="25"/>
      <c r="K5298" s="25"/>
      <c r="M5298" s="25"/>
      <c r="P5298" s="25"/>
      <c r="R5298" s="25"/>
      <c r="T5298" s="37"/>
      <c r="U5298" s="37"/>
      <c r="W5298" s="37"/>
      <c r="Y5298" s="37"/>
      <c r="Z5298" s="37"/>
      <c r="AB5298" s="37"/>
    </row>
    <row r="5299" spans="1:28">
      <c r="A5299" s="125"/>
      <c r="B5299" s="37"/>
      <c r="C5299" s="37"/>
      <c r="D5299" s="37"/>
      <c r="F5299" s="37"/>
      <c r="G5299" s="37"/>
      <c r="H5299" s="37"/>
      <c r="J5299" s="25"/>
      <c r="K5299" s="25"/>
      <c r="M5299" s="25"/>
      <c r="P5299" s="25"/>
      <c r="R5299" s="25"/>
      <c r="T5299" s="37"/>
      <c r="U5299" s="37"/>
      <c r="W5299" s="37"/>
      <c r="Y5299" s="37"/>
      <c r="Z5299" s="37"/>
      <c r="AB5299" s="37"/>
    </row>
    <row r="5300" spans="1:28">
      <c r="A5300" s="125"/>
      <c r="B5300" s="37"/>
      <c r="C5300" s="37"/>
      <c r="D5300" s="37"/>
      <c r="F5300" s="37"/>
      <c r="G5300" s="37"/>
      <c r="H5300" s="37"/>
      <c r="J5300" s="25"/>
      <c r="K5300" s="25"/>
      <c r="M5300" s="25"/>
      <c r="P5300" s="25"/>
      <c r="R5300" s="25"/>
      <c r="T5300" s="37"/>
      <c r="U5300" s="37"/>
      <c r="W5300" s="37"/>
      <c r="Y5300" s="37"/>
      <c r="Z5300" s="37"/>
      <c r="AB5300" s="37"/>
    </row>
    <row r="5301" spans="1:28">
      <c r="A5301" s="125"/>
      <c r="B5301" s="37"/>
      <c r="C5301" s="37"/>
      <c r="D5301" s="37"/>
      <c r="F5301" s="37"/>
      <c r="G5301" s="37"/>
      <c r="H5301" s="37"/>
      <c r="J5301" s="25"/>
      <c r="K5301" s="25"/>
      <c r="M5301" s="25"/>
      <c r="P5301" s="25"/>
      <c r="R5301" s="25"/>
      <c r="T5301" s="37"/>
      <c r="U5301" s="37"/>
      <c r="W5301" s="37"/>
      <c r="Y5301" s="37"/>
      <c r="Z5301" s="37"/>
      <c r="AB5301" s="37"/>
    </row>
    <row r="5302" spans="1:28">
      <c r="A5302" s="125"/>
      <c r="B5302" s="37"/>
      <c r="C5302" s="37"/>
      <c r="D5302" s="37"/>
      <c r="F5302" s="37"/>
      <c r="G5302" s="37"/>
      <c r="H5302" s="37"/>
      <c r="J5302" s="25"/>
      <c r="K5302" s="25"/>
      <c r="M5302" s="25"/>
      <c r="P5302" s="25"/>
      <c r="R5302" s="25"/>
      <c r="T5302" s="37"/>
      <c r="U5302" s="37"/>
      <c r="W5302" s="37"/>
      <c r="Y5302" s="37"/>
      <c r="Z5302" s="37"/>
      <c r="AB5302" s="37"/>
    </row>
    <row r="5303" spans="1:28">
      <c r="A5303" s="125"/>
      <c r="B5303" s="37"/>
      <c r="C5303" s="37"/>
      <c r="D5303" s="37"/>
      <c r="F5303" s="37"/>
      <c r="G5303" s="37"/>
      <c r="H5303" s="37"/>
      <c r="J5303" s="25"/>
      <c r="K5303" s="25"/>
      <c r="M5303" s="25"/>
      <c r="P5303" s="25"/>
      <c r="R5303" s="25"/>
      <c r="T5303" s="37"/>
      <c r="U5303" s="37"/>
      <c r="W5303" s="37"/>
      <c r="Y5303" s="37"/>
      <c r="Z5303" s="37"/>
      <c r="AB5303" s="37"/>
    </row>
    <row r="5304" spans="1:28">
      <c r="A5304" s="125"/>
      <c r="B5304" s="37"/>
      <c r="C5304" s="37"/>
      <c r="D5304" s="37"/>
      <c r="F5304" s="37"/>
      <c r="G5304" s="37"/>
      <c r="H5304" s="37"/>
      <c r="J5304" s="25"/>
      <c r="K5304" s="25"/>
      <c r="M5304" s="25"/>
      <c r="P5304" s="25"/>
      <c r="R5304" s="25"/>
      <c r="T5304" s="37"/>
      <c r="U5304" s="37"/>
      <c r="W5304" s="37"/>
      <c r="Y5304" s="37"/>
      <c r="Z5304" s="37"/>
      <c r="AB5304" s="37"/>
    </row>
    <row r="5305" spans="1:28">
      <c r="A5305" s="125"/>
      <c r="B5305" s="37"/>
      <c r="C5305" s="37"/>
      <c r="D5305" s="37"/>
      <c r="F5305" s="37"/>
      <c r="G5305" s="37"/>
      <c r="H5305" s="37"/>
      <c r="J5305" s="25"/>
      <c r="K5305" s="25"/>
      <c r="M5305" s="25"/>
      <c r="P5305" s="25"/>
      <c r="R5305" s="25"/>
      <c r="T5305" s="37"/>
      <c r="U5305" s="37"/>
      <c r="W5305" s="37"/>
      <c r="Y5305" s="37"/>
      <c r="Z5305" s="37"/>
      <c r="AB5305" s="37"/>
    </row>
    <row r="5306" spans="1:28">
      <c r="A5306" s="125"/>
      <c r="B5306" s="37"/>
      <c r="C5306" s="37"/>
      <c r="D5306" s="37"/>
      <c r="F5306" s="37"/>
      <c r="G5306" s="37"/>
      <c r="H5306" s="37"/>
      <c r="J5306" s="25"/>
      <c r="K5306" s="25"/>
      <c r="M5306" s="25"/>
      <c r="P5306" s="25"/>
      <c r="R5306" s="25"/>
      <c r="T5306" s="37"/>
      <c r="U5306" s="37"/>
      <c r="W5306" s="37"/>
      <c r="Y5306" s="37"/>
      <c r="Z5306" s="37"/>
      <c r="AB5306" s="37"/>
    </row>
    <row r="5307" spans="1:28">
      <c r="A5307" s="125"/>
      <c r="B5307" s="37"/>
      <c r="C5307" s="37"/>
      <c r="D5307" s="37"/>
      <c r="F5307" s="37"/>
      <c r="G5307" s="37"/>
      <c r="H5307" s="37"/>
      <c r="J5307" s="25"/>
      <c r="K5307" s="25"/>
      <c r="M5307" s="25"/>
      <c r="P5307" s="25"/>
      <c r="R5307" s="25"/>
      <c r="T5307" s="37"/>
      <c r="U5307" s="37"/>
      <c r="W5307" s="37"/>
      <c r="Y5307" s="37"/>
      <c r="Z5307" s="37"/>
      <c r="AB5307" s="37"/>
    </row>
    <row r="5308" spans="1:28">
      <c r="A5308" s="125"/>
      <c r="B5308" s="37"/>
      <c r="C5308" s="37"/>
      <c r="D5308" s="37"/>
      <c r="F5308" s="37"/>
      <c r="G5308" s="37"/>
      <c r="H5308" s="37"/>
      <c r="J5308" s="25"/>
      <c r="K5308" s="25"/>
      <c r="M5308" s="25"/>
      <c r="P5308" s="25"/>
      <c r="R5308" s="25"/>
      <c r="T5308" s="37"/>
      <c r="U5308" s="37"/>
      <c r="W5308" s="37"/>
      <c r="Y5308" s="37"/>
      <c r="Z5308" s="37"/>
      <c r="AB5308" s="37"/>
    </row>
    <row r="5309" spans="1:28">
      <c r="A5309" s="125"/>
      <c r="B5309" s="37"/>
      <c r="C5309" s="37"/>
      <c r="D5309" s="37"/>
      <c r="F5309" s="37"/>
      <c r="G5309" s="37"/>
      <c r="H5309" s="37"/>
      <c r="J5309" s="25"/>
      <c r="K5309" s="25"/>
      <c r="M5309" s="25"/>
      <c r="P5309" s="25"/>
      <c r="R5309" s="25"/>
      <c r="T5309" s="37"/>
      <c r="U5309" s="37"/>
      <c r="W5309" s="37"/>
      <c r="Y5309" s="37"/>
      <c r="Z5309" s="37"/>
      <c r="AB5309" s="37"/>
    </row>
    <row r="5310" spans="1:28">
      <c r="A5310" s="125"/>
      <c r="B5310" s="37"/>
      <c r="C5310" s="37"/>
      <c r="D5310" s="37"/>
      <c r="F5310" s="37"/>
      <c r="G5310" s="37"/>
      <c r="H5310" s="37"/>
      <c r="J5310" s="25"/>
      <c r="K5310" s="25"/>
      <c r="M5310" s="25"/>
      <c r="P5310" s="25"/>
      <c r="R5310" s="25"/>
      <c r="T5310" s="37"/>
      <c r="U5310" s="37"/>
      <c r="W5310" s="37"/>
      <c r="Y5310" s="37"/>
      <c r="Z5310" s="37"/>
      <c r="AB5310" s="37"/>
    </row>
    <row r="5311" spans="1:28">
      <c r="A5311" s="125"/>
      <c r="B5311" s="37"/>
      <c r="C5311" s="37"/>
      <c r="D5311" s="37"/>
      <c r="F5311" s="37"/>
      <c r="G5311" s="37"/>
      <c r="H5311" s="37"/>
      <c r="J5311" s="25"/>
      <c r="K5311" s="25"/>
      <c r="M5311" s="25"/>
      <c r="P5311" s="25"/>
      <c r="R5311" s="25"/>
      <c r="T5311" s="37"/>
      <c r="U5311" s="37"/>
      <c r="W5311" s="37"/>
      <c r="Y5311" s="37"/>
      <c r="Z5311" s="37"/>
      <c r="AB5311" s="37"/>
    </row>
    <row r="5312" spans="1:28">
      <c r="A5312" s="125"/>
      <c r="B5312" s="37"/>
      <c r="C5312" s="37"/>
      <c r="D5312" s="37"/>
      <c r="F5312" s="37"/>
      <c r="G5312" s="37"/>
      <c r="H5312" s="37"/>
      <c r="J5312" s="25"/>
      <c r="K5312" s="25"/>
      <c r="M5312" s="25"/>
      <c r="P5312" s="25"/>
      <c r="R5312" s="25"/>
      <c r="T5312" s="37"/>
      <c r="U5312" s="37"/>
      <c r="W5312" s="37"/>
      <c r="Y5312" s="37"/>
      <c r="Z5312" s="37"/>
      <c r="AB5312" s="37"/>
    </row>
    <row r="5313" spans="1:28">
      <c r="A5313" s="125"/>
      <c r="B5313" s="37"/>
      <c r="C5313" s="37"/>
      <c r="D5313" s="37"/>
      <c r="F5313" s="37"/>
      <c r="G5313" s="37"/>
      <c r="H5313" s="37"/>
      <c r="J5313" s="25"/>
      <c r="K5313" s="25"/>
      <c r="M5313" s="25"/>
      <c r="P5313" s="25"/>
      <c r="R5313" s="25"/>
      <c r="T5313" s="37"/>
      <c r="U5313" s="37"/>
      <c r="W5313" s="37"/>
      <c r="Y5313" s="37"/>
      <c r="Z5313" s="37"/>
      <c r="AB5313" s="37"/>
    </row>
    <row r="5314" spans="1:28">
      <c r="A5314" s="125"/>
      <c r="B5314" s="37"/>
      <c r="C5314" s="37"/>
      <c r="D5314" s="37"/>
      <c r="F5314" s="37"/>
      <c r="G5314" s="37"/>
      <c r="H5314" s="37"/>
      <c r="J5314" s="25"/>
      <c r="K5314" s="25"/>
      <c r="M5314" s="25"/>
      <c r="P5314" s="25"/>
      <c r="R5314" s="25"/>
      <c r="T5314" s="37"/>
      <c r="U5314" s="37"/>
      <c r="W5314" s="37"/>
      <c r="Y5314" s="37"/>
      <c r="Z5314" s="37"/>
      <c r="AB5314" s="37"/>
    </row>
    <row r="5315" spans="1:28">
      <c r="A5315" s="125"/>
      <c r="B5315" s="37"/>
      <c r="C5315" s="37"/>
      <c r="D5315" s="37"/>
      <c r="F5315" s="37"/>
      <c r="G5315" s="37"/>
      <c r="H5315" s="37"/>
      <c r="J5315" s="25"/>
      <c r="K5315" s="25"/>
      <c r="M5315" s="25"/>
      <c r="P5315" s="25"/>
      <c r="R5315" s="25"/>
      <c r="T5315" s="37"/>
      <c r="U5315" s="37"/>
      <c r="W5315" s="37"/>
      <c r="Y5315" s="37"/>
      <c r="Z5315" s="37"/>
      <c r="AB5315" s="37"/>
    </row>
    <row r="5316" spans="1:28">
      <c r="A5316" s="125"/>
      <c r="B5316" s="37"/>
      <c r="C5316" s="37"/>
      <c r="D5316" s="37"/>
      <c r="F5316" s="37"/>
      <c r="G5316" s="37"/>
      <c r="H5316" s="37"/>
      <c r="J5316" s="25"/>
      <c r="K5316" s="25"/>
      <c r="M5316" s="25"/>
      <c r="P5316" s="25"/>
      <c r="R5316" s="25"/>
      <c r="T5316" s="37"/>
      <c r="U5316" s="37"/>
      <c r="W5316" s="37"/>
      <c r="Y5316" s="37"/>
      <c r="Z5316" s="37"/>
      <c r="AB5316" s="37"/>
    </row>
    <row r="5317" spans="1:28">
      <c r="A5317" s="125"/>
      <c r="B5317" s="37"/>
      <c r="C5317" s="37"/>
      <c r="D5317" s="37"/>
      <c r="F5317" s="37"/>
      <c r="G5317" s="37"/>
      <c r="H5317" s="37"/>
      <c r="J5317" s="25"/>
      <c r="K5317" s="25"/>
      <c r="M5317" s="25"/>
      <c r="P5317" s="25"/>
      <c r="R5317" s="25"/>
      <c r="T5317" s="37"/>
      <c r="U5317" s="37"/>
      <c r="W5317" s="37"/>
      <c r="Y5317" s="37"/>
      <c r="Z5317" s="37"/>
      <c r="AB5317" s="37"/>
    </row>
    <row r="5318" spans="1:28">
      <c r="A5318" s="125"/>
      <c r="B5318" s="37"/>
      <c r="C5318" s="37"/>
      <c r="D5318" s="37"/>
      <c r="F5318" s="37"/>
      <c r="G5318" s="37"/>
      <c r="H5318" s="37"/>
      <c r="J5318" s="25"/>
      <c r="K5318" s="25"/>
      <c r="M5318" s="25"/>
      <c r="P5318" s="25"/>
      <c r="R5318" s="25"/>
      <c r="T5318" s="37"/>
      <c r="U5318" s="37"/>
      <c r="W5318" s="37"/>
      <c r="Y5318" s="37"/>
      <c r="Z5318" s="37"/>
      <c r="AB5318" s="37"/>
    </row>
    <row r="5319" spans="1:28">
      <c r="A5319" s="125"/>
      <c r="B5319" s="37"/>
      <c r="C5319" s="37"/>
      <c r="D5319" s="37"/>
      <c r="F5319" s="37"/>
      <c r="G5319" s="37"/>
      <c r="H5319" s="37"/>
      <c r="J5319" s="25"/>
      <c r="K5319" s="25"/>
      <c r="M5319" s="25"/>
      <c r="P5319" s="25"/>
      <c r="R5319" s="25"/>
      <c r="T5319" s="37"/>
      <c r="U5319" s="37"/>
      <c r="W5319" s="37"/>
      <c r="Y5319" s="37"/>
      <c r="Z5319" s="37"/>
      <c r="AB5319" s="37"/>
    </row>
    <row r="5320" spans="1:28">
      <c r="A5320" s="125"/>
      <c r="B5320" s="37"/>
      <c r="C5320" s="37"/>
      <c r="D5320" s="37"/>
      <c r="F5320" s="37"/>
      <c r="G5320" s="37"/>
      <c r="H5320" s="37"/>
      <c r="J5320" s="25"/>
      <c r="K5320" s="25"/>
      <c r="M5320" s="25"/>
      <c r="P5320" s="25"/>
      <c r="R5320" s="25"/>
      <c r="T5320" s="37"/>
      <c r="U5320" s="37"/>
      <c r="W5320" s="37"/>
      <c r="Y5320" s="37"/>
      <c r="Z5320" s="37"/>
      <c r="AB5320" s="37"/>
    </row>
    <row r="5321" spans="1:28">
      <c r="A5321" s="125"/>
      <c r="B5321" s="37"/>
      <c r="C5321" s="37"/>
      <c r="D5321" s="37"/>
      <c r="F5321" s="37"/>
      <c r="G5321" s="37"/>
      <c r="H5321" s="37"/>
      <c r="J5321" s="25"/>
      <c r="K5321" s="25"/>
      <c r="M5321" s="25"/>
      <c r="P5321" s="25"/>
      <c r="R5321" s="25"/>
      <c r="T5321" s="37"/>
      <c r="U5321" s="37"/>
      <c r="W5321" s="37"/>
      <c r="Y5321" s="37"/>
      <c r="Z5321" s="37"/>
      <c r="AB5321" s="37"/>
    </row>
    <row r="5322" spans="1:28">
      <c r="A5322" s="125"/>
      <c r="B5322" s="37"/>
      <c r="C5322" s="37"/>
      <c r="D5322" s="37"/>
      <c r="F5322" s="37"/>
      <c r="G5322" s="37"/>
      <c r="H5322" s="37"/>
      <c r="J5322" s="25"/>
      <c r="K5322" s="25"/>
      <c r="M5322" s="25"/>
      <c r="P5322" s="25"/>
      <c r="R5322" s="25"/>
      <c r="T5322" s="37"/>
      <c r="U5322" s="37"/>
      <c r="W5322" s="37"/>
      <c r="Y5322" s="37"/>
      <c r="Z5322" s="37"/>
      <c r="AB5322" s="37"/>
    </row>
    <row r="5323" spans="1:28">
      <c r="A5323" s="125"/>
      <c r="B5323" s="37"/>
      <c r="C5323" s="37"/>
      <c r="D5323" s="37"/>
      <c r="F5323" s="37"/>
      <c r="G5323" s="37"/>
      <c r="H5323" s="37"/>
      <c r="J5323" s="25"/>
      <c r="K5323" s="25"/>
      <c r="M5323" s="25"/>
      <c r="P5323" s="25"/>
      <c r="R5323" s="25"/>
      <c r="T5323" s="37"/>
      <c r="U5323" s="37"/>
      <c r="W5323" s="37"/>
      <c r="Y5323" s="37"/>
      <c r="Z5323" s="37"/>
      <c r="AB5323" s="37"/>
    </row>
    <row r="5324" spans="1:28">
      <c r="A5324" s="125"/>
      <c r="B5324" s="37"/>
      <c r="C5324" s="37"/>
      <c r="D5324" s="37"/>
      <c r="F5324" s="37"/>
      <c r="G5324" s="37"/>
      <c r="H5324" s="37"/>
      <c r="J5324" s="25"/>
      <c r="K5324" s="25"/>
      <c r="M5324" s="25"/>
      <c r="P5324" s="25"/>
      <c r="R5324" s="25"/>
      <c r="T5324" s="37"/>
      <c r="U5324" s="37"/>
      <c r="W5324" s="37"/>
      <c r="Y5324" s="37"/>
      <c r="Z5324" s="37"/>
      <c r="AB5324" s="37"/>
    </row>
    <row r="5325" spans="1:28">
      <c r="A5325" s="125"/>
      <c r="B5325" s="37"/>
      <c r="C5325" s="37"/>
      <c r="D5325" s="37"/>
      <c r="F5325" s="37"/>
      <c r="G5325" s="37"/>
      <c r="H5325" s="37"/>
      <c r="J5325" s="25"/>
      <c r="K5325" s="25"/>
      <c r="M5325" s="25"/>
      <c r="P5325" s="25"/>
      <c r="R5325" s="25"/>
      <c r="T5325" s="37"/>
      <c r="U5325" s="37"/>
      <c r="W5325" s="37"/>
      <c r="Y5325" s="37"/>
      <c r="Z5325" s="37"/>
      <c r="AB5325" s="37"/>
    </row>
    <row r="5326" spans="1:28">
      <c r="A5326" s="125"/>
      <c r="B5326" s="37"/>
      <c r="C5326" s="37"/>
      <c r="D5326" s="37"/>
      <c r="F5326" s="37"/>
      <c r="G5326" s="37"/>
      <c r="H5326" s="37"/>
      <c r="J5326" s="25"/>
      <c r="K5326" s="25"/>
      <c r="M5326" s="25"/>
      <c r="P5326" s="25"/>
      <c r="R5326" s="25"/>
      <c r="T5326" s="37"/>
      <c r="U5326" s="37"/>
      <c r="W5326" s="37"/>
      <c r="Y5326" s="37"/>
      <c r="Z5326" s="37"/>
      <c r="AB5326" s="37"/>
    </row>
    <row r="5327" spans="1:28">
      <c r="A5327" s="125"/>
      <c r="B5327" s="37"/>
      <c r="C5327" s="37"/>
      <c r="D5327" s="37"/>
      <c r="F5327" s="37"/>
      <c r="G5327" s="37"/>
      <c r="H5327" s="37"/>
      <c r="J5327" s="25"/>
      <c r="K5327" s="25"/>
      <c r="M5327" s="25"/>
      <c r="P5327" s="25"/>
      <c r="R5327" s="25"/>
      <c r="T5327" s="37"/>
      <c r="U5327" s="37"/>
      <c r="W5327" s="37"/>
      <c r="Y5327" s="37"/>
      <c r="Z5327" s="37"/>
      <c r="AB5327" s="37"/>
    </row>
    <row r="5328" spans="1:28">
      <c r="A5328" s="125"/>
      <c r="B5328" s="37"/>
      <c r="C5328" s="37"/>
      <c r="D5328" s="37"/>
      <c r="F5328" s="37"/>
      <c r="G5328" s="37"/>
      <c r="H5328" s="37"/>
      <c r="J5328" s="25"/>
      <c r="K5328" s="25"/>
      <c r="M5328" s="25"/>
      <c r="P5328" s="25"/>
      <c r="R5328" s="25"/>
      <c r="T5328" s="37"/>
      <c r="U5328" s="37"/>
      <c r="W5328" s="37"/>
      <c r="Y5328" s="37"/>
      <c r="Z5328" s="37"/>
      <c r="AB5328" s="37"/>
    </row>
    <row r="5329" spans="1:28">
      <c r="A5329" s="125"/>
      <c r="B5329" s="37"/>
      <c r="C5329" s="37"/>
      <c r="D5329" s="37"/>
      <c r="F5329" s="37"/>
      <c r="G5329" s="37"/>
      <c r="H5329" s="37"/>
      <c r="J5329" s="25"/>
      <c r="K5329" s="25"/>
      <c r="M5329" s="25"/>
      <c r="P5329" s="25"/>
      <c r="R5329" s="25"/>
      <c r="T5329" s="37"/>
      <c r="U5329" s="37"/>
      <c r="W5329" s="37"/>
      <c r="Y5329" s="37"/>
      <c r="Z5329" s="37"/>
      <c r="AB5329" s="37"/>
    </row>
    <row r="5330" spans="1:28">
      <c r="A5330" s="125"/>
      <c r="B5330" s="37"/>
      <c r="C5330" s="37"/>
      <c r="D5330" s="37"/>
      <c r="F5330" s="37"/>
      <c r="G5330" s="37"/>
      <c r="H5330" s="37"/>
      <c r="J5330" s="25"/>
      <c r="K5330" s="25"/>
      <c r="M5330" s="25"/>
      <c r="P5330" s="25"/>
      <c r="R5330" s="25"/>
      <c r="T5330" s="37"/>
      <c r="U5330" s="37"/>
      <c r="W5330" s="37"/>
      <c r="Y5330" s="37"/>
      <c r="Z5330" s="37"/>
      <c r="AB5330" s="37"/>
    </row>
    <row r="5331" spans="1:28">
      <c r="A5331" s="125"/>
      <c r="B5331" s="37"/>
      <c r="C5331" s="37"/>
      <c r="D5331" s="37"/>
      <c r="F5331" s="37"/>
      <c r="G5331" s="37"/>
      <c r="H5331" s="37"/>
      <c r="J5331" s="25"/>
      <c r="K5331" s="25"/>
      <c r="M5331" s="25"/>
      <c r="P5331" s="25"/>
      <c r="R5331" s="25"/>
      <c r="T5331" s="37"/>
      <c r="U5331" s="37"/>
      <c r="W5331" s="37"/>
      <c r="Y5331" s="37"/>
      <c r="Z5331" s="37"/>
      <c r="AB5331" s="37"/>
    </row>
    <row r="5332" spans="1:28">
      <c r="A5332" s="125"/>
      <c r="B5332" s="37"/>
      <c r="C5332" s="37"/>
      <c r="D5332" s="37"/>
      <c r="F5332" s="37"/>
      <c r="G5332" s="37"/>
      <c r="H5332" s="37"/>
      <c r="J5332" s="25"/>
      <c r="K5332" s="25"/>
      <c r="M5332" s="25"/>
      <c r="P5332" s="25"/>
      <c r="R5332" s="25"/>
      <c r="T5332" s="37"/>
      <c r="U5332" s="37"/>
      <c r="W5332" s="37"/>
      <c r="Y5332" s="37"/>
      <c r="Z5332" s="37"/>
      <c r="AB5332" s="37"/>
    </row>
    <row r="5333" spans="1:28">
      <c r="A5333" s="125"/>
      <c r="B5333" s="37"/>
      <c r="C5333" s="37"/>
      <c r="D5333" s="37"/>
      <c r="F5333" s="37"/>
      <c r="G5333" s="37"/>
      <c r="H5333" s="37"/>
      <c r="J5333" s="25"/>
      <c r="K5333" s="25"/>
      <c r="M5333" s="25"/>
      <c r="P5333" s="25"/>
      <c r="R5333" s="25"/>
      <c r="T5333" s="37"/>
      <c r="U5333" s="37"/>
      <c r="W5333" s="37"/>
      <c r="Y5333" s="37"/>
      <c r="Z5333" s="37"/>
      <c r="AB5333" s="37"/>
    </row>
    <row r="5334" spans="1:28">
      <c r="A5334" s="125"/>
      <c r="B5334" s="37"/>
      <c r="C5334" s="37"/>
      <c r="D5334" s="37"/>
      <c r="F5334" s="37"/>
      <c r="G5334" s="37"/>
      <c r="H5334" s="37"/>
      <c r="J5334" s="25"/>
      <c r="K5334" s="25"/>
      <c r="M5334" s="25"/>
      <c r="P5334" s="25"/>
      <c r="R5334" s="25"/>
      <c r="T5334" s="37"/>
      <c r="U5334" s="37"/>
      <c r="W5334" s="37"/>
      <c r="Y5334" s="37"/>
      <c r="Z5334" s="37"/>
      <c r="AB5334" s="37"/>
    </row>
    <row r="5335" spans="1:28">
      <c r="A5335" s="125"/>
      <c r="B5335" s="37"/>
      <c r="C5335" s="37"/>
      <c r="D5335" s="37"/>
      <c r="F5335" s="37"/>
      <c r="G5335" s="37"/>
      <c r="H5335" s="37"/>
      <c r="J5335" s="25"/>
      <c r="K5335" s="25"/>
      <c r="M5335" s="25"/>
      <c r="P5335" s="25"/>
      <c r="R5335" s="25"/>
      <c r="T5335" s="37"/>
      <c r="U5335" s="37"/>
      <c r="W5335" s="37"/>
      <c r="Y5335" s="37"/>
      <c r="Z5335" s="37"/>
      <c r="AB5335" s="37"/>
    </row>
    <row r="5336" spans="1:28">
      <c r="A5336" s="125"/>
      <c r="B5336" s="37"/>
      <c r="C5336" s="37"/>
      <c r="D5336" s="37"/>
      <c r="F5336" s="37"/>
      <c r="G5336" s="37"/>
      <c r="H5336" s="37"/>
      <c r="J5336" s="25"/>
      <c r="K5336" s="25"/>
      <c r="M5336" s="25"/>
      <c r="P5336" s="25"/>
      <c r="R5336" s="25"/>
      <c r="T5336" s="37"/>
      <c r="U5336" s="37"/>
      <c r="W5336" s="37"/>
      <c r="Y5336" s="37"/>
      <c r="Z5336" s="37"/>
      <c r="AB5336" s="37"/>
    </row>
    <row r="5337" spans="1:28">
      <c r="A5337" s="125"/>
      <c r="B5337" s="37"/>
      <c r="C5337" s="37"/>
      <c r="D5337" s="37"/>
      <c r="F5337" s="37"/>
      <c r="G5337" s="37"/>
      <c r="H5337" s="37"/>
      <c r="J5337" s="25"/>
      <c r="K5337" s="25"/>
      <c r="M5337" s="25"/>
      <c r="P5337" s="25"/>
      <c r="R5337" s="25"/>
      <c r="T5337" s="37"/>
      <c r="U5337" s="37"/>
      <c r="W5337" s="37"/>
      <c r="Y5337" s="37"/>
      <c r="Z5337" s="37"/>
      <c r="AB5337" s="37"/>
    </row>
    <row r="5338" spans="1:28">
      <c r="A5338" s="125"/>
      <c r="B5338" s="37"/>
      <c r="C5338" s="37"/>
      <c r="D5338" s="37"/>
      <c r="F5338" s="37"/>
      <c r="G5338" s="37"/>
      <c r="H5338" s="37"/>
      <c r="J5338" s="25"/>
      <c r="K5338" s="25"/>
      <c r="M5338" s="25"/>
      <c r="P5338" s="25"/>
      <c r="R5338" s="25"/>
      <c r="T5338" s="37"/>
      <c r="U5338" s="37"/>
      <c r="W5338" s="37"/>
      <c r="Y5338" s="37"/>
      <c r="Z5338" s="37"/>
      <c r="AB5338" s="37"/>
    </row>
    <row r="5339" spans="1:28">
      <c r="A5339" s="125"/>
      <c r="B5339" s="37"/>
      <c r="C5339" s="37"/>
      <c r="D5339" s="37"/>
      <c r="F5339" s="37"/>
      <c r="G5339" s="37"/>
      <c r="H5339" s="37"/>
      <c r="J5339" s="25"/>
      <c r="K5339" s="25"/>
      <c r="M5339" s="25"/>
      <c r="P5339" s="25"/>
      <c r="R5339" s="25"/>
      <c r="T5339" s="37"/>
      <c r="U5339" s="37"/>
      <c r="W5339" s="37"/>
      <c r="Y5339" s="37"/>
      <c r="Z5339" s="37"/>
      <c r="AB5339" s="37"/>
    </row>
    <row r="5340" spans="1:28">
      <c r="A5340" s="125"/>
      <c r="B5340" s="37"/>
      <c r="C5340" s="37"/>
      <c r="D5340" s="37"/>
      <c r="F5340" s="37"/>
      <c r="G5340" s="37"/>
      <c r="H5340" s="37"/>
      <c r="J5340" s="25"/>
      <c r="K5340" s="25"/>
      <c r="M5340" s="25"/>
      <c r="P5340" s="25"/>
      <c r="R5340" s="25"/>
      <c r="T5340" s="37"/>
      <c r="U5340" s="37"/>
      <c r="W5340" s="37"/>
      <c r="Y5340" s="37"/>
      <c r="Z5340" s="37"/>
      <c r="AB5340" s="37"/>
    </row>
    <row r="5341" spans="1:28">
      <c r="A5341" s="125"/>
      <c r="B5341" s="37"/>
      <c r="C5341" s="37"/>
      <c r="D5341" s="37"/>
      <c r="F5341" s="37"/>
      <c r="G5341" s="37"/>
      <c r="H5341" s="37"/>
      <c r="J5341" s="25"/>
      <c r="K5341" s="25"/>
      <c r="M5341" s="25"/>
      <c r="P5341" s="25"/>
      <c r="R5341" s="25"/>
      <c r="T5341" s="37"/>
      <c r="U5341" s="37"/>
      <c r="W5341" s="37"/>
      <c r="Y5341" s="37"/>
      <c r="Z5341" s="37"/>
      <c r="AB5341" s="37"/>
    </row>
    <row r="5342" spans="1:28">
      <c r="A5342" s="125"/>
      <c r="B5342" s="37"/>
      <c r="C5342" s="37"/>
      <c r="D5342" s="37"/>
      <c r="F5342" s="37"/>
      <c r="G5342" s="37"/>
      <c r="H5342" s="37"/>
      <c r="J5342" s="25"/>
      <c r="K5342" s="25"/>
      <c r="M5342" s="25"/>
      <c r="P5342" s="25"/>
      <c r="R5342" s="25"/>
      <c r="T5342" s="37"/>
      <c r="U5342" s="37"/>
      <c r="W5342" s="37"/>
      <c r="Y5342" s="37"/>
      <c r="Z5342" s="37"/>
      <c r="AB5342" s="37"/>
    </row>
    <row r="5343" spans="1:28">
      <c r="A5343" s="125"/>
      <c r="B5343" s="37"/>
      <c r="C5343" s="37"/>
      <c r="D5343" s="37"/>
      <c r="F5343" s="37"/>
      <c r="G5343" s="37"/>
      <c r="H5343" s="37"/>
      <c r="J5343" s="25"/>
      <c r="K5343" s="25"/>
      <c r="M5343" s="25"/>
      <c r="P5343" s="25"/>
      <c r="R5343" s="25"/>
      <c r="T5343" s="37"/>
      <c r="U5343" s="37"/>
      <c r="W5343" s="37"/>
      <c r="Y5343" s="37"/>
      <c r="Z5343" s="37"/>
      <c r="AB5343" s="37"/>
    </row>
    <row r="5344" spans="1:28">
      <c r="A5344" s="125"/>
      <c r="B5344" s="37"/>
      <c r="C5344" s="37"/>
      <c r="D5344" s="37"/>
      <c r="F5344" s="37"/>
      <c r="G5344" s="37"/>
      <c r="H5344" s="37"/>
      <c r="J5344" s="25"/>
      <c r="K5344" s="25"/>
      <c r="M5344" s="25"/>
      <c r="P5344" s="25"/>
      <c r="R5344" s="25"/>
      <c r="T5344" s="37"/>
      <c r="U5344" s="37"/>
      <c r="W5344" s="37"/>
      <c r="Y5344" s="37"/>
      <c r="Z5344" s="37"/>
      <c r="AB5344" s="37"/>
    </row>
    <row r="5345" spans="1:28">
      <c r="A5345" s="125"/>
      <c r="B5345" s="37"/>
      <c r="C5345" s="37"/>
      <c r="D5345" s="37"/>
      <c r="F5345" s="37"/>
      <c r="G5345" s="37"/>
      <c r="H5345" s="37"/>
      <c r="J5345" s="25"/>
      <c r="K5345" s="25"/>
      <c r="M5345" s="25"/>
      <c r="P5345" s="25"/>
      <c r="R5345" s="25"/>
      <c r="T5345" s="37"/>
      <c r="U5345" s="37"/>
      <c r="W5345" s="37"/>
      <c r="Y5345" s="37"/>
      <c r="Z5345" s="37"/>
      <c r="AB5345" s="37"/>
    </row>
    <row r="5346" spans="1:28">
      <c r="A5346" s="125"/>
      <c r="B5346" s="37"/>
      <c r="C5346" s="37"/>
      <c r="D5346" s="37"/>
      <c r="F5346" s="37"/>
      <c r="G5346" s="37"/>
      <c r="H5346" s="37"/>
      <c r="J5346" s="25"/>
      <c r="K5346" s="25"/>
      <c r="M5346" s="25"/>
      <c r="P5346" s="25"/>
      <c r="R5346" s="25"/>
      <c r="T5346" s="37"/>
      <c r="U5346" s="37"/>
      <c r="W5346" s="37"/>
      <c r="Y5346" s="37"/>
      <c r="Z5346" s="37"/>
      <c r="AB5346" s="37"/>
    </row>
    <row r="5347" spans="1:28">
      <c r="A5347" s="125"/>
      <c r="B5347" s="37"/>
      <c r="C5347" s="37"/>
      <c r="D5347" s="37"/>
      <c r="F5347" s="37"/>
      <c r="G5347" s="37"/>
      <c r="H5347" s="37"/>
      <c r="J5347" s="25"/>
      <c r="K5347" s="25"/>
      <c r="M5347" s="25"/>
      <c r="P5347" s="25"/>
      <c r="R5347" s="25"/>
      <c r="T5347" s="37"/>
      <c r="U5347" s="37"/>
      <c r="W5347" s="37"/>
      <c r="Y5347" s="37"/>
      <c r="Z5347" s="37"/>
      <c r="AB5347" s="37"/>
    </row>
    <row r="5348" spans="1:28">
      <c r="A5348" s="125"/>
      <c r="B5348" s="37"/>
      <c r="C5348" s="37"/>
      <c r="D5348" s="37"/>
      <c r="F5348" s="37"/>
      <c r="G5348" s="37"/>
      <c r="H5348" s="37"/>
      <c r="J5348" s="25"/>
      <c r="K5348" s="25"/>
      <c r="M5348" s="25"/>
      <c r="P5348" s="25"/>
      <c r="R5348" s="25"/>
      <c r="T5348" s="37"/>
      <c r="U5348" s="37"/>
      <c r="W5348" s="37"/>
      <c r="Y5348" s="37"/>
      <c r="Z5348" s="37"/>
      <c r="AB5348" s="37"/>
    </row>
    <row r="5349" spans="1:28">
      <c r="A5349" s="125"/>
      <c r="B5349" s="37"/>
      <c r="C5349" s="37"/>
      <c r="D5349" s="37"/>
      <c r="F5349" s="37"/>
      <c r="G5349" s="37"/>
      <c r="H5349" s="37"/>
      <c r="J5349" s="25"/>
      <c r="K5349" s="25"/>
      <c r="M5349" s="25"/>
      <c r="P5349" s="25"/>
      <c r="R5349" s="25"/>
      <c r="T5349" s="37"/>
      <c r="U5349" s="37"/>
      <c r="W5349" s="37"/>
      <c r="Y5349" s="37"/>
      <c r="Z5349" s="37"/>
      <c r="AB5349" s="37"/>
    </row>
    <row r="5350" spans="1:28">
      <c r="A5350" s="125"/>
      <c r="B5350" s="37"/>
      <c r="C5350" s="37"/>
      <c r="D5350" s="37"/>
      <c r="F5350" s="37"/>
      <c r="G5350" s="37"/>
      <c r="H5350" s="37"/>
      <c r="J5350" s="25"/>
      <c r="K5350" s="25"/>
      <c r="M5350" s="25"/>
      <c r="P5350" s="25"/>
      <c r="R5350" s="25"/>
      <c r="T5350" s="37"/>
      <c r="U5350" s="37"/>
      <c r="W5350" s="37"/>
      <c r="Y5350" s="37"/>
      <c r="Z5350" s="37"/>
      <c r="AB5350" s="37"/>
    </row>
    <row r="5351" spans="1:28">
      <c r="A5351" s="125"/>
      <c r="B5351" s="37"/>
      <c r="C5351" s="37"/>
      <c r="D5351" s="37"/>
      <c r="F5351" s="37"/>
      <c r="G5351" s="37"/>
      <c r="H5351" s="37"/>
      <c r="J5351" s="25"/>
      <c r="K5351" s="25"/>
      <c r="M5351" s="25"/>
      <c r="P5351" s="25"/>
      <c r="R5351" s="25"/>
      <c r="T5351" s="37"/>
      <c r="U5351" s="37"/>
      <c r="W5351" s="37"/>
      <c r="Y5351" s="37"/>
      <c r="Z5351" s="37"/>
      <c r="AB5351" s="37"/>
    </row>
    <row r="5352" spans="1:28">
      <c r="A5352" s="125"/>
      <c r="B5352" s="37"/>
      <c r="C5352" s="37"/>
      <c r="D5352" s="37"/>
      <c r="F5352" s="37"/>
      <c r="G5352" s="37"/>
      <c r="H5352" s="37"/>
      <c r="J5352" s="25"/>
      <c r="K5352" s="25"/>
      <c r="M5352" s="25"/>
      <c r="P5352" s="25"/>
      <c r="R5352" s="25"/>
      <c r="T5352" s="37"/>
      <c r="U5352" s="37"/>
      <c r="W5352" s="37"/>
      <c r="Y5352" s="37"/>
      <c r="Z5352" s="37"/>
      <c r="AB5352" s="37"/>
    </row>
    <row r="5353" spans="1:28">
      <c r="A5353" s="125"/>
      <c r="B5353" s="37"/>
      <c r="C5353" s="37"/>
      <c r="D5353" s="37"/>
      <c r="F5353" s="37"/>
      <c r="G5353" s="37"/>
      <c r="H5353" s="37"/>
      <c r="J5353" s="25"/>
      <c r="K5353" s="25"/>
      <c r="M5353" s="25"/>
      <c r="P5353" s="25"/>
      <c r="R5353" s="25"/>
      <c r="T5353" s="37"/>
      <c r="U5353" s="37"/>
      <c r="W5353" s="37"/>
      <c r="Y5353" s="37"/>
      <c r="Z5353" s="37"/>
      <c r="AB5353" s="37"/>
    </row>
    <row r="5354" spans="1:28">
      <c r="A5354" s="125"/>
      <c r="B5354" s="37"/>
      <c r="C5354" s="37"/>
      <c r="D5354" s="37"/>
      <c r="F5354" s="37"/>
      <c r="G5354" s="37"/>
      <c r="H5354" s="37"/>
      <c r="J5354" s="25"/>
      <c r="K5354" s="25"/>
      <c r="M5354" s="25"/>
      <c r="P5354" s="25"/>
      <c r="R5354" s="25"/>
      <c r="T5354" s="37"/>
      <c r="U5354" s="37"/>
      <c r="W5354" s="37"/>
      <c r="Y5354" s="37"/>
      <c r="Z5354" s="37"/>
      <c r="AB5354" s="37"/>
    </row>
    <row r="5355" spans="1:28">
      <c r="A5355" s="125"/>
      <c r="B5355" s="37"/>
      <c r="C5355" s="37"/>
      <c r="D5355" s="37"/>
      <c r="F5355" s="37"/>
      <c r="G5355" s="37"/>
      <c r="H5355" s="37"/>
      <c r="J5355" s="25"/>
      <c r="K5355" s="25"/>
      <c r="M5355" s="25"/>
      <c r="P5355" s="25"/>
      <c r="R5355" s="25"/>
      <c r="T5355" s="37"/>
      <c r="U5355" s="37"/>
      <c r="W5355" s="37"/>
      <c r="Y5355" s="37"/>
      <c r="Z5355" s="37"/>
      <c r="AB5355" s="37"/>
    </row>
    <row r="5356" spans="1:28">
      <c r="A5356" s="125"/>
      <c r="B5356" s="37"/>
      <c r="C5356" s="37"/>
      <c r="D5356" s="37"/>
      <c r="F5356" s="37"/>
      <c r="G5356" s="37"/>
      <c r="H5356" s="37"/>
      <c r="J5356" s="25"/>
      <c r="K5356" s="25"/>
      <c r="M5356" s="25"/>
      <c r="P5356" s="25"/>
      <c r="R5356" s="25"/>
      <c r="T5356" s="37"/>
      <c r="U5356" s="37"/>
      <c r="W5356" s="37"/>
      <c r="Y5356" s="37"/>
      <c r="Z5356" s="37"/>
      <c r="AB5356" s="37"/>
    </row>
    <row r="5357" spans="1:28">
      <c r="A5357" s="125"/>
      <c r="B5357" s="37"/>
      <c r="C5357" s="37"/>
      <c r="D5357" s="37"/>
      <c r="F5357" s="37"/>
      <c r="G5357" s="37"/>
      <c r="H5357" s="37"/>
      <c r="J5357" s="25"/>
      <c r="K5357" s="25"/>
      <c r="M5357" s="25"/>
      <c r="P5357" s="25"/>
      <c r="R5357" s="25"/>
      <c r="T5357" s="37"/>
      <c r="U5357" s="37"/>
      <c r="W5357" s="37"/>
      <c r="Y5357" s="37"/>
      <c r="Z5357" s="37"/>
      <c r="AB5357" s="37"/>
    </row>
    <row r="5358" spans="1:28">
      <c r="A5358" s="125"/>
      <c r="B5358" s="37"/>
      <c r="C5358" s="37"/>
      <c r="D5358" s="37"/>
      <c r="F5358" s="37"/>
      <c r="G5358" s="37"/>
      <c r="H5358" s="37"/>
      <c r="J5358" s="25"/>
      <c r="K5358" s="25"/>
      <c r="M5358" s="25"/>
      <c r="P5358" s="25"/>
      <c r="R5358" s="25"/>
      <c r="T5358" s="37"/>
      <c r="U5358" s="37"/>
      <c r="W5358" s="37"/>
      <c r="Y5358" s="37"/>
      <c r="Z5358" s="37"/>
      <c r="AB5358" s="37"/>
    </row>
    <row r="5359" spans="1:28">
      <c r="A5359" s="125"/>
      <c r="B5359" s="37"/>
      <c r="C5359" s="37"/>
      <c r="D5359" s="37"/>
      <c r="F5359" s="37"/>
      <c r="G5359" s="37"/>
      <c r="H5359" s="37"/>
      <c r="J5359" s="25"/>
      <c r="K5359" s="25"/>
      <c r="M5359" s="25"/>
      <c r="P5359" s="25"/>
      <c r="R5359" s="25"/>
      <c r="T5359" s="37"/>
      <c r="U5359" s="37"/>
      <c r="W5359" s="37"/>
      <c r="Y5359" s="37"/>
      <c r="Z5359" s="37"/>
      <c r="AB5359" s="37"/>
    </row>
    <row r="5360" spans="1:28">
      <c r="A5360" s="125"/>
      <c r="B5360" s="37"/>
      <c r="C5360" s="37"/>
      <c r="D5360" s="37"/>
      <c r="F5360" s="37"/>
      <c r="G5360" s="37"/>
      <c r="H5360" s="37"/>
      <c r="J5360" s="25"/>
      <c r="K5360" s="25"/>
      <c r="M5360" s="25"/>
      <c r="P5360" s="25"/>
      <c r="R5360" s="25"/>
      <c r="T5360" s="37"/>
      <c r="U5360" s="37"/>
      <c r="W5360" s="37"/>
      <c r="Y5360" s="37"/>
      <c r="Z5360" s="37"/>
      <c r="AB5360" s="37"/>
    </row>
    <row r="5361" spans="1:28">
      <c r="A5361" s="125"/>
      <c r="B5361" s="37"/>
      <c r="C5361" s="37"/>
      <c r="D5361" s="37"/>
      <c r="F5361" s="37"/>
      <c r="G5361" s="37"/>
      <c r="H5361" s="37"/>
      <c r="J5361" s="25"/>
      <c r="K5361" s="25"/>
      <c r="M5361" s="25"/>
      <c r="P5361" s="25"/>
      <c r="R5361" s="25"/>
      <c r="T5361" s="37"/>
      <c r="U5361" s="37"/>
      <c r="W5361" s="37"/>
      <c r="Y5361" s="37"/>
      <c r="Z5361" s="37"/>
      <c r="AB5361" s="37"/>
    </row>
    <row r="5362" spans="1:28">
      <c r="A5362" s="125"/>
      <c r="B5362" s="37"/>
      <c r="C5362" s="37"/>
      <c r="D5362" s="37"/>
      <c r="F5362" s="37"/>
      <c r="G5362" s="37"/>
      <c r="H5362" s="37"/>
      <c r="J5362" s="25"/>
      <c r="K5362" s="25"/>
      <c r="M5362" s="25"/>
      <c r="P5362" s="25"/>
      <c r="R5362" s="25"/>
      <c r="T5362" s="37"/>
      <c r="U5362" s="37"/>
      <c r="W5362" s="37"/>
      <c r="Y5362" s="37"/>
      <c r="Z5362" s="37"/>
      <c r="AB5362" s="37"/>
    </row>
    <row r="5363" spans="1:28">
      <c r="A5363" s="125"/>
      <c r="B5363" s="37"/>
      <c r="C5363" s="37"/>
      <c r="D5363" s="37"/>
      <c r="F5363" s="37"/>
      <c r="G5363" s="37"/>
      <c r="H5363" s="37"/>
      <c r="J5363" s="25"/>
      <c r="K5363" s="25"/>
      <c r="M5363" s="25"/>
      <c r="P5363" s="25"/>
      <c r="R5363" s="25"/>
      <c r="T5363" s="37"/>
      <c r="U5363" s="37"/>
      <c r="W5363" s="37"/>
      <c r="Y5363" s="37"/>
      <c r="Z5363" s="37"/>
      <c r="AB5363" s="37"/>
    </row>
    <row r="5364" spans="1:28">
      <c r="A5364" s="125"/>
      <c r="B5364" s="37"/>
      <c r="C5364" s="37"/>
      <c r="D5364" s="37"/>
      <c r="F5364" s="37"/>
      <c r="G5364" s="37"/>
      <c r="H5364" s="37"/>
      <c r="J5364" s="25"/>
      <c r="K5364" s="25"/>
      <c r="M5364" s="25"/>
      <c r="P5364" s="25"/>
      <c r="R5364" s="25"/>
      <c r="T5364" s="37"/>
      <c r="U5364" s="37"/>
      <c r="W5364" s="37"/>
      <c r="Y5364" s="37"/>
      <c r="Z5364" s="37"/>
      <c r="AB5364" s="37"/>
    </row>
    <row r="5365" spans="1:28">
      <c r="A5365" s="125"/>
      <c r="B5365" s="37"/>
      <c r="C5365" s="37"/>
      <c r="D5365" s="37"/>
      <c r="F5365" s="37"/>
      <c r="G5365" s="37"/>
      <c r="H5365" s="37"/>
      <c r="J5365" s="25"/>
      <c r="K5365" s="25"/>
      <c r="M5365" s="25"/>
      <c r="P5365" s="25"/>
      <c r="R5365" s="25"/>
      <c r="T5365" s="37"/>
      <c r="U5365" s="37"/>
      <c r="W5365" s="37"/>
      <c r="Y5365" s="37"/>
      <c r="Z5365" s="37"/>
      <c r="AB5365" s="37"/>
    </row>
    <row r="5366" spans="1:28">
      <c r="A5366" s="125"/>
      <c r="B5366" s="37"/>
      <c r="C5366" s="37"/>
      <c r="D5366" s="37"/>
      <c r="F5366" s="37"/>
      <c r="G5366" s="37"/>
      <c r="H5366" s="37"/>
      <c r="J5366" s="25"/>
      <c r="K5366" s="25"/>
      <c r="M5366" s="25"/>
      <c r="P5366" s="25"/>
      <c r="R5366" s="25"/>
      <c r="T5366" s="37"/>
      <c r="U5366" s="37"/>
      <c r="W5366" s="37"/>
      <c r="Y5366" s="37"/>
      <c r="Z5366" s="37"/>
      <c r="AB5366" s="37"/>
    </row>
    <row r="5367" spans="1:28">
      <c r="A5367" s="125"/>
      <c r="B5367" s="37"/>
      <c r="C5367" s="37"/>
      <c r="D5367" s="37"/>
      <c r="F5367" s="37"/>
      <c r="G5367" s="37"/>
      <c r="H5367" s="37"/>
      <c r="J5367" s="25"/>
      <c r="K5367" s="25"/>
      <c r="M5367" s="25"/>
      <c r="P5367" s="25"/>
      <c r="R5367" s="25"/>
      <c r="T5367" s="37"/>
      <c r="U5367" s="37"/>
      <c r="W5367" s="37"/>
      <c r="Y5367" s="37"/>
      <c r="Z5367" s="37"/>
      <c r="AB5367" s="37"/>
    </row>
    <row r="5368" spans="1:28">
      <c r="A5368" s="125"/>
      <c r="B5368" s="37"/>
      <c r="C5368" s="37"/>
      <c r="D5368" s="37"/>
      <c r="F5368" s="37"/>
      <c r="G5368" s="37"/>
      <c r="H5368" s="37"/>
      <c r="J5368" s="25"/>
      <c r="K5368" s="25"/>
      <c r="M5368" s="25"/>
      <c r="P5368" s="25"/>
      <c r="R5368" s="25"/>
      <c r="T5368" s="37"/>
      <c r="U5368" s="37"/>
      <c r="W5368" s="37"/>
      <c r="Y5368" s="37"/>
      <c r="Z5368" s="37"/>
      <c r="AB5368" s="37"/>
    </row>
    <row r="5369" spans="1:28">
      <c r="A5369" s="125"/>
      <c r="B5369" s="37"/>
      <c r="C5369" s="37"/>
      <c r="D5369" s="37"/>
      <c r="F5369" s="37"/>
      <c r="G5369" s="37"/>
      <c r="H5369" s="37"/>
      <c r="J5369" s="25"/>
      <c r="K5369" s="25"/>
      <c r="M5369" s="25"/>
      <c r="P5369" s="25"/>
      <c r="R5369" s="25"/>
      <c r="T5369" s="37"/>
      <c r="U5369" s="37"/>
      <c r="W5369" s="37"/>
      <c r="Y5369" s="37"/>
      <c r="Z5369" s="37"/>
      <c r="AB5369" s="37"/>
    </row>
    <row r="5370" spans="1:28">
      <c r="A5370" s="125"/>
      <c r="B5370" s="37"/>
      <c r="C5370" s="37"/>
      <c r="D5370" s="37"/>
      <c r="F5370" s="37"/>
      <c r="G5370" s="37"/>
      <c r="H5370" s="37"/>
      <c r="J5370" s="25"/>
      <c r="K5370" s="25"/>
      <c r="M5370" s="25"/>
      <c r="P5370" s="25"/>
      <c r="R5370" s="25"/>
      <c r="T5370" s="37"/>
      <c r="U5370" s="37"/>
      <c r="W5370" s="37"/>
      <c r="Y5370" s="37"/>
      <c r="Z5370" s="37"/>
      <c r="AB5370" s="37"/>
    </row>
    <row r="5371" spans="1:28">
      <c r="A5371" s="125"/>
      <c r="B5371" s="37"/>
      <c r="C5371" s="37"/>
      <c r="D5371" s="37"/>
      <c r="F5371" s="37"/>
      <c r="G5371" s="37"/>
      <c r="H5371" s="37"/>
      <c r="J5371" s="25"/>
      <c r="K5371" s="25"/>
      <c r="M5371" s="25"/>
      <c r="P5371" s="25"/>
      <c r="R5371" s="25"/>
      <c r="T5371" s="37"/>
      <c r="U5371" s="37"/>
      <c r="W5371" s="37"/>
      <c r="Y5371" s="37"/>
      <c r="Z5371" s="37"/>
      <c r="AB5371" s="37"/>
    </row>
    <row r="5372" spans="1:28">
      <c r="A5372" s="125"/>
      <c r="B5372" s="37"/>
      <c r="C5372" s="37"/>
      <c r="D5372" s="37"/>
      <c r="F5372" s="37"/>
      <c r="G5372" s="37"/>
      <c r="H5372" s="37"/>
      <c r="J5372" s="25"/>
      <c r="K5372" s="25"/>
      <c r="M5372" s="25"/>
      <c r="P5372" s="25"/>
      <c r="R5372" s="25"/>
      <c r="T5372" s="37"/>
      <c r="U5372" s="37"/>
      <c r="W5372" s="37"/>
      <c r="Y5372" s="37"/>
      <c r="Z5372" s="37"/>
      <c r="AB5372" s="37"/>
    </row>
    <row r="5373" spans="1:28">
      <c r="A5373" s="125"/>
      <c r="B5373" s="37"/>
      <c r="C5373" s="37"/>
      <c r="D5373" s="37"/>
      <c r="F5373" s="37"/>
      <c r="G5373" s="37"/>
      <c r="H5373" s="37"/>
      <c r="J5373" s="25"/>
      <c r="K5373" s="25"/>
      <c r="M5373" s="25"/>
      <c r="P5373" s="25"/>
      <c r="R5373" s="25"/>
      <c r="T5373" s="37"/>
      <c r="U5373" s="37"/>
      <c r="W5373" s="37"/>
      <c r="Y5373" s="37"/>
      <c r="Z5373" s="37"/>
      <c r="AB5373" s="37"/>
    </row>
    <row r="5374" spans="1:28">
      <c r="A5374" s="125"/>
      <c r="B5374" s="37"/>
      <c r="C5374" s="37"/>
      <c r="D5374" s="37"/>
      <c r="F5374" s="37"/>
      <c r="G5374" s="37"/>
      <c r="H5374" s="37"/>
      <c r="J5374" s="25"/>
      <c r="K5374" s="25"/>
      <c r="M5374" s="25"/>
      <c r="P5374" s="25"/>
      <c r="R5374" s="25"/>
      <c r="T5374" s="37"/>
      <c r="U5374" s="37"/>
      <c r="W5374" s="37"/>
      <c r="Y5374" s="37"/>
      <c r="Z5374" s="37"/>
      <c r="AB5374" s="37"/>
    </row>
    <row r="5375" spans="1:28">
      <c r="A5375" s="125"/>
      <c r="B5375" s="37"/>
      <c r="C5375" s="37"/>
      <c r="D5375" s="37"/>
      <c r="F5375" s="37"/>
      <c r="G5375" s="37"/>
      <c r="H5375" s="37"/>
      <c r="J5375" s="25"/>
      <c r="K5375" s="25"/>
      <c r="M5375" s="25"/>
      <c r="P5375" s="25"/>
      <c r="R5375" s="25"/>
      <c r="T5375" s="37"/>
      <c r="U5375" s="37"/>
      <c r="W5375" s="37"/>
      <c r="Y5375" s="37"/>
      <c r="Z5375" s="37"/>
      <c r="AB5375" s="37"/>
    </row>
    <row r="5376" spans="1:28">
      <c r="A5376" s="125"/>
      <c r="B5376" s="37"/>
      <c r="C5376" s="37"/>
      <c r="D5376" s="37"/>
      <c r="F5376" s="37"/>
      <c r="G5376" s="37"/>
      <c r="H5376" s="37"/>
      <c r="J5376" s="25"/>
      <c r="K5376" s="25"/>
      <c r="M5376" s="25"/>
      <c r="P5376" s="25"/>
      <c r="R5376" s="25"/>
      <c r="T5376" s="37"/>
      <c r="U5376" s="37"/>
      <c r="W5376" s="37"/>
      <c r="Y5376" s="37"/>
      <c r="Z5376" s="37"/>
      <c r="AB5376" s="37"/>
    </row>
    <row r="5377" spans="1:28">
      <c r="A5377" s="125"/>
      <c r="B5377" s="37"/>
      <c r="C5377" s="37"/>
      <c r="D5377" s="37"/>
      <c r="F5377" s="37"/>
      <c r="G5377" s="37"/>
      <c r="H5377" s="37"/>
      <c r="J5377" s="25"/>
      <c r="K5377" s="25"/>
      <c r="M5377" s="25"/>
      <c r="P5377" s="25"/>
      <c r="R5377" s="25"/>
      <c r="T5377" s="37"/>
      <c r="U5377" s="37"/>
      <c r="W5377" s="37"/>
      <c r="Y5377" s="37"/>
      <c r="Z5377" s="37"/>
      <c r="AB5377" s="37"/>
    </row>
    <row r="5378" spans="1:28">
      <c r="A5378" s="125"/>
      <c r="B5378" s="37"/>
      <c r="C5378" s="37"/>
      <c r="D5378" s="37"/>
      <c r="F5378" s="37"/>
      <c r="G5378" s="37"/>
      <c r="H5378" s="37"/>
      <c r="J5378" s="25"/>
      <c r="K5378" s="25"/>
      <c r="M5378" s="25"/>
      <c r="P5378" s="25"/>
      <c r="R5378" s="25"/>
      <c r="T5378" s="37"/>
      <c r="U5378" s="37"/>
      <c r="W5378" s="37"/>
      <c r="Y5378" s="37"/>
      <c r="Z5378" s="37"/>
      <c r="AB5378" s="37"/>
    </row>
    <row r="5379" spans="1:28">
      <c r="A5379" s="125"/>
      <c r="B5379" s="37"/>
      <c r="C5379" s="37"/>
      <c r="D5379" s="37"/>
      <c r="F5379" s="37"/>
      <c r="G5379" s="37"/>
      <c r="H5379" s="37"/>
      <c r="J5379" s="25"/>
      <c r="K5379" s="25"/>
      <c r="M5379" s="25"/>
      <c r="P5379" s="25"/>
      <c r="R5379" s="25"/>
      <c r="T5379" s="37"/>
      <c r="U5379" s="37"/>
      <c r="W5379" s="37"/>
      <c r="Y5379" s="37"/>
      <c r="Z5379" s="37"/>
      <c r="AB5379" s="37"/>
    </row>
    <row r="5380" spans="1:28">
      <c r="A5380" s="125"/>
      <c r="B5380" s="37"/>
      <c r="C5380" s="37"/>
      <c r="D5380" s="37"/>
      <c r="F5380" s="37"/>
      <c r="G5380" s="37"/>
      <c r="H5380" s="37"/>
      <c r="J5380" s="25"/>
      <c r="K5380" s="25"/>
      <c r="M5380" s="25"/>
      <c r="P5380" s="25"/>
      <c r="R5380" s="25"/>
      <c r="T5380" s="37"/>
      <c r="U5380" s="37"/>
      <c r="W5380" s="37"/>
      <c r="Y5380" s="37"/>
      <c r="Z5380" s="37"/>
      <c r="AB5380" s="37"/>
    </row>
    <row r="5381" spans="1:28">
      <c r="A5381" s="125"/>
      <c r="B5381" s="37"/>
      <c r="C5381" s="37"/>
      <c r="D5381" s="37"/>
      <c r="F5381" s="37"/>
      <c r="G5381" s="37"/>
      <c r="H5381" s="37"/>
      <c r="J5381" s="25"/>
      <c r="K5381" s="25"/>
      <c r="M5381" s="25"/>
      <c r="P5381" s="25"/>
      <c r="R5381" s="25"/>
      <c r="T5381" s="37"/>
      <c r="U5381" s="37"/>
      <c r="W5381" s="37"/>
      <c r="Y5381" s="37"/>
      <c r="Z5381" s="37"/>
      <c r="AB5381" s="37"/>
    </row>
    <row r="5382" spans="1:28">
      <c r="A5382" s="125"/>
      <c r="B5382" s="37"/>
      <c r="C5382" s="37"/>
      <c r="D5382" s="37"/>
      <c r="F5382" s="37"/>
      <c r="G5382" s="37"/>
      <c r="H5382" s="37"/>
      <c r="J5382" s="25"/>
      <c r="K5382" s="25"/>
      <c r="M5382" s="25"/>
      <c r="P5382" s="25"/>
      <c r="R5382" s="25"/>
      <c r="T5382" s="37"/>
      <c r="U5382" s="37"/>
      <c r="W5382" s="37"/>
      <c r="Y5382" s="37"/>
      <c r="Z5382" s="37"/>
      <c r="AB5382" s="37"/>
    </row>
    <row r="5383" spans="1:28">
      <c r="A5383" s="125"/>
      <c r="B5383" s="37"/>
      <c r="C5383" s="37"/>
      <c r="D5383" s="37"/>
      <c r="F5383" s="37"/>
      <c r="G5383" s="37"/>
      <c r="H5383" s="37"/>
      <c r="J5383" s="25"/>
      <c r="K5383" s="25"/>
      <c r="M5383" s="25"/>
      <c r="P5383" s="25"/>
      <c r="R5383" s="25"/>
      <c r="T5383" s="37"/>
      <c r="U5383" s="37"/>
      <c r="W5383" s="37"/>
      <c r="Y5383" s="37"/>
      <c r="Z5383" s="37"/>
      <c r="AB5383" s="37"/>
    </row>
    <row r="5384" spans="1:28">
      <c r="A5384" s="125"/>
      <c r="B5384" s="37"/>
      <c r="C5384" s="37"/>
      <c r="D5384" s="37"/>
      <c r="F5384" s="37"/>
      <c r="G5384" s="37"/>
      <c r="H5384" s="37"/>
      <c r="J5384" s="25"/>
      <c r="K5384" s="25"/>
      <c r="M5384" s="25"/>
      <c r="P5384" s="25"/>
      <c r="R5384" s="25"/>
      <c r="T5384" s="37"/>
      <c r="U5384" s="37"/>
      <c r="W5384" s="37"/>
      <c r="Y5384" s="37"/>
      <c r="Z5384" s="37"/>
      <c r="AB5384" s="37"/>
    </row>
    <row r="5385" spans="1:28">
      <c r="A5385" s="125"/>
      <c r="B5385" s="37"/>
      <c r="C5385" s="37"/>
      <c r="D5385" s="37"/>
      <c r="F5385" s="37"/>
      <c r="G5385" s="37"/>
      <c r="H5385" s="37"/>
      <c r="J5385" s="25"/>
      <c r="K5385" s="25"/>
      <c r="M5385" s="25"/>
      <c r="P5385" s="25"/>
      <c r="R5385" s="25"/>
      <c r="T5385" s="37"/>
      <c r="U5385" s="37"/>
      <c r="W5385" s="37"/>
      <c r="Y5385" s="37"/>
      <c r="Z5385" s="37"/>
      <c r="AB5385" s="37"/>
    </row>
    <row r="5386" spans="1:28">
      <c r="A5386" s="125"/>
      <c r="B5386" s="37"/>
      <c r="C5386" s="37"/>
      <c r="D5386" s="37"/>
      <c r="F5386" s="37"/>
      <c r="G5386" s="37"/>
      <c r="H5386" s="37"/>
      <c r="J5386" s="25"/>
      <c r="K5386" s="25"/>
      <c r="M5386" s="25"/>
      <c r="P5386" s="25"/>
      <c r="R5386" s="25"/>
      <c r="T5386" s="37"/>
      <c r="U5386" s="37"/>
      <c r="W5386" s="37"/>
      <c r="Y5386" s="37"/>
      <c r="Z5386" s="37"/>
      <c r="AB5386" s="37"/>
    </row>
    <row r="5387" spans="1:28">
      <c r="A5387" s="125"/>
      <c r="B5387" s="37"/>
      <c r="C5387" s="37"/>
      <c r="D5387" s="37"/>
      <c r="F5387" s="37"/>
      <c r="G5387" s="37"/>
      <c r="H5387" s="37"/>
      <c r="J5387" s="25"/>
      <c r="K5387" s="25"/>
      <c r="M5387" s="25"/>
      <c r="P5387" s="25"/>
      <c r="R5387" s="25"/>
      <c r="T5387" s="37"/>
      <c r="U5387" s="37"/>
      <c r="W5387" s="37"/>
      <c r="Y5387" s="37"/>
      <c r="Z5387" s="37"/>
      <c r="AB5387" s="37"/>
    </row>
    <row r="5388" spans="1:28">
      <c r="A5388" s="125"/>
      <c r="B5388" s="37"/>
      <c r="C5388" s="37"/>
      <c r="D5388" s="37"/>
      <c r="F5388" s="37"/>
      <c r="G5388" s="37"/>
      <c r="H5388" s="37"/>
      <c r="J5388" s="25"/>
      <c r="K5388" s="25"/>
      <c r="M5388" s="25"/>
      <c r="P5388" s="25"/>
      <c r="R5388" s="25"/>
      <c r="T5388" s="37"/>
      <c r="U5388" s="37"/>
      <c r="W5388" s="37"/>
      <c r="Y5388" s="37"/>
      <c r="Z5388" s="37"/>
      <c r="AB5388" s="37"/>
    </row>
    <row r="5389" spans="1:28">
      <c r="A5389" s="125"/>
      <c r="B5389" s="37"/>
      <c r="C5389" s="37"/>
      <c r="D5389" s="37"/>
      <c r="F5389" s="37"/>
      <c r="G5389" s="37"/>
      <c r="H5389" s="37"/>
      <c r="J5389" s="25"/>
      <c r="K5389" s="25"/>
      <c r="M5389" s="25"/>
      <c r="P5389" s="25"/>
      <c r="R5389" s="25"/>
      <c r="T5389" s="37"/>
      <c r="U5389" s="37"/>
      <c r="W5389" s="37"/>
      <c r="Y5389" s="37"/>
      <c r="Z5389" s="37"/>
      <c r="AB5389" s="37"/>
    </row>
    <row r="5390" spans="1:28">
      <c r="A5390" s="125"/>
      <c r="B5390" s="37"/>
      <c r="C5390" s="37"/>
      <c r="D5390" s="37"/>
      <c r="F5390" s="37"/>
      <c r="G5390" s="37"/>
      <c r="H5390" s="37"/>
      <c r="J5390" s="25"/>
      <c r="K5390" s="25"/>
      <c r="M5390" s="25"/>
      <c r="P5390" s="25"/>
      <c r="R5390" s="25"/>
      <c r="T5390" s="37"/>
      <c r="U5390" s="37"/>
      <c r="W5390" s="37"/>
      <c r="Y5390" s="37"/>
      <c r="Z5390" s="37"/>
      <c r="AB5390" s="37"/>
    </row>
    <row r="5391" spans="1:28">
      <c r="A5391" s="125"/>
      <c r="B5391" s="37"/>
      <c r="C5391" s="37"/>
      <c r="D5391" s="37"/>
      <c r="F5391" s="37"/>
      <c r="G5391" s="37"/>
      <c r="H5391" s="37"/>
      <c r="J5391" s="25"/>
      <c r="K5391" s="25"/>
      <c r="M5391" s="25"/>
      <c r="P5391" s="25"/>
      <c r="R5391" s="25"/>
      <c r="T5391" s="37"/>
      <c r="U5391" s="37"/>
      <c r="W5391" s="37"/>
      <c r="Y5391" s="37"/>
      <c r="Z5391" s="37"/>
      <c r="AB5391" s="37"/>
    </row>
    <row r="5392" spans="1:28">
      <c r="A5392" s="125"/>
      <c r="B5392" s="37"/>
      <c r="C5392" s="37"/>
      <c r="D5392" s="37"/>
      <c r="F5392" s="37"/>
      <c r="G5392" s="37"/>
      <c r="H5392" s="37"/>
      <c r="J5392" s="25"/>
      <c r="K5392" s="25"/>
      <c r="M5392" s="25"/>
      <c r="P5392" s="25"/>
      <c r="R5392" s="25"/>
      <c r="T5392" s="37"/>
      <c r="U5392" s="37"/>
      <c r="W5392" s="37"/>
      <c r="Y5392" s="37"/>
      <c r="Z5392" s="37"/>
      <c r="AB5392" s="37"/>
    </row>
    <row r="5393" spans="1:28">
      <c r="A5393" s="125"/>
      <c r="B5393" s="37"/>
      <c r="C5393" s="37"/>
      <c r="D5393" s="37"/>
      <c r="F5393" s="37"/>
      <c r="G5393" s="37"/>
      <c r="H5393" s="37"/>
      <c r="J5393" s="25"/>
      <c r="K5393" s="25"/>
      <c r="M5393" s="25"/>
      <c r="P5393" s="25"/>
      <c r="R5393" s="25"/>
      <c r="T5393" s="37"/>
      <c r="U5393" s="37"/>
      <c r="W5393" s="37"/>
      <c r="Y5393" s="37"/>
      <c r="Z5393" s="37"/>
      <c r="AB5393" s="37"/>
    </row>
    <row r="5394" spans="1:28">
      <c r="A5394" s="125"/>
      <c r="B5394" s="37"/>
      <c r="C5394" s="37"/>
      <c r="D5394" s="37"/>
      <c r="F5394" s="37"/>
      <c r="G5394" s="37"/>
      <c r="H5394" s="37"/>
      <c r="J5394" s="25"/>
      <c r="K5394" s="25"/>
      <c r="M5394" s="25"/>
      <c r="P5394" s="25"/>
      <c r="R5394" s="25"/>
      <c r="T5394" s="37"/>
      <c r="U5394" s="37"/>
      <c r="W5394" s="37"/>
      <c r="Y5394" s="37"/>
      <c r="Z5394" s="37"/>
      <c r="AB5394" s="37"/>
    </row>
    <row r="5395" spans="1:28">
      <c r="A5395" s="125"/>
      <c r="B5395" s="37"/>
      <c r="C5395" s="37"/>
      <c r="D5395" s="37"/>
      <c r="F5395" s="37"/>
      <c r="G5395" s="37"/>
      <c r="H5395" s="37"/>
      <c r="J5395" s="25"/>
      <c r="K5395" s="25"/>
      <c r="M5395" s="25"/>
      <c r="P5395" s="25"/>
      <c r="R5395" s="25"/>
      <c r="T5395" s="37"/>
      <c r="U5395" s="37"/>
      <c r="W5395" s="37"/>
      <c r="Y5395" s="37"/>
      <c r="Z5395" s="37"/>
      <c r="AB5395" s="37"/>
    </row>
    <row r="5396" spans="1:28">
      <c r="A5396" s="125"/>
      <c r="B5396" s="37"/>
      <c r="C5396" s="37"/>
      <c r="D5396" s="37"/>
      <c r="F5396" s="37"/>
      <c r="G5396" s="37"/>
      <c r="H5396" s="37"/>
      <c r="J5396" s="25"/>
      <c r="K5396" s="25"/>
      <c r="M5396" s="25"/>
      <c r="P5396" s="25"/>
      <c r="R5396" s="25"/>
      <c r="T5396" s="37"/>
      <c r="U5396" s="37"/>
      <c r="W5396" s="37"/>
      <c r="Y5396" s="37"/>
      <c r="Z5396" s="37"/>
      <c r="AB5396" s="37"/>
    </row>
    <row r="5397" spans="1:28">
      <c r="A5397" s="125"/>
      <c r="B5397" s="37"/>
      <c r="C5397" s="37"/>
      <c r="D5397" s="37"/>
      <c r="F5397" s="37"/>
      <c r="G5397" s="37"/>
      <c r="H5397" s="37"/>
      <c r="J5397" s="25"/>
      <c r="K5397" s="25"/>
      <c r="M5397" s="25"/>
      <c r="P5397" s="25"/>
      <c r="R5397" s="25"/>
      <c r="T5397" s="37"/>
      <c r="U5397" s="37"/>
      <c r="W5397" s="37"/>
      <c r="Y5397" s="37"/>
      <c r="Z5397" s="37"/>
      <c r="AB5397" s="37"/>
    </row>
    <row r="5398" spans="1:28">
      <c r="A5398" s="125"/>
      <c r="B5398" s="37"/>
      <c r="C5398" s="37"/>
      <c r="D5398" s="37"/>
      <c r="F5398" s="37"/>
      <c r="G5398" s="37"/>
      <c r="H5398" s="37"/>
      <c r="J5398" s="25"/>
      <c r="K5398" s="25"/>
      <c r="M5398" s="25"/>
      <c r="P5398" s="25"/>
      <c r="R5398" s="25"/>
      <c r="T5398" s="37"/>
      <c r="U5398" s="37"/>
      <c r="W5398" s="37"/>
      <c r="Y5398" s="37"/>
      <c r="Z5398" s="37"/>
      <c r="AB5398" s="37"/>
    </row>
    <row r="5399" spans="1:28">
      <c r="A5399" s="125"/>
      <c r="B5399" s="37"/>
      <c r="C5399" s="37"/>
      <c r="D5399" s="37"/>
      <c r="F5399" s="37"/>
      <c r="G5399" s="37"/>
      <c r="H5399" s="37"/>
      <c r="J5399" s="25"/>
      <c r="K5399" s="25"/>
      <c r="M5399" s="25"/>
      <c r="P5399" s="25"/>
      <c r="R5399" s="25"/>
      <c r="T5399" s="37"/>
      <c r="U5399" s="37"/>
      <c r="W5399" s="37"/>
      <c r="Y5399" s="37"/>
      <c r="Z5399" s="37"/>
      <c r="AB5399" s="37"/>
    </row>
    <row r="5400" spans="1:28">
      <c r="A5400" s="125"/>
      <c r="B5400" s="37"/>
      <c r="C5400" s="37"/>
      <c r="D5400" s="37"/>
      <c r="F5400" s="37"/>
      <c r="G5400" s="37"/>
      <c r="H5400" s="37"/>
      <c r="J5400" s="25"/>
      <c r="K5400" s="25"/>
      <c r="M5400" s="25"/>
      <c r="P5400" s="25"/>
      <c r="R5400" s="25"/>
      <c r="T5400" s="37"/>
      <c r="U5400" s="37"/>
      <c r="W5400" s="37"/>
      <c r="Y5400" s="37"/>
      <c r="Z5400" s="37"/>
      <c r="AB5400" s="37"/>
    </row>
    <row r="5401" spans="1:28">
      <c r="A5401" s="125"/>
      <c r="B5401" s="37"/>
      <c r="C5401" s="37"/>
      <c r="D5401" s="37"/>
      <c r="F5401" s="37"/>
      <c r="G5401" s="37"/>
      <c r="H5401" s="37"/>
      <c r="J5401" s="25"/>
      <c r="K5401" s="25"/>
      <c r="M5401" s="25"/>
      <c r="P5401" s="25"/>
      <c r="R5401" s="25"/>
      <c r="T5401" s="37"/>
      <c r="U5401" s="37"/>
      <c r="W5401" s="37"/>
      <c r="Y5401" s="37"/>
      <c r="Z5401" s="37"/>
      <c r="AB5401" s="37"/>
    </row>
    <row r="5402" spans="1:28">
      <c r="A5402" s="125"/>
      <c r="B5402" s="37"/>
      <c r="C5402" s="37"/>
      <c r="D5402" s="37"/>
      <c r="F5402" s="37"/>
      <c r="G5402" s="37"/>
      <c r="H5402" s="37"/>
      <c r="J5402" s="25"/>
      <c r="K5402" s="25"/>
      <c r="M5402" s="25"/>
      <c r="P5402" s="25"/>
      <c r="R5402" s="25"/>
      <c r="T5402" s="37"/>
      <c r="U5402" s="37"/>
      <c r="W5402" s="37"/>
      <c r="Y5402" s="37"/>
      <c r="Z5402" s="37"/>
      <c r="AB5402" s="37"/>
    </row>
    <row r="5403" spans="1:28">
      <c r="A5403" s="125"/>
      <c r="B5403" s="37"/>
      <c r="C5403" s="37"/>
      <c r="D5403" s="37"/>
      <c r="F5403" s="37"/>
      <c r="G5403" s="37"/>
      <c r="H5403" s="37"/>
      <c r="J5403" s="25"/>
      <c r="K5403" s="25"/>
      <c r="M5403" s="25"/>
      <c r="P5403" s="25"/>
      <c r="R5403" s="25"/>
      <c r="T5403" s="37"/>
      <c r="U5403" s="37"/>
      <c r="W5403" s="37"/>
      <c r="Y5403" s="37"/>
      <c r="Z5403" s="37"/>
      <c r="AB5403" s="37"/>
    </row>
    <row r="5404" spans="1:28">
      <c r="A5404" s="125"/>
      <c r="B5404" s="37"/>
      <c r="C5404" s="37"/>
      <c r="D5404" s="37"/>
      <c r="F5404" s="37"/>
      <c r="G5404" s="37"/>
      <c r="H5404" s="37"/>
      <c r="J5404" s="25"/>
      <c r="K5404" s="25"/>
      <c r="M5404" s="25"/>
      <c r="P5404" s="25"/>
      <c r="R5404" s="25"/>
      <c r="T5404" s="37"/>
      <c r="U5404" s="37"/>
      <c r="W5404" s="37"/>
      <c r="Y5404" s="37"/>
      <c r="Z5404" s="37"/>
      <c r="AB5404" s="37"/>
    </row>
    <row r="5405" spans="1:28">
      <c r="A5405" s="125"/>
      <c r="B5405" s="37"/>
      <c r="C5405" s="37"/>
      <c r="D5405" s="37"/>
      <c r="F5405" s="37"/>
      <c r="G5405" s="37"/>
      <c r="H5405" s="37"/>
      <c r="J5405" s="25"/>
      <c r="K5405" s="25"/>
      <c r="M5405" s="25"/>
      <c r="P5405" s="25"/>
      <c r="R5405" s="25"/>
      <c r="T5405" s="37"/>
      <c r="U5405" s="37"/>
      <c r="W5405" s="37"/>
      <c r="Y5405" s="37"/>
      <c r="Z5405" s="37"/>
      <c r="AB5405" s="37"/>
    </row>
    <row r="5406" spans="1:28">
      <c r="A5406" s="125"/>
      <c r="B5406" s="37"/>
      <c r="C5406" s="37"/>
      <c r="D5406" s="37"/>
      <c r="F5406" s="37"/>
      <c r="G5406" s="37"/>
      <c r="H5406" s="37"/>
      <c r="J5406" s="25"/>
      <c r="K5406" s="25"/>
      <c r="M5406" s="25"/>
      <c r="P5406" s="25"/>
      <c r="R5406" s="25"/>
      <c r="T5406" s="37"/>
      <c r="U5406" s="37"/>
      <c r="W5406" s="37"/>
      <c r="Y5406" s="37"/>
      <c r="Z5406" s="37"/>
      <c r="AB5406" s="37"/>
    </row>
    <row r="5407" spans="1:28">
      <c r="A5407" s="125"/>
      <c r="B5407" s="37"/>
      <c r="C5407" s="37"/>
      <c r="D5407" s="37"/>
      <c r="F5407" s="37"/>
      <c r="G5407" s="37"/>
      <c r="H5407" s="37"/>
      <c r="J5407" s="25"/>
      <c r="K5407" s="25"/>
      <c r="M5407" s="25"/>
      <c r="P5407" s="25"/>
      <c r="R5407" s="25"/>
      <c r="T5407" s="37"/>
      <c r="U5407" s="37"/>
      <c r="W5407" s="37"/>
      <c r="Y5407" s="37"/>
      <c r="Z5407" s="37"/>
      <c r="AB5407" s="37"/>
    </row>
    <row r="5408" spans="1:28">
      <c r="A5408" s="125"/>
      <c r="B5408" s="37"/>
      <c r="C5408" s="37"/>
      <c r="D5408" s="37"/>
      <c r="F5408" s="37"/>
      <c r="G5408" s="37"/>
      <c r="H5408" s="37"/>
      <c r="J5408" s="25"/>
      <c r="K5408" s="25"/>
      <c r="M5408" s="25"/>
      <c r="P5408" s="25"/>
      <c r="R5408" s="25"/>
      <c r="T5408" s="37"/>
      <c r="U5408" s="37"/>
      <c r="W5408" s="37"/>
      <c r="Y5408" s="37"/>
      <c r="Z5408" s="37"/>
      <c r="AB5408" s="37"/>
    </row>
    <row r="5409" spans="1:28">
      <c r="A5409" s="125"/>
      <c r="B5409" s="37"/>
      <c r="C5409" s="37"/>
      <c r="D5409" s="37"/>
      <c r="F5409" s="37"/>
      <c r="G5409" s="37"/>
      <c r="H5409" s="37"/>
      <c r="J5409" s="25"/>
      <c r="K5409" s="25"/>
      <c r="M5409" s="25"/>
      <c r="P5409" s="25"/>
      <c r="R5409" s="25"/>
      <c r="T5409" s="37"/>
      <c r="U5409" s="37"/>
      <c r="W5409" s="37"/>
      <c r="Y5409" s="37"/>
      <c r="Z5409" s="37"/>
      <c r="AB5409" s="37"/>
    </row>
    <row r="5410" spans="1:28">
      <c r="A5410" s="125"/>
      <c r="B5410" s="37"/>
      <c r="C5410" s="37"/>
      <c r="D5410" s="37"/>
      <c r="F5410" s="37"/>
      <c r="G5410" s="37"/>
      <c r="H5410" s="37"/>
      <c r="J5410" s="25"/>
      <c r="K5410" s="25"/>
      <c r="M5410" s="25"/>
      <c r="P5410" s="25"/>
      <c r="R5410" s="25"/>
      <c r="T5410" s="37"/>
      <c r="U5410" s="37"/>
      <c r="W5410" s="37"/>
      <c r="Y5410" s="37"/>
      <c r="Z5410" s="37"/>
      <c r="AB5410" s="37"/>
    </row>
    <row r="5411" spans="1:28">
      <c r="A5411" s="125"/>
      <c r="B5411" s="37"/>
      <c r="C5411" s="37"/>
      <c r="D5411" s="37"/>
      <c r="F5411" s="37"/>
      <c r="G5411" s="37"/>
      <c r="H5411" s="37"/>
      <c r="J5411" s="25"/>
      <c r="K5411" s="25"/>
      <c r="M5411" s="25"/>
      <c r="P5411" s="25"/>
      <c r="R5411" s="25"/>
      <c r="T5411" s="37"/>
      <c r="U5411" s="37"/>
      <c r="W5411" s="37"/>
      <c r="Y5411" s="37"/>
      <c r="Z5411" s="37"/>
      <c r="AB5411" s="37"/>
    </row>
    <row r="5412" spans="1:28">
      <c r="A5412" s="125"/>
      <c r="B5412" s="37"/>
      <c r="C5412" s="37"/>
      <c r="D5412" s="37"/>
      <c r="F5412" s="37"/>
      <c r="G5412" s="37"/>
      <c r="H5412" s="37"/>
      <c r="J5412" s="25"/>
      <c r="K5412" s="25"/>
      <c r="M5412" s="25"/>
      <c r="P5412" s="25"/>
      <c r="R5412" s="25"/>
      <c r="T5412" s="37"/>
      <c r="U5412" s="37"/>
      <c r="W5412" s="37"/>
      <c r="Y5412" s="37"/>
      <c r="Z5412" s="37"/>
      <c r="AB5412" s="37"/>
    </row>
    <row r="5413" spans="1:28">
      <c r="A5413" s="125"/>
      <c r="B5413" s="37"/>
      <c r="C5413" s="37"/>
      <c r="D5413" s="37"/>
      <c r="F5413" s="37"/>
      <c r="G5413" s="37"/>
      <c r="H5413" s="37"/>
      <c r="J5413" s="25"/>
      <c r="K5413" s="25"/>
      <c r="M5413" s="25"/>
      <c r="P5413" s="25"/>
      <c r="R5413" s="25"/>
      <c r="T5413" s="37"/>
      <c r="U5413" s="37"/>
      <c r="W5413" s="37"/>
      <c r="Y5413" s="37"/>
      <c r="Z5413" s="37"/>
      <c r="AB5413" s="37"/>
    </row>
    <row r="5414" spans="1:28">
      <c r="A5414" s="125"/>
      <c r="B5414" s="37"/>
      <c r="C5414" s="37"/>
      <c r="D5414" s="37"/>
      <c r="F5414" s="37"/>
      <c r="G5414" s="37"/>
      <c r="H5414" s="37"/>
      <c r="J5414" s="25"/>
      <c r="K5414" s="25"/>
      <c r="M5414" s="25"/>
      <c r="P5414" s="25"/>
      <c r="R5414" s="25"/>
      <c r="T5414" s="37"/>
      <c r="U5414" s="37"/>
      <c r="W5414" s="37"/>
      <c r="Y5414" s="37"/>
      <c r="Z5414" s="37"/>
      <c r="AB5414" s="37"/>
    </row>
    <row r="5415" spans="1:28">
      <c r="A5415" s="125"/>
      <c r="B5415" s="37"/>
      <c r="C5415" s="37"/>
      <c r="D5415" s="37"/>
      <c r="F5415" s="37"/>
      <c r="G5415" s="37"/>
      <c r="H5415" s="37"/>
      <c r="J5415" s="25"/>
      <c r="K5415" s="25"/>
      <c r="M5415" s="25"/>
      <c r="P5415" s="25"/>
      <c r="R5415" s="25"/>
      <c r="T5415" s="37"/>
      <c r="U5415" s="37"/>
      <c r="W5415" s="37"/>
      <c r="Y5415" s="37"/>
      <c r="Z5415" s="37"/>
      <c r="AB5415" s="37"/>
    </row>
    <row r="5416" spans="1:28">
      <c r="A5416" s="125"/>
      <c r="B5416" s="37"/>
      <c r="C5416" s="37"/>
      <c r="D5416" s="37"/>
      <c r="F5416" s="37"/>
      <c r="G5416" s="37"/>
      <c r="H5416" s="37"/>
      <c r="J5416" s="25"/>
      <c r="K5416" s="25"/>
      <c r="M5416" s="25"/>
      <c r="P5416" s="25"/>
      <c r="R5416" s="25"/>
      <c r="T5416" s="37"/>
      <c r="U5416" s="37"/>
      <c r="W5416" s="37"/>
      <c r="Y5416" s="37"/>
      <c r="Z5416" s="37"/>
      <c r="AB5416" s="37"/>
    </row>
    <row r="5417" spans="1:28">
      <c r="A5417" s="125"/>
      <c r="B5417" s="37"/>
      <c r="C5417" s="37"/>
      <c r="D5417" s="37"/>
      <c r="F5417" s="37"/>
      <c r="G5417" s="37"/>
      <c r="H5417" s="37"/>
      <c r="J5417" s="25"/>
      <c r="K5417" s="25"/>
      <c r="M5417" s="25"/>
      <c r="P5417" s="25"/>
      <c r="R5417" s="25"/>
      <c r="T5417" s="37"/>
      <c r="U5417" s="37"/>
      <c r="W5417" s="37"/>
      <c r="Y5417" s="37"/>
      <c r="Z5417" s="37"/>
      <c r="AB5417" s="37"/>
    </row>
    <row r="5418" spans="1:28">
      <c r="A5418" s="125"/>
      <c r="B5418" s="37"/>
      <c r="C5418" s="37"/>
      <c r="D5418" s="37"/>
      <c r="F5418" s="37"/>
      <c r="G5418" s="37"/>
      <c r="H5418" s="37"/>
      <c r="J5418" s="25"/>
      <c r="K5418" s="25"/>
      <c r="M5418" s="25"/>
      <c r="P5418" s="25"/>
      <c r="R5418" s="25"/>
      <c r="T5418" s="37"/>
      <c r="U5418" s="37"/>
      <c r="W5418" s="37"/>
      <c r="Y5418" s="37"/>
      <c r="Z5418" s="37"/>
      <c r="AB5418" s="37"/>
    </row>
    <row r="5419" spans="1:28">
      <c r="A5419" s="125"/>
      <c r="B5419" s="37"/>
      <c r="C5419" s="37"/>
      <c r="D5419" s="37"/>
      <c r="F5419" s="37"/>
      <c r="G5419" s="37"/>
      <c r="H5419" s="37"/>
      <c r="J5419" s="25"/>
      <c r="K5419" s="25"/>
      <c r="M5419" s="25"/>
      <c r="P5419" s="25"/>
      <c r="R5419" s="25"/>
      <c r="T5419" s="37"/>
      <c r="U5419" s="37"/>
      <c r="W5419" s="37"/>
      <c r="Y5419" s="37"/>
      <c r="Z5419" s="37"/>
      <c r="AB5419" s="37"/>
    </row>
    <row r="5420" spans="1:28">
      <c r="A5420" s="125"/>
      <c r="B5420" s="37"/>
      <c r="C5420" s="37"/>
      <c r="D5420" s="37"/>
      <c r="F5420" s="37"/>
      <c r="G5420" s="37"/>
      <c r="H5420" s="37"/>
      <c r="J5420" s="25"/>
      <c r="K5420" s="25"/>
      <c r="M5420" s="25"/>
      <c r="P5420" s="25"/>
      <c r="R5420" s="25"/>
      <c r="T5420" s="37"/>
      <c r="U5420" s="37"/>
      <c r="W5420" s="37"/>
      <c r="Y5420" s="37"/>
      <c r="Z5420" s="37"/>
      <c r="AB5420" s="37"/>
    </row>
    <row r="5421" spans="1:28">
      <c r="A5421" s="125"/>
      <c r="B5421" s="37"/>
      <c r="C5421" s="37"/>
      <c r="D5421" s="37"/>
      <c r="F5421" s="37"/>
      <c r="G5421" s="37"/>
      <c r="H5421" s="37"/>
      <c r="J5421" s="25"/>
      <c r="K5421" s="25"/>
      <c r="M5421" s="25"/>
      <c r="P5421" s="25"/>
      <c r="R5421" s="25"/>
      <c r="T5421" s="37"/>
      <c r="U5421" s="37"/>
      <c r="W5421" s="37"/>
      <c r="Y5421" s="37"/>
      <c r="Z5421" s="37"/>
      <c r="AB5421" s="37"/>
    </row>
    <row r="5422" spans="1:28">
      <c r="A5422" s="125"/>
      <c r="B5422" s="37"/>
      <c r="C5422" s="37"/>
      <c r="D5422" s="37"/>
      <c r="F5422" s="37"/>
      <c r="G5422" s="37"/>
      <c r="H5422" s="37"/>
      <c r="J5422" s="25"/>
      <c r="K5422" s="25"/>
      <c r="M5422" s="25"/>
      <c r="P5422" s="25"/>
      <c r="R5422" s="25"/>
      <c r="T5422" s="37"/>
      <c r="U5422" s="37"/>
      <c r="W5422" s="37"/>
      <c r="Y5422" s="37"/>
      <c r="Z5422" s="37"/>
      <c r="AB5422" s="37"/>
    </row>
    <row r="5423" spans="1:28">
      <c r="A5423" s="125"/>
      <c r="B5423" s="37"/>
      <c r="C5423" s="37"/>
      <c r="D5423" s="37"/>
      <c r="F5423" s="37"/>
      <c r="G5423" s="37"/>
      <c r="H5423" s="37"/>
      <c r="J5423" s="25"/>
      <c r="K5423" s="25"/>
      <c r="M5423" s="25"/>
      <c r="P5423" s="25"/>
      <c r="R5423" s="25"/>
      <c r="T5423" s="37"/>
      <c r="U5423" s="37"/>
      <c r="W5423" s="37"/>
      <c r="Y5423" s="37"/>
      <c r="Z5423" s="37"/>
      <c r="AB5423" s="37"/>
    </row>
    <row r="5424" spans="1:28">
      <c r="A5424" s="125"/>
      <c r="B5424" s="37"/>
      <c r="C5424" s="37"/>
      <c r="D5424" s="37"/>
      <c r="F5424" s="37"/>
      <c r="G5424" s="37"/>
      <c r="H5424" s="37"/>
      <c r="J5424" s="25"/>
      <c r="K5424" s="25"/>
      <c r="M5424" s="25"/>
      <c r="P5424" s="25"/>
      <c r="R5424" s="25"/>
      <c r="T5424" s="37"/>
      <c r="U5424" s="37"/>
      <c r="W5424" s="37"/>
      <c r="Y5424" s="37"/>
      <c r="Z5424" s="37"/>
      <c r="AB5424" s="37"/>
    </row>
    <row r="5425" spans="1:28">
      <c r="A5425" s="125"/>
      <c r="B5425" s="37"/>
      <c r="C5425" s="37"/>
      <c r="D5425" s="37"/>
      <c r="F5425" s="37"/>
      <c r="G5425" s="37"/>
      <c r="H5425" s="37"/>
      <c r="J5425" s="25"/>
      <c r="K5425" s="25"/>
      <c r="M5425" s="25"/>
      <c r="P5425" s="25"/>
      <c r="R5425" s="25"/>
      <c r="T5425" s="37"/>
      <c r="U5425" s="37"/>
      <c r="W5425" s="37"/>
      <c r="Y5425" s="37"/>
      <c r="Z5425" s="37"/>
      <c r="AB5425" s="37"/>
    </row>
    <row r="5426" spans="1:28">
      <c r="A5426" s="125"/>
      <c r="B5426" s="37"/>
      <c r="C5426" s="37"/>
      <c r="D5426" s="37"/>
      <c r="F5426" s="37"/>
      <c r="G5426" s="37"/>
      <c r="H5426" s="37"/>
      <c r="J5426" s="25"/>
      <c r="K5426" s="25"/>
      <c r="M5426" s="25"/>
      <c r="P5426" s="25"/>
      <c r="R5426" s="25"/>
      <c r="T5426" s="37"/>
      <c r="U5426" s="37"/>
      <c r="W5426" s="37"/>
      <c r="Y5426" s="37"/>
      <c r="Z5426" s="37"/>
      <c r="AB5426" s="37"/>
    </row>
    <row r="5427" spans="1:28">
      <c r="A5427" s="125"/>
      <c r="B5427" s="37"/>
      <c r="C5427" s="37"/>
      <c r="D5427" s="37"/>
      <c r="F5427" s="37"/>
      <c r="G5427" s="37"/>
      <c r="H5427" s="37"/>
      <c r="J5427" s="25"/>
      <c r="K5427" s="25"/>
      <c r="M5427" s="25"/>
      <c r="P5427" s="25"/>
      <c r="R5427" s="25"/>
      <c r="T5427" s="37"/>
      <c r="U5427" s="37"/>
      <c r="W5427" s="37"/>
      <c r="Y5427" s="37"/>
      <c r="Z5427" s="37"/>
      <c r="AB5427" s="37"/>
    </row>
    <row r="5428" spans="1:28">
      <c r="A5428" s="125"/>
      <c r="B5428" s="37"/>
      <c r="C5428" s="37"/>
      <c r="D5428" s="37"/>
      <c r="F5428" s="37"/>
      <c r="G5428" s="37"/>
      <c r="H5428" s="37"/>
      <c r="J5428" s="25"/>
      <c r="K5428" s="25"/>
      <c r="M5428" s="25"/>
      <c r="P5428" s="25"/>
      <c r="R5428" s="25"/>
      <c r="T5428" s="37"/>
      <c r="U5428" s="37"/>
      <c r="W5428" s="37"/>
      <c r="Y5428" s="37"/>
      <c r="Z5428" s="37"/>
      <c r="AB5428" s="37"/>
    </row>
    <row r="5429" spans="1:28">
      <c r="A5429" s="125"/>
      <c r="B5429" s="37"/>
      <c r="C5429" s="37"/>
      <c r="D5429" s="37"/>
      <c r="F5429" s="37"/>
      <c r="G5429" s="37"/>
      <c r="H5429" s="37"/>
      <c r="J5429" s="25"/>
      <c r="K5429" s="25"/>
      <c r="M5429" s="25"/>
      <c r="P5429" s="25"/>
      <c r="R5429" s="25"/>
      <c r="T5429" s="37"/>
      <c r="U5429" s="37"/>
      <c r="W5429" s="37"/>
      <c r="Y5429" s="37"/>
      <c r="Z5429" s="37"/>
      <c r="AB5429" s="37"/>
    </row>
    <row r="5430" spans="1:28">
      <c r="A5430" s="125"/>
      <c r="B5430" s="37"/>
      <c r="C5430" s="37"/>
      <c r="D5430" s="37"/>
      <c r="F5430" s="37"/>
      <c r="G5430" s="37"/>
      <c r="H5430" s="37"/>
      <c r="J5430" s="25"/>
      <c r="K5430" s="25"/>
      <c r="M5430" s="25"/>
      <c r="P5430" s="25"/>
      <c r="R5430" s="25"/>
      <c r="T5430" s="37"/>
      <c r="U5430" s="37"/>
      <c r="W5430" s="37"/>
      <c r="Y5430" s="37"/>
      <c r="Z5430" s="37"/>
      <c r="AB5430" s="37"/>
    </row>
    <row r="5431" spans="1:28">
      <c r="A5431" s="125"/>
      <c r="B5431" s="37"/>
      <c r="C5431" s="37"/>
      <c r="D5431" s="37"/>
      <c r="F5431" s="37"/>
      <c r="G5431" s="37"/>
      <c r="H5431" s="37"/>
      <c r="J5431" s="25"/>
      <c r="K5431" s="25"/>
      <c r="M5431" s="25"/>
      <c r="P5431" s="25"/>
      <c r="R5431" s="25"/>
      <c r="T5431" s="37"/>
      <c r="U5431" s="37"/>
      <c r="W5431" s="37"/>
      <c r="Y5431" s="37"/>
      <c r="Z5431" s="37"/>
      <c r="AB5431" s="37"/>
    </row>
    <row r="5432" spans="1:28">
      <c r="A5432" s="125"/>
      <c r="B5432" s="37"/>
      <c r="C5432" s="37"/>
      <c r="D5432" s="37"/>
      <c r="F5432" s="37"/>
      <c r="G5432" s="37"/>
      <c r="H5432" s="37"/>
      <c r="J5432" s="25"/>
      <c r="K5432" s="25"/>
      <c r="M5432" s="25"/>
      <c r="P5432" s="25"/>
      <c r="R5432" s="25"/>
      <c r="T5432" s="37"/>
      <c r="U5432" s="37"/>
      <c r="W5432" s="37"/>
      <c r="Y5432" s="37"/>
      <c r="Z5432" s="37"/>
      <c r="AB5432" s="37"/>
    </row>
    <row r="5433" spans="1:28">
      <c r="A5433" s="125"/>
      <c r="B5433" s="37"/>
      <c r="C5433" s="37"/>
      <c r="D5433" s="37"/>
      <c r="F5433" s="37"/>
      <c r="G5433" s="37"/>
      <c r="H5433" s="37"/>
      <c r="J5433" s="25"/>
      <c r="K5433" s="25"/>
      <c r="M5433" s="25"/>
      <c r="P5433" s="25"/>
      <c r="R5433" s="25"/>
      <c r="T5433" s="37"/>
      <c r="U5433" s="37"/>
      <c r="W5433" s="37"/>
      <c r="Y5433" s="37"/>
      <c r="Z5433" s="37"/>
      <c r="AB5433" s="37"/>
    </row>
    <row r="5434" spans="1:28">
      <c r="A5434" s="125"/>
      <c r="B5434" s="37"/>
      <c r="C5434" s="37"/>
      <c r="D5434" s="37"/>
      <c r="F5434" s="37"/>
      <c r="G5434" s="37"/>
      <c r="H5434" s="37"/>
      <c r="J5434" s="25"/>
      <c r="K5434" s="25"/>
      <c r="M5434" s="25"/>
      <c r="P5434" s="25"/>
      <c r="R5434" s="25"/>
      <c r="T5434" s="37"/>
      <c r="U5434" s="37"/>
      <c r="W5434" s="37"/>
      <c r="Y5434" s="37"/>
      <c r="Z5434" s="37"/>
      <c r="AB5434" s="37"/>
    </row>
    <row r="5435" spans="1:28">
      <c r="A5435" s="125"/>
      <c r="B5435" s="37"/>
      <c r="C5435" s="37"/>
      <c r="D5435" s="37"/>
      <c r="F5435" s="37"/>
      <c r="G5435" s="37"/>
      <c r="H5435" s="37"/>
      <c r="J5435" s="25"/>
      <c r="K5435" s="25"/>
      <c r="M5435" s="25"/>
      <c r="P5435" s="25"/>
      <c r="R5435" s="25"/>
      <c r="T5435" s="37"/>
      <c r="U5435" s="37"/>
      <c r="W5435" s="37"/>
      <c r="Y5435" s="37"/>
      <c r="Z5435" s="37"/>
      <c r="AB5435" s="37"/>
    </row>
    <row r="5436" spans="1:28">
      <c r="A5436" s="125"/>
      <c r="B5436" s="37"/>
      <c r="C5436" s="37"/>
      <c r="D5436" s="37"/>
      <c r="F5436" s="37"/>
      <c r="G5436" s="37"/>
      <c r="H5436" s="37"/>
      <c r="J5436" s="25"/>
      <c r="K5436" s="25"/>
      <c r="M5436" s="25"/>
      <c r="P5436" s="25"/>
      <c r="R5436" s="25"/>
      <c r="T5436" s="37"/>
      <c r="U5436" s="37"/>
      <c r="W5436" s="37"/>
      <c r="Y5436" s="37"/>
      <c r="Z5436" s="37"/>
      <c r="AB5436" s="37"/>
    </row>
    <row r="5437" spans="1:28">
      <c r="A5437" s="125"/>
      <c r="B5437" s="37"/>
      <c r="C5437" s="37"/>
      <c r="D5437" s="37"/>
      <c r="F5437" s="37"/>
      <c r="G5437" s="37"/>
      <c r="H5437" s="37"/>
      <c r="J5437" s="25"/>
      <c r="K5437" s="25"/>
      <c r="M5437" s="25"/>
      <c r="P5437" s="25"/>
      <c r="R5437" s="25"/>
      <c r="T5437" s="37"/>
      <c r="U5437" s="37"/>
      <c r="W5437" s="37"/>
      <c r="Y5437" s="37"/>
      <c r="Z5437" s="37"/>
      <c r="AB5437" s="37"/>
    </row>
    <row r="5438" spans="1:28">
      <c r="A5438" s="125"/>
      <c r="B5438" s="37"/>
      <c r="C5438" s="37"/>
      <c r="D5438" s="37"/>
      <c r="F5438" s="37"/>
      <c r="G5438" s="37"/>
      <c r="H5438" s="37"/>
      <c r="J5438" s="25"/>
      <c r="K5438" s="25"/>
      <c r="M5438" s="25"/>
      <c r="P5438" s="25"/>
      <c r="R5438" s="25"/>
      <c r="T5438" s="37"/>
      <c r="U5438" s="37"/>
      <c r="W5438" s="37"/>
      <c r="Y5438" s="37"/>
      <c r="Z5438" s="37"/>
      <c r="AB5438" s="37"/>
    </row>
    <row r="5439" spans="1:28">
      <c r="A5439" s="125"/>
      <c r="B5439" s="37"/>
      <c r="C5439" s="37"/>
      <c r="D5439" s="37"/>
      <c r="F5439" s="37"/>
      <c r="G5439" s="37"/>
      <c r="H5439" s="37"/>
      <c r="J5439" s="25"/>
      <c r="K5439" s="25"/>
      <c r="M5439" s="25"/>
      <c r="P5439" s="25"/>
      <c r="R5439" s="25"/>
      <c r="T5439" s="37"/>
      <c r="U5439" s="37"/>
      <c r="W5439" s="37"/>
      <c r="Y5439" s="37"/>
      <c r="Z5439" s="37"/>
      <c r="AB5439" s="37"/>
    </row>
    <row r="5440" spans="1:28">
      <c r="A5440" s="125"/>
      <c r="B5440" s="37"/>
      <c r="C5440" s="37"/>
      <c r="D5440" s="37"/>
      <c r="F5440" s="37"/>
      <c r="G5440" s="37"/>
      <c r="H5440" s="37"/>
      <c r="J5440" s="25"/>
      <c r="K5440" s="25"/>
      <c r="M5440" s="25"/>
      <c r="P5440" s="25"/>
      <c r="R5440" s="25"/>
      <c r="T5440" s="37"/>
      <c r="U5440" s="37"/>
      <c r="W5440" s="37"/>
      <c r="Y5440" s="37"/>
      <c r="Z5440" s="37"/>
      <c r="AB5440" s="37"/>
    </row>
    <row r="5441" spans="1:28">
      <c r="A5441" s="125"/>
      <c r="B5441" s="37"/>
      <c r="C5441" s="37"/>
      <c r="D5441" s="37"/>
      <c r="F5441" s="37"/>
      <c r="G5441" s="37"/>
      <c r="H5441" s="37"/>
      <c r="J5441" s="25"/>
      <c r="K5441" s="25"/>
      <c r="M5441" s="25"/>
      <c r="P5441" s="25"/>
      <c r="R5441" s="25"/>
      <c r="T5441" s="37"/>
      <c r="U5441" s="37"/>
      <c r="W5441" s="37"/>
      <c r="Y5441" s="37"/>
      <c r="Z5441" s="37"/>
      <c r="AB5441" s="37"/>
    </row>
    <row r="5442" spans="1:28">
      <c r="A5442" s="125"/>
      <c r="B5442" s="37"/>
      <c r="C5442" s="37"/>
      <c r="D5442" s="37"/>
      <c r="F5442" s="37"/>
      <c r="G5442" s="37"/>
      <c r="H5442" s="37"/>
      <c r="J5442" s="25"/>
      <c r="K5442" s="25"/>
      <c r="M5442" s="25"/>
      <c r="P5442" s="25"/>
      <c r="R5442" s="25"/>
      <c r="T5442" s="37"/>
      <c r="U5442" s="37"/>
      <c r="W5442" s="37"/>
      <c r="Y5442" s="37"/>
      <c r="Z5442" s="37"/>
      <c r="AB5442" s="37"/>
    </row>
    <row r="5443" spans="1:28">
      <c r="A5443" s="125"/>
      <c r="B5443" s="37"/>
      <c r="C5443" s="37"/>
      <c r="D5443" s="37"/>
      <c r="F5443" s="37"/>
      <c r="G5443" s="37"/>
      <c r="H5443" s="37"/>
      <c r="J5443" s="25"/>
      <c r="K5443" s="25"/>
      <c r="M5443" s="25"/>
      <c r="P5443" s="25"/>
      <c r="R5443" s="25"/>
      <c r="T5443" s="37"/>
      <c r="U5443" s="37"/>
      <c r="W5443" s="37"/>
      <c r="Y5443" s="37"/>
      <c r="Z5443" s="37"/>
      <c r="AB5443" s="37"/>
    </row>
    <row r="5444" spans="1:28">
      <c r="A5444" s="125"/>
      <c r="B5444" s="37"/>
      <c r="C5444" s="37"/>
      <c r="D5444" s="37"/>
      <c r="F5444" s="37"/>
      <c r="G5444" s="37"/>
      <c r="H5444" s="37"/>
      <c r="J5444" s="25"/>
      <c r="K5444" s="25"/>
      <c r="M5444" s="25"/>
      <c r="P5444" s="25"/>
      <c r="R5444" s="25"/>
      <c r="T5444" s="37"/>
      <c r="U5444" s="37"/>
      <c r="W5444" s="37"/>
      <c r="Y5444" s="37"/>
      <c r="Z5444" s="37"/>
      <c r="AB5444" s="37"/>
    </row>
    <row r="5445" spans="1:28">
      <c r="A5445" s="125"/>
      <c r="B5445" s="37"/>
      <c r="C5445" s="37"/>
      <c r="D5445" s="37"/>
      <c r="F5445" s="37"/>
      <c r="G5445" s="37"/>
      <c r="H5445" s="37"/>
      <c r="J5445" s="25"/>
      <c r="K5445" s="25"/>
      <c r="M5445" s="25"/>
      <c r="P5445" s="25"/>
      <c r="R5445" s="25"/>
      <c r="T5445" s="37"/>
      <c r="U5445" s="37"/>
      <c r="W5445" s="37"/>
      <c r="Y5445" s="37"/>
      <c r="Z5445" s="37"/>
      <c r="AB5445" s="37"/>
    </row>
    <row r="5446" spans="1:28">
      <c r="A5446" s="125"/>
      <c r="B5446" s="37"/>
      <c r="C5446" s="37"/>
      <c r="D5446" s="37"/>
      <c r="F5446" s="37"/>
      <c r="G5446" s="37"/>
      <c r="H5446" s="37"/>
      <c r="J5446" s="25"/>
      <c r="K5446" s="25"/>
      <c r="M5446" s="25"/>
      <c r="P5446" s="25"/>
      <c r="R5446" s="25"/>
      <c r="T5446" s="37"/>
      <c r="U5446" s="37"/>
      <c r="W5446" s="37"/>
      <c r="Y5446" s="37"/>
      <c r="Z5446" s="37"/>
      <c r="AB5446" s="37"/>
    </row>
    <row r="5447" spans="1:28">
      <c r="A5447" s="125"/>
      <c r="B5447" s="37"/>
      <c r="C5447" s="37"/>
      <c r="D5447" s="37"/>
      <c r="F5447" s="37"/>
      <c r="G5447" s="37"/>
      <c r="H5447" s="37"/>
      <c r="J5447" s="25"/>
      <c r="K5447" s="25"/>
      <c r="M5447" s="25"/>
      <c r="P5447" s="25"/>
      <c r="R5447" s="25"/>
      <c r="T5447" s="37"/>
      <c r="U5447" s="37"/>
      <c r="W5447" s="37"/>
      <c r="Y5447" s="37"/>
      <c r="Z5447" s="37"/>
      <c r="AB5447" s="37"/>
    </row>
    <row r="5448" spans="1:28">
      <c r="A5448" s="125"/>
      <c r="B5448" s="37"/>
      <c r="C5448" s="37"/>
      <c r="D5448" s="37"/>
      <c r="F5448" s="37"/>
      <c r="G5448" s="37"/>
      <c r="H5448" s="37"/>
      <c r="J5448" s="25"/>
      <c r="K5448" s="25"/>
      <c r="M5448" s="25"/>
      <c r="P5448" s="25"/>
      <c r="R5448" s="25"/>
      <c r="T5448" s="37"/>
      <c r="U5448" s="37"/>
      <c r="W5448" s="37"/>
      <c r="Y5448" s="37"/>
      <c r="Z5448" s="37"/>
      <c r="AB5448" s="37"/>
    </row>
    <row r="5449" spans="1:28">
      <c r="A5449" s="125"/>
      <c r="B5449" s="37"/>
      <c r="C5449" s="37"/>
      <c r="D5449" s="37"/>
      <c r="F5449" s="37"/>
      <c r="G5449" s="37"/>
      <c r="H5449" s="37"/>
      <c r="J5449" s="25"/>
      <c r="K5449" s="25"/>
      <c r="M5449" s="25"/>
      <c r="P5449" s="25"/>
      <c r="R5449" s="25"/>
      <c r="T5449" s="37"/>
      <c r="U5449" s="37"/>
      <c r="W5449" s="37"/>
      <c r="Y5449" s="37"/>
      <c r="Z5449" s="37"/>
      <c r="AB5449" s="37"/>
    </row>
    <row r="5450" spans="1:28">
      <c r="A5450" s="125"/>
      <c r="B5450" s="37"/>
      <c r="C5450" s="37"/>
      <c r="D5450" s="37"/>
      <c r="F5450" s="37"/>
      <c r="G5450" s="37"/>
      <c r="H5450" s="37"/>
      <c r="J5450" s="25"/>
      <c r="K5450" s="25"/>
      <c r="M5450" s="25"/>
      <c r="P5450" s="25"/>
      <c r="R5450" s="25"/>
      <c r="T5450" s="37"/>
      <c r="U5450" s="37"/>
      <c r="W5450" s="37"/>
      <c r="Y5450" s="37"/>
      <c r="Z5450" s="37"/>
      <c r="AB5450" s="37"/>
    </row>
    <row r="5451" spans="1:28">
      <c r="A5451" s="125"/>
      <c r="B5451" s="37"/>
      <c r="C5451" s="37"/>
      <c r="D5451" s="37"/>
      <c r="F5451" s="37"/>
      <c r="G5451" s="37"/>
      <c r="H5451" s="37"/>
      <c r="J5451" s="25"/>
      <c r="K5451" s="25"/>
      <c r="M5451" s="25"/>
      <c r="P5451" s="25"/>
      <c r="R5451" s="25"/>
      <c r="T5451" s="37"/>
      <c r="U5451" s="37"/>
      <c r="W5451" s="37"/>
      <c r="Y5451" s="37"/>
      <c r="Z5451" s="37"/>
      <c r="AB5451" s="37"/>
    </row>
    <row r="5452" spans="1:28">
      <c r="A5452" s="125"/>
      <c r="B5452" s="37"/>
      <c r="C5452" s="37"/>
      <c r="D5452" s="37"/>
      <c r="F5452" s="37"/>
      <c r="G5452" s="37"/>
      <c r="H5452" s="37"/>
      <c r="J5452" s="25"/>
      <c r="K5452" s="25"/>
      <c r="M5452" s="25"/>
      <c r="P5452" s="25"/>
      <c r="R5452" s="25"/>
      <c r="T5452" s="37"/>
      <c r="U5452" s="37"/>
      <c r="W5452" s="37"/>
      <c r="Y5452" s="37"/>
      <c r="Z5452" s="37"/>
      <c r="AB5452" s="37"/>
    </row>
    <row r="5453" spans="1:28">
      <c r="A5453" s="125"/>
      <c r="B5453" s="37"/>
      <c r="C5453" s="37"/>
      <c r="D5453" s="37"/>
      <c r="F5453" s="37"/>
      <c r="G5453" s="37"/>
      <c r="H5453" s="37"/>
      <c r="J5453" s="25"/>
      <c r="K5453" s="25"/>
      <c r="M5453" s="25"/>
      <c r="P5453" s="25"/>
      <c r="R5453" s="25"/>
      <c r="T5453" s="37"/>
      <c r="U5453" s="37"/>
      <c r="W5453" s="37"/>
      <c r="Y5453" s="37"/>
      <c r="Z5453" s="37"/>
      <c r="AB5453" s="37"/>
    </row>
    <row r="5454" spans="1:28">
      <c r="A5454" s="125"/>
      <c r="B5454" s="37"/>
      <c r="C5454" s="37"/>
      <c r="D5454" s="37"/>
      <c r="F5454" s="37"/>
      <c r="G5454" s="37"/>
      <c r="H5454" s="37"/>
      <c r="J5454" s="25"/>
      <c r="K5454" s="25"/>
      <c r="M5454" s="25"/>
      <c r="P5454" s="25"/>
      <c r="R5454" s="25"/>
      <c r="T5454" s="37"/>
      <c r="U5454" s="37"/>
      <c r="W5454" s="37"/>
      <c r="Y5454" s="37"/>
      <c r="Z5454" s="37"/>
      <c r="AB5454" s="37"/>
    </row>
    <row r="5455" spans="1:28">
      <c r="A5455" s="125"/>
      <c r="B5455" s="37"/>
      <c r="C5455" s="37"/>
      <c r="D5455" s="37"/>
      <c r="F5455" s="37"/>
      <c r="G5455" s="37"/>
      <c r="H5455" s="37"/>
      <c r="J5455" s="25"/>
      <c r="K5455" s="25"/>
      <c r="M5455" s="25"/>
      <c r="P5455" s="25"/>
      <c r="R5455" s="25"/>
      <c r="T5455" s="37"/>
      <c r="U5455" s="37"/>
      <c r="W5455" s="37"/>
      <c r="Y5455" s="37"/>
      <c r="Z5455" s="37"/>
      <c r="AB5455" s="37"/>
    </row>
    <row r="5456" spans="1:28">
      <c r="A5456" s="125"/>
      <c r="B5456" s="37"/>
      <c r="C5456" s="37"/>
      <c r="D5456" s="37"/>
      <c r="F5456" s="37"/>
      <c r="G5456" s="37"/>
      <c r="H5456" s="37"/>
      <c r="J5456" s="25"/>
      <c r="K5456" s="25"/>
      <c r="M5456" s="25"/>
      <c r="P5456" s="25"/>
      <c r="R5456" s="25"/>
      <c r="T5456" s="37"/>
      <c r="U5456" s="37"/>
      <c r="W5456" s="37"/>
      <c r="Y5456" s="37"/>
      <c r="Z5456" s="37"/>
      <c r="AB5456" s="37"/>
    </row>
    <row r="5457" spans="1:28">
      <c r="A5457" s="125"/>
      <c r="B5457" s="37"/>
      <c r="C5457" s="37"/>
      <c r="D5457" s="37"/>
      <c r="F5457" s="37"/>
      <c r="G5457" s="37"/>
      <c r="H5457" s="37"/>
      <c r="J5457" s="25"/>
      <c r="K5457" s="25"/>
      <c r="M5457" s="25"/>
      <c r="P5457" s="25"/>
      <c r="R5457" s="25"/>
      <c r="T5457" s="37"/>
      <c r="U5457" s="37"/>
      <c r="W5457" s="37"/>
      <c r="Y5457" s="37"/>
      <c r="Z5457" s="37"/>
      <c r="AB5457" s="37"/>
    </row>
    <row r="5458" spans="1:28">
      <c r="A5458" s="125"/>
      <c r="B5458" s="37"/>
      <c r="C5458" s="37"/>
      <c r="D5458" s="37"/>
      <c r="F5458" s="37"/>
      <c r="G5458" s="37"/>
      <c r="H5458" s="37"/>
      <c r="J5458" s="25"/>
      <c r="K5458" s="25"/>
      <c r="M5458" s="25"/>
      <c r="P5458" s="25"/>
      <c r="R5458" s="25"/>
      <c r="T5458" s="37"/>
      <c r="U5458" s="37"/>
      <c r="W5458" s="37"/>
      <c r="Y5458" s="37"/>
      <c r="Z5458" s="37"/>
      <c r="AB5458" s="37"/>
    </row>
    <row r="5459" spans="1:28">
      <c r="A5459" s="125"/>
      <c r="B5459" s="37"/>
      <c r="C5459" s="37"/>
      <c r="D5459" s="37"/>
      <c r="F5459" s="37"/>
      <c r="G5459" s="37"/>
      <c r="H5459" s="37"/>
      <c r="J5459" s="25"/>
      <c r="K5459" s="25"/>
      <c r="M5459" s="25"/>
      <c r="P5459" s="25"/>
      <c r="R5459" s="25"/>
      <c r="T5459" s="37"/>
      <c r="U5459" s="37"/>
      <c r="W5459" s="37"/>
      <c r="Y5459" s="37"/>
      <c r="Z5459" s="37"/>
      <c r="AB5459" s="37"/>
    </row>
    <row r="5460" spans="1:28">
      <c r="A5460" s="125"/>
      <c r="B5460" s="37"/>
      <c r="C5460" s="37"/>
      <c r="D5460" s="37"/>
      <c r="F5460" s="37"/>
      <c r="G5460" s="37"/>
      <c r="H5460" s="37"/>
      <c r="J5460" s="25"/>
      <c r="K5460" s="25"/>
      <c r="M5460" s="25"/>
      <c r="P5460" s="25"/>
      <c r="R5460" s="25"/>
      <c r="T5460" s="37"/>
      <c r="U5460" s="37"/>
      <c r="W5460" s="37"/>
      <c r="Y5460" s="37"/>
      <c r="Z5460" s="37"/>
      <c r="AB5460" s="37"/>
    </row>
    <row r="5461" spans="1:28">
      <c r="A5461" s="125"/>
      <c r="B5461" s="37"/>
      <c r="C5461" s="37"/>
      <c r="D5461" s="37"/>
      <c r="F5461" s="37"/>
      <c r="G5461" s="37"/>
      <c r="H5461" s="37"/>
      <c r="J5461" s="25"/>
      <c r="K5461" s="25"/>
      <c r="M5461" s="25"/>
      <c r="P5461" s="25"/>
      <c r="R5461" s="25"/>
      <c r="T5461" s="37"/>
      <c r="U5461" s="37"/>
      <c r="W5461" s="37"/>
      <c r="Y5461" s="37"/>
      <c r="Z5461" s="37"/>
      <c r="AB5461" s="37"/>
    </row>
    <row r="5462" spans="1:28">
      <c r="A5462" s="125"/>
      <c r="B5462" s="37"/>
      <c r="C5462" s="37"/>
      <c r="D5462" s="37"/>
      <c r="F5462" s="37"/>
      <c r="G5462" s="37"/>
      <c r="H5462" s="37"/>
      <c r="J5462" s="25"/>
      <c r="K5462" s="25"/>
      <c r="M5462" s="25"/>
      <c r="P5462" s="25"/>
      <c r="R5462" s="25"/>
      <c r="T5462" s="37"/>
      <c r="U5462" s="37"/>
      <c r="W5462" s="37"/>
      <c r="Y5462" s="37"/>
      <c r="Z5462" s="37"/>
      <c r="AB5462" s="37"/>
    </row>
    <row r="5463" spans="1:28">
      <c r="A5463" s="125"/>
      <c r="B5463" s="37"/>
      <c r="C5463" s="37"/>
      <c r="D5463" s="37"/>
      <c r="F5463" s="37"/>
      <c r="G5463" s="37"/>
      <c r="H5463" s="37"/>
      <c r="J5463" s="25"/>
      <c r="K5463" s="25"/>
      <c r="M5463" s="25"/>
      <c r="P5463" s="25"/>
      <c r="R5463" s="25"/>
      <c r="T5463" s="37"/>
      <c r="U5463" s="37"/>
      <c r="W5463" s="37"/>
      <c r="Y5463" s="37"/>
      <c r="Z5463" s="37"/>
      <c r="AB5463" s="37"/>
    </row>
    <row r="5464" spans="1:28">
      <c r="A5464" s="125"/>
      <c r="B5464" s="37"/>
      <c r="C5464" s="37"/>
      <c r="D5464" s="37"/>
      <c r="F5464" s="37"/>
      <c r="G5464" s="37"/>
      <c r="H5464" s="37"/>
      <c r="J5464" s="25"/>
      <c r="K5464" s="25"/>
      <c r="M5464" s="25"/>
      <c r="P5464" s="25"/>
      <c r="R5464" s="25"/>
      <c r="T5464" s="37"/>
      <c r="U5464" s="37"/>
      <c r="W5464" s="37"/>
      <c r="Y5464" s="37"/>
      <c r="Z5464" s="37"/>
      <c r="AB5464" s="37"/>
    </row>
    <row r="5465" spans="1:28">
      <c r="A5465" s="125"/>
      <c r="B5465" s="37"/>
      <c r="C5465" s="37"/>
      <c r="D5465" s="37"/>
      <c r="F5465" s="37"/>
      <c r="G5465" s="37"/>
      <c r="H5465" s="37"/>
      <c r="J5465" s="25"/>
      <c r="K5465" s="25"/>
      <c r="M5465" s="25"/>
      <c r="P5465" s="25"/>
      <c r="R5465" s="25"/>
      <c r="T5465" s="37"/>
      <c r="U5465" s="37"/>
      <c r="W5465" s="37"/>
      <c r="Y5465" s="37"/>
      <c r="Z5465" s="37"/>
      <c r="AB5465" s="37"/>
    </row>
    <row r="5466" spans="1:28">
      <c r="A5466" s="125"/>
      <c r="B5466" s="37"/>
      <c r="C5466" s="37"/>
      <c r="D5466" s="37"/>
      <c r="F5466" s="37"/>
      <c r="G5466" s="37"/>
      <c r="H5466" s="37"/>
      <c r="J5466" s="25"/>
      <c r="K5466" s="25"/>
      <c r="M5466" s="25"/>
      <c r="P5466" s="25"/>
      <c r="R5466" s="25"/>
      <c r="T5466" s="37"/>
      <c r="U5466" s="37"/>
      <c r="W5466" s="37"/>
      <c r="Y5466" s="37"/>
      <c r="Z5466" s="37"/>
      <c r="AB5466" s="37"/>
    </row>
    <row r="5467" spans="1:28">
      <c r="A5467" s="125"/>
      <c r="B5467" s="37"/>
      <c r="C5467" s="37"/>
      <c r="D5467" s="37"/>
      <c r="F5467" s="37"/>
      <c r="G5467" s="37"/>
      <c r="H5467" s="37"/>
      <c r="J5467" s="25"/>
      <c r="K5467" s="25"/>
      <c r="M5467" s="25"/>
      <c r="P5467" s="25"/>
      <c r="R5467" s="25"/>
      <c r="T5467" s="37"/>
      <c r="U5467" s="37"/>
      <c r="W5467" s="37"/>
      <c r="Y5467" s="37"/>
      <c r="Z5467" s="37"/>
      <c r="AB5467" s="37"/>
    </row>
    <row r="5468" spans="1:28">
      <c r="A5468" s="125"/>
      <c r="B5468" s="37"/>
      <c r="C5468" s="37"/>
      <c r="D5468" s="37"/>
      <c r="F5468" s="37"/>
      <c r="G5468" s="37"/>
      <c r="H5468" s="37"/>
      <c r="J5468" s="25"/>
      <c r="K5468" s="25"/>
      <c r="M5468" s="25"/>
      <c r="P5468" s="25"/>
      <c r="R5468" s="25"/>
      <c r="T5468" s="37"/>
      <c r="U5468" s="37"/>
      <c r="W5468" s="37"/>
      <c r="Y5468" s="37"/>
      <c r="Z5468" s="37"/>
      <c r="AB5468" s="37"/>
    </row>
    <row r="5469" spans="1:28">
      <c r="A5469" s="125"/>
      <c r="B5469" s="37"/>
      <c r="C5469" s="37"/>
      <c r="D5469" s="37"/>
      <c r="F5469" s="37"/>
      <c r="G5469" s="37"/>
      <c r="H5469" s="37"/>
      <c r="J5469" s="25"/>
      <c r="K5469" s="25"/>
      <c r="M5469" s="25"/>
      <c r="P5469" s="25"/>
      <c r="R5469" s="25"/>
      <c r="T5469" s="37"/>
      <c r="U5469" s="37"/>
      <c r="W5469" s="37"/>
      <c r="Y5469" s="37"/>
      <c r="Z5469" s="37"/>
      <c r="AB5469" s="37"/>
    </row>
    <row r="5470" spans="1:28">
      <c r="A5470" s="125"/>
      <c r="B5470" s="37"/>
      <c r="C5470" s="37"/>
      <c r="D5470" s="37"/>
      <c r="F5470" s="37"/>
      <c r="G5470" s="37"/>
      <c r="H5470" s="37"/>
      <c r="J5470" s="25"/>
      <c r="K5470" s="25"/>
      <c r="M5470" s="25"/>
      <c r="P5470" s="25"/>
      <c r="R5470" s="25"/>
      <c r="T5470" s="37"/>
      <c r="U5470" s="37"/>
      <c r="W5470" s="37"/>
      <c r="Y5470" s="37"/>
      <c r="Z5470" s="37"/>
      <c r="AB5470" s="37"/>
    </row>
    <row r="5471" spans="1:28">
      <c r="A5471" s="125"/>
      <c r="B5471" s="37"/>
      <c r="C5471" s="37"/>
      <c r="D5471" s="37"/>
      <c r="F5471" s="37"/>
      <c r="G5471" s="37"/>
      <c r="H5471" s="37"/>
      <c r="J5471" s="25"/>
      <c r="K5471" s="25"/>
      <c r="M5471" s="25"/>
      <c r="P5471" s="25"/>
      <c r="R5471" s="25"/>
      <c r="T5471" s="37"/>
      <c r="U5471" s="37"/>
      <c r="W5471" s="37"/>
      <c r="Y5471" s="37"/>
      <c r="Z5471" s="37"/>
      <c r="AB5471" s="37"/>
    </row>
    <row r="5472" spans="1:28">
      <c r="A5472" s="125"/>
      <c r="B5472" s="37"/>
      <c r="C5472" s="37"/>
      <c r="D5472" s="37"/>
      <c r="F5472" s="37"/>
      <c r="G5472" s="37"/>
      <c r="H5472" s="37"/>
      <c r="J5472" s="25"/>
      <c r="K5472" s="25"/>
      <c r="M5472" s="25"/>
      <c r="P5472" s="25"/>
      <c r="R5472" s="25"/>
      <c r="T5472" s="37"/>
      <c r="U5472" s="37"/>
      <c r="W5472" s="37"/>
      <c r="Y5472" s="37"/>
      <c r="Z5472" s="37"/>
      <c r="AB5472" s="37"/>
    </row>
    <row r="5473" spans="1:28">
      <c r="A5473" s="125"/>
      <c r="B5473" s="37"/>
      <c r="C5473" s="37"/>
      <c r="D5473" s="37"/>
      <c r="F5473" s="37"/>
      <c r="G5473" s="37"/>
      <c r="H5473" s="37"/>
      <c r="J5473" s="25"/>
      <c r="K5473" s="25"/>
      <c r="M5473" s="25"/>
      <c r="P5473" s="25"/>
      <c r="R5473" s="25"/>
      <c r="T5473" s="37"/>
      <c r="U5473" s="37"/>
      <c r="W5473" s="37"/>
      <c r="Y5473" s="37"/>
      <c r="Z5473" s="37"/>
      <c r="AB5473" s="37"/>
    </row>
    <row r="5474" spans="1:28">
      <c r="A5474" s="125"/>
      <c r="B5474" s="37"/>
      <c r="C5474" s="37"/>
      <c r="D5474" s="37"/>
      <c r="F5474" s="37"/>
      <c r="G5474" s="37"/>
      <c r="H5474" s="37"/>
      <c r="J5474" s="25"/>
      <c r="K5474" s="25"/>
      <c r="M5474" s="25"/>
      <c r="P5474" s="25"/>
      <c r="R5474" s="25"/>
      <c r="T5474" s="37"/>
      <c r="U5474" s="37"/>
      <c r="W5474" s="37"/>
      <c r="Y5474" s="37"/>
      <c r="Z5474" s="37"/>
      <c r="AB5474" s="37"/>
    </row>
    <row r="5475" spans="1:28">
      <c r="A5475" s="125"/>
      <c r="B5475" s="37"/>
      <c r="C5475" s="37"/>
      <c r="D5475" s="37"/>
      <c r="F5475" s="37"/>
      <c r="G5475" s="37"/>
      <c r="H5475" s="37"/>
      <c r="J5475" s="25"/>
      <c r="K5475" s="25"/>
      <c r="M5475" s="25"/>
      <c r="P5475" s="25"/>
      <c r="R5475" s="25"/>
      <c r="T5475" s="37"/>
      <c r="U5475" s="37"/>
      <c r="W5475" s="37"/>
      <c r="Y5475" s="37"/>
      <c r="Z5475" s="37"/>
      <c r="AB5475" s="37"/>
    </row>
    <row r="5476" spans="1:28">
      <c r="A5476" s="125"/>
      <c r="B5476" s="37"/>
      <c r="C5476" s="37"/>
      <c r="D5476" s="37"/>
      <c r="F5476" s="37"/>
      <c r="G5476" s="37"/>
      <c r="H5476" s="37"/>
      <c r="J5476" s="25"/>
      <c r="K5476" s="25"/>
      <c r="M5476" s="25"/>
      <c r="P5476" s="25"/>
      <c r="R5476" s="25"/>
      <c r="T5476" s="37"/>
      <c r="U5476" s="37"/>
      <c r="W5476" s="37"/>
      <c r="Y5476" s="37"/>
      <c r="Z5476" s="37"/>
      <c r="AB5476" s="37"/>
    </row>
    <row r="5477" spans="1:28">
      <c r="A5477" s="125"/>
      <c r="B5477" s="37"/>
      <c r="C5477" s="37"/>
      <c r="D5477" s="37"/>
      <c r="F5477" s="37"/>
      <c r="G5477" s="37"/>
      <c r="H5477" s="37"/>
      <c r="J5477" s="25"/>
      <c r="K5477" s="25"/>
      <c r="M5477" s="25"/>
      <c r="P5477" s="25"/>
      <c r="R5477" s="25"/>
      <c r="T5477" s="37"/>
      <c r="U5477" s="37"/>
      <c r="W5477" s="37"/>
      <c r="Y5477" s="37"/>
      <c r="Z5477" s="37"/>
      <c r="AB5477" s="37"/>
    </row>
    <row r="5478" spans="1:28">
      <c r="A5478" s="125"/>
      <c r="B5478" s="37"/>
      <c r="C5478" s="37"/>
      <c r="D5478" s="37"/>
      <c r="F5478" s="37"/>
      <c r="G5478" s="37"/>
      <c r="H5478" s="37"/>
      <c r="J5478" s="25"/>
      <c r="K5478" s="25"/>
      <c r="M5478" s="25"/>
      <c r="P5478" s="25"/>
      <c r="R5478" s="25"/>
      <c r="T5478" s="37"/>
      <c r="U5478" s="37"/>
      <c r="W5478" s="37"/>
      <c r="Y5478" s="37"/>
      <c r="Z5478" s="37"/>
      <c r="AB5478" s="37"/>
    </row>
    <row r="5479" spans="1:28">
      <c r="A5479" s="125"/>
      <c r="B5479" s="37"/>
      <c r="C5479" s="37"/>
      <c r="D5479" s="37"/>
      <c r="F5479" s="37"/>
      <c r="G5479" s="37"/>
      <c r="H5479" s="37"/>
      <c r="J5479" s="25"/>
      <c r="K5479" s="25"/>
      <c r="M5479" s="25"/>
      <c r="P5479" s="25"/>
      <c r="R5479" s="25"/>
      <c r="T5479" s="37"/>
      <c r="U5479" s="37"/>
      <c r="W5479" s="37"/>
      <c r="Y5479" s="37"/>
      <c r="Z5479" s="37"/>
      <c r="AB5479" s="37"/>
    </row>
    <row r="5480" spans="1:28">
      <c r="A5480" s="125"/>
      <c r="B5480" s="37"/>
      <c r="C5480" s="37"/>
      <c r="D5480" s="37"/>
      <c r="F5480" s="37"/>
      <c r="G5480" s="37"/>
      <c r="H5480" s="37"/>
      <c r="J5480" s="25"/>
      <c r="K5480" s="25"/>
      <c r="M5480" s="25"/>
      <c r="P5480" s="25"/>
      <c r="R5480" s="25"/>
      <c r="T5480" s="37"/>
      <c r="U5480" s="37"/>
      <c r="W5480" s="37"/>
      <c r="Y5480" s="37"/>
      <c r="Z5480" s="37"/>
      <c r="AB5480" s="37"/>
    </row>
    <row r="5481" spans="1:28">
      <c r="A5481" s="125"/>
      <c r="B5481" s="37"/>
      <c r="C5481" s="37"/>
      <c r="D5481" s="37"/>
      <c r="F5481" s="37"/>
      <c r="G5481" s="37"/>
      <c r="H5481" s="37"/>
      <c r="J5481" s="25"/>
      <c r="K5481" s="25"/>
      <c r="M5481" s="25"/>
      <c r="P5481" s="25"/>
      <c r="R5481" s="25"/>
      <c r="T5481" s="37"/>
      <c r="U5481" s="37"/>
      <c r="W5481" s="37"/>
      <c r="Y5481" s="37"/>
      <c r="Z5481" s="37"/>
      <c r="AB5481" s="37"/>
    </row>
    <row r="5482" spans="1:28">
      <c r="A5482" s="125"/>
      <c r="B5482" s="37"/>
      <c r="C5482" s="37"/>
      <c r="D5482" s="37"/>
      <c r="F5482" s="37"/>
      <c r="G5482" s="37"/>
      <c r="H5482" s="37"/>
      <c r="J5482" s="25"/>
      <c r="K5482" s="25"/>
      <c r="M5482" s="25"/>
      <c r="P5482" s="25"/>
      <c r="R5482" s="25"/>
      <c r="T5482" s="37"/>
      <c r="U5482" s="37"/>
      <c r="W5482" s="37"/>
      <c r="Y5482" s="37"/>
      <c r="Z5482" s="37"/>
      <c r="AB5482" s="37"/>
    </row>
    <row r="5483" spans="1:28">
      <c r="A5483" s="125"/>
      <c r="B5483" s="37"/>
      <c r="C5483" s="37"/>
      <c r="D5483" s="37"/>
      <c r="F5483" s="37"/>
      <c r="G5483" s="37"/>
      <c r="H5483" s="37"/>
      <c r="J5483" s="25"/>
      <c r="K5483" s="25"/>
      <c r="M5483" s="25"/>
      <c r="P5483" s="25"/>
      <c r="R5483" s="25"/>
      <c r="T5483" s="37"/>
      <c r="U5483" s="37"/>
      <c r="W5483" s="37"/>
      <c r="Y5483" s="37"/>
      <c r="Z5483" s="37"/>
      <c r="AB5483" s="37"/>
    </row>
    <row r="5484" spans="1:28">
      <c r="A5484" s="125"/>
      <c r="B5484" s="37"/>
      <c r="C5484" s="37"/>
      <c r="D5484" s="37"/>
      <c r="F5484" s="37"/>
      <c r="G5484" s="37"/>
      <c r="H5484" s="37"/>
      <c r="J5484" s="25"/>
      <c r="K5484" s="25"/>
      <c r="M5484" s="25"/>
      <c r="P5484" s="25"/>
      <c r="R5484" s="25"/>
      <c r="T5484" s="37"/>
      <c r="U5484" s="37"/>
      <c r="W5484" s="37"/>
      <c r="Y5484" s="37"/>
      <c r="Z5484" s="37"/>
      <c r="AB5484" s="37"/>
    </row>
    <row r="5485" spans="1:28">
      <c r="A5485" s="125"/>
      <c r="B5485" s="37"/>
      <c r="C5485" s="37"/>
      <c r="D5485" s="37"/>
      <c r="F5485" s="37"/>
      <c r="G5485" s="37"/>
      <c r="H5485" s="37"/>
      <c r="J5485" s="25"/>
      <c r="K5485" s="25"/>
      <c r="M5485" s="25"/>
      <c r="P5485" s="25"/>
      <c r="R5485" s="25"/>
      <c r="T5485" s="37"/>
      <c r="U5485" s="37"/>
      <c r="W5485" s="37"/>
      <c r="Y5485" s="37"/>
      <c r="Z5485" s="37"/>
      <c r="AB5485" s="37"/>
    </row>
    <row r="5486" spans="1:28">
      <c r="A5486" s="125"/>
      <c r="B5486" s="37"/>
      <c r="C5486" s="37"/>
      <c r="D5486" s="37"/>
      <c r="F5486" s="37"/>
      <c r="G5486" s="37"/>
      <c r="H5486" s="37"/>
      <c r="J5486" s="25"/>
      <c r="K5486" s="25"/>
      <c r="M5486" s="25"/>
      <c r="P5486" s="25"/>
      <c r="R5486" s="25"/>
      <c r="T5486" s="37"/>
      <c r="U5486" s="37"/>
      <c r="W5486" s="37"/>
      <c r="Y5486" s="37"/>
      <c r="Z5486" s="37"/>
      <c r="AB5486" s="37"/>
    </row>
    <row r="5487" spans="1:28">
      <c r="A5487" s="125"/>
      <c r="B5487" s="37"/>
      <c r="C5487" s="37"/>
      <c r="D5487" s="37"/>
      <c r="F5487" s="37"/>
      <c r="G5487" s="37"/>
      <c r="H5487" s="37"/>
      <c r="J5487" s="25"/>
      <c r="K5487" s="25"/>
      <c r="M5487" s="25"/>
      <c r="P5487" s="25"/>
      <c r="R5487" s="25"/>
      <c r="T5487" s="37"/>
      <c r="U5487" s="37"/>
      <c r="W5487" s="37"/>
      <c r="Y5487" s="37"/>
      <c r="Z5487" s="37"/>
      <c r="AB5487" s="37"/>
    </row>
    <row r="5488" spans="1:28">
      <c r="A5488" s="125"/>
      <c r="B5488" s="37"/>
      <c r="C5488" s="37"/>
      <c r="D5488" s="37"/>
      <c r="F5488" s="37"/>
      <c r="G5488" s="37"/>
      <c r="H5488" s="37"/>
      <c r="J5488" s="25"/>
      <c r="K5488" s="25"/>
      <c r="M5488" s="25"/>
      <c r="P5488" s="25"/>
      <c r="R5488" s="25"/>
      <c r="T5488" s="37"/>
      <c r="U5488" s="37"/>
      <c r="W5488" s="37"/>
      <c r="Y5488" s="37"/>
      <c r="Z5488" s="37"/>
      <c r="AB5488" s="37"/>
    </row>
    <row r="5489" spans="1:28">
      <c r="A5489" s="125"/>
      <c r="B5489" s="37"/>
      <c r="C5489" s="37"/>
      <c r="D5489" s="37"/>
      <c r="F5489" s="37"/>
      <c r="G5489" s="37"/>
      <c r="H5489" s="37"/>
      <c r="J5489" s="25"/>
      <c r="K5489" s="25"/>
      <c r="M5489" s="25"/>
      <c r="P5489" s="25"/>
      <c r="R5489" s="25"/>
      <c r="T5489" s="37"/>
      <c r="U5489" s="37"/>
      <c r="W5489" s="37"/>
      <c r="Y5489" s="37"/>
      <c r="Z5489" s="37"/>
      <c r="AB5489" s="37"/>
    </row>
    <row r="5490" spans="1:28">
      <c r="A5490" s="125"/>
      <c r="B5490" s="37"/>
      <c r="C5490" s="37"/>
      <c r="D5490" s="37"/>
      <c r="F5490" s="37"/>
      <c r="G5490" s="37"/>
      <c r="H5490" s="37"/>
      <c r="J5490" s="25"/>
      <c r="K5490" s="25"/>
      <c r="M5490" s="25"/>
      <c r="P5490" s="25"/>
      <c r="R5490" s="25"/>
      <c r="T5490" s="37"/>
      <c r="U5490" s="37"/>
      <c r="W5490" s="37"/>
      <c r="Y5490" s="37"/>
      <c r="Z5490" s="37"/>
      <c r="AB5490" s="37"/>
    </row>
    <row r="5491" spans="1:28">
      <c r="A5491" s="125"/>
      <c r="B5491" s="37"/>
      <c r="C5491" s="37"/>
      <c r="D5491" s="37"/>
      <c r="F5491" s="37"/>
      <c r="G5491" s="37"/>
      <c r="H5491" s="37"/>
      <c r="J5491" s="25"/>
      <c r="K5491" s="25"/>
      <c r="M5491" s="25"/>
      <c r="P5491" s="25"/>
      <c r="R5491" s="25"/>
      <c r="T5491" s="37"/>
      <c r="U5491" s="37"/>
      <c r="W5491" s="37"/>
      <c r="Y5491" s="37"/>
      <c r="Z5491" s="37"/>
      <c r="AB5491" s="37"/>
    </row>
    <row r="5492" spans="1:28">
      <c r="A5492" s="125"/>
      <c r="B5492" s="37"/>
      <c r="C5492" s="37"/>
      <c r="D5492" s="37"/>
      <c r="F5492" s="37"/>
      <c r="G5492" s="37"/>
      <c r="H5492" s="37"/>
      <c r="J5492" s="25"/>
      <c r="K5492" s="25"/>
      <c r="M5492" s="25"/>
      <c r="P5492" s="25"/>
      <c r="R5492" s="25"/>
      <c r="T5492" s="37"/>
      <c r="U5492" s="37"/>
      <c r="W5492" s="37"/>
      <c r="Y5492" s="37"/>
      <c r="Z5492" s="37"/>
      <c r="AB5492" s="37"/>
    </row>
    <row r="5493" spans="1:28">
      <c r="A5493" s="125"/>
      <c r="B5493" s="37"/>
      <c r="C5493" s="37"/>
      <c r="D5493" s="37"/>
      <c r="F5493" s="37"/>
      <c r="G5493" s="37"/>
      <c r="H5493" s="37"/>
      <c r="J5493" s="25"/>
      <c r="K5493" s="25"/>
      <c r="M5493" s="25"/>
      <c r="P5493" s="25"/>
      <c r="R5493" s="25"/>
      <c r="T5493" s="37"/>
      <c r="U5493" s="37"/>
      <c r="W5493" s="37"/>
      <c r="Y5493" s="37"/>
      <c r="Z5493" s="37"/>
      <c r="AB5493" s="37"/>
    </row>
    <row r="5494" spans="1:28">
      <c r="A5494" s="125"/>
      <c r="B5494" s="37"/>
      <c r="C5494" s="37"/>
      <c r="D5494" s="37"/>
      <c r="F5494" s="37"/>
      <c r="G5494" s="37"/>
      <c r="H5494" s="37"/>
      <c r="J5494" s="25"/>
      <c r="K5494" s="25"/>
      <c r="M5494" s="25"/>
      <c r="P5494" s="25"/>
      <c r="R5494" s="25"/>
      <c r="T5494" s="37"/>
      <c r="U5494" s="37"/>
      <c r="W5494" s="37"/>
      <c r="Y5494" s="37"/>
      <c r="Z5494" s="37"/>
      <c r="AB5494" s="37"/>
    </row>
    <row r="5495" spans="1:28">
      <c r="A5495" s="125"/>
      <c r="B5495" s="37"/>
      <c r="C5495" s="37"/>
      <c r="D5495" s="37"/>
      <c r="F5495" s="37"/>
      <c r="G5495" s="37"/>
      <c r="H5495" s="37"/>
      <c r="J5495" s="25"/>
      <c r="K5495" s="25"/>
      <c r="M5495" s="25"/>
      <c r="P5495" s="25"/>
      <c r="R5495" s="25"/>
      <c r="T5495" s="37"/>
      <c r="U5495" s="37"/>
      <c r="W5495" s="37"/>
      <c r="Y5495" s="37"/>
      <c r="Z5495" s="37"/>
      <c r="AB5495" s="37"/>
    </row>
    <row r="5496" spans="1:28">
      <c r="A5496" s="125"/>
      <c r="B5496" s="37"/>
      <c r="C5496" s="37"/>
      <c r="D5496" s="37"/>
      <c r="F5496" s="37"/>
      <c r="G5496" s="37"/>
      <c r="H5496" s="37"/>
      <c r="J5496" s="25"/>
      <c r="K5496" s="25"/>
      <c r="M5496" s="25"/>
      <c r="P5496" s="25"/>
      <c r="R5496" s="25"/>
      <c r="T5496" s="37"/>
      <c r="U5496" s="37"/>
      <c r="W5496" s="37"/>
      <c r="Y5496" s="37"/>
      <c r="Z5496" s="37"/>
      <c r="AB5496" s="37"/>
    </row>
    <row r="5497" spans="1:28">
      <c r="A5497" s="125"/>
      <c r="B5497" s="37"/>
      <c r="C5497" s="37"/>
      <c r="D5497" s="37"/>
      <c r="F5497" s="37"/>
      <c r="G5497" s="37"/>
      <c r="H5497" s="37"/>
      <c r="J5497" s="25"/>
      <c r="K5497" s="25"/>
      <c r="M5497" s="25"/>
      <c r="P5497" s="25"/>
      <c r="R5497" s="25"/>
      <c r="T5497" s="37"/>
      <c r="U5497" s="37"/>
      <c r="W5497" s="37"/>
      <c r="Y5497" s="37"/>
      <c r="Z5497" s="37"/>
      <c r="AB5497" s="37"/>
    </row>
    <row r="5498" spans="1:28">
      <c r="A5498" s="125"/>
      <c r="B5498" s="37"/>
      <c r="C5498" s="37"/>
      <c r="D5498" s="37"/>
      <c r="F5498" s="37"/>
      <c r="G5498" s="37"/>
      <c r="H5498" s="37"/>
      <c r="J5498" s="25"/>
      <c r="K5498" s="25"/>
      <c r="M5498" s="25"/>
      <c r="P5498" s="25"/>
      <c r="R5498" s="25"/>
      <c r="T5498" s="37"/>
      <c r="U5498" s="37"/>
      <c r="W5498" s="37"/>
      <c r="Y5498" s="37"/>
      <c r="Z5498" s="37"/>
      <c r="AB5498" s="37"/>
    </row>
    <row r="5499" spans="1:28">
      <c r="A5499" s="125"/>
      <c r="B5499" s="37"/>
      <c r="C5499" s="37"/>
      <c r="D5499" s="37"/>
      <c r="F5499" s="37"/>
      <c r="G5499" s="37"/>
      <c r="H5499" s="37"/>
      <c r="J5499" s="25"/>
      <c r="K5499" s="25"/>
      <c r="M5499" s="25"/>
      <c r="P5499" s="25"/>
      <c r="R5499" s="25"/>
      <c r="T5499" s="37"/>
      <c r="U5499" s="37"/>
      <c r="W5499" s="37"/>
      <c r="Y5499" s="37"/>
      <c r="Z5499" s="37"/>
      <c r="AB5499" s="37"/>
    </row>
    <row r="5500" spans="1:28">
      <c r="A5500" s="125"/>
      <c r="B5500" s="37"/>
      <c r="C5500" s="37"/>
      <c r="D5500" s="37"/>
      <c r="F5500" s="37"/>
      <c r="G5500" s="37"/>
      <c r="H5500" s="37"/>
      <c r="J5500" s="25"/>
      <c r="K5500" s="25"/>
      <c r="M5500" s="25"/>
      <c r="P5500" s="25"/>
      <c r="R5500" s="25"/>
      <c r="T5500" s="37"/>
      <c r="U5500" s="37"/>
      <c r="W5500" s="37"/>
      <c r="Y5500" s="37"/>
      <c r="Z5500" s="37"/>
      <c r="AB5500" s="37"/>
    </row>
    <row r="5501" spans="1:28">
      <c r="A5501" s="125"/>
      <c r="B5501" s="37"/>
      <c r="C5501" s="37"/>
      <c r="D5501" s="37"/>
      <c r="F5501" s="37"/>
      <c r="G5501" s="37"/>
      <c r="H5501" s="37"/>
      <c r="J5501" s="25"/>
      <c r="K5501" s="25"/>
      <c r="M5501" s="25"/>
      <c r="P5501" s="25"/>
      <c r="R5501" s="25"/>
      <c r="T5501" s="37"/>
      <c r="U5501" s="37"/>
      <c r="W5501" s="37"/>
      <c r="Y5501" s="37"/>
      <c r="Z5501" s="37"/>
      <c r="AB5501" s="37"/>
    </row>
    <row r="5502" spans="1:28">
      <c r="A5502" s="125"/>
      <c r="B5502" s="37"/>
      <c r="C5502" s="37"/>
      <c r="D5502" s="37"/>
      <c r="F5502" s="37"/>
      <c r="G5502" s="37"/>
      <c r="H5502" s="37"/>
      <c r="J5502" s="25"/>
      <c r="K5502" s="25"/>
      <c r="M5502" s="25"/>
      <c r="P5502" s="25"/>
      <c r="R5502" s="25"/>
      <c r="T5502" s="37"/>
      <c r="U5502" s="37"/>
      <c r="W5502" s="37"/>
      <c r="Y5502" s="37"/>
      <c r="Z5502" s="37"/>
      <c r="AB5502" s="37"/>
    </row>
    <row r="5503" spans="1:28">
      <c r="A5503" s="125"/>
      <c r="B5503" s="37"/>
      <c r="C5503" s="37"/>
      <c r="D5503" s="37"/>
      <c r="F5503" s="37"/>
      <c r="G5503" s="37"/>
      <c r="H5503" s="37"/>
      <c r="J5503" s="25"/>
      <c r="K5503" s="25"/>
      <c r="M5503" s="25"/>
      <c r="P5503" s="25"/>
      <c r="R5503" s="25"/>
      <c r="T5503" s="37"/>
      <c r="U5503" s="37"/>
      <c r="W5503" s="37"/>
      <c r="Y5503" s="37"/>
      <c r="Z5503" s="37"/>
      <c r="AB5503" s="37"/>
    </row>
    <row r="5504" spans="1:28">
      <c r="A5504" s="125"/>
      <c r="B5504" s="37"/>
      <c r="C5504" s="37"/>
      <c r="D5504" s="37"/>
      <c r="F5504" s="37"/>
      <c r="G5504" s="37"/>
      <c r="H5504" s="37"/>
      <c r="J5504" s="25"/>
      <c r="K5504" s="25"/>
      <c r="M5504" s="25"/>
      <c r="P5504" s="25"/>
      <c r="R5504" s="25"/>
      <c r="T5504" s="37"/>
      <c r="U5504" s="37"/>
      <c r="W5504" s="37"/>
      <c r="Y5504" s="37"/>
      <c r="Z5504" s="37"/>
      <c r="AB5504" s="37"/>
    </row>
    <row r="5505" spans="1:28">
      <c r="A5505" s="125"/>
      <c r="B5505" s="37"/>
      <c r="C5505" s="37"/>
      <c r="D5505" s="37"/>
      <c r="F5505" s="37"/>
      <c r="G5505" s="37"/>
      <c r="H5505" s="37"/>
      <c r="J5505" s="25"/>
      <c r="K5505" s="25"/>
      <c r="M5505" s="25"/>
      <c r="P5505" s="25"/>
      <c r="R5505" s="25"/>
      <c r="T5505" s="37"/>
      <c r="U5505" s="37"/>
      <c r="W5505" s="37"/>
      <c r="Y5505" s="37"/>
      <c r="Z5505" s="37"/>
      <c r="AB5505" s="37"/>
    </row>
    <row r="5506" spans="1:28">
      <c r="A5506" s="125"/>
      <c r="B5506" s="37"/>
      <c r="C5506" s="37"/>
      <c r="D5506" s="37"/>
      <c r="F5506" s="37"/>
      <c r="G5506" s="37"/>
      <c r="H5506" s="37"/>
      <c r="J5506" s="25"/>
      <c r="K5506" s="25"/>
      <c r="M5506" s="25"/>
      <c r="P5506" s="25"/>
      <c r="R5506" s="25"/>
      <c r="T5506" s="37"/>
      <c r="U5506" s="37"/>
      <c r="W5506" s="37"/>
      <c r="Y5506" s="37"/>
      <c r="Z5506" s="37"/>
      <c r="AB5506" s="37"/>
    </row>
    <row r="5507" spans="1:28">
      <c r="A5507" s="125"/>
      <c r="B5507" s="37"/>
      <c r="C5507" s="37"/>
      <c r="D5507" s="37"/>
      <c r="F5507" s="37"/>
      <c r="G5507" s="37"/>
      <c r="H5507" s="37"/>
      <c r="J5507" s="25"/>
      <c r="K5507" s="25"/>
      <c r="M5507" s="25"/>
      <c r="P5507" s="25"/>
      <c r="R5507" s="25"/>
      <c r="T5507" s="37"/>
      <c r="U5507" s="37"/>
      <c r="W5507" s="37"/>
      <c r="Y5507" s="37"/>
      <c r="Z5507" s="37"/>
      <c r="AB5507" s="37"/>
    </row>
    <row r="5508" spans="1:28">
      <c r="A5508" s="125"/>
      <c r="B5508" s="37"/>
      <c r="C5508" s="37"/>
      <c r="D5508" s="37"/>
      <c r="F5508" s="37"/>
      <c r="G5508" s="37"/>
      <c r="H5508" s="37"/>
      <c r="J5508" s="25"/>
      <c r="K5508" s="25"/>
      <c r="M5508" s="25"/>
      <c r="P5508" s="25"/>
      <c r="R5508" s="25"/>
      <c r="T5508" s="37"/>
      <c r="U5508" s="37"/>
      <c r="W5508" s="37"/>
      <c r="Y5508" s="37"/>
      <c r="Z5508" s="37"/>
      <c r="AB5508" s="37"/>
    </row>
    <row r="5509" spans="1:28">
      <c r="A5509" s="125"/>
      <c r="B5509" s="37"/>
      <c r="C5509" s="37"/>
      <c r="D5509" s="37"/>
      <c r="F5509" s="37"/>
      <c r="G5509" s="37"/>
      <c r="H5509" s="37"/>
      <c r="J5509" s="25"/>
      <c r="K5509" s="25"/>
      <c r="M5509" s="25"/>
      <c r="P5509" s="25"/>
      <c r="R5509" s="25"/>
      <c r="T5509" s="37"/>
      <c r="U5509" s="37"/>
      <c r="W5509" s="37"/>
      <c r="Y5509" s="37"/>
      <c r="Z5509" s="37"/>
      <c r="AB5509" s="37"/>
    </row>
    <row r="5510" spans="1:28">
      <c r="A5510" s="125"/>
      <c r="B5510" s="37"/>
      <c r="C5510" s="37"/>
      <c r="D5510" s="37"/>
      <c r="F5510" s="37"/>
      <c r="G5510" s="37"/>
      <c r="H5510" s="37"/>
      <c r="J5510" s="25"/>
      <c r="K5510" s="25"/>
      <c r="M5510" s="25"/>
      <c r="P5510" s="25"/>
      <c r="R5510" s="25"/>
      <c r="T5510" s="37"/>
      <c r="U5510" s="37"/>
      <c r="W5510" s="37"/>
      <c r="Y5510" s="37"/>
      <c r="Z5510" s="37"/>
      <c r="AB5510" s="37"/>
    </row>
    <row r="5511" spans="1:28">
      <c r="A5511" s="125"/>
      <c r="B5511" s="37"/>
      <c r="C5511" s="37"/>
      <c r="D5511" s="37"/>
      <c r="F5511" s="37"/>
      <c r="G5511" s="37"/>
      <c r="H5511" s="37"/>
      <c r="J5511" s="25"/>
      <c r="K5511" s="25"/>
      <c r="M5511" s="25"/>
      <c r="P5511" s="25"/>
      <c r="R5511" s="25"/>
      <c r="T5511" s="37"/>
      <c r="U5511" s="37"/>
      <c r="W5511" s="37"/>
      <c r="Y5511" s="37"/>
      <c r="Z5511" s="37"/>
      <c r="AB5511" s="37"/>
    </row>
    <row r="5512" spans="1:28">
      <c r="A5512" s="125"/>
      <c r="B5512" s="37"/>
      <c r="C5512" s="37"/>
      <c r="D5512" s="37"/>
      <c r="F5512" s="37"/>
      <c r="G5512" s="37"/>
      <c r="H5512" s="37"/>
      <c r="J5512" s="25"/>
      <c r="K5512" s="25"/>
      <c r="M5512" s="25"/>
      <c r="P5512" s="25"/>
      <c r="R5512" s="25"/>
      <c r="T5512" s="37"/>
      <c r="U5512" s="37"/>
      <c r="W5512" s="37"/>
      <c r="Y5512" s="37"/>
      <c r="Z5512" s="37"/>
      <c r="AB5512" s="37"/>
    </row>
    <row r="5513" spans="1:28">
      <c r="A5513" s="125"/>
      <c r="B5513" s="37"/>
      <c r="C5513" s="37"/>
      <c r="D5513" s="37"/>
      <c r="F5513" s="37"/>
      <c r="G5513" s="37"/>
      <c r="H5513" s="37"/>
      <c r="J5513" s="25"/>
      <c r="K5513" s="25"/>
      <c r="M5513" s="25"/>
      <c r="P5513" s="25"/>
      <c r="R5513" s="25"/>
      <c r="T5513" s="37"/>
      <c r="U5513" s="37"/>
      <c r="W5513" s="37"/>
      <c r="Y5513" s="37"/>
      <c r="Z5513" s="37"/>
      <c r="AB5513" s="37"/>
    </row>
    <row r="5514" spans="1:28">
      <c r="A5514" s="125"/>
      <c r="B5514" s="37"/>
      <c r="C5514" s="37"/>
      <c r="D5514" s="37"/>
      <c r="F5514" s="37"/>
      <c r="G5514" s="37"/>
      <c r="H5514" s="37"/>
      <c r="J5514" s="25"/>
      <c r="K5514" s="25"/>
      <c r="M5514" s="25"/>
      <c r="P5514" s="25"/>
      <c r="R5514" s="25"/>
      <c r="T5514" s="37"/>
      <c r="U5514" s="37"/>
      <c r="W5514" s="37"/>
      <c r="Y5514" s="37"/>
      <c r="Z5514" s="37"/>
      <c r="AB5514" s="37"/>
    </row>
    <row r="5515" spans="1:28">
      <c r="A5515" s="125"/>
      <c r="B5515" s="37"/>
      <c r="C5515" s="37"/>
      <c r="D5515" s="37"/>
      <c r="F5515" s="37"/>
      <c r="G5515" s="37"/>
      <c r="H5515" s="37"/>
      <c r="J5515" s="25"/>
      <c r="K5515" s="25"/>
      <c r="M5515" s="25"/>
      <c r="P5515" s="25"/>
      <c r="R5515" s="25"/>
      <c r="T5515" s="37"/>
      <c r="U5515" s="37"/>
      <c r="W5515" s="37"/>
      <c r="Y5515" s="37"/>
      <c r="Z5515" s="37"/>
      <c r="AB5515" s="37"/>
    </row>
    <row r="5516" spans="1:28">
      <c r="A5516" s="125"/>
      <c r="B5516" s="37"/>
      <c r="C5516" s="37"/>
      <c r="D5516" s="37"/>
      <c r="F5516" s="37"/>
      <c r="G5516" s="37"/>
      <c r="H5516" s="37"/>
      <c r="J5516" s="25"/>
      <c r="K5516" s="25"/>
      <c r="M5516" s="25"/>
      <c r="P5516" s="25"/>
      <c r="R5516" s="25"/>
      <c r="T5516" s="37"/>
      <c r="U5516" s="37"/>
      <c r="W5516" s="37"/>
      <c r="Y5516" s="37"/>
      <c r="Z5516" s="37"/>
      <c r="AB5516" s="37"/>
    </row>
    <row r="5517" spans="1:28">
      <c r="A5517" s="125"/>
      <c r="B5517" s="37"/>
      <c r="C5517" s="37"/>
      <c r="D5517" s="37"/>
      <c r="F5517" s="37"/>
      <c r="G5517" s="37"/>
      <c r="H5517" s="37"/>
      <c r="J5517" s="25"/>
      <c r="K5517" s="25"/>
      <c r="M5517" s="25"/>
      <c r="P5517" s="25"/>
      <c r="R5517" s="25"/>
      <c r="T5517" s="37"/>
      <c r="U5517" s="37"/>
      <c r="W5517" s="37"/>
      <c r="Y5517" s="37"/>
      <c r="Z5517" s="37"/>
      <c r="AB5517" s="37"/>
    </row>
    <row r="5518" spans="1:28">
      <c r="A5518" s="125"/>
      <c r="B5518" s="37"/>
      <c r="C5518" s="37"/>
      <c r="D5518" s="37"/>
      <c r="F5518" s="37"/>
      <c r="G5518" s="37"/>
      <c r="H5518" s="37"/>
      <c r="J5518" s="25"/>
      <c r="K5518" s="25"/>
      <c r="M5518" s="25"/>
      <c r="P5518" s="25"/>
      <c r="R5518" s="25"/>
      <c r="T5518" s="37"/>
      <c r="U5518" s="37"/>
      <c r="W5518" s="37"/>
      <c r="Y5518" s="37"/>
      <c r="Z5518" s="37"/>
      <c r="AB5518" s="37"/>
    </row>
    <row r="5519" spans="1:28">
      <c r="A5519" s="125"/>
      <c r="B5519" s="37"/>
      <c r="C5519" s="37"/>
      <c r="D5519" s="37"/>
      <c r="F5519" s="37"/>
      <c r="G5519" s="37"/>
      <c r="H5519" s="37"/>
      <c r="J5519" s="25"/>
      <c r="K5519" s="25"/>
      <c r="M5519" s="25"/>
      <c r="P5519" s="25"/>
      <c r="R5519" s="25"/>
      <c r="T5519" s="37"/>
      <c r="U5519" s="37"/>
      <c r="W5519" s="37"/>
      <c r="Y5519" s="37"/>
      <c r="Z5519" s="37"/>
      <c r="AB5519" s="37"/>
    </row>
    <row r="5520" spans="1:28">
      <c r="A5520" s="125"/>
      <c r="B5520" s="37"/>
      <c r="C5520" s="37"/>
      <c r="D5520" s="37"/>
      <c r="F5520" s="37"/>
      <c r="G5520" s="37"/>
      <c r="H5520" s="37"/>
      <c r="J5520" s="25"/>
      <c r="K5520" s="25"/>
      <c r="M5520" s="25"/>
      <c r="P5520" s="25"/>
      <c r="R5520" s="25"/>
      <c r="T5520" s="37"/>
      <c r="U5520" s="37"/>
      <c r="W5520" s="37"/>
      <c r="Y5520" s="37"/>
      <c r="Z5520" s="37"/>
      <c r="AB5520" s="37"/>
    </row>
    <row r="5521" spans="1:28">
      <c r="A5521" s="125"/>
      <c r="B5521" s="37"/>
      <c r="C5521" s="37"/>
      <c r="D5521" s="37"/>
      <c r="F5521" s="37"/>
      <c r="G5521" s="37"/>
      <c r="H5521" s="37"/>
      <c r="J5521" s="25"/>
      <c r="K5521" s="25"/>
      <c r="M5521" s="25"/>
      <c r="P5521" s="25"/>
      <c r="R5521" s="25"/>
      <c r="T5521" s="37"/>
      <c r="U5521" s="37"/>
      <c r="W5521" s="37"/>
      <c r="Y5521" s="37"/>
      <c r="Z5521" s="37"/>
      <c r="AB5521" s="37"/>
    </row>
    <row r="5522" spans="1:28">
      <c r="A5522" s="125"/>
      <c r="B5522" s="37"/>
      <c r="C5522" s="37"/>
      <c r="D5522" s="37"/>
      <c r="F5522" s="37"/>
      <c r="G5522" s="37"/>
      <c r="H5522" s="37"/>
      <c r="J5522" s="25"/>
      <c r="K5522" s="25"/>
      <c r="M5522" s="25"/>
      <c r="P5522" s="25"/>
      <c r="R5522" s="25"/>
      <c r="T5522" s="37"/>
      <c r="U5522" s="37"/>
      <c r="W5522" s="37"/>
      <c r="Y5522" s="37"/>
      <c r="Z5522" s="37"/>
      <c r="AB5522" s="37"/>
    </row>
    <row r="5523" spans="1:28">
      <c r="A5523" s="125"/>
      <c r="B5523" s="37"/>
      <c r="C5523" s="37"/>
      <c r="D5523" s="37"/>
      <c r="F5523" s="37"/>
      <c r="G5523" s="37"/>
      <c r="H5523" s="37"/>
      <c r="J5523" s="25"/>
      <c r="K5523" s="25"/>
      <c r="M5523" s="25"/>
      <c r="P5523" s="25"/>
      <c r="R5523" s="25"/>
      <c r="T5523" s="37"/>
      <c r="U5523" s="37"/>
      <c r="W5523" s="37"/>
      <c r="Y5523" s="37"/>
      <c r="Z5523" s="37"/>
      <c r="AB5523" s="37"/>
    </row>
    <row r="5524" spans="1:28">
      <c r="A5524" s="125"/>
      <c r="B5524" s="37"/>
      <c r="C5524" s="37"/>
      <c r="D5524" s="37"/>
      <c r="F5524" s="37"/>
      <c r="G5524" s="37"/>
      <c r="H5524" s="37"/>
      <c r="J5524" s="25"/>
      <c r="K5524" s="25"/>
      <c r="M5524" s="25"/>
      <c r="P5524" s="25"/>
      <c r="R5524" s="25"/>
      <c r="T5524" s="37"/>
      <c r="U5524" s="37"/>
      <c r="W5524" s="37"/>
      <c r="Y5524" s="37"/>
      <c r="Z5524" s="37"/>
      <c r="AB5524" s="37"/>
    </row>
    <row r="5525" spans="1:28">
      <c r="A5525" s="125"/>
      <c r="B5525" s="37"/>
      <c r="C5525" s="37"/>
      <c r="D5525" s="37"/>
      <c r="F5525" s="37"/>
      <c r="G5525" s="37"/>
      <c r="H5525" s="37"/>
      <c r="J5525" s="25"/>
      <c r="K5525" s="25"/>
      <c r="M5525" s="25"/>
      <c r="P5525" s="25"/>
      <c r="R5525" s="25"/>
      <c r="T5525" s="37"/>
      <c r="U5525" s="37"/>
      <c r="W5525" s="37"/>
      <c r="Y5525" s="37"/>
      <c r="Z5525" s="37"/>
      <c r="AB5525" s="37"/>
    </row>
    <row r="5526" spans="1:28">
      <c r="A5526" s="125"/>
      <c r="B5526" s="37"/>
      <c r="C5526" s="37"/>
      <c r="D5526" s="37"/>
      <c r="F5526" s="37"/>
      <c r="G5526" s="37"/>
      <c r="H5526" s="37"/>
      <c r="J5526" s="25"/>
      <c r="K5526" s="25"/>
      <c r="M5526" s="25"/>
      <c r="P5526" s="25"/>
      <c r="R5526" s="25"/>
      <c r="T5526" s="37"/>
      <c r="U5526" s="37"/>
      <c r="W5526" s="37"/>
      <c r="Y5526" s="37"/>
      <c r="Z5526" s="37"/>
      <c r="AB5526" s="37"/>
    </row>
    <row r="5527" spans="1:28">
      <c r="A5527" s="125"/>
      <c r="B5527" s="37"/>
      <c r="C5527" s="37"/>
      <c r="D5527" s="37"/>
      <c r="F5527" s="37"/>
      <c r="G5527" s="37"/>
      <c r="H5527" s="37"/>
      <c r="J5527" s="25"/>
      <c r="K5527" s="25"/>
      <c r="M5527" s="25"/>
      <c r="P5527" s="25"/>
      <c r="R5527" s="25"/>
      <c r="T5527" s="37"/>
      <c r="U5527" s="37"/>
      <c r="W5527" s="37"/>
      <c r="Y5527" s="37"/>
      <c r="Z5527" s="37"/>
      <c r="AB5527" s="37"/>
    </row>
    <row r="5528" spans="1:28">
      <c r="A5528" s="125"/>
      <c r="B5528" s="37"/>
      <c r="C5528" s="37"/>
      <c r="D5528" s="37"/>
      <c r="F5528" s="37"/>
      <c r="G5528" s="37"/>
      <c r="H5528" s="37"/>
      <c r="J5528" s="25"/>
      <c r="K5528" s="25"/>
      <c r="M5528" s="25"/>
      <c r="P5528" s="25"/>
      <c r="R5528" s="25"/>
      <c r="T5528" s="37"/>
      <c r="U5528" s="37"/>
      <c r="W5528" s="37"/>
      <c r="Y5528" s="37"/>
      <c r="Z5528" s="37"/>
      <c r="AB5528" s="37"/>
    </row>
    <row r="5529" spans="1:28">
      <c r="A5529" s="125"/>
      <c r="B5529" s="37"/>
      <c r="C5529" s="37"/>
      <c r="D5529" s="37"/>
      <c r="F5529" s="37"/>
      <c r="G5529" s="37"/>
      <c r="H5529" s="37"/>
      <c r="J5529" s="25"/>
      <c r="K5529" s="25"/>
      <c r="M5529" s="25"/>
      <c r="P5529" s="25"/>
      <c r="R5529" s="25"/>
      <c r="T5529" s="37"/>
      <c r="U5529" s="37"/>
      <c r="W5529" s="37"/>
      <c r="Y5529" s="37"/>
      <c r="Z5529" s="37"/>
      <c r="AB5529" s="37"/>
    </row>
    <row r="5530" spans="1:28">
      <c r="A5530" s="125"/>
      <c r="B5530" s="37"/>
      <c r="C5530" s="37"/>
      <c r="D5530" s="37"/>
      <c r="F5530" s="37"/>
      <c r="G5530" s="37"/>
      <c r="H5530" s="37"/>
      <c r="J5530" s="25"/>
      <c r="K5530" s="25"/>
      <c r="M5530" s="25"/>
      <c r="P5530" s="25"/>
      <c r="R5530" s="25"/>
      <c r="T5530" s="37"/>
      <c r="U5530" s="37"/>
      <c r="W5530" s="37"/>
      <c r="Y5530" s="37"/>
      <c r="Z5530" s="37"/>
      <c r="AB5530" s="37"/>
    </row>
    <row r="5531" spans="1:28">
      <c r="A5531" s="125"/>
      <c r="B5531" s="37"/>
      <c r="C5531" s="37"/>
      <c r="D5531" s="37"/>
      <c r="F5531" s="37"/>
      <c r="G5531" s="37"/>
      <c r="H5531" s="37"/>
      <c r="J5531" s="25"/>
      <c r="K5531" s="25"/>
      <c r="M5531" s="25"/>
      <c r="P5531" s="25"/>
      <c r="R5531" s="25"/>
      <c r="T5531" s="37"/>
      <c r="U5531" s="37"/>
      <c r="W5531" s="37"/>
      <c r="Y5531" s="37"/>
      <c r="Z5531" s="37"/>
      <c r="AB5531" s="37"/>
    </row>
    <row r="5532" spans="1:28">
      <c r="A5532" s="125"/>
      <c r="B5532" s="37"/>
      <c r="C5532" s="37"/>
      <c r="D5532" s="37"/>
      <c r="F5532" s="37"/>
      <c r="G5532" s="37"/>
      <c r="H5532" s="37"/>
      <c r="J5532" s="25"/>
      <c r="K5532" s="25"/>
      <c r="M5532" s="25"/>
      <c r="P5532" s="25"/>
      <c r="R5532" s="25"/>
      <c r="T5532" s="37"/>
      <c r="U5532" s="37"/>
      <c r="W5532" s="37"/>
      <c r="Y5532" s="37"/>
      <c r="Z5532" s="37"/>
      <c r="AB5532" s="37"/>
    </row>
    <row r="5533" spans="1:28">
      <c r="A5533" s="125"/>
      <c r="B5533" s="37"/>
      <c r="C5533" s="37"/>
      <c r="D5533" s="37"/>
      <c r="F5533" s="37"/>
      <c r="G5533" s="37"/>
      <c r="H5533" s="37"/>
      <c r="J5533" s="25"/>
      <c r="K5533" s="25"/>
      <c r="M5533" s="25"/>
      <c r="P5533" s="25"/>
      <c r="R5533" s="25"/>
      <c r="T5533" s="37"/>
      <c r="U5533" s="37"/>
      <c r="W5533" s="37"/>
      <c r="Y5533" s="37"/>
      <c r="Z5533" s="37"/>
      <c r="AB5533" s="37"/>
    </row>
    <row r="5534" spans="1:28">
      <c r="A5534" s="125"/>
      <c r="B5534" s="37"/>
      <c r="C5534" s="37"/>
      <c r="D5534" s="37"/>
      <c r="F5534" s="37"/>
      <c r="G5534" s="37"/>
      <c r="H5534" s="37"/>
      <c r="J5534" s="25"/>
      <c r="K5534" s="25"/>
      <c r="M5534" s="25"/>
      <c r="P5534" s="25"/>
      <c r="R5534" s="25"/>
      <c r="T5534" s="37"/>
      <c r="U5534" s="37"/>
      <c r="W5534" s="37"/>
      <c r="Y5534" s="37"/>
      <c r="Z5534" s="37"/>
      <c r="AB5534" s="37"/>
    </row>
    <row r="5535" spans="1:28">
      <c r="A5535" s="125"/>
      <c r="B5535" s="37"/>
      <c r="C5535" s="37"/>
      <c r="D5535" s="37"/>
      <c r="F5535" s="37"/>
      <c r="G5535" s="37"/>
      <c r="H5535" s="37"/>
      <c r="J5535" s="25"/>
      <c r="K5535" s="25"/>
      <c r="M5535" s="25"/>
      <c r="P5535" s="25"/>
      <c r="R5535" s="25"/>
      <c r="T5535" s="37"/>
      <c r="U5535" s="37"/>
      <c r="W5535" s="37"/>
      <c r="Y5535" s="37"/>
      <c r="Z5535" s="37"/>
      <c r="AB5535" s="37"/>
    </row>
    <row r="5536" spans="1:28">
      <c r="A5536" s="125"/>
      <c r="B5536" s="37"/>
      <c r="C5536" s="37"/>
      <c r="D5536" s="37"/>
      <c r="F5536" s="37"/>
      <c r="G5536" s="37"/>
      <c r="H5536" s="37"/>
      <c r="J5536" s="25"/>
      <c r="K5536" s="25"/>
      <c r="M5536" s="25"/>
      <c r="P5536" s="25"/>
      <c r="R5536" s="25"/>
      <c r="T5536" s="37"/>
      <c r="U5536" s="37"/>
      <c r="W5536" s="37"/>
      <c r="Y5536" s="37"/>
      <c r="Z5536" s="37"/>
      <c r="AB5536" s="37"/>
    </row>
    <row r="5537" spans="1:28">
      <c r="A5537" s="125"/>
      <c r="B5537" s="37"/>
      <c r="C5537" s="37"/>
      <c r="D5537" s="37"/>
      <c r="F5537" s="37"/>
      <c r="G5537" s="37"/>
      <c r="H5537" s="37"/>
      <c r="J5537" s="25"/>
      <c r="K5537" s="25"/>
      <c r="M5537" s="25"/>
      <c r="P5537" s="25"/>
      <c r="R5537" s="25"/>
      <c r="T5537" s="37"/>
      <c r="U5537" s="37"/>
      <c r="W5537" s="37"/>
      <c r="Y5537" s="37"/>
      <c r="Z5537" s="37"/>
      <c r="AB5537" s="37"/>
    </row>
    <row r="5538" spans="1:28">
      <c r="A5538" s="125"/>
      <c r="B5538" s="37"/>
      <c r="C5538" s="37"/>
      <c r="D5538" s="37"/>
      <c r="F5538" s="37"/>
      <c r="G5538" s="37"/>
      <c r="H5538" s="37"/>
      <c r="J5538" s="25"/>
      <c r="K5538" s="25"/>
      <c r="M5538" s="25"/>
      <c r="P5538" s="25"/>
      <c r="R5538" s="25"/>
      <c r="T5538" s="37"/>
      <c r="U5538" s="37"/>
      <c r="W5538" s="37"/>
      <c r="Y5538" s="37"/>
      <c r="Z5538" s="37"/>
      <c r="AB5538" s="37"/>
    </row>
    <row r="5539" spans="1:28">
      <c r="A5539" s="125"/>
      <c r="B5539" s="37"/>
      <c r="C5539" s="37"/>
      <c r="D5539" s="37"/>
      <c r="F5539" s="37"/>
      <c r="G5539" s="37"/>
      <c r="H5539" s="37"/>
      <c r="J5539" s="25"/>
      <c r="K5539" s="25"/>
      <c r="M5539" s="25"/>
      <c r="P5539" s="25"/>
      <c r="R5539" s="25"/>
      <c r="T5539" s="37"/>
      <c r="U5539" s="37"/>
      <c r="W5539" s="37"/>
      <c r="Y5539" s="37"/>
      <c r="Z5539" s="37"/>
      <c r="AB5539" s="37"/>
    </row>
    <row r="5540" spans="1:28">
      <c r="A5540" s="125"/>
      <c r="B5540" s="37"/>
      <c r="C5540" s="37"/>
      <c r="D5540" s="37"/>
      <c r="F5540" s="37"/>
      <c r="G5540" s="37"/>
      <c r="H5540" s="37"/>
      <c r="J5540" s="25"/>
      <c r="K5540" s="25"/>
      <c r="M5540" s="25"/>
      <c r="P5540" s="25"/>
      <c r="R5540" s="25"/>
      <c r="T5540" s="37"/>
      <c r="U5540" s="37"/>
      <c r="W5540" s="37"/>
      <c r="Y5540" s="37"/>
      <c r="Z5540" s="37"/>
      <c r="AB5540" s="37"/>
    </row>
    <row r="5541" spans="1:28">
      <c r="A5541" s="125"/>
      <c r="B5541" s="37"/>
      <c r="C5541" s="37"/>
      <c r="D5541" s="37"/>
      <c r="F5541" s="37"/>
      <c r="G5541" s="37"/>
      <c r="H5541" s="37"/>
      <c r="J5541" s="25"/>
      <c r="K5541" s="25"/>
      <c r="M5541" s="25"/>
      <c r="P5541" s="25"/>
      <c r="R5541" s="25"/>
      <c r="T5541" s="37"/>
      <c r="U5541" s="37"/>
      <c r="W5541" s="37"/>
      <c r="Y5541" s="37"/>
      <c r="Z5541" s="37"/>
      <c r="AB5541" s="37"/>
    </row>
    <row r="5542" spans="1:28">
      <c r="A5542" s="125"/>
      <c r="B5542" s="37"/>
      <c r="C5542" s="37"/>
      <c r="D5542" s="37"/>
      <c r="F5542" s="37"/>
      <c r="G5542" s="37"/>
      <c r="H5542" s="37"/>
      <c r="J5542" s="25"/>
      <c r="K5542" s="25"/>
      <c r="M5542" s="25"/>
      <c r="P5542" s="25"/>
      <c r="R5542" s="25"/>
      <c r="T5542" s="37"/>
      <c r="U5542" s="37"/>
      <c r="W5542" s="37"/>
      <c r="Y5542" s="37"/>
      <c r="Z5542" s="37"/>
      <c r="AB5542" s="37"/>
    </row>
    <row r="5543" spans="1:28">
      <c r="A5543" s="125"/>
      <c r="B5543" s="37"/>
      <c r="C5543" s="37"/>
      <c r="D5543" s="37"/>
      <c r="F5543" s="37"/>
      <c r="G5543" s="37"/>
      <c r="H5543" s="37"/>
      <c r="J5543" s="25"/>
      <c r="K5543" s="25"/>
      <c r="M5543" s="25"/>
      <c r="P5543" s="25"/>
      <c r="R5543" s="25"/>
      <c r="T5543" s="37"/>
      <c r="U5543" s="37"/>
      <c r="W5543" s="37"/>
      <c r="Y5543" s="37"/>
      <c r="Z5543" s="37"/>
      <c r="AB5543" s="37"/>
    </row>
    <row r="5544" spans="1:28">
      <c r="A5544" s="125"/>
      <c r="B5544" s="37"/>
      <c r="C5544" s="37"/>
      <c r="D5544" s="37"/>
      <c r="F5544" s="37"/>
      <c r="G5544" s="37"/>
      <c r="H5544" s="37"/>
      <c r="J5544" s="25"/>
      <c r="K5544" s="25"/>
      <c r="M5544" s="25"/>
      <c r="P5544" s="25"/>
      <c r="R5544" s="25"/>
      <c r="T5544" s="37"/>
      <c r="U5544" s="37"/>
      <c r="W5544" s="37"/>
      <c r="Y5544" s="37"/>
      <c r="Z5544" s="37"/>
      <c r="AB5544" s="37"/>
    </row>
    <row r="5545" spans="1:28">
      <c r="A5545" s="125"/>
      <c r="B5545" s="37"/>
      <c r="C5545" s="37"/>
      <c r="D5545" s="37"/>
      <c r="F5545" s="37"/>
      <c r="G5545" s="37"/>
      <c r="H5545" s="37"/>
      <c r="J5545" s="25"/>
      <c r="K5545" s="25"/>
      <c r="M5545" s="25"/>
      <c r="P5545" s="25"/>
      <c r="R5545" s="25"/>
      <c r="T5545" s="37"/>
      <c r="U5545" s="37"/>
      <c r="W5545" s="37"/>
      <c r="Y5545" s="37"/>
      <c r="Z5545" s="37"/>
      <c r="AB5545" s="37"/>
    </row>
    <row r="5546" spans="1:28">
      <c r="A5546" s="125"/>
      <c r="B5546" s="37"/>
      <c r="C5546" s="37"/>
      <c r="D5546" s="37"/>
      <c r="F5546" s="37"/>
      <c r="G5546" s="37"/>
      <c r="H5546" s="37"/>
      <c r="J5546" s="25"/>
      <c r="K5546" s="25"/>
      <c r="M5546" s="25"/>
      <c r="P5546" s="25"/>
      <c r="R5546" s="25"/>
      <c r="T5546" s="37"/>
      <c r="U5546" s="37"/>
      <c r="W5546" s="37"/>
      <c r="Y5546" s="37"/>
      <c r="Z5546" s="37"/>
      <c r="AB5546" s="37"/>
    </row>
    <row r="5547" spans="1:28">
      <c r="A5547" s="125"/>
      <c r="B5547" s="37"/>
      <c r="C5547" s="37"/>
      <c r="D5547" s="37"/>
      <c r="F5547" s="37"/>
      <c r="G5547" s="37"/>
      <c r="H5547" s="37"/>
      <c r="J5547" s="25"/>
      <c r="K5547" s="25"/>
      <c r="M5547" s="25"/>
      <c r="P5547" s="25"/>
      <c r="R5547" s="25"/>
      <c r="T5547" s="37"/>
      <c r="U5547" s="37"/>
      <c r="W5547" s="37"/>
      <c r="Y5547" s="37"/>
      <c r="Z5547" s="37"/>
      <c r="AB5547" s="37"/>
    </row>
    <row r="5548" spans="1:28">
      <c r="A5548" s="125"/>
      <c r="B5548" s="37"/>
      <c r="C5548" s="37"/>
      <c r="D5548" s="37"/>
      <c r="F5548" s="37"/>
      <c r="G5548" s="37"/>
      <c r="H5548" s="37"/>
      <c r="J5548" s="25"/>
      <c r="K5548" s="25"/>
      <c r="M5548" s="25"/>
      <c r="P5548" s="25"/>
      <c r="R5548" s="25"/>
      <c r="T5548" s="37"/>
      <c r="U5548" s="37"/>
      <c r="W5548" s="37"/>
      <c r="Y5548" s="37"/>
      <c r="Z5548" s="37"/>
      <c r="AB5548" s="37"/>
    </row>
    <row r="5549" spans="1:28">
      <c r="A5549" s="125"/>
      <c r="B5549" s="37"/>
      <c r="C5549" s="37"/>
      <c r="D5549" s="37"/>
      <c r="F5549" s="37"/>
      <c r="G5549" s="37"/>
      <c r="H5549" s="37"/>
      <c r="J5549" s="25"/>
      <c r="K5549" s="25"/>
      <c r="M5549" s="25"/>
      <c r="P5549" s="25"/>
      <c r="R5549" s="25"/>
      <c r="T5549" s="37"/>
      <c r="U5549" s="37"/>
      <c r="W5549" s="37"/>
      <c r="Y5549" s="37"/>
      <c r="Z5549" s="37"/>
      <c r="AB5549" s="37"/>
    </row>
    <row r="5550" spans="1:28">
      <c r="A5550" s="125"/>
      <c r="B5550" s="37"/>
      <c r="C5550" s="37"/>
      <c r="D5550" s="37"/>
      <c r="F5550" s="37"/>
      <c r="G5550" s="37"/>
      <c r="H5550" s="37"/>
      <c r="J5550" s="25"/>
      <c r="K5550" s="25"/>
      <c r="M5550" s="25"/>
      <c r="P5550" s="25"/>
      <c r="R5550" s="25"/>
      <c r="T5550" s="37"/>
      <c r="U5550" s="37"/>
      <c r="W5550" s="37"/>
      <c r="Y5550" s="37"/>
      <c r="Z5550" s="37"/>
      <c r="AB5550" s="37"/>
    </row>
    <row r="5551" spans="1:28">
      <c r="A5551" s="125"/>
      <c r="B5551" s="37"/>
      <c r="C5551" s="37"/>
      <c r="D5551" s="37"/>
      <c r="F5551" s="37"/>
      <c r="G5551" s="37"/>
      <c r="H5551" s="37"/>
      <c r="J5551" s="25"/>
      <c r="K5551" s="25"/>
      <c r="M5551" s="25"/>
      <c r="P5551" s="25"/>
      <c r="R5551" s="25"/>
      <c r="T5551" s="37"/>
      <c r="U5551" s="37"/>
      <c r="W5551" s="37"/>
      <c r="Y5551" s="37"/>
      <c r="Z5551" s="37"/>
      <c r="AB5551" s="37"/>
    </row>
    <row r="5552" spans="1:28">
      <c r="A5552" s="125"/>
      <c r="B5552" s="37"/>
      <c r="C5552" s="37"/>
      <c r="D5552" s="37"/>
      <c r="F5552" s="37"/>
      <c r="G5552" s="37"/>
      <c r="H5552" s="37"/>
      <c r="J5552" s="25"/>
      <c r="K5552" s="25"/>
      <c r="M5552" s="25"/>
      <c r="P5552" s="25"/>
      <c r="R5552" s="25"/>
      <c r="T5552" s="37"/>
      <c r="U5552" s="37"/>
      <c r="W5552" s="37"/>
      <c r="Y5552" s="37"/>
      <c r="Z5552" s="37"/>
      <c r="AB5552" s="37"/>
    </row>
    <row r="5553" spans="1:28">
      <c r="A5553" s="125"/>
      <c r="B5553" s="37"/>
      <c r="C5553" s="37"/>
      <c r="D5553" s="37"/>
      <c r="F5553" s="37"/>
      <c r="G5553" s="37"/>
      <c r="H5553" s="37"/>
      <c r="J5553" s="25"/>
      <c r="K5553" s="25"/>
      <c r="M5553" s="25"/>
      <c r="P5553" s="25"/>
      <c r="R5553" s="25"/>
      <c r="T5553" s="37"/>
      <c r="U5553" s="37"/>
      <c r="W5553" s="37"/>
      <c r="Y5553" s="37"/>
      <c r="Z5553" s="37"/>
      <c r="AB5553" s="37"/>
    </row>
    <row r="5554" spans="1:28">
      <c r="A5554" s="125"/>
      <c r="B5554" s="37"/>
      <c r="C5554" s="37"/>
      <c r="D5554" s="37"/>
      <c r="F5554" s="37"/>
      <c r="G5554" s="37"/>
      <c r="H5554" s="37"/>
      <c r="J5554" s="25"/>
      <c r="K5554" s="25"/>
      <c r="M5554" s="25"/>
      <c r="P5554" s="25"/>
      <c r="R5554" s="25"/>
      <c r="T5554" s="37"/>
      <c r="U5554" s="37"/>
      <c r="W5554" s="37"/>
      <c r="Y5554" s="37"/>
      <c r="Z5554" s="37"/>
      <c r="AB5554" s="37"/>
    </row>
    <row r="5555" spans="1:28">
      <c r="A5555" s="125"/>
      <c r="B5555" s="37"/>
      <c r="C5555" s="37"/>
      <c r="D5555" s="37"/>
      <c r="F5555" s="37"/>
      <c r="G5555" s="37"/>
      <c r="H5555" s="37"/>
      <c r="J5555" s="25"/>
      <c r="K5555" s="25"/>
      <c r="M5555" s="25"/>
      <c r="P5555" s="25"/>
      <c r="R5555" s="25"/>
      <c r="T5555" s="37"/>
      <c r="U5555" s="37"/>
      <c r="W5555" s="37"/>
      <c r="Y5555" s="37"/>
      <c r="Z5555" s="37"/>
      <c r="AB5555" s="37"/>
    </row>
    <row r="5556" spans="1:28">
      <c r="A5556" s="125"/>
      <c r="B5556" s="37"/>
      <c r="C5556" s="37"/>
      <c r="D5556" s="37"/>
      <c r="F5556" s="37"/>
      <c r="G5556" s="37"/>
      <c r="H5556" s="37"/>
      <c r="J5556" s="25"/>
      <c r="K5556" s="25"/>
      <c r="M5556" s="25"/>
      <c r="P5556" s="25"/>
      <c r="R5556" s="25"/>
      <c r="T5556" s="37"/>
      <c r="U5556" s="37"/>
      <c r="W5556" s="37"/>
      <c r="Y5556" s="37"/>
      <c r="Z5556" s="37"/>
      <c r="AB5556" s="37"/>
    </row>
    <row r="5557" spans="1:28">
      <c r="A5557" s="125"/>
      <c r="B5557" s="37"/>
      <c r="C5557" s="37"/>
      <c r="D5557" s="37"/>
      <c r="F5557" s="37"/>
      <c r="G5557" s="37"/>
      <c r="H5557" s="37"/>
      <c r="J5557" s="25"/>
      <c r="K5557" s="25"/>
      <c r="M5557" s="25"/>
      <c r="P5557" s="25"/>
      <c r="R5557" s="25"/>
      <c r="T5557" s="37"/>
      <c r="U5557" s="37"/>
      <c r="W5557" s="37"/>
      <c r="Y5557" s="37"/>
      <c r="Z5557" s="37"/>
      <c r="AB5557" s="37"/>
    </row>
    <row r="5558" spans="1:28">
      <c r="A5558" s="125"/>
      <c r="B5558" s="37"/>
      <c r="C5558" s="37"/>
      <c r="D5558" s="37"/>
      <c r="F5558" s="37"/>
      <c r="G5558" s="37"/>
      <c r="H5558" s="37"/>
      <c r="J5558" s="25"/>
      <c r="K5558" s="25"/>
      <c r="M5558" s="25"/>
      <c r="P5558" s="25"/>
      <c r="R5558" s="25"/>
      <c r="T5558" s="37"/>
      <c r="U5558" s="37"/>
      <c r="W5558" s="37"/>
      <c r="Y5558" s="37"/>
      <c r="Z5558" s="37"/>
      <c r="AB5558" s="37"/>
    </row>
    <row r="5559" spans="1:28">
      <c r="A5559" s="125"/>
      <c r="B5559" s="37"/>
      <c r="C5559" s="37"/>
      <c r="D5559" s="37"/>
      <c r="F5559" s="37"/>
      <c r="G5559" s="37"/>
      <c r="H5559" s="37"/>
      <c r="J5559" s="25"/>
      <c r="K5559" s="25"/>
      <c r="M5559" s="25"/>
      <c r="P5559" s="25"/>
      <c r="R5559" s="25"/>
      <c r="T5559" s="37"/>
      <c r="U5559" s="37"/>
      <c r="W5559" s="37"/>
      <c r="Y5559" s="37"/>
      <c r="Z5559" s="37"/>
      <c r="AB5559" s="37"/>
    </row>
    <row r="5560" spans="1:28">
      <c r="A5560" s="125"/>
      <c r="B5560" s="37"/>
      <c r="C5560" s="37"/>
      <c r="D5560" s="37"/>
      <c r="F5560" s="37"/>
      <c r="G5560" s="37"/>
      <c r="H5560" s="37"/>
      <c r="J5560" s="25"/>
      <c r="K5560" s="25"/>
      <c r="M5560" s="25"/>
      <c r="P5560" s="25"/>
      <c r="R5560" s="25"/>
      <c r="T5560" s="37"/>
      <c r="U5560" s="37"/>
      <c r="W5560" s="37"/>
      <c r="Y5560" s="37"/>
      <c r="Z5560" s="37"/>
      <c r="AB5560" s="37"/>
    </row>
    <row r="5561" spans="1:28">
      <c r="A5561" s="125"/>
      <c r="B5561" s="37"/>
      <c r="C5561" s="37"/>
      <c r="D5561" s="37"/>
      <c r="F5561" s="37"/>
      <c r="G5561" s="37"/>
      <c r="H5561" s="37"/>
      <c r="J5561" s="25"/>
      <c r="K5561" s="25"/>
      <c r="M5561" s="25"/>
      <c r="P5561" s="25"/>
      <c r="R5561" s="25"/>
      <c r="T5561" s="37"/>
      <c r="U5561" s="37"/>
      <c r="W5561" s="37"/>
      <c r="Y5561" s="37"/>
      <c r="Z5561" s="37"/>
      <c r="AB5561" s="37"/>
    </row>
    <row r="5562" spans="1:28">
      <c r="A5562" s="125"/>
      <c r="B5562" s="37"/>
      <c r="C5562" s="37"/>
      <c r="D5562" s="37"/>
      <c r="F5562" s="37"/>
      <c r="G5562" s="37"/>
      <c r="H5562" s="37"/>
      <c r="J5562" s="25"/>
      <c r="K5562" s="25"/>
      <c r="M5562" s="25"/>
      <c r="P5562" s="25"/>
      <c r="R5562" s="25"/>
      <c r="T5562" s="37"/>
      <c r="U5562" s="37"/>
      <c r="W5562" s="37"/>
      <c r="Y5562" s="37"/>
      <c r="Z5562" s="37"/>
      <c r="AB5562" s="37"/>
    </row>
    <row r="5563" spans="1:28">
      <c r="A5563" s="125"/>
      <c r="B5563" s="37"/>
      <c r="C5563" s="37"/>
      <c r="D5563" s="37"/>
      <c r="F5563" s="37"/>
      <c r="G5563" s="37"/>
      <c r="H5563" s="37"/>
      <c r="J5563" s="25"/>
      <c r="K5563" s="25"/>
      <c r="M5563" s="25"/>
      <c r="P5563" s="25"/>
      <c r="R5563" s="25"/>
      <c r="T5563" s="37"/>
      <c r="U5563" s="37"/>
      <c r="W5563" s="37"/>
      <c r="Y5563" s="37"/>
      <c r="Z5563" s="37"/>
      <c r="AB5563" s="37"/>
    </row>
    <row r="5564" spans="1:28">
      <c r="A5564" s="125"/>
      <c r="B5564" s="37"/>
      <c r="C5564" s="37"/>
      <c r="D5564" s="37"/>
      <c r="F5564" s="37"/>
      <c r="G5564" s="37"/>
      <c r="H5564" s="37"/>
      <c r="J5564" s="25"/>
      <c r="K5564" s="25"/>
      <c r="M5564" s="25"/>
      <c r="P5564" s="25"/>
      <c r="R5564" s="25"/>
      <c r="T5564" s="37"/>
      <c r="U5564" s="37"/>
      <c r="W5564" s="37"/>
      <c r="Y5564" s="37"/>
      <c r="Z5564" s="37"/>
      <c r="AB5564" s="37"/>
    </row>
    <row r="5565" spans="1:28">
      <c r="A5565" s="125"/>
      <c r="B5565" s="37"/>
      <c r="C5565" s="37"/>
      <c r="D5565" s="37"/>
      <c r="F5565" s="37"/>
      <c r="G5565" s="37"/>
      <c r="H5565" s="37"/>
      <c r="J5565" s="25"/>
      <c r="K5565" s="25"/>
      <c r="M5565" s="25"/>
      <c r="P5565" s="25"/>
      <c r="R5565" s="25"/>
      <c r="T5565" s="37"/>
      <c r="U5565" s="37"/>
      <c r="W5565" s="37"/>
      <c r="Y5565" s="37"/>
      <c r="Z5565" s="37"/>
      <c r="AB5565" s="37"/>
    </row>
    <row r="5566" spans="1:28">
      <c r="A5566" s="125"/>
      <c r="B5566" s="37"/>
      <c r="C5566" s="37"/>
      <c r="D5566" s="37"/>
      <c r="F5566" s="37"/>
      <c r="G5566" s="37"/>
      <c r="H5566" s="37"/>
      <c r="J5566" s="25"/>
      <c r="K5566" s="25"/>
      <c r="M5566" s="25"/>
      <c r="P5566" s="25"/>
      <c r="R5566" s="25"/>
      <c r="T5566" s="37"/>
      <c r="U5566" s="37"/>
      <c r="W5566" s="37"/>
      <c r="Y5566" s="37"/>
      <c r="Z5566" s="37"/>
      <c r="AB5566" s="37"/>
    </row>
    <row r="5567" spans="1:28">
      <c r="A5567" s="125"/>
      <c r="B5567" s="37"/>
      <c r="C5567" s="37"/>
      <c r="D5567" s="37"/>
      <c r="F5567" s="37"/>
      <c r="G5567" s="37"/>
      <c r="H5567" s="37"/>
      <c r="J5567" s="25"/>
      <c r="K5567" s="25"/>
      <c r="M5567" s="25"/>
      <c r="P5567" s="25"/>
      <c r="R5567" s="25"/>
      <c r="T5567" s="37"/>
      <c r="U5567" s="37"/>
      <c r="W5567" s="37"/>
      <c r="Y5567" s="37"/>
      <c r="Z5567" s="37"/>
      <c r="AB5567" s="37"/>
    </row>
    <row r="5568" spans="1:28">
      <c r="A5568" s="125"/>
      <c r="B5568" s="37"/>
      <c r="C5568" s="37"/>
      <c r="D5568" s="37"/>
      <c r="F5568" s="37"/>
      <c r="G5568" s="37"/>
      <c r="H5568" s="37"/>
      <c r="J5568" s="25"/>
      <c r="K5568" s="25"/>
      <c r="M5568" s="25"/>
      <c r="P5568" s="25"/>
      <c r="R5568" s="25"/>
      <c r="T5568" s="37"/>
      <c r="U5568" s="37"/>
      <c r="W5568" s="37"/>
      <c r="Y5568" s="37"/>
      <c r="Z5568" s="37"/>
      <c r="AB5568" s="37"/>
    </row>
    <row r="5569" spans="1:28">
      <c r="A5569" s="125"/>
      <c r="B5569" s="37"/>
      <c r="C5569" s="37"/>
      <c r="D5569" s="37"/>
      <c r="F5569" s="37"/>
      <c r="G5569" s="37"/>
      <c r="H5569" s="37"/>
      <c r="J5569" s="25"/>
      <c r="K5569" s="25"/>
      <c r="M5569" s="25"/>
      <c r="P5569" s="25"/>
      <c r="R5569" s="25"/>
      <c r="T5569" s="37"/>
      <c r="U5569" s="37"/>
      <c r="W5569" s="37"/>
      <c r="Y5569" s="37"/>
      <c r="Z5569" s="37"/>
      <c r="AB5569" s="37"/>
    </row>
    <row r="5570" spans="1:28">
      <c r="A5570" s="125"/>
      <c r="B5570" s="37"/>
      <c r="C5570" s="37"/>
      <c r="D5570" s="37"/>
      <c r="F5570" s="37"/>
      <c r="G5570" s="37"/>
      <c r="H5570" s="37"/>
      <c r="J5570" s="25"/>
      <c r="K5570" s="25"/>
      <c r="M5570" s="25"/>
      <c r="P5570" s="25"/>
      <c r="R5570" s="25"/>
      <c r="T5570" s="37"/>
      <c r="U5570" s="37"/>
      <c r="W5570" s="37"/>
      <c r="Y5570" s="37"/>
      <c r="Z5570" s="37"/>
      <c r="AB5570" s="37"/>
    </row>
    <row r="5571" spans="1:28">
      <c r="A5571" s="125"/>
      <c r="B5571" s="37"/>
      <c r="C5571" s="37"/>
      <c r="D5571" s="37"/>
      <c r="F5571" s="37"/>
      <c r="G5571" s="37"/>
      <c r="H5571" s="37"/>
      <c r="J5571" s="25"/>
      <c r="K5571" s="25"/>
      <c r="M5571" s="25"/>
      <c r="P5571" s="25"/>
      <c r="R5571" s="25"/>
      <c r="T5571" s="37"/>
      <c r="U5571" s="37"/>
      <c r="W5571" s="37"/>
      <c r="Y5571" s="37"/>
      <c r="Z5571" s="37"/>
      <c r="AB5571" s="37"/>
    </row>
    <row r="5572" spans="1:28">
      <c r="A5572" s="125"/>
      <c r="B5572" s="37"/>
      <c r="C5572" s="37"/>
      <c r="D5572" s="37"/>
      <c r="F5572" s="37"/>
      <c r="G5572" s="37"/>
      <c r="H5572" s="37"/>
      <c r="J5572" s="25"/>
      <c r="K5572" s="25"/>
      <c r="M5572" s="25"/>
      <c r="P5572" s="25"/>
      <c r="R5572" s="25"/>
      <c r="T5572" s="37"/>
      <c r="U5572" s="37"/>
      <c r="W5572" s="37"/>
      <c r="Y5572" s="37"/>
      <c r="Z5572" s="37"/>
      <c r="AB5572" s="37"/>
    </row>
    <row r="5573" spans="1:28">
      <c r="A5573" s="125"/>
      <c r="B5573" s="37"/>
      <c r="C5573" s="37"/>
      <c r="D5573" s="37"/>
      <c r="F5573" s="37"/>
      <c r="G5573" s="37"/>
      <c r="H5573" s="37"/>
      <c r="J5573" s="25"/>
      <c r="K5573" s="25"/>
      <c r="M5573" s="25"/>
      <c r="P5573" s="25"/>
      <c r="R5573" s="25"/>
      <c r="T5573" s="37"/>
      <c r="U5573" s="37"/>
      <c r="W5573" s="37"/>
      <c r="Y5573" s="37"/>
      <c r="Z5573" s="37"/>
      <c r="AB5573" s="37"/>
    </row>
    <row r="5574" spans="1:28">
      <c r="A5574" s="125"/>
      <c r="B5574" s="37"/>
      <c r="C5574" s="37"/>
      <c r="D5574" s="37"/>
      <c r="F5574" s="37"/>
      <c r="G5574" s="37"/>
      <c r="H5574" s="37"/>
      <c r="J5574" s="25"/>
      <c r="K5574" s="25"/>
      <c r="M5574" s="25"/>
      <c r="P5574" s="25"/>
      <c r="R5574" s="25"/>
      <c r="T5574" s="37"/>
      <c r="U5574" s="37"/>
      <c r="W5574" s="37"/>
      <c r="Y5574" s="37"/>
      <c r="Z5574" s="37"/>
      <c r="AB5574" s="37"/>
    </row>
    <row r="5575" spans="1:28">
      <c r="A5575" s="125"/>
      <c r="B5575" s="37"/>
      <c r="C5575" s="37"/>
      <c r="D5575" s="37"/>
      <c r="F5575" s="37"/>
      <c r="G5575" s="37"/>
      <c r="H5575" s="37"/>
      <c r="J5575" s="25"/>
      <c r="K5575" s="25"/>
      <c r="M5575" s="25"/>
      <c r="P5575" s="25"/>
      <c r="R5575" s="25"/>
      <c r="T5575" s="37"/>
      <c r="U5575" s="37"/>
      <c r="W5575" s="37"/>
      <c r="Y5575" s="37"/>
      <c r="Z5575" s="37"/>
      <c r="AB5575" s="37"/>
    </row>
    <row r="5576" spans="1:28">
      <c r="A5576" s="125"/>
      <c r="B5576" s="37"/>
      <c r="C5576" s="37"/>
      <c r="D5576" s="37"/>
      <c r="F5576" s="37"/>
      <c r="G5576" s="37"/>
      <c r="H5576" s="37"/>
      <c r="J5576" s="25"/>
      <c r="K5576" s="25"/>
      <c r="M5576" s="25"/>
      <c r="P5576" s="25"/>
      <c r="R5576" s="25"/>
      <c r="T5576" s="37"/>
      <c r="U5576" s="37"/>
      <c r="W5576" s="37"/>
      <c r="Y5576" s="37"/>
      <c r="Z5576" s="37"/>
      <c r="AB5576" s="37"/>
    </row>
    <row r="5577" spans="1:28">
      <c r="A5577" s="125"/>
      <c r="B5577" s="37"/>
      <c r="C5577" s="37"/>
      <c r="D5577" s="37"/>
      <c r="F5577" s="37"/>
      <c r="G5577" s="37"/>
      <c r="H5577" s="37"/>
      <c r="J5577" s="25"/>
      <c r="K5577" s="25"/>
      <c r="M5577" s="25"/>
      <c r="P5577" s="25"/>
      <c r="R5577" s="25"/>
      <c r="T5577" s="37"/>
      <c r="U5577" s="37"/>
      <c r="W5577" s="37"/>
      <c r="Y5577" s="37"/>
      <c r="Z5577" s="37"/>
      <c r="AB5577" s="37"/>
    </row>
    <row r="5578" spans="1:28">
      <c r="A5578" s="125"/>
      <c r="B5578" s="37"/>
      <c r="C5578" s="37"/>
      <c r="D5578" s="37"/>
      <c r="F5578" s="37"/>
      <c r="G5578" s="37"/>
      <c r="H5578" s="37"/>
      <c r="J5578" s="25"/>
      <c r="K5578" s="25"/>
      <c r="M5578" s="25"/>
      <c r="P5578" s="25"/>
      <c r="R5578" s="25"/>
      <c r="T5578" s="37"/>
      <c r="U5578" s="37"/>
      <c r="W5578" s="37"/>
      <c r="Y5578" s="37"/>
      <c r="Z5578" s="37"/>
      <c r="AB5578" s="37"/>
    </row>
    <row r="5579" spans="1:28">
      <c r="A5579" s="125"/>
      <c r="B5579" s="37"/>
      <c r="C5579" s="37"/>
      <c r="D5579" s="37"/>
      <c r="F5579" s="37"/>
      <c r="G5579" s="37"/>
      <c r="H5579" s="37"/>
      <c r="J5579" s="25"/>
      <c r="K5579" s="25"/>
      <c r="M5579" s="25"/>
      <c r="P5579" s="25"/>
      <c r="R5579" s="25"/>
      <c r="T5579" s="37"/>
      <c r="U5579" s="37"/>
      <c r="W5579" s="37"/>
      <c r="Y5579" s="37"/>
      <c r="Z5579" s="37"/>
      <c r="AB5579" s="37"/>
    </row>
    <row r="5580" spans="1:28">
      <c r="A5580" s="125"/>
      <c r="B5580" s="37"/>
      <c r="C5580" s="37"/>
      <c r="D5580" s="37"/>
      <c r="F5580" s="37"/>
      <c r="G5580" s="37"/>
      <c r="H5580" s="37"/>
      <c r="J5580" s="25"/>
      <c r="K5580" s="25"/>
      <c r="M5580" s="25"/>
      <c r="P5580" s="25"/>
      <c r="R5580" s="25"/>
      <c r="T5580" s="37"/>
      <c r="U5580" s="37"/>
      <c r="W5580" s="37"/>
      <c r="Y5580" s="37"/>
      <c r="Z5580" s="37"/>
      <c r="AB5580" s="37"/>
    </row>
    <row r="5581" spans="1:28">
      <c r="A5581" s="125"/>
      <c r="B5581" s="37"/>
      <c r="C5581" s="37"/>
      <c r="D5581" s="37"/>
      <c r="F5581" s="37"/>
      <c r="G5581" s="37"/>
      <c r="H5581" s="37"/>
      <c r="J5581" s="25"/>
      <c r="K5581" s="25"/>
      <c r="M5581" s="25"/>
      <c r="P5581" s="25"/>
      <c r="R5581" s="25"/>
      <c r="T5581" s="37"/>
      <c r="U5581" s="37"/>
      <c r="W5581" s="37"/>
      <c r="Y5581" s="37"/>
      <c r="Z5581" s="37"/>
      <c r="AB5581" s="37"/>
    </row>
    <row r="5582" spans="1:28">
      <c r="A5582" s="125"/>
      <c r="B5582" s="37"/>
      <c r="C5582" s="37"/>
      <c r="D5582" s="37"/>
      <c r="F5582" s="37"/>
      <c r="G5582" s="37"/>
      <c r="H5582" s="37"/>
      <c r="J5582" s="25"/>
      <c r="K5582" s="25"/>
      <c r="M5582" s="25"/>
      <c r="P5582" s="25"/>
      <c r="R5582" s="25"/>
      <c r="T5582" s="37"/>
      <c r="U5582" s="37"/>
      <c r="W5582" s="37"/>
      <c r="Y5582" s="37"/>
      <c r="Z5582" s="37"/>
      <c r="AB5582" s="37"/>
    </row>
    <row r="5583" spans="1:28">
      <c r="A5583" s="125"/>
      <c r="B5583" s="37"/>
      <c r="C5583" s="37"/>
      <c r="D5583" s="37"/>
      <c r="F5583" s="37"/>
      <c r="G5583" s="37"/>
      <c r="H5583" s="37"/>
      <c r="J5583" s="25"/>
      <c r="K5583" s="25"/>
      <c r="M5583" s="25"/>
      <c r="P5583" s="25"/>
      <c r="R5583" s="25"/>
      <c r="T5583" s="37"/>
      <c r="U5583" s="37"/>
      <c r="W5583" s="37"/>
      <c r="Y5583" s="37"/>
      <c r="Z5583" s="37"/>
      <c r="AB5583" s="37"/>
    </row>
    <row r="5584" spans="1:28">
      <c r="A5584" s="125"/>
      <c r="B5584" s="37"/>
      <c r="C5584" s="37"/>
      <c r="D5584" s="37"/>
      <c r="F5584" s="37"/>
      <c r="G5584" s="37"/>
      <c r="H5584" s="37"/>
      <c r="J5584" s="25"/>
      <c r="K5584" s="25"/>
      <c r="M5584" s="25"/>
      <c r="P5584" s="25"/>
      <c r="R5584" s="25"/>
      <c r="T5584" s="37"/>
      <c r="U5584" s="37"/>
      <c r="W5584" s="37"/>
      <c r="Y5584" s="37"/>
      <c r="Z5584" s="37"/>
      <c r="AB5584" s="37"/>
    </row>
    <row r="5585" spans="1:28">
      <c r="A5585" s="125"/>
      <c r="B5585" s="37"/>
      <c r="C5585" s="37"/>
      <c r="D5585" s="37"/>
      <c r="F5585" s="37"/>
      <c r="G5585" s="37"/>
      <c r="H5585" s="37"/>
      <c r="J5585" s="25"/>
      <c r="K5585" s="25"/>
      <c r="M5585" s="25"/>
      <c r="P5585" s="25"/>
      <c r="R5585" s="25"/>
      <c r="T5585" s="37"/>
      <c r="U5585" s="37"/>
      <c r="W5585" s="37"/>
      <c r="Y5585" s="37"/>
      <c r="Z5585" s="37"/>
      <c r="AB5585" s="37"/>
    </row>
    <row r="5586" spans="1:28">
      <c r="A5586" s="125"/>
      <c r="B5586" s="37"/>
      <c r="C5586" s="37"/>
      <c r="D5586" s="37"/>
      <c r="F5586" s="37"/>
      <c r="G5586" s="37"/>
      <c r="H5586" s="37"/>
      <c r="J5586" s="25"/>
      <c r="K5586" s="25"/>
      <c r="M5586" s="25"/>
      <c r="P5586" s="25"/>
      <c r="R5586" s="25"/>
      <c r="T5586" s="37"/>
      <c r="U5586" s="37"/>
      <c r="W5586" s="37"/>
      <c r="Y5586" s="37"/>
      <c r="Z5586" s="37"/>
      <c r="AB5586" s="37"/>
    </row>
    <row r="5587" spans="1:28">
      <c r="A5587" s="125"/>
      <c r="B5587" s="37"/>
      <c r="C5587" s="37"/>
      <c r="D5587" s="37"/>
      <c r="F5587" s="37"/>
      <c r="G5587" s="37"/>
      <c r="H5587" s="37"/>
      <c r="J5587" s="25"/>
      <c r="K5587" s="25"/>
      <c r="M5587" s="25"/>
      <c r="P5587" s="25"/>
      <c r="R5587" s="25"/>
      <c r="T5587" s="37"/>
      <c r="U5587" s="37"/>
      <c r="W5587" s="37"/>
      <c r="Y5587" s="37"/>
      <c r="Z5587" s="37"/>
      <c r="AB5587" s="37"/>
    </row>
    <row r="5588" spans="1:28">
      <c r="A5588" s="125"/>
      <c r="B5588" s="37"/>
      <c r="C5588" s="37"/>
      <c r="D5588" s="37"/>
      <c r="F5588" s="37"/>
      <c r="G5588" s="37"/>
      <c r="H5588" s="37"/>
      <c r="J5588" s="25"/>
      <c r="K5588" s="25"/>
      <c r="M5588" s="25"/>
      <c r="P5588" s="25"/>
      <c r="R5588" s="25"/>
      <c r="T5588" s="37"/>
      <c r="U5588" s="37"/>
      <c r="W5588" s="37"/>
      <c r="Y5588" s="37"/>
      <c r="Z5588" s="37"/>
      <c r="AB5588" s="37"/>
    </row>
    <row r="5589" spans="1:28">
      <c r="A5589" s="125"/>
      <c r="B5589" s="37"/>
      <c r="C5589" s="37"/>
      <c r="D5589" s="37"/>
      <c r="F5589" s="37"/>
      <c r="G5589" s="37"/>
      <c r="H5589" s="37"/>
      <c r="J5589" s="25"/>
      <c r="K5589" s="25"/>
      <c r="M5589" s="25"/>
      <c r="P5589" s="25"/>
      <c r="R5589" s="25"/>
      <c r="T5589" s="37"/>
      <c r="U5589" s="37"/>
      <c r="W5589" s="37"/>
      <c r="Y5589" s="37"/>
      <c r="Z5589" s="37"/>
      <c r="AB5589" s="37"/>
    </row>
    <row r="5590" spans="1:28">
      <c r="A5590" s="125"/>
      <c r="B5590" s="37"/>
      <c r="C5590" s="37"/>
      <c r="D5590" s="37"/>
      <c r="F5590" s="37"/>
      <c r="G5590" s="37"/>
      <c r="H5590" s="37"/>
      <c r="J5590" s="25"/>
      <c r="K5590" s="25"/>
      <c r="M5590" s="25"/>
      <c r="P5590" s="25"/>
      <c r="R5590" s="25"/>
      <c r="T5590" s="37"/>
      <c r="U5590" s="37"/>
      <c r="W5590" s="37"/>
      <c r="Y5590" s="37"/>
      <c r="Z5590" s="37"/>
      <c r="AB5590" s="37"/>
    </row>
    <row r="5591" spans="1:28">
      <c r="A5591" s="125"/>
      <c r="B5591" s="37"/>
      <c r="C5591" s="37"/>
      <c r="D5591" s="37"/>
      <c r="F5591" s="37"/>
      <c r="G5591" s="37"/>
      <c r="H5591" s="37"/>
      <c r="J5591" s="25"/>
      <c r="K5591" s="25"/>
      <c r="M5591" s="25"/>
      <c r="P5591" s="25"/>
      <c r="R5591" s="25"/>
      <c r="T5591" s="37"/>
      <c r="U5591" s="37"/>
      <c r="W5591" s="37"/>
      <c r="Y5591" s="37"/>
      <c r="Z5591" s="37"/>
      <c r="AB5591" s="37"/>
    </row>
    <row r="5592" spans="1:28">
      <c r="A5592" s="125"/>
      <c r="B5592" s="37"/>
      <c r="C5592" s="37"/>
      <c r="D5592" s="37"/>
      <c r="F5592" s="37"/>
      <c r="G5592" s="37"/>
      <c r="H5592" s="37"/>
      <c r="J5592" s="25"/>
      <c r="K5592" s="25"/>
      <c r="M5592" s="25"/>
      <c r="P5592" s="25"/>
      <c r="R5592" s="25"/>
      <c r="T5592" s="37"/>
      <c r="U5592" s="37"/>
      <c r="W5592" s="37"/>
      <c r="Y5592" s="37"/>
      <c r="Z5592" s="37"/>
      <c r="AB5592" s="37"/>
    </row>
    <row r="5593" spans="1:28">
      <c r="A5593" s="125"/>
      <c r="B5593" s="37"/>
      <c r="C5593" s="37"/>
      <c r="D5593" s="37"/>
      <c r="F5593" s="37"/>
      <c r="G5593" s="37"/>
      <c r="H5593" s="37"/>
      <c r="J5593" s="25"/>
      <c r="K5593" s="25"/>
      <c r="M5593" s="25"/>
      <c r="P5593" s="25"/>
      <c r="R5593" s="25"/>
      <c r="T5593" s="37"/>
      <c r="U5593" s="37"/>
      <c r="W5593" s="37"/>
      <c r="Y5593" s="37"/>
      <c r="Z5593" s="37"/>
      <c r="AB5593" s="37"/>
    </row>
    <row r="5594" spans="1:28">
      <c r="A5594" s="125"/>
      <c r="B5594" s="37"/>
      <c r="C5594" s="37"/>
      <c r="D5594" s="37"/>
      <c r="F5594" s="37"/>
      <c r="G5594" s="37"/>
      <c r="H5594" s="37"/>
      <c r="J5594" s="25"/>
      <c r="K5594" s="25"/>
      <c r="M5594" s="25"/>
      <c r="P5594" s="25"/>
      <c r="R5594" s="25"/>
      <c r="T5594" s="37"/>
      <c r="U5594" s="37"/>
      <c r="W5594" s="37"/>
      <c r="Y5594" s="37"/>
      <c r="Z5594" s="37"/>
      <c r="AB5594" s="37"/>
    </row>
    <row r="5595" spans="1:28">
      <c r="A5595" s="125"/>
      <c r="B5595" s="37"/>
      <c r="C5595" s="37"/>
      <c r="D5595" s="37"/>
      <c r="F5595" s="37"/>
      <c r="G5595" s="37"/>
      <c r="H5595" s="37"/>
      <c r="J5595" s="25"/>
      <c r="K5595" s="25"/>
      <c r="M5595" s="25"/>
      <c r="P5595" s="25"/>
      <c r="R5595" s="25"/>
      <c r="T5595" s="37"/>
      <c r="U5595" s="37"/>
      <c r="W5595" s="37"/>
      <c r="Y5595" s="37"/>
      <c r="Z5595" s="37"/>
      <c r="AB5595" s="37"/>
    </row>
    <row r="5596" spans="1:28">
      <c r="A5596" s="125"/>
      <c r="B5596" s="37"/>
      <c r="C5596" s="37"/>
      <c r="D5596" s="37"/>
      <c r="F5596" s="37"/>
      <c r="G5596" s="37"/>
      <c r="H5596" s="37"/>
      <c r="J5596" s="25"/>
      <c r="K5596" s="25"/>
      <c r="M5596" s="25"/>
      <c r="P5596" s="25"/>
      <c r="R5596" s="25"/>
      <c r="T5596" s="37"/>
      <c r="U5596" s="37"/>
      <c r="W5596" s="37"/>
      <c r="Y5596" s="37"/>
      <c r="Z5596" s="37"/>
      <c r="AB5596" s="37"/>
    </row>
    <row r="5597" spans="1:28">
      <c r="A5597" s="125"/>
      <c r="B5597" s="37"/>
      <c r="C5597" s="37"/>
      <c r="D5597" s="37"/>
      <c r="F5597" s="37"/>
      <c r="G5597" s="37"/>
      <c r="H5597" s="37"/>
      <c r="J5597" s="25"/>
      <c r="K5597" s="25"/>
      <c r="M5597" s="25"/>
      <c r="P5597" s="25"/>
      <c r="R5597" s="25"/>
      <c r="T5597" s="37"/>
      <c r="U5597" s="37"/>
      <c r="W5597" s="37"/>
      <c r="Y5597" s="37"/>
      <c r="Z5597" s="37"/>
      <c r="AB5597" s="37"/>
    </row>
    <row r="5598" spans="1:28">
      <c r="A5598" s="125"/>
      <c r="B5598" s="37"/>
      <c r="C5598" s="37"/>
      <c r="D5598" s="37"/>
      <c r="F5598" s="37"/>
      <c r="G5598" s="37"/>
      <c r="H5598" s="37"/>
      <c r="J5598" s="25"/>
      <c r="K5598" s="25"/>
      <c r="M5598" s="25"/>
      <c r="P5598" s="25"/>
      <c r="R5598" s="25"/>
      <c r="T5598" s="37"/>
      <c r="U5598" s="37"/>
      <c r="W5598" s="37"/>
      <c r="Y5598" s="37"/>
      <c r="Z5598" s="37"/>
      <c r="AB5598" s="37"/>
    </row>
    <row r="5599" spans="1:28">
      <c r="A5599" s="125"/>
      <c r="B5599" s="37"/>
      <c r="C5599" s="37"/>
      <c r="D5599" s="37"/>
      <c r="F5599" s="37"/>
      <c r="G5599" s="37"/>
      <c r="H5599" s="37"/>
      <c r="J5599" s="25"/>
      <c r="K5599" s="25"/>
      <c r="M5599" s="25"/>
      <c r="P5599" s="25"/>
      <c r="R5599" s="25"/>
      <c r="T5599" s="37"/>
      <c r="U5599" s="37"/>
      <c r="W5599" s="37"/>
      <c r="Y5599" s="37"/>
      <c r="Z5599" s="37"/>
      <c r="AB5599" s="37"/>
    </row>
    <row r="5600" spans="1:28">
      <c r="A5600" s="125"/>
      <c r="B5600" s="37"/>
      <c r="C5600" s="37"/>
      <c r="D5600" s="37"/>
      <c r="F5600" s="37"/>
      <c r="G5600" s="37"/>
      <c r="H5600" s="37"/>
      <c r="J5600" s="25"/>
      <c r="K5600" s="25"/>
      <c r="M5600" s="25"/>
      <c r="P5600" s="25"/>
      <c r="R5600" s="25"/>
      <c r="T5600" s="37"/>
      <c r="U5600" s="37"/>
      <c r="W5600" s="37"/>
      <c r="Y5600" s="37"/>
      <c r="Z5600" s="37"/>
      <c r="AB5600" s="37"/>
    </row>
    <row r="5601" spans="1:28">
      <c r="A5601" s="125"/>
      <c r="B5601" s="37"/>
      <c r="C5601" s="37"/>
      <c r="D5601" s="37"/>
      <c r="F5601" s="37"/>
      <c r="G5601" s="37"/>
      <c r="H5601" s="37"/>
      <c r="J5601" s="25"/>
      <c r="K5601" s="25"/>
      <c r="M5601" s="25"/>
      <c r="P5601" s="25"/>
      <c r="R5601" s="25"/>
      <c r="T5601" s="37"/>
      <c r="U5601" s="37"/>
      <c r="W5601" s="37"/>
      <c r="Y5601" s="37"/>
      <c r="Z5601" s="37"/>
      <c r="AB5601" s="37"/>
    </row>
    <row r="5602" spans="1:28">
      <c r="A5602" s="125"/>
      <c r="B5602" s="37"/>
      <c r="C5602" s="37"/>
      <c r="D5602" s="37"/>
      <c r="F5602" s="37"/>
      <c r="G5602" s="37"/>
      <c r="H5602" s="37"/>
      <c r="J5602" s="25"/>
      <c r="K5602" s="25"/>
      <c r="M5602" s="25"/>
      <c r="P5602" s="25"/>
      <c r="R5602" s="25"/>
      <c r="T5602" s="37"/>
      <c r="U5602" s="37"/>
      <c r="W5602" s="37"/>
      <c r="Y5602" s="37"/>
      <c r="Z5602" s="37"/>
      <c r="AB5602" s="37"/>
    </row>
    <row r="5603" spans="1:28">
      <c r="A5603" s="125"/>
      <c r="B5603" s="37"/>
      <c r="C5603" s="37"/>
      <c r="D5603" s="37"/>
      <c r="F5603" s="37"/>
      <c r="G5603" s="37"/>
      <c r="H5603" s="37"/>
      <c r="J5603" s="25"/>
      <c r="K5603" s="25"/>
      <c r="M5603" s="25"/>
      <c r="P5603" s="25"/>
      <c r="R5603" s="25"/>
      <c r="T5603" s="37"/>
      <c r="U5603" s="37"/>
      <c r="W5603" s="37"/>
      <c r="Y5603" s="37"/>
      <c r="Z5603" s="37"/>
      <c r="AB5603" s="37"/>
    </row>
    <row r="5604" spans="1:28">
      <c r="A5604" s="125"/>
      <c r="B5604" s="37"/>
      <c r="C5604" s="37"/>
      <c r="D5604" s="37"/>
      <c r="F5604" s="37"/>
      <c r="G5604" s="37"/>
      <c r="H5604" s="37"/>
      <c r="J5604" s="25"/>
      <c r="K5604" s="25"/>
      <c r="M5604" s="25"/>
      <c r="P5604" s="25"/>
      <c r="R5604" s="25"/>
      <c r="T5604" s="37"/>
      <c r="U5604" s="37"/>
      <c r="W5604" s="37"/>
      <c r="Y5604" s="37"/>
      <c r="Z5604" s="37"/>
      <c r="AB5604" s="37"/>
    </row>
    <row r="5605" spans="1:28">
      <c r="A5605" s="125"/>
      <c r="B5605" s="37"/>
      <c r="C5605" s="37"/>
      <c r="D5605" s="37"/>
      <c r="F5605" s="37"/>
      <c r="G5605" s="37"/>
      <c r="H5605" s="37"/>
      <c r="J5605" s="25"/>
      <c r="K5605" s="25"/>
      <c r="M5605" s="25"/>
      <c r="P5605" s="25"/>
      <c r="R5605" s="25"/>
      <c r="T5605" s="37"/>
      <c r="U5605" s="37"/>
      <c r="W5605" s="37"/>
      <c r="Y5605" s="37"/>
      <c r="Z5605" s="37"/>
      <c r="AB5605" s="37"/>
    </row>
    <row r="5606" spans="1:28">
      <c r="A5606" s="125"/>
      <c r="B5606" s="37"/>
      <c r="C5606" s="37"/>
      <c r="D5606" s="37"/>
      <c r="F5606" s="37"/>
      <c r="G5606" s="37"/>
      <c r="H5606" s="37"/>
      <c r="J5606" s="25"/>
      <c r="K5606" s="25"/>
      <c r="M5606" s="25"/>
      <c r="P5606" s="25"/>
      <c r="R5606" s="25"/>
      <c r="T5606" s="37"/>
      <c r="U5606" s="37"/>
      <c r="W5606" s="37"/>
      <c r="Y5606" s="37"/>
      <c r="Z5606" s="37"/>
      <c r="AB5606" s="37"/>
    </row>
    <row r="5607" spans="1:28">
      <c r="A5607" s="125"/>
      <c r="B5607" s="37"/>
      <c r="C5607" s="37"/>
      <c r="D5607" s="37"/>
      <c r="F5607" s="37"/>
      <c r="G5607" s="37"/>
      <c r="H5607" s="37"/>
      <c r="J5607" s="25"/>
      <c r="K5607" s="25"/>
      <c r="M5607" s="25"/>
      <c r="P5607" s="25"/>
      <c r="R5607" s="25"/>
      <c r="T5607" s="37"/>
      <c r="U5607" s="37"/>
      <c r="W5607" s="37"/>
      <c r="Y5607" s="37"/>
      <c r="Z5607" s="37"/>
      <c r="AB5607" s="37"/>
    </row>
    <row r="5608" spans="1:28">
      <c r="A5608" s="125"/>
      <c r="B5608" s="37"/>
      <c r="C5608" s="37"/>
      <c r="D5608" s="37"/>
      <c r="F5608" s="37"/>
      <c r="G5608" s="37"/>
      <c r="H5608" s="37"/>
      <c r="J5608" s="25"/>
      <c r="K5608" s="25"/>
      <c r="M5608" s="25"/>
      <c r="P5608" s="25"/>
      <c r="R5608" s="25"/>
      <c r="T5608" s="37"/>
      <c r="U5608" s="37"/>
      <c r="W5608" s="37"/>
      <c r="Y5608" s="37"/>
      <c r="Z5608" s="37"/>
      <c r="AB5608" s="37"/>
    </row>
    <row r="5609" spans="1:28">
      <c r="A5609" s="125"/>
      <c r="B5609" s="37"/>
      <c r="C5609" s="37"/>
      <c r="D5609" s="37"/>
      <c r="F5609" s="37"/>
      <c r="G5609" s="37"/>
      <c r="H5609" s="37"/>
      <c r="J5609" s="25"/>
      <c r="K5609" s="25"/>
      <c r="M5609" s="25"/>
      <c r="P5609" s="25"/>
      <c r="R5609" s="25"/>
      <c r="T5609" s="37"/>
      <c r="U5609" s="37"/>
      <c r="W5609" s="37"/>
      <c r="Y5609" s="37"/>
      <c r="Z5609" s="37"/>
      <c r="AB5609" s="37"/>
    </row>
    <row r="5610" spans="1:28">
      <c r="A5610" s="125"/>
      <c r="B5610" s="37"/>
      <c r="C5610" s="37"/>
      <c r="D5610" s="37"/>
      <c r="F5610" s="37"/>
      <c r="G5610" s="37"/>
      <c r="H5610" s="37"/>
      <c r="J5610" s="25"/>
      <c r="K5610" s="25"/>
      <c r="M5610" s="25"/>
      <c r="P5610" s="25"/>
      <c r="R5610" s="25"/>
      <c r="T5610" s="37"/>
      <c r="U5610" s="37"/>
      <c r="W5610" s="37"/>
      <c r="Y5610" s="37"/>
      <c r="Z5610" s="37"/>
      <c r="AB5610" s="37"/>
    </row>
    <row r="5611" spans="1:28">
      <c r="A5611" s="125"/>
      <c r="B5611" s="37"/>
      <c r="C5611" s="37"/>
      <c r="D5611" s="37"/>
      <c r="F5611" s="37"/>
      <c r="G5611" s="37"/>
      <c r="H5611" s="37"/>
      <c r="J5611" s="25"/>
      <c r="K5611" s="25"/>
      <c r="M5611" s="25"/>
      <c r="P5611" s="25"/>
      <c r="R5611" s="25"/>
      <c r="T5611" s="37"/>
      <c r="U5611" s="37"/>
      <c r="W5611" s="37"/>
      <c r="Y5611" s="37"/>
      <c r="Z5611" s="37"/>
      <c r="AB5611" s="37"/>
    </row>
    <row r="5612" spans="1:28">
      <c r="A5612" s="125"/>
      <c r="B5612" s="37"/>
      <c r="C5612" s="37"/>
      <c r="D5612" s="37"/>
      <c r="F5612" s="37"/>
      <c r="G5612" s="37"/>
      <c r="H5612" s="37"/>
      <c r="J5612" s="25"/>
      <c r="K5612" s="25"/>
      <c r="M5612" s="25"/>
      <c r="P5612" s="25"/>
      <c r="R5612" s="25"/>
      <c r="T5612" s="37"/>
      <c r="U5612" s="37"/>
      <c r="W5612" s="37"/>
      <c r="Y5612" s="37"/>
      <c r="Z5612" s="37"/>
      <c r="AB5612" s="37"/>
    </row>
    <row r="5613" spans="1:28">
      <c r="A5613" s="125"/>
      <c r="B5613" s="37"/>
      <c r="C5613" s="37"/>
      <c r="D5613" s="37"/>
      <c r="F5613" s="37"/>
      <c r="G5613" s="37"/>
      <c r="H5613" s="37"/>
      <c r="J5613" s="25"/>
      <c r="K5613" s="25"/>
      <c r="M5613" s="25"/>
      <c r="P5613" s="25"/>
      <c r="R5613" s="25"/>
      <c r="T5613" s="37"/>
      <c r="U5613" s="37"/>
      <c r="W5613" s="37"/>
      <c r="Y5613" s="37"/>
      <c r="Z5613" s="37"/>
      <c r="AB5613" s="37"/>
    </row>
    <row r="5614" spans="1:28">
      <c r="A5614" s="125"/>
      <c r="B5614" s="37"/>
      <c r="C5614" s="37"/>
      <c r="D5614" s="37"/>
      <c r="F5614" s="37"/>
      <c r="G5614" s="37"/>
      <c r="H5614" s="37"/>
      <c r="J5614" s="25"/>
      <c r="K5614" s="25"/>
      <c r="M5614" s="25"/>
      <c r="P5614" s="25"/>
      <c r="R5614" s="25"/>
      <c r="T5614" s="37"/>
      <c r="U5614" s="37"/>
      <c r="W5614" s="37"/>
      <c r="Y5614" s="37"/>
      <c r="Z5614" s="37"/>
      <c r="AB5614" s="37"/>
    </row>
    <row r="5615" spans="1:28">
      <c r="A5615" s="125"/>
      <c r="B5615" s="37"/>
      <c r="C5615" s="37"/>
      <c r="D5615" s="37"/>
      <c r="F5615" s="37"/>
      <c r="G5615" s="37"/>
      <c r="H5615" s="37"/>
      <c r="J5615" s="25"/>
      <c r="K5615" s="25"/>
      <c r="M5615" s="25"/>
      <c r="P5615" s="25"/>
      <c r="R5615" s="25"/>
      <c r="T5615" s="37"/>
      <c r="U5615" s="37"/>
      <c r="W5615" s="37"/>
      <c r="Y5615" s="37"/>
      <c r="Z5615" s="37"/>
      <c r="AB5615" s="37"/>
    </row>
    <row r="5616" spans="1:28">
      <c r="A5616" s="125"/>
      <c r="B5616" s="37"/>
      <c r="C5616" s="37"/>
      <c r="D5616" s="37"/>
      <c r="F5616" s="37"/>
      <c r="G5616" s="37"/>
      <c r="H5616" s="37"/>
      <c r="J5616" s="25"/>
      <c r="K5616" s="25"/>
      <c r="M5616" s="25"/>
      <c r="P5616" s="25"/>
      <c r="R5616" s="25"/>
      <c r="T5616" s="37"/>
      <c r="U5616" s="37"/>
      <c r="W5616" s="37"/>
      <c r="Y5616" s="37"/>
      <c r="Z5616" s="37"/>
      <c r="AB5616" s="37"/>
    </row>
    <row r="5617" spans="1:28">
      <c r="A5617" s="125"/>
      <c r="B5617" s="37"/>
      <c r="C5617" s="37"/>
      <c r="D5617" s="37"/>
      <c r="F5617" s="37"/>
      <c r="G5617" s="37"/>
      <c r="H5617" s="37"/>
      <c r="J5617" s="25"/>
      <c r="K5617" s="25"/>
      <c r="M5617" s="25"/>
      <c r="P5617" s="25"/>
      <c r="R5617" s="25"/>
      <c r="T5617" s="37"/>
      <c r="U5617" s="37"/>
      <c r="W5617" s="37"/>
      <c r="Y5617" s="37"/>
      <c r="Z5617" s="37"/>
      <c r="AB5617" s="37"/>
    </row>
    <row r="5618" spans="1:28">
      <c r="A5618" s="125"/>
      <c r="B5618" s="37"/>
      <c r="C5618" s="37"/>
      <c r="D5618" s="37"/>
      <c r="F5618" s="37"/>
      <c r="G5618" s="37"/>
      <c r="H5618" s="37"/>
      <c r="J5618" s="25"/>
      <c r="K5618" s="25"/>
      <c r="M5618" s="25"/>
      <c r="P5618" s="25"/>
      <c r="R5618" s="25"/>
      <c r="T5618" s="37"/>
      <c r="U5618" s="37"/>
      <c r="W5618" s="37"/>
      <c r="Y5618" s="37"/>
      <c r="Z5618" s="37"/>
      <c r="AB5618" s="37"/>
    </row>
    <row r="5619" spans="1:28">
      <c r="A5619" s="125"/>
      <c r="B5619" s="37"/>
      <c r="C5619" s="37"/>
      <c r="D5619" s="37"/>
      <c r="F5619" s="37"/>
      <c r="G5619" s="37"/>
      <c r="H5619" s="37"/>
      <c r="J5619" s="25"/>
      <c r="K5619" s="25"/>
      <c r="M5619" s="25"/>
      <c r="P5619" s="25"/>
      <c r="R5619" s="25"/>
      <c r="T5619" s="37"/>
      <c r="U5619" s="37"/>
      <c r="W5619" s="37"/>
      <c r="Y5619" s="37"/>
      <c r="Z5619" s="37"/>
      <c r="AB5619" s="37"/>
    </row>
    <row r="5620" spans="1:28">
      <c r="A5620" s="125"/>
      <c r="B5620" s="37"/>
      <c r="C5620" s="37"/>
      <c r="D5620" s="37"/>
      <c r="F5620" s="37"/>
      <c r="G5620" s="37"/>
      <c r="H5620" s="37"/>
      <c r="J5620" s="25"/>
      <c r="K5620" s="25"/>
      <c r="M5620" s="25"/>
      <c r="P5620" s="25"/>
      <c r="R5620" s="25"/>
      <c r="T5620" s="37"/>
      <c r="U5620" s="37"/>
      <c r="W5620" s="37"/>
      <c r="Y5620" s="37"/>
      <c r="Z5620" s="37"/>
      <c r="AB5620" s="37"/>
    </row>
    <row r="5621" spans="1:28">
      <c r="A5621" s="125"/>
      <c r="B5621" s="37"/>
      <c r="C5621" s="37"/>
      <c r="D5621" s="37"/>
      <c r="F5621" s="37"/>
      <c r="G5621" s="37"/>
      <c r="H5621" s="37"/>
      <c r="J5621" s="25"/>
      <c r="K5621" s="25"/>
      <c r="M5621" s="25"/>
      <c r="P5621" s="25"/>
      <c r="R5621" s="25"/>
      <c r="T5621" s="37"/>
      <c r="U5621" s="37"/>
      <c r="W5621" s="37"/>
      <c r="Y5621" s="37"/>
      <c r="Z5621" s="37"/>
      <c r="AB5621" s="37"/>
    </row>
    <row r="5622" spans="1:28">
      <c r="A5622" s="125"/>
      <c r="B5622" s="37"/>
      <c r="C5622" s="37"/>
      <c r="D5622" s="37"/>
      <c r="F5622" s="37"/>
      <c r="G5622" s="37"/>
      <c r="H5622" s="37"/>
      <c r="J5622" s="25"/>
      <c r="K5622" s="25"/>
      <c r="M5622" s="25"/>
      <c r="P5622" s="25"/>
      <c r="R5622" s="25"/>
      <c r="T5622" s="37"/>
      <c r="U5622" s="37"/>
      <c r="W5622" s="37"/>
      <c r="Y5622" s="37"/>
      <c r="Z5622" s="37"/>
      <c r="AB5622" s="37"/>
    </row>
    <row r="5623" spans="1:28">
      <c r="A5623" s="125"/>
      <c r="B5623" s="37"/>
      <c r="C5623" s="37"/>
      <c r="D5623" s="37"/>
      <c r="F5623" s="37"/>
      <c r="G5623" s="37"/>
      <c r="H5623" s="37"/>
      <c r="J5623" s="25"/>
      <c r="K5623" s="25"/>
      <c r="M5623" s="25"/>
      <c r="P5623" s="25"/>
      <c r="R5623" s="25"/>
      <c r="T5623" s="37"/>
      <c r="U5623" s="37"/>
      <c r="W5623" s="37"/>
      <c r="Y5623" s="37"/>
      <c r="Z5623" s="37"/>
      <c r="AB5623" s="37"/>
    </row>
    <row r="5624" spans="1:28">
      <c r="A5624" s="125"/>
      <c r="B5624" s="37"/>
      <c r="C5624" s="37"/>
      <c r="D5624" s="37"/>
      <c r="F5624" s="37"/>
      <c r="G5624" s="37"/>
      <c r="H5624" s="37"/>
      <c r="J5624" s="25"/>
      <c r="K5624" s="25"/>
      <c r="M5624" s="25"/>
      <c r="P5624" s="25"/>
      <c r="R5624" s="25"/>
      <c r="T5624" s="37"/>
      <c r="U5624" s="37"/>
      <c r="W5624" s="37"/>
      <c r="Y5624" s="37"/>
      <c r="Z5624" s="37"/>
      <c r="AB5624" s="37"/>
    </row>
    <row r="5625" spans="1:28">
      <c r="A5625" s="125"/>
      <c r="B5625" s="37"/>
      <c r="C5625" s="37"/>
      <c r="D5625" s="37"/>
      <c r="F5625" s="37"/>
      <c r="G5625" s="37"/>
      <c r="H5625" s="37"/>
      <c r="J5625" s="25"/>
      <c r="K5625" s="25"/>
      <c r="M5625" s="25"/>
      <c r="P5625" s="25"/>
      <c r="R5625" s="25"/>
      <c r="T5625" s="37"/>
      <c r="U5625" s="37"/>
      <c r="W5625" s="37"/>
      <c r="Y5625" s="37"/>
      <c r="Z5625" s="37"/>
      <c r="AB5625" s="37"/>
    </row>
    <row r="5626" spans="1:28">
      <c r="A5626" s="125"/>
      <c r="B5626" s="37"/>
      <c r="C5626" s="37"/>
      <c r="D5626" s="37"/>
      <c r="F5626" s="37"/>
      <c r="G5626" s="37"/>
      <c r="H5626" s="37"/>
      <c r="J5626" s="25"/>
      <c r="K5626" s="25"/>
      <c r="M5626" s="25"/>
      <c r="P5626" s="25"/>
      <c r="R5626" s="25"/>
      <c r="T5626" s="37"/>
      <c r="U5626" s="37"/>
      <c r="W5626" s="37"/>
      <c r="Y5626" s="37"/>
      <c r="Z5626" s="37"/>
      <c r="AB5626" s="37"/>
    </row>
    <row r="5627" spans="1:28">
      <c r="A5627" s="125"/>
      <c r="B5627" s="37"/>
      <c r="C5627" s="37"/>
      <c r="D5627" s="37"/>
      <c r="F5627" s="37"/>
      <c r="G5627" s="37"/>
      <c r="H5627" s="37"/>
      <c r="J5627" s="25"/>
      <c r="K5627" s="25"/>
      <c r="M5627" s="25"/>
      <c r="P5627" s="25"/>
      <c r="R5627" s="25"/>
      <c r="T5627" s="37"/>
      <c r="U5627" s="37"/>
      <c r="W5627" s="37"/>
      <c r="Y5627" s="37"/>
      <c r="Z5627" s="37"/>
      <c r="AB5627" s="37"/>
    </row>
    <row r="5628" spans="1:28">
      <c r="A5628" s="125"/>
      <c r="B5628" s="37"/>
      <c r="C5628" s="37"/>
      <c r="D5628" s="37"/>
      <c r="F5628" s="37"/>
      <c r="G5628" s="37"/>
      <c r="H5628" s="37"/>
      <c r="J5628" s="25"/>
      <c r="K5628" s="25"/>
      <c r="M5628" s="25"/>
      <c r="P5628" s="25"/>
      <c r="R5628" s="25"/>
      <c r="T5628" s="37"/>
      <c r="U5628" s="37"/>
      <c r="W5628" s="37"/>
      <c r="Y5628" s="37"/>
      <c r="Z5628" s="37"/>
      <c r="AB5628" s="37"/>
    </row>
    <row r="5629" spans="1:28">
      <c r="A5629" s="125"/>
      <c r="B5629" s="37"/>
      <c r="C5629" s="37"/>
      <c r="D5629" s="37"/>
      <c r="F5629" s="37"/>
      <c r="G5629" s="37"/>
      <c r="H5629" s="37"/>
      <c r="J5629" s="25"/>
      <c r="K5629" s="25"/>
      <c r="M5629" s="25"/>
      <c r="P5629" s="25"/>
      <c r="R5629" s="25"/>
      <c r="T5629" s="37"/>
      <c r="U5629" s="37"/>
      <c r="W5629" s="37"/>
      <c r="Y5629" s="37"/>
      <c r="Z5629" s="37"/>
      <c r="AB5629" s="37"/>
    </row>
    <row r="5630" spans="1:28">
      <c r="A5630" s="125"/>
      <c r="B5630" s="37"/>
      <c r="C5630" s="37"/>
      <c r="D5630" s="37"/>
      <c r="F5630" s="37"/>
      <c r="G5630" s="37"/>
      <c r="H5630" s="37"/>
      <c r="J5630" s="25"/>
      <c r="K5630" s="25"/>
      <c r="M5630" s="25"/>
      <c r="P5630" s="25"/>
      <c r="R5630" s="25"/>
      <c r="T5630" s="37"/>
      <c r="U5630" s="37"/>
      <c r="W5630" s="37"/>
      <c r="Y5630" s="37"/>
      <c r="Z5630" s="37"/>
      <c r="AB5630" s="37"/>
    </row>
    <row r="5631" spans="1:28">
      <c r="A5631" s="125"/>
      <c r="B5631" s="37"/>
      <c r="C5631" s="37"/>
      <c r="D5631" s="37"/>
      <c r="F5631" s="37"/>
      <c r="G5631" s="37"/>
      <c r="H5631" s="37"/>
      <c r="J5631" s="25"/>
      <c r="K5631" s="25"/>
      <c r="M5631" s="25"/>
      <c r="P5631" s="25"/>
      <c r="R5631" s="25"/>
      <c r="T5631" s="37"/>
      <c r="U5631" s="37"/>
      <c r="W5631" s="37"/>
      <c r="Y5631" s="37"/>
      <c r="Z5631" s="37"/>
      <c r="AB5631" s="37"/>
    </row>
    <row r="5632" spans="1:28">
      <c r="A5632" s="125"/>
      <c r="B5632" s="37"/>
      <c r="C5632" s="37"/>
      <c r="D5632" s="37"/>
      <c r="F5632" s="37"/>
      <c r="G5632" s="37"/>
      <c r="H5632" s="37"/>
      <c r="J5632" s="25"/>
      <c r="K5632" s="25"/>
      <c r="M5632" s="25"/>
      <c r="P5632" s="25"/>
      <c r="R5632" s="25"/>
      <c r="T5632" s="37"/>
      <c r="U5632" s="37"/>
      <c r="W5632" s="37"/>
      <c r="Y5632" s="37"/>
      <c r="Z5632" s="37"/>
      <c r="AB5632" s="37"/>
    </row>
    <row r="5633" spans="1:28">
      <c r="A5633" s="125"/>
      <c r="B5633" s="37"/>
      <c r="C5633" s="37"/>
      <c r="D5633" s="37"/>
      <c r="F5633" s="37"/>
      <c r="G5633" s="37"/>
      <c r="H5633" s="37"/>
      <c r="J5633" s="25"/>
      <c r="K5633" s="25"/>
      <c r="M5633" s="25"/>
      <c r="P5633" s="25"/>
      <c r="R5633" s="25"/>
      <c r="T5633" s="37"/>
      <c r="U5633" s="37"/>
      <c r="W5633" s="37"/>
      <c r="Y5633" s="37"/>
      <c r="Z5633" s="37"/>
      <c r="AB5633" s="37"/>
    </row>
    <row r="5634" spans="1:28">
      <c r="A5634" s="125"/>
      <c r="B5634" s="37"/>
      <c r="C5634" s="37"/>
      <c r="D5634" s="37"/>
      <c r="F5634" s="37"/>
      <c r="G5634" s="37"/>
      <c r="H5634" s="37"/>
      <c r="J5634" s="25"/>
      <c r="K5634" s="25"/>
      <c r="M5634" s="25"/>
      <c r="P5634" s="25"/>
      <c r="R5634" s="25"/>
      <c r="T5634" s="37"/>
      <c r="U5634" s="37"/>
      <c r="W5634" s="37"/>
      <c r="Y5634" s="37"/>
      <c r="Z5634" s="37"/>
      <c r="AB5634" s="37"/>
    </row>
    <row r="5635" spans="1:28">
      <c r="A5635" s="125"/>
      <c r="B5635" s="37"/>
      <c r="C5635" s="37"/>
      <c r="D5635" s="37"/>
      <c r="F5635" s="37"/>
      <c r="G5635" s="37"/>
      <c r="H5635" s="37"/>
      <c r="J5635" s="25"/>
      <c r="K5635" s="25"/>
      <c r="M5635" s="25"/>
      <c r="P5635" s="25"/>
      <c r="R5635" s="25"/>
      <c r="T5635" s="37"/>
      <c r="U5635" s="37"/>
      <c r="W5635" s="37"/>
      <c r="Y5635" s="37"/>
      <c r="Z5635" s="37"/>
      <c r="AB5635" s="37"/>
    </row>
    <row r="5636" spans="1:28">
      <c r="A5636" s="125"/>
      <c r="B5636" s="37"/>
      <c r="C5636" s="37"/>
      <c r="D5636" s="37"/>
      <c r="F5636" s="37"/>
      <c r="G5636" s="37"/>
      <c r="H5636" s="37"/>
      <c r="J5636" s="25"/>
      <c r="K5636" s="25"/>
      <c r="M5636" s="25"/>
      <c r="P5636" s="25"/>
      <c r="R5636" s="25"/>
      <c r="T5636" s="37"/>
      <c r="U5636" s="37"/>
      <c r="W5636" s="37"/>
      <c r="Y5636" s="37"/>
      <c r="Z5636" s="37"/>
      <c r="AB5636" s="37"/>
    </row>
    <row r="5637" spans="1:28">
      <c r="A5637" s="125"/>
      <c r="B5637" s="37"/>
      <c r="C5637" s="37"/>
      <c r="D5637" s="37"/>
      <c r="F5637" s="37"/>
      <c r="G5637" s="37"/>
      <c r="H5637" s="37"/>
      <c r="J5637" s="25"/>
      <c r="K5637" s="25"/>
      <c r="M5637" s="25"/>
      <c r="P5637" s="25"/>
      <c r="R5637" s="25"/>
      <c r="T5637" s="37"/>
      <c r="U5637" s="37"/>
      <c r="W5637" s="37"/>
      <c r="Y5637" s="37"/>
      <c r="Z5637" s="37"/>
      <c r="AB5637" s="37"/>
    </row>
    <row r="5638" spans="1:28">
      <c r="A5638" s="125"/>
      <c r="B5638" s="37"/>
      <c r="C5638" s="37"/>
      <c r="D5638" s="37"/>
      <c r="F5638" s="37"/>
      <c r="G5638" s="37"/>
      <c r="H5638" s="37"/>
      <c r="J5638" s="25"/>
      <c r="K5638" s="25"/>
      <c r="M5638" s="25"/>
      <c r="P5638" s="25"/>
      <c r="R5638" s="25"/>
      <c r="T5638" s="37"/>
      <c r="U5638" s="37"/>
      <c r="W5638" s="37"/>
      <c r="Y5638" s="37"/>
      <c r="Z5638" s="37"/>
      <c r="AB5638" s="37"/>
    </row>
    <row r="5639" spans="1:28">
      <c r="A5639" s="125"/>
      <c r="B5639" s="37"/>
      <c r="C5639" s="37"/>
      <c r="D5639" s="37"/>
      <c r="F5639" s="37"/>
      <c r="G5639" s="37"/>
      <c r="H5639" s="37"/>
      <c r="J5639" s="25"/>
      <c r="K5639" s="25"/>
      <c r="M5639" s="25"/>
      <c r="P5639" s="25"/>
      <c r="R5639" s="25"/>
      <c r="T5639" s="37"/>
      <c r="U5639" s="37"/>
      <c r="W5639" s="37"/>
      <c r="Y5639" s="37"/>
      <c r="Z5639" s="37"/>
      <c r="AB5639" s="37"/>
    </row>
    <row r="5640" spans="1:28">
      <c r="A5640" s="125"/>
      <c r="B5640" s="37"/>
      <c r="C5640" s="37"/>
      <c r="D5640" s="37"/>
      <c r="F5640" s="37"/>
      <c r="G5640" s="37"/>
      <c r="H5640" s="37"/>
      <c r="J5640" s="25"/>
      <c r="K5640" s="25"/>
      <c r="M5640" s="25"/>
      <c r="P5640" s="25"/>
      <c r="R5640" s="25"/>
      <c r="T5640" s="37"/>
      <c r="U5640" s="37"/>
      <c r="W5640" s="37"/>
      <c r="Y5640" s="37"/>
      <c r="Z5640" s="37"/>
      <c r="AB5640" s="37"/>
    </row>
    <row r="5641" spans="1:28">
      <c r="A5641" s="125"/>
      <c r="B5641" s="37"/>
      <c r="C5641" s="37"/>
      <c r="D5641" s="37"/>
      <c r="F5641" s="37"/>
      <c r="G5641" s="37"/>
      <c r="H5641" s="37"/>
      <c r="J5641" s="25"/>
      <c r="K5641" s="25"/>
      <c r="M5641" s="25"/>
      <c r="P5641" s="25"/>
      <c r="R5641" s="25"/>
      <c r="T5641" s="37"/>
      <c r="U5641" s="37"/>
      <c r="W5641" s="37"/>
      <c r="Y5641" s="37"/>
      <c r="Z5641" s="37"/>
      <c r="AB5641" s="37"/>
    </row>
    <row r="5642" spans="1:28">
      <c r="A5642" s="125"/>
      <c r="B5642" s="37"/>
      <c r="C5642" s="37"/>
      <c r="D5642" s="37"/>
      <c r="F5642" s="37"/>
      <c r="G5642" s="37"/>
      <c r="H5642" s="37"/>
      <c r="J5642" s="25"/>
      <c r="K5642" s="25"/>
      <c r="M5642" s="25"/>
      <c r="P5642" s="25"/>
      <c r="R5642" s="25"/>
      <c r="T5642" s="37"/>
      <c r="U5642" s="37"/>
      <c r="W5642" s="37"/>
      <c r="Y5642" s="37"/>
      <c r="Z5642" s="37"/>
      <c r="AB5642" s="37"/>
    </row>
    <row r="5643" spans="1:28">
      <c r="A5643" s="125"/>
      <c r="B5643" s="37"/>
      <c r="C5643" s="37"/>
      <c r="D5643" s="37"/>
      <c r="F5643" s="37"/>
      <c r="G5643" s="37"/>
      <c r="H5643" s="37"/>
      <c r="J5643" s="25"/>
      <c r="K5643" s="25"/>
      <c r="M5643" s="25"/>
      <c r="P5643" s="25"/>
      <c r="R5643" s="25"/>
      <c r="T5643" s="37"/>
      <c r="U5643" s="37"/>
      <c r="W5643" s="37"/>
      <c r="Y5643" s="37"/>
      <c r="Z5643" s="37"/>
      <c r="AB5643" s="37"/>
    </row>
    <row r="5644" spans="1:28">
      <c r="A5644" s="125"/>
      <c r="B5644" s="37"/>
      <c r="C5644" s="37"/>
      <c r="D5644" s="37"/>
      <c r="F5644" s="37"/>
      <c r="G5644" s="37"/>
      <c r="H5644" s="37"/>
      <c r="J5644" s="25"/>
      <c r="K5644" s="25"/>
      <c r="M5644" s="25"/>
      <c r="P5644" s="25"/>
      <c r="R5644" s="25"/>
      <c r="T5644" s="37"/>
      <c r="U5644" s="37"/>
      <c r="W5644" s="37"/>
      <c r="Y5644" s="37"/>
      <c r="Z5644" s="37"/>
      <c r="AB5644" s="37"/>
    </row>
    <row r="5645" spans="1:28">
      <c r="A5645" s="125"/>
      <c r="B5645" s="37"/>
      <c r="C5645" s="37"/>
      <c r="D5645" s="37"/>
      <c r="F5645" s="37"/>
      <c r="G5645" s="37"/>
      <c r="H5645" s="37"/>
      <c r="J5645" s="25"/>
      <c r="K5645" s="25"/>
      <c r="M5645" s="25"/>
      <c r="P5645" s="25"/>
      <c r="R5645" s="25"/>
      <c r="T5645" s="37"/>
      <c r="U5645" s="37"/>
      <c r="W5645" s="37"/>
      <c r="Y5645" s="37"/>
      <c r="Z5645" s="37"/>
      <c r="AB5645" s="37"/>
    </row>
    <row r="5646" spans="1:28">
      <c r="A5646" s="125"/>
      <c r="B5646" s="37"/>
      <c r="C5646" s="37"/>
      <c r="D5646" s="37"/>
      <c r="F5646" s="37"/>
      <c r="G5646" s="37"/>
      <c r="H5646" s="37"/>
      <c r="J5646" s="25"/>
      <c r="K5646" s="25"/>
      <c r="M5646" s="25"/>
      <c r="P5646" s="25"/>
      <c r="R5646" s="25"/>
      <c r="T5646" s="37"/>
      <c r="U5646" s="37"/>
      <c r="W5646" s="37"/>
      <c r="Y5646" s="37"/>
      <c r="Z5646" s="37"/>
      <c r="AB5646" s="37"/>
    </row>
    <row r="5647" spans="1:28">
      <c r="A5647" s="125"/>
      <c r="B5647" s="37"/>
      <c r="C5647" s="37"/>
      <c r="D5647" s="37"/>
      <c r="F5647" s="37"/>
      <c r="G5647" s="37"/>
      <c r="H5647" s="37"/>
      <c r="J5647" s="25"/>
      <c r="K5647" s="25"/>
      <c r="M5647" s="25"/>
      <c r="P5647" s="25"/>
      <c r="R5647" s="25"/>
      <c r="T5647" s="37"/>
      <c r="U5647" s="37"/>
      <c r="W5647" s="37"/>
      <c r="Y5647" s="37"/>
      <c r="Z5647" s="37"/>
      <c r="AB5647" s="37"/>
    </row>
    <row r="5648" spans="1:28">
      <c r="A5648" s="125"/>
      <c r="B5648" s="37"/>
      <c r="C5648" s="37"/>
      <c r="D5648" s="37"/>
      <c r="F5648" s="37"/>
      <c r="G5648" s="37"/>
      <c r="H5648" s="37"/>
      <c r="J5648" s="25"/>
      <c r="K5648" s="25"/>
      <c r="M5648" s="25"/>
      <c r="P5648" s="25"/>
      <c r="R5648" s="25"/>
      <c r="T5648" s="37"/>
      <c r="U5648" s="37"/>
      <c r="W5648" s="37"/>
      <c r="Y5648" s="37"/>
      <c r="Z5648" s="37"/>
      <c r="AB5648" s="37"/>
    </row>
    <row r="5649" spans="1:28">
      <c r="A5649" s="125"/>
      <c r="B5649" s="37"/>
      <c r="C5649" s="37"/>
      <c r="D5649" s="37"/>
      <c r="F5649" s="37"/>
      <c r="G5649" s="37"/>
      <c r="H5649" s="37"/>
      <c r="J5649" s="25"/>
      <c r="K5649" s="25"/>
      <c r="M5649" s="25"/>
      <c r="P5649" s="25"/>
      <c r="R5649" s="25"/>
      <c r="T5649" s="37"/>
      <c r="U5649" s="37"/>
      <c r="W5649" s="37"/>
      <c r="Y5649" s="37"/>
      <c r="Z5649" s="37"/>
      <c r="AB5649" s="37"/>
    </row>
    <row r="5650" spans="1:28">
      <c r="A5650" s="125"/>
      <c r="B5650" s="37"/>
      <c r="C5650" s="37"/>
      <c r="D5650" s="37"/>
      <c r="F5650" s="37"/>
      <c r="G5650" s="37"/>
      <c r="H5650" s="37"/>
      <c r="J5650" s="25"/>
      <c r="K5650" s="25"/>
      <c r="M5650" s="25"/>
      <c r="P5650" s="25"/>
      <c r="R5650" s="25"/>
      <c r="T5650" s="37"/>
      <c r="U5650" s="37"/>
      <c r="W5650" s="37"/>
      <c r="Y5650" s="37"/>
      <c r="Z5650" s="37"/>
      <c r="AB5650" s="37"/>
    </row>
    <row r="5651" spans="1:28">
      <c r="A5651" s="125"/>
      <c r="B5651" s="37"/>
      <c r="C5651" s="37"/>
      <c r="D5651" s="37"/>
      <c r="F5651" s="37"/>
      <c r="G5651" s="37"/>
      <c r="H5651" s="37"/>
      <c r="J5651" s="25"/>
      <c r="K5651" s="25"/>
      <c r="M5651" s="25"/>
      <c r="P5651" s="25"/>
      <c r="R5651" s="25"/>
      <c r="T5651" s="37"/>
      <c r="U5651" s="37"/>
      <c r="W5651" s="37"/>
      <c r="Y5651" s="37"/>
      <c r="Z5651" s="37"/>
      <c r="AB5651" s="37"/>
    </row>
    <row r="5652" spans="1:28">
      <c r="A5652" s="125"/>
      <c r="B5652" s="37"/>
      <c r="C5652" s="37"/>
      <c r="D5652" s="37"/>
      <c r="F5652" s="37"/>
      <c r="G5652" s="37"/>
      <c r="H5652" s="37"/>
      <c r="J5652" s="25"/>
      <c r="K5652" s="25"/>
      <c r="M5652" s="25"/>
      <c r="P5652" s="25"/>
      <c r="R5652" s="25"/>
      <c r="T5652" s="37"/>
      <c r="U5652" s="37"/>
      <c r="W5652" s="37"/>
      <c r="Y5652" s="37"/>
      <c r="Z5652" s="37"/>
      <c r="AB5652" s="37"/>
    </row>
    <row r="5653" spans="1:28">
      <c r="A5653" s="125"/>
      <c r="B5653" s="37"/>
      <c r="C5653" s="37"/>
      <c r="D5653" s="37"/>
      <c r="F5653" s="37"/>
      <c r="G5653" s="37"/>
      <c r="H5653" s="37"/>
      <c r="J5653" s="25"/>
      <c r="K5653" s="25"/>
      <c r="M5653" s="25"/>
      <c r="P5653" s="25"/>
      <c r="R5653" s="25"/>
      <c r="T5653" s="37"/>
      <c r="U5653" s="37"/>
      <c r="W5653" s="37"/>
      <c r="Y5653" s="37"/>
      <c r="Z5653" s="37"/>
      <c r="AB5653" s="37"/>
    </row>
    <row r="5654" spans="1:28">
      <c r="A5654" s="125"/>
      <c r="B5654" s="37"/>
      <c r="C5654" s="37"/>
      <c r="D5654" s="37"/>
      <c r="F5654" s="37"/>
      <c r="G5654" s="37"/>
      <c r="H5654" s="37"/>
      <c r="J5654" s="25"/>
      <c r="K5654" s="25"/>
      <c r="M5654" s="25"/>
      <c r="P5654" s="25"/>
      <c r="R5654" s="25"/>
      <c r="T5654" s="37"/>
      <c r="U5654" s="37"/>
      <c r="W5654" s="37"/>
      <c r="Y5654" s="37"/>
      <c r="Z5654" s="37"/>
      <c r="AB5654" s="37"/>
    </row>
    <row r="5655" spans="1:28">
      <c r="A5655" s="125"/>
      <c r="B5655" s="37"/>
      <c r="C5655" s="37"/>
      <c r="D5655" s="37"/>
      <c r="F5655" s="37"/>
      <c r="G5655" s="37"/>
      <c r="H5655" s="37"/>
      <c r="J5655" s="25"/>
      <c r="K5655" s="25"/>
      <c r="M5655" s="25"/>
      <c r="P5655" s="25"/>
      <c r="R5655" s="25"/>
      <c r="T5655" s="37"/>
      <c r="U5655" s="37"/>
      <c r="W5655" s="37"/>
      <c r="Y5655" s="37"/>
      <c r="Z5655" s="37"/>
      <c r="AB5655" s="37"/>
    </row>
    <row r="5656" spans="1:28">
      <c r="A5656" s="125"/>
      <c r="B5656" s="37"/>
      <c r="C5656" s="37"/>
      <c r="D5656" s="37"/>
      <c r="F5656" s="37"/>
      <c r="G5656" s="37"/>
      <c r="H5656" s="37"/>
      <c r="J5656" s="25"/>
      <c r="K5656" s="25"/>
      <c r="M5656" s="25"/>
      <c r="P5656" s="25"/>
      <c r="R5656" s="25"/>
      <c r="T5656" s="37"/>
      <c r="U5656" s="37"/>
      <c r="W5656" s="37"/>
      <c r="Y5656" s="37"/>
      <c r="Z5656" s="37"/>
      <c r="AB5656" s="37"/>
    </row>
    <row r="5657" spans="1:28">
      <c r="A5657" s="125"/>
      <c r="B5657" s="37"/>
      <c r="C5657" s="37"/>
      <c r="D5657" s="37"/>
      <c r="F5657" s="37"/>
      <c r="G5657" s="37"/>
      <c r="H5657" s="37"/>
      <c r="J5657" s="25"/>
      <c r="K5657" s="25"/>
      <c r="M5657" s="25"/>
      <c r="P5657" s="25"/>
      <c r="R5657" s="25"/>
      <c r="T5657" s="37"/>
      <c r="U5657" s="37"/>
      <c r="W5657" s="37"/>
      <c r="Y5657" s="37"/>
      <c r="Z5657" s="37"/>
      <c r="AB5657" s="37"/>
    </row>
    <row r="5658" spans="1:28">
      <c r="A5658" s="125"/>
      <c r="B5658" s="37"/>
      <c r="C5658" s="37"/>
      <c r="D5658" s="37"/>
      <c r="F5658" s="37"/>
      <c r="G5658" s="37"/>
      <c r="H5658" s="37"/>
      <c r="J5658" s="25"/>
      <c r="K5658" s="25"/>
      <c r="M5658" s="25"/>
      <c r="P5658" s="25"/>
      <c r="R5658" s="25"/>
      <c r="T5658" s="37"/>
      <c r="U5658" s="37"/>
      <c r="W5658" s="37"/>
      <c r="Y5658" s="37"/>
      <c r="Z5658" s="37"/>
      <c r="AB5658" s="37"/>
    </row>
    <row r="5659" spans="1:28">
      <c r="A5659" s="125"/>
      <c r="B5659" s="37"/>
      <c r="C5659" s="37"/>
      <c r="D5659" s="37"/>
      <c r="F5659" s="37"/>
      <c r="G5659" s="37"/>
      <c r="H5659" s="37"/>
      <c r="J5659" s="25"/>
      <c r="K5659" s="25"/>
      <c r="M5659" s="25"/>
      <c r="P5659" s="25"/>
      <c r="R5659" s="25"/>
      <c r="T5659" s="37"/>
      <c r="U5659" s="37"/>
      <c r="W5659" s="37"/>
      <c r="Y5659" s="37"/>
      <c r="Z5659" s="37"/>
      <c r="AB5659" s="37"/>
    </row>
    <row r="5660" spans="1:28">
      <c r="A5660" s="125"/>
      <c r="B5660" s="37"/>
      <c r="C5660" s="37"/>
      <c r="D5660" s="37"/>
      <c r="F5660" s="37"/>
      <c r="G5660" s="37"/>
      <c r="H5660" s="37"/>
      <c r="J5660" s="25"/>
      <c r="K5660" s="25"/>
      <c r="M5660" s="25"/>
      <c r="P5660" s="25"/>
      <c r="R5660" s="25"/>
      <c r="T5660" s="37"/>
      <c r="U5660" s="37"/>
      <c r="W5660" s="37"/>
      <c r="Y5660" s="37"/>
      <c r="Z5660" s="37"/>
      <c r="AB5660" s="37"/>
    </row>
    <row r="5661" spans="1:28">
      <c r="A5661" s="125"/>
      <c r="B5661" s="37"/>
      <c r="C5661" s="37"/>
      <c r="D5661" s="37"/>
      <c r="F5661" s="37"/>
      <c r="G5661" s="37"/>
      <c r="H5661" s="37"/>
      <c r="J5661" s="25"/>
      <c r="K5661" s="25"/>
      <c r="M5661" s="25"/>
      <c r="P5661" s="25"/>
      <c r="R5661" s="25"/>
      <c r="T5661" s="37"/>
      <c r="U5661" s="37"/>
      <c r="W5661" s="37"/>
      <c r="Y5661" s="37"/>
      <c r="Z5661" s="37"/>
      <c r="AB5661" s="37"/>
    </row>
    <row r="5662" spans="1:28">
      <c r="A5662" s="125"/>
      <c r="B5662" s="37"/>
      <c r="C5662" s="37"/>
      <c r="D5662" s="37"/>
      <c r="F5662" s="37"/>
      <c r="G5662" s="37"/>
      <c r="H5662" s="37"/>
      <c r="J5662" s="25"/>
      <c r="K5662" s="25"/>
      <c r="M5662" s="25"/>
      <c r="P5662" s="25"/>
      <c r="R5662" s="25"/>
      <c r="T5662" s="37"/>
      <c r="U5662" s="37"/>
      <c r="W5662" s="37"/>
      <c r="Y5662" s="37"/>
      <c r="Z5662" s="37"/>
      <c r="AB5662" s="37"/>
    </row>
    <row r="5663" spans="1:28">
      <c r="A5663" s="125"/>
      <c r="B5663" s="37"/>
      <c r="C5663" s="37"/>
      <c r="D5663" s="37"/>
      <c r="F5663" s="37"/>
      <c r="G5663" s="37"/>
      <c r="H5663" s="37"/>
      <c r="J5663" s="25"/>
      <c r="K5663" s="25"/>
      <c r="M5663" s="25"/>
      <c r="P5663" s="25"/>
      <c r="R5663" s="25"/>
      <c r="T5663" s="37"/>
      <c r="U5663" s="37"/>
      <c r="W5663" s="37"/>
      <c r="Y5663" s="37"/>
      <c r="Z5663" s="37"/>
      <c r="AB5663" s="37"/>
    </row>
    <row r="5664" spans="1:28">
      <c r="A5664" s="125"/>
      <c r="B5664" s="37"/>
      <c r="C5664" s="37"/>
      <c r="D5664" s="37"/>
      <c r="F5664" s="37"/>
      <c r="G5664" s="37"/>
      <c r="H5664" s="37"/>
      <c r="J5664" s="25"/>
      <c r="K5664" s="25"/>
      <c r="M5664" s="25"/>
      <c r="P5664" s="25"/>
      <c r="R5664" s="25"/>
      <c r="T5664" s="37"/>
      <c r="U5664" s="37"/>
      <c r="W5664" s="37"/>
      <c r="Y5664" s="37"/>
      <c r="Z5664" s="37"/>
      <c r="AB5664" s="37"/>
    </row>
    <row r="5665" spans="1:28">
      <c r="A5665" s="125"/>
      <c r="B5665" s="37"/>
      <c r="C5665" s="37"/>
      <c r="D5665" s="37"/>
      <c r="F5665" s="37"/>
      <c r="G5665" s="37"/>
      <c r="H5665" s="37"/>
      <c r="J5665" s="25"/>
      <c r="K5665" s="25"/>
      <c r="M5665" s="25"/>
      <c r="P5665" s="25"/>
      <c r="R5665" s="25"/>
      <c r="T5665" s="37"/>
      <c r="U5665" s="37"/>
      <c r="W5665" s="37"/>
      <c r="Y5665" s="37"/>
      <c r="Z5665" s="37"/>
      <c r="AB5665" s="37"/>
    </row>
    <row r="5666" spans="1:28">
      <c r="A5666" s="125"/>
      <c r="B5666" s="37"/>
      <c r="C5666" s="37"/>
      <c r="D5666" s="37"/>
      <c r="F5666" s="37"/>
      <c r="G5666" s="37"/>
      <c r="H5666" s="37"/>
      <c r="J5666" s="25"/>
      <c r="K5666" s="25"/>
      <c r="M5666" s="25"/>
      <c r="P5666" s="25"/>
      <c r="R5666" s="25"/>
      <c r="T5666" s="37"/>
      <c r="U5666" s="37"/>
      <c r="W5666" s="37"/>
      <c r="Y5666" s="37"/>
      <c r="Z5666" s="37"/>
      <c r="AB5666" s="37"/>
    </row>
    <row r="5667" spans="1:28">
      <c r="A5667" s="125"/>
      <c r="B5667" s="37"/>
      <c r="C5667" s="37"/>
      <c r="D5667" s="37"/>
      <c r="F5667" s="37"/>
      <c r="G5667" s="37"/>
      <c r="H5667" s="37"/>
      <c r="J5667" s="25"/>
      <c r="K5667" s="25"/>
      <c r="M5667" s="25"/>
      <c r="P5667" s="25"/>
      <c r="R5667" s="25"/>
      <c r="T5667" s="37"/>
      <c r="U5667" s="37"/>
      <c r="W5667" s="37"/>
      <c r="Y5667" s="37"/>
      <c r="Z5667" s="37"/>
      <c r="AB5667" s="37"/>
    </row>
    <row r="5668" spans="1:28">
      <c r="A5668" s="125"/>
      <c r="B5668" s="37"/>
      <c r="C5668" s="37"/>
      <c r="D5668" s="37"/>
      <c r="F5668" s="37"/>
      <c r="G5668" s="37"/>
      <c r="H5668" s="37"/>
      <c r="J5668" s="25"/>
      <c r="K5668" s="25"/>
      <c r="M5668" s="25"/>
      <c r="P5668" s="25"/>
      <c r="R5668" s="25"/>
      <c r="T5668" s="37"/>
      <c r="U5668" s="37"/>
      <c r="W5668" s="37"/>
      <c r="Y5668" s="37"/>
      <c r="Z5668" s="37"/>
      <c r="AB5668" s="37"/>
    </row>
    <row r="5669" spans="1:28">
      <c r="A5669" s="125"/>
      <c r="B5669" s="37"/>
      <c r="C5669" s="37"/>
      <c r="D5669" s="37"/>
      <c r="F5669" s="37"/>
      <c r="G5669" s="37"/>
      <c r="H5669" s="37"/>
      <c r="J5669" s="25"/>
      <c r="K5669" s="25"/>
      <c r="M5669" s="25"/>
      <c r="P5669" s="25"/>
      <c r="R5669" s="25"/>
      <c r="T5669" s="37"/>
      <c r="U5669" s="37"/>
      <c r="W5669" s="37"/>
      <c r="Y5669" s="37"/>
      <c r="Z5669" s="37"/>
      <c r="AB5669" s="37"/>
    </row>
    <row r="5670" spans="1:28">
      <c r="A5670" s="125"/>
      <c r="B5670" s="37"/>
      <c r="C5670" s="37"/>
      <c r="D5670" s="37"/>
      <c r="F5670" s="37"/>
      <c r="G5670" s="37"/>
      <c r="H5670" s="37"/>
      <c r="J5670" s="25"/>
      <c r="K5670" s="25"/>
      <c r="M5670" s="25"/>
      <c r="P5670" s="25"/>
      <c r="R5670" s="25"/>
      <c r="T5670" s="37"/>
      <c r="U5670" s="37"/>
      <c r="W5670" s="37"/>
      <c r="Y5670" s="37"/>
      <c r="Z5670" s="37"/>
      <c r="AB5670" s="37"/>
    </row>
    <row r="5671" spans="1:28">
      <c r="A5671" s="125"/>
      <c r="B5671" s="37"/>
      <c r="C5671" s="37"/>
      <c r="D5671" s="37"/>
      <c r="F5671" s="37"/>
      <c r="G5671" s="37"/>
      <c r="H5671" s="37"/>
      <c r="J5671" s="25"/>
      <c r="K5671" s="25"/>
      <c r="M5671" s="25"/>
      <c r="P5671" s="25"/>
      <c r="R5671" s="25"/>
      <c r="T5671" s="37"/>
      <c r="U5671" s="37"/>
      <c r="W5671" s="37"/>
      <c r="Y5671" s="37"/>
      <c r="Z5671" s="37"/>
      <c r="AB5671" s="37"/>
    </row>
    <row r="5672" spans="1:28">
      <c r="A5672" s="125"/>
      <c r="B5672" s="37"/>
      <c r="C5672" s="37"/>
      <c r="D5672" s="37"/>
      <c r="F5672" s="37"/>
      <c r="G5672" s="37"/>
      <c r="H5672" s="37"/>
      <c r="J5672" s="25"/>
      <c r="K5672" s="25"/>
      <c r="M5672" s="25"/>
      <c r="P5672" s="25"/>
      <c r="R5672" s="25"/>
      <c r="T5672" s="37"/>
      <c r="U5672" s="37"/>
      <c r="W5672" s="37"/>
      <c r="Y5672" s="37"/>
      <c r="Z5672" s="37"/>
      <c r="AB5672" s="37"/>
    </row>
    <row r="5673" spans="1:28">
      <c r="A5673" s="125"/>
      <c r="B5673" s="37"/>
      <c r="C5673" s="37"/>
      <c r="D5673" s="37"/>
      <c r="F5673" s="37"/>
      <c r="G5673" s="37"/>
      <c r="H5673" s="37"/>
      <c r="J5673" s="25"/>
      <c r="K5673" s="25"/>
      <c r="M5673" s="25"/>
      <c r="P5673" s="25"/>
      <c r="R5673" s="25"/>
      <c r="T5673" s="37"/>
      <c r="U5673" s="37"/>
      <c r="W5673" s="37"/>
      <c r="Y5673" s="37"/>
      <c r="Z5673" s="37"/>
      <c r="AB5673" s="37"/>
    </row>
    <row r="5674" spans="1:28">
      <c r="A5674" s="125"/>
      <c r="B5674" s="37"/>
      <c r="C5674" s="37"/>
      <c r="D5674" s="37"/>
      <c r="F5674" s="37"/>
      <c r="G5674" s="37"/>
      <c r="H5674" s="37"/>
      <c r="J5674" s="25"/>
      <c r="K5674" s="25"/>
      <c r="M5674" s="25"/>
      <c r="P5674" s="25"/>
      <c r="R5674" s="25"/>
      <c r="T5674" s="37"/>
      <c r="U5674" s="37"/>
      <c r="W5674" s="37"/>
      <c r="Y5674" s="37"/>
      <c r="Z5674" s="37"/>
      <c r="AB5674" s="37"/>
    </row>
    <row r="5675" spans="1:28">
      <c r="A5675" s="125"/>
      <c r="B5675" s="37"/>
      <c r="C5675" s="37"/>
      <c r="D5675" s="37"/>
      <c r="F5675" s="37"/>
      <c r="G5675" s="37"/>
      <c r="H5675" s="37"/>
      <c r="J5675" s="25"/>
      <c r="K5675" s="25"/>
      <c r="M5675" s="25"/>
      <c r="P5675" s="25"/>
      <c r="R5675" s="25"/>
      <c r="T5675" s="37"/>
      <c r="U5675" s="37"/>
      <c r="W5675" s="37"/>
      <c r="Y5675" s="37"/>
      <c r="Z5675" s="37"/>
      <c r="AB5675" s="37"/>
    </row>
    <row r="5676" spans="1:28">
      <c r="A5676" s="125"/>
      <c r="B5676" s="37"/>
      <c r="C5676" s="37"/>
      <c r="D5676" s="37"/>
      <c r="F5676" s="37"/>
      <c r="G5676" s="37"/>
      <c r="H5676" s="37"/>
      <c r="J5676" s="25"/>
      <c r="K5676" s="25"/>
      <c r="M5676" s="25"/>
      <c r="P5676" s="25"/>
      <c r="R5676" s="25"/>
      <c r="T5676" s="37"/>
      <c r="U5676" s="37"/>
      <c r="W5676" s="37"/>
      <c r="Y5676" s="37"/>
      <c r="Z5676" s="37"/>
      <c r="AB5676" s="37"/>
    </row>
    <row r="5677" spans="1:28">
      <c r="A5677" s="125"/>
      <c r="B5677" s="37"/>
      <c r="C5677" s="37"/>
      <c r="D5677" s="37"/>
      <c r="F5677" s="37"/>
      <c r="G5677" s="37"/>
      <c r="H5677" s="37"/>
      <c r="J5677" s="25"/>
      <c r="K5677" s="25"/>
      <c r="M5677" s="25"/>
      <c r="P5677" s="25"/>
      <c r="R5677" s="25"/>
      <c r="T5677" s="37"/>
      <c r="U5677" s="37"/>
      <c r="W5677" s="37"/>
      <c r="Y5677" s="37"/>
      <c r="Z5677" s="37"/>
      <c r="AB5677" s="37"/>
    </row>
    <row r="5678" spans="1:28">
      <c r="A5678" s="125"/>
      <c r="B5678" s="37"/>
      <c r="C5678" s="37"/>
      <c r="D5678" s="37"/>
      <c r="F5678" s="37"/>
      <c r="G5678" s="37"/>
      <c r="H5678" s="37"/>
      <c r="J5678" s="25"/>
      <c r="K5678" s="25"/>
      <c r="M5678" s="25"/>
      <c r="P5678" s="25"/>
      <c r="R5678" s="25"/>
      <c r="T5678" s="37"/>
      <c r="U5678" s="37"/>
      <c r="W5678" s="37"/>
      <c r="Y5678" s="37"/>
      <c r="Z5678" s="37"/>
      <c r="AB5678" s="37"/>
    </row>
    <row r="5679" spans="1:28">
      <c r="A5679" s="125"/>
      <c r="B5679" s="37"/>
      <c r="C5679" s="37"/>
      <c r="D5679" s="37"/>
      <c r="F5679" s="37"/>
      <c r="G5679" s="37"/>
      <c r="H5679" s="37"/>
      <c r="J5679" s="25"/>
      <c r="K5679" s="25"/>
      <c r="M5679" s="25"/>
      <c r="P5679" s="25"/>
      <c r="R5679" s="25"/>
      <c r="T5679" s="37"/>
      <c r="U5679" s="37"/>
      <c r="W5679" s="37"/>
      <c r="Y5679" s="37"/>
      <c r="Z5679" s="37"/>
      <c r="AB5679" s="37"/>
    </row>
    <row r="5680" spans="1:28">
      <c r="A5680" s="125"/>
      <c r="B5680" s="37"/>
      <c r="C5680" s="37"/>
      <c r="D5680" s="37"/>
      <c r="F5680" s="37"/>
      <c r="G5680" s="37"/>
      <c r="H5680" s="37"/>
      <c r="J5680" s="25"/>
      <c r="K5680" s="25"/>
      <c r="M5680" s="25"/>
      <c r="P5680" s="25"/>
      <c r="R5680" s="25"/>
      <c r="T5680" s="37"/>
      <c r="U5680" s="37"/>
      <c r="W5680" s="37"/>
      <c r="Y5680" s="37"/>
      <c r="Z5680" s="37"/>
      <c r="AB5680" s="37"/>
    </row>
    <row r="5681" spans="1:28">
      <c r="A5681" s="125"/>
      <c r="B5681" s="37"/>
      <c r="C5681" s="37"/>
      <c r="D5681" s="37"/>
      <c r="F5681" s="37"/>
      <c r="G5681" s="37"/>
      <c r="H5681" s="37"/>
      <c r="J5681" s="25"/>
      <c r="K5681" s="25"/>
      <c r="M5681" s="25"/>
      <c r="P5681" s="25"/>
      <c r="R5681" s="25"/>
      <c r="T5681" s="37"/>
      <c r="U5681" s="37"/>
      <c r="W5681" s="37"/>
      <c r="Y5681" s="37"/>
      <c r="Z5681" s="37"/>
      <c r="AB5681" s="37"/>
    </row>
    <row r="5682" spans="1:28">
      <c r="A5682" s="125"/>
      <c r="B5682" s="37"/>
      <c r="C5682" s="37"/>
      <c r="D5682" s="37"/>
      <c r="F5682" s="37"/>
      <c r="G5682" s="37"/>
      <c r="H5682" s="37"/>
      <c r="J5682" s="25"/>
      <c r="K5682" s="25"/>
      <c r="M5682" s="25"/>
      <c r="P5682" s="25"/>
      <c r="R5682" s="25"/>
      <c r="T5682" s="37"/>
      <c r="U5682" s="37"/>
      <c r="W5682" s="37"/>
      <c r="Y5682" s="37"/>
      <c r="Z5682" s="37"/>
      <c r="AB5682" s="37"/>
    </row>
    <row r="5683" spans="1:28">
      <c r="A5683" s="125"/>
      <c r="B5683" s="37"/>
      <c r="C5683" s="37"/>
      <c r="D5683" s="37"/>
      <c r="F5683" s="37"/>
      <c r="G5683" s="37"/>
      <c r="H5683" s="37"/>
      <c r="J5683" s="25"/>
      <c r="K5683" s="25"/>
      <c r="M5683" s="25"/>
      <c r="P5683" s="25"/>
      <c r="R5683" s="25"/>
      <c r="T5683" s="37"/>
      <c r="U5683" s="37"/>
      <c r="W5683" s="37"/>
      <c r="Y5683" s="37"/>
      <c r="Z5683" s="37"/>
      <c r="AB5683" s="37"/>
    </row>
    <row r="5684" spans="1:28">
      <c r="A5684" s="125"/>
      <c r="B5684" s="37"/>
      <c r="C5684" s="37"/>
      <c r="D5684" s="37"/>
      <c r="F5684" s="37"/>
      <c r="G5684" s="37"/>
      <c r="H5684" s="37"/>
      <c r="J5684" s="25"/>
      <c r="K5684" s="25"/>
      <c r="M5684" s="25"/>
      <c r="P5684" s="25"/>
      <c r="R5684" s="25"/>
      <c r="T5684" s="37"/>
      <c r="U5684" s="37"/>
      <c r="W5684" s="37"/>
      <c r="Y5684" s="37"/>
      <c r="Z5684" s="37"/>
      <c r="AB5684" s="37"/>
    </row>
    <row r="5685" spans="1:28">
      <c r="A5685" s="125"/>
      <c r="B5685" s="37"/>
      <c r="C5685" s="37"/>
      <c r="D5685" s="37"/>
      <c r="F5685" s="37"/>
      <c r="G5685" s="37"/>
      <c r="H5685" s="37"/>
      <c r="J5685" s="25"/>
      <c r="K5685" s="25"/>
      <c r="M5685" s="25"/>
      <c r="P5685" s="25"/>
      <c r="R5685" s="25"/>
      <c r="T5685" s="37"/>
      <c r="U5685" s="37"/>
      <c r="W5685" s="37"/>
      <c r="Y5685" s="37"/>
      <c r="Z5685" s="37"/>
      <c r="AB5685" s="37"/>
    </row>
    <row r="5686" spans="1:28">
      <c r="A5686" s="125"/>
      <c r="B5686" s="37"/>
      <c r="C5686" s="37"/>
      <c r="D5686" s="37"/>
      <c r="F5686" s="37"/>
      <c r="G5686" s="37"/>
      <c r="H5686" s="37"/>
      <c r="J5686" s="25"/>
      <c r="K5686" s="25"/>
      <c r="M5686" s="25"/>
      <c r="P5686" s="25"/>
      <c r="R5686" s="25"/>
      <c r="T5686" s="37"/>
      <c r="U5686" s="37"/>
      <c r="W5686" s="37"/>
      <c r="Y5686" s="37"/>
      <c r="Z5686" s="37"/>
      <c r="AB5686" s="37"/>
    </row>
    <row r="5687" spans="1:28">
      <c r="A5687" s="125"/>
      <c r="B5687" s="37"/>
      <c r="C5687" s="37"/>
      <c r="D5687" s="37"/>
      <c r="F5687" s="37"/>
      <c r="G5687" s="37"/>
      <c r="H5687" s="37"/>
      <c r="J5687" s="25"/>
      <c r="K5687" s="25"/>
      <c r="M5687" s="25"/>
      <c r="P5687" s="25"/>
      <c r="R5687" s="25"/>
      <c r="T5687" s="37"/>
      <c r="U5687" s="37"/>
      <c r="W5687" s="37"/>
      <c r="Y5687" s="37"/>
      <c r="Z5687" s="37"/>
      <c r="AB5687" s="37"/>
    </row>
    <row r="5688" spans="1:28">
      <c r="A5688" s="125"/>
      <c r="B5688" s="37"/>
      <c r="C5688" s="37"/>
      <c r="D5688" s="37"/>
      <c r="F5688" s="37"/>
      <c r="G5688" s="37"/>
      <c r="H5688" s="37"/>
      <c r="J5688" s="25"/>
      <c r="K5688" s="25"/>
      <c r="M5688" s="25"/>
      <c r="P5688" s="25"/>
      <c r="R5688" s="25"/>
      <c r="T5688" s="37"/>
      <c r="U5688" s="37"/>
      <c r="W5688" s="37"/>
      <c r="Y5688" s="37"/>
      <c r="Z5688" s="37"/>
      <c r="AB5688" s="37"/>
    </row>
    <row r="5689" spans="1:28">
      <c r="A5689" s="125"/>
      <c r="B5689" s="37"/>
      <c r="C5689" s="37"/>
      <c r="D5689" s="37"/>
      <c r="F5689" s="37"/>
      <c r="G5689" s="37"/>
      <c r="H5689" s="37"/>
      <c r="J5689" s="25"/>
      <c r="K5689" s="25"/>
      <c r="M5689" s="25"/>
      <c r="P5689" s="25"/>
      <c r="R5689" s="25"/>
      <c r="T5689" s="37"/>
      <c r="U5689" s="37"/>
      <c r="W5689" s="37"/>
      <c r="Y5689" s="37"/>
      <c r="Z5689" s="37"/>
      <c r="AB5689" s="37"/>
    </row>
    <row r="5690" spans="1:28">
      <c r="A5690" s="125"/>
      <c r="B5690" s="37"/>
      <c r="C5690" s="37"/>
      <c r="D5690" s="37"/>
      <c r="F5690" s="37"/>
      <c r="G5690" s="37"/>
      <c r="H5690" s="37"/>
      <c r="J5690" s="25"/>
      <c r="K5690" s="25"/>
      <c r="M5690" s="25"/>
      <c r="P5690" s="25"/>
      <c r="R5690" s="25"/>
      <c r="T5690" s="37"/>
      <c r="U5690" s="37"/>
      <c r="W5690" s="37"/>
      <c r="Y5690" s="37"/>
      <c r="Z5690" s="37"/>
      <c r="AB5690" s="37"/>
    </row>
    <row r="5691" spans="1:28">
      <c r="A5691" s="125"/>
      <c r="B5691" s="37"/>
      <c r="C5691" s="37"/>
      <c r="D5691" s="37"/>
      <c r="F5691" s="37"/>
      <c r="G5691" s="37"/>
      <c r="H5691" s="37"/>
      <c r="J5691" s="25"/>
      <c r="K5691" s="25"/>
      <c r="M5691" s="25"/>
      <c r="P5691" s="25"/>
      <c r="R5691" s="25"/>
      <c r="T5691" s="37"/>
      <c r="U5691" s="37"/>
      <c r="W5691" s="37"/>
      <c r="Y5691" s="37"/>
      <c r="Z5691" s="37"/>
      <c r="AB5691" s="37"/>
    </row>
    <row r="5692" spans="1:28">
      <c r="A5692" s="125"/>
      <c r="B5692" s="37"/>
      <c r="C5692" s="37"/>
      <c r="D5692" s="37"/>
      <c r="F5692" s="37"/>
      <c r="G5692" s="37"/>
      <c r="H5692" s="37"/>
      <c r="J5692" s="25"/>
      <c r="K5692" s="25"/>
      <c r="M5692" s="25"/>
      <c r="P5692" s="25"/>
      <c r="R5692" s="25"/>
      <c r="T5692" s="37"/>
      <c r="U5692" s="37"/>
      <c r="W5692" s="37"/>
      <c r="Y5692" s="37"/>
      <c r="Z5692" s="37"/>
      <c r="AB5692" s="37"/>
    </row>
    <row r="5693" spans="1:28">
      <c r="A5693" s="125"/>
      <c r="B5693" s="37"/>
      <c r="C5693" s="37"/>
      <c r="D5693" s="37"/>
      <c r="F5693" s="37"/>
      <c r="G5693" s="37"/>
      <c r="H5693" s="37"/>
      <c r="J5693" s="25"/>
      <c r="K5693" s="25"/>
      <c r="M5693" s="25"/>
      <c r="P5693" s="25"/>
      <c r="R5693" s="25"/>
      <c r="T5693" s="37"/>
      <c r="U5693" s="37"/>
      <c r="W5693" s="37"/>
      <c r="Y5693" s="37"/>
      <c r="Z5693" s="37"/>
      <c r="AB5693" s="37"/>
    </row>
    <row r="5694" spans="1:28">
      <c r="A5694" s="125"/>
      <c r="B5694" s="37"/>
      <c r="C5694" s="37"/>
      <c r="D5694" s="37"/>
      <c r="F5694" s="37"/>
      <c r="G5694" s="37"/>
      <c r="H5694" s="37"/>
      <c r="J5694" s="25"/>
      <c r="K5694" s="25"/>
      <c r="M5694" s="25"/>
      <c r="P5694" s="25"/>
      <c r="R5694" s="25"/>
      <c r="T5694" s="37"/>
      <c r="U5694" s="37"/>
      <c r="W5694" s="37"/>
      <c r="Y5694" s="37"/>
      <c r="Z5694" s="37"/>
      <c r="AB5694" s="37"/>
    </row>
    <row r="5695" spans="1:28">
      <c r="A5695" s="125"/>
      <c r="B5695" s="37"/>
      <c r="C5695" s="37"/>
      <c r="D5695" s="37"/>
      <c r="F5695" s="37"/>
      <c r="G5695" s="37"/>
      <c r="H5695" s="37"/>
      <c r="J5695" s="25"/>
      <c r="K5695" s="25"/>
      <c r="M5695" s="25"/>
      <c r="P5695" s="25"/>
      <c r="R5695" s="25"/>
      <c r="T5695" s="37"/>
      <c r="U5695" s="37"/>
      <c r="W5695" s="37"/>
      <c r="Y5695" s="37"/>
      <c r="Z5695" s="37"/>
      <c r="AB5695" s="37"/>
    </row>
    <row r="5696" spans="1:28">
      <c r="A5696" s="125"/>
      <c r="B5696" s="37"/>
      <c r="C5696" s="37"/>
      <c r="D5696" s="37"/>
      <c r="F5696" s="37"/>
      <c r="G5696" s="37"/>
      <c r="H5696" s="37"/>
      <c r="J5696" s="25"/>
      <c r="K5696" s="25"/>
      <c r="M5696" s="25"/>
      <c r="P5696" s="25"/>
      <c r="R5696" s="25"/>
      <c r="T5696" s="37"/>
      <c r="U5696" s="37"/>
      <c r="W5696" s="37"/>
      <c r="Y5696" s="37"/>
      <c r="Z5696" s="37"/>
      <c r="AB5696" s="37"/>
    </row>
    <row r="5697" spans="1:28">
      <c r="A5697" s="125"/>
      <c r="B5697" s="37"/>
      <c r="C5697" s="37"/>
      <c r="D5697" s="37"/>
      <c r="F5697" s="37"/>
      <c r="G5697" s="37"/>
      <c r="H5697" s="37"/>
      <c r="J5697" s="25"/>
      <c r="K5697" s="25"/>
      <c r="M5697" s="25"/>
      <c r="P5697" s="25"/>
      <c r="R5697" s="25"/>
      <c r="T5697" s="37"/>
      <c r="U5697" s="37"/>
      <c r="W5697" s="37"/>
      <c r="Y5697" s="37"/>
      <c r="Z5697" s="37"/>
      <c r="AB5697" s="37"/>
    </row>
    <row r="5698" spans="1:28">
      <c r="A5698" s="125"/>
      <c r="B5698" s="37"/>
      <c r="C5698" s="37"/>
      <c r="D5698" s="37"/>
      <c r="F5698" s="37"/>
      <c r="G5698" s="37"/>
      <c r="H5698" s="37"/>
      <c r="J5698" s="25"/>
      <c r="K5698" s="25"/>
      <c r="M5698" s="25"/>
      <c r="P5698" s="25"/>
      <c r="R5698" s="25"/>
      <c r="T5698" s="37"/>
      <c r="U5698" s="37"/>
      <c r="W5698" s="37"/>
      <c r="Y5698" s="37"/>
      <c r="Z5698" s="37"/>
      <c r="AB5698" s="37"/>
    </row>
    <row r="5699" spans="1:28">
      <c r="A5699" s="125"/>
      <c r="B5699" s="37"/>
      <c r="C5699" s="37"/>
      <c r="D5699" s="37"/>
      <c r="F5699" s="37"/>
      <c r="G5699" s="37"/>
      <c r="H5699" s="37"/>
      <c r="J5699" s="25"/>
      <c r="K5699" s="25"/>
      <c r="M5699" s="25"/>
      <c r="P5699" s="25"/>
      <c r="R5699" s="25"/>
      <c r="T5699" s="37"/>
      <c r="U5699" s="37"/>
      <c r="W5699" s="37"/>
      <c r="Y5699" s="37"/>
      <c r="Z5699" s="37"/>
      <c r="AB5699" s="37"/>
    </row>
    <row r="5700" spans="1:28">
      <c r="A5700" s="125"/>
      <c r="B5700" s="37"/>
      <c r="C5700" s="37"/>
      <c r="D5700" s="37"/>
      <c r="F5700" s="37"/>
      <c r="G5700" s="37"/>
      <c r="H5700" s="37"/>
      <c r="J5700" s="25"/>
      <c r="K5700" s="25"/>
      <c r="M5700" s="25"/>
      <c r="P5700" s="25"/>
      <c r="R5700" s="25"/>
      <c r="T5700" s="37"/>
      <c r="U5700" s="37"/>
      <c r="W5700" s="37"/>
      <c r="Y5700" s="37"/>
      <c r="Z5700" s="37"/>
      <c r="AB5700" s="37"/>
    </row>
    <row r="5701" spans="1:28">
      <c r="A5701" s="125"/>
      <c r="B5701" s="37"/>
      <c r="C5701" s="37"/>
      <c r="D5701" s="37"/>
      <c r="F5701" s="37"/>
      <c r="G5701" s="37"/>
      <c r="H5701" s="37"/>
      <c r="J5701" s="25"/>
      <c r="K5701" s="25"/>
      <c r="M5701" s="25"/>
      <c r="P5701" s="25"/>
      <c r="R5701" s="25"/>
      <c r="T5701" s="37"/>
      <c r="U5701" s="37"/>
      <c r="W5701" s="37"/>
      <c r="Y5701" s="37"/>
      <c r="Z5701" s="37"/>
      <c r="AB5701" s="37"/>
    </row>
    <row r="5702" spans="1:28">
      <c r="A5702" s="125"/>
      <c r="B5702" s="37"/>
      <c r="C5702" s="37"/>
      <c r="D5702" s="37"/>
      <c r="F5702" s="37"/>
      <c r="G5702" s="37"/>
      <c r="H5702" s="37"/>
      <c r="J5702" s="25"/>
      <c r="K5702" s="25"/>
      <c r="M5702" s="25"/>
      <c r="P5702" s="25"/>
      <c r="R5702" s="25"/>
      <c r="T5702" s="37"/>
      <c r="U5702" s="37"/>
      <c r="W5702" s="37"/>
      <c r="Y5702" s="37"/>
      <c r="Z5702" s="37"/>
      <c r="AB5702" s="37"/>
    </row>
    <row r="5703" spans="1:28">
      <c r="A5703" s="125"/>
      <c r="B5703" s="37"/>
      <c r="C5703" s="37"/>
      <c r="D5703" s="37"/>
      <c r="F5703" s="37"/>
      <c r="G5703" s="37"/>
      <c r="H5703" s="37"/>
      <c r="J5703" s="25"/>
      <c r="K5703" s="25"/>
      <c r="M5703" s="25"/>
      <c r="P5703" s="25"/>
      <c r="R5703" s="25"/>
      <c r="T5703" s="37"/>
      <c r="U5703" s="37"/>
      <c r="W5703" s="37"/>
      <c r="Y5703" s="37"/>
      <c r="Z5703" s="37"/>
      <c r="AB5703" s="37"/>
    </row>
    <row r="5704" spans="1:28">
      <c r="A5704" s="125"/>
      <c r="B5704" s="37"/>
      <c r="C5704" s="37"/>
      <c r="D5704" s="37"/>
      <c r="F5704" s="37"/>
      <c r="G5704" s="37"/>
      <c r="H5704" s="37"/>
      <c r="J5704" s="25"/>
      <c r="K5704" s="25"/>
      <c r="M5704" s="25"/>
      <c r="P5704" s="25"/>
      <c r="R5704" s="25"/>
      <c r="T5704" s="37"/>
      <c r="U5704" s="37"/>
      <c r="W5704" s="37"/>
      <c r="Y5704" s="37"/>
      <c r="Z5704" s="37"/>
      <c r="AB5704" s="37"/>
    </row>
    <row r="5705" spans="1:28">
      <c r="A5705" s="125"/>
      <c r="B5705" s="37"/>
      <c r="C5705" s="37"/>
      <c r="D5705" s="37"/>
      <c r="F5705" s="37"/>
      <c r="G5705" s="37"/>
      <c r="H5705" s="37"/>
      <c r="J5705" s="25"/>
      <c r="K5705" s="25"/>
      <c r="M5705" s="25"/>
      <c r="P5705" s="25"/>
      <c r="R5705" s="25"/>
      <c r="T5705" s="37"/>
      <c r="U5705" s="37"/>
      <c r="W5705" s="37"/>
      <c r="Y5705" s="37"/>
      <c r="Z5705" s="37"/>
      <c r="AB5705" s="37"/>
    </row>
    <row r="5706" spans="1:28">
      <c r="A5706" s="125"/>
      <c r="B5706" s="37"/>
      <c r="C5706" s="37"/>
      <c r="D5706" s="37"/>
      <c r="F5706" s="37"/>
      <c r="G5706" s="37"/>
      <c r="H5706" s="37"/>
      <c r="J5706" s="25"/>
      <c r="K5706" s="25"/>
      <c r="M5706" s="25"/>
      <c r="P5706" s="25"/>
      <c r="R5706" s="25"/>
      <c r="T5706" s="37"/>
      <c r="U5706" s="37"/>
      <c r="W5706" s="37"/>
      <c r="Y5706" s="37"/>
      <c r="Z5706" s="37"/>
      <c r="AB5706" s="37"/>
    </row>
    <row r="5707" spans="1:28">
      <c r="A5707" s="125"/>
      <c r="B5707" s="37"/>
      <c r="C5707" s="37"/>
      <c r="D5707" s="37"/>
      <c r="F5707" s="37"/>
      <c r="G5707" s="37"/>
      <c r="H5707" s="37"/>
      <c r="J5707" s="25"/>
      <c r="K5707" s="25"/>
      <c r="M5707" s="25"/>
      <c r="P5707" s="25"/>
      <c r="R5707" s="25"/>
      <c r="T5707" s="37"/>
      <c r="U5707" s="37"/>
      <c r="W5707" s="37"/>
      <c r="Y5707" s="37"/>
      <c r="Z5707" s="37"/>
      <c r="AB5707" s="37"/>
    </row>
    <row r="5708" spans="1:28">
      <c r="A5708" s="125"/>
      <c r="B5708" s="37"/>
      <c r="C5708" s="37"/>
      <c r="D5708" s="37"/>
      <c r="F5708" s="37"/>
      <c r="G5708" s="37"/>
      <c r="H5708" s="37"/>
      <c r="J5708" s="25"/>
      <c r="K5708" s="25"/>
      <c r="M5708" s="25"/>
      <c r="P5708" s="25"/>
      <c r="R5708" s="25"/>
      <c r="T5708" s="37"/>
      <c r="U5708" s="37"/>
      <c r="W5708" s="37"/>
      <c r="Y5708" s="37"/>
      <c r="Z5708" s="37"/>
      <c r="AB5708" s="37"/>
    </row>
    <row r="5709" spans="1:28">
      <c r="A5709" s="125"/>
      <c r="B5709" s="37"/>
      <c r="C5709" s="37"/>
      <c r="D5709" s="37"/>
      <c r="F5709" s="37"/>
      <c r="G5709" s="37"/>
      <c r="H5709" s="37"/>
      <c r="J5709" s="25"/>
      <c r="K5709" s="25"/>
      <c r="M5709" s="25"/>
      <c r="P5709" s="25"/>
      <c r="R5709" s="25"/>
      <c r="T5709" s="37"/>
      <c r="U5709" s="37"/>
      <c r="W5709" s="37"/>
      <c r="Y5709" s="37"/>
      <c r="Z5709" s="37"/>
      <c r="AB5709" s="37"/>
    </row>
    <row r="5710" spans="1:28">
      <c r="A5710" s="125"/>
      <c r="B5710" s="37"/>
      <c r="C5710" s="37"/>
      <c r="D5710" s="37"/>
      <c r="F5710" s="37"/>
      <c r="G5710" s="37"/>
      <c r="H5710" s="37"/>
      <c r="J5710" s="25"/>
      <c r="K5710" s="25"/>
      <c r="M5710" s="25"/>
      <c r="P5710" s="25"/>
      <c r="R5710" s="25"/>
      <c r="T5710" s="37"/>
      <c r="U5710" s="37"/>
      <c r="W5710" s="37"/>
      <c r="Y5710" s="37"/>
      <c r="Z5710" s="37"/>
      <c r="AB5710" s="37"/>
    </row>
    <row r="5711" spans="1:28">
      <c r="A5711" s="125"/>
      <c r="B5711" s="37"/>
      <c r="C5711" s="37"/>
      <c r="D5711" s="37"/>
      <c r="F5711" s="37"/>
      <c r="G5711" s="37"/>
      <c r="H5711" s="37"/>
      <c r="J5711" s="25"/>
      <c r="K5711" s="25"/>
      <c r="M5711" s="25"/>
      <c r="P5711" s="25"/>
      <c r="R5711" s="25"/>
      <c r="T5711" s="37"/>
      <c r="U5711" s="37"/>
      <c r="W5711" s="37"/>
      <c r="Y5711" s="37"/>
      <c r="Z5711" s="37"/>
      <c r="AB5711" s="37"/>
    </row>
    <row r="5712" spans="1:28">
      <c r="A5712" s="125"/>
      <c r="B5712" s="37"/>
      <c r="C5712" s="37"/>
      <c r="D5712" s="37"/>
      <c r="F5712" s="37"/>
      <c r="G5712" s="37"/>
      <c r="H5712" s="37"/>
      <c r="J5712" s="25"/>
      <c r="K5712" s="25"/>
      <c r="M5712" s="25"/>
      <c r="P5712" s="25"/>
      <c r="R5712" s="25"/>
      <c r="T5712" s="37"/>
      <c r="U5712" s="37"/>
      <c r="W5712" s="37"/>
      <c r="Y5712" s="37"/>
      <c r="Z5712" s="37"/>
      <c r="AB5712" s="37"/>
    </row>
    <row r="5713" spans="1:28">
      <c r="A5713" s="125"/>
      <c r="B5713" s="37"/>
      <c r="C5713" s="37"/>
      <c r="D5713" s="37"/>
      <c r="F5713" s="37"/>
      <c r="G5713" s="37"/>
      <c r="H5713" s="37"/>
      <c r="J5713" s="25"/>
      <c r="K5713" s="25"/>
      <c r="M5713" s="25"/>
      <c r="P5713" s="25"/>
      <c r="R5713" s="25"/>
      <c r="T5713" s="37"/>
      <c r="U5713" s="37"/>
      <c r="W5713" s="37"/>
      <c r="Y5713" s="37"/>
      <c r="Z5713" s="37"/>
      <c r="AB5713" s="37"/>
    </row>
    <row r="5714" spans="1:28">
      <c r="A5714" s="125"/>
      <c r="B5714" s="37"/>
      <c r="C5714" s="37"/>
      <c r="D5714" s="37"/>
      <c r="F5714" s="37"/>
      <c r="G5714" s="37"/>
      <c r="H5714" s="37"/>
      <c r="J5714" s="25"/>
      <c r="K5714" s="25"/>
      <c r="M5714" s="25"/>
      <c r="P5714" s="25"/>
      <c r="R5714" s="25"/>
      <c r="T5714" s="37"/>
      <c r="U5714" s="37"/>
      <c r="W5714" s="37"/>
      <c r="Y5714" s="37"/>
      <c r="Z5714" s="37"/>
      <c r="AB5714" s="37"/>
    </row>
    <row r="5715" spans="1:28">
      <c r="A5715" s="125"/>
      <c r="B5715" s="37"/>
      <c r="C5715" s="37"/>
      <c r="D5715" s="37"/>
      <c r="F5715" s="37"/>
      <c r="G5715" s="37"/>
      <c r="H5715" s="37"/>
      <c r="J5715" s="25"/>
      <c r="K5715" s="25"/>
      <c r="M5715" s="25"/>
      <c r="P5715" s="25"/>
      <c r="R5715" s="25"/>
      <c r="T5715" s="37"/>
      <c r="U5715" s="37"/>
      <c r="W5715" s="37"/>
      <c r="Y5715" s="37"/>
      <c r="Z5715" s="37"/>
      <c r="AB5715" s="37"/>
    </row>
    <row r="5716" spans="1:28">
      <c r="A5716" s="125"/>
      <c r="B5716" s="37"/>
      <c r="C5716" s="37"/>
      <c r="D5716" s="37"/>
      <c r="F5716" s="37"/>
      <c r="G5716" s="37"/>
      <c r="H5716" s="37"/>
      <c r="J5716" s="25"/>
      <c r="K5716" s="25"/>
      <c r="M5716" s="25"/>
      <c r="P5716" s="25"/>
      <c r="R5716" s="25"/>
      <c r="T5716" s="37"/>
      <c r="U5716" s="37"/>
      <c r="W5716" s="37"/>
      <c r="Y5716" s="37"/>
      <c r="Z5716" s="37"/>
      <c r="AB5716" s="37"/>
    </row>
    <row r="5717" spans="1:28">
      <c r="A5717" s="125"/>
      <c r="B5717" s="37"/>
      <c r="C5717" s="37"/>
      <c r="D5717" s="37"/>
      <c r="F5717" s="37"/>
      <c r="G5717" s="37"/>
      <c r="H5717" s="37"/>
      <c r="J5717" s="25"/>
      <c r="K5717" s="25"/>
      <c r="M5717" s="25"/>
      <c r="P5717" s="25"/>
      <c r="R5717" s="25"/>
      <c r="T5717" s="37"/>
      <c r="U5717" s="37"/>
      <c r="W5717" s="37"/>
      <c r="Y5717" s="37"/>
      <c r="Z5717" s="37"/>
      <c r="AB5717" s="37"/>
    </row>
    <row r="5718" spans="1:28">
      <c r="A5718" s="125"/>
      <c r="B5718" s="37"/>
      <c r="C5718" s="37"/>
      <c r="D5718" s="37"/>
      <c r="F5718" s="37"/>
      <c r="G5718" s="37"/>
      <c r="H5718" s="37"/>
      <c r="J5718" s="25"/>
      <c r="K5718" s="25"/>
      <c r="M5718" s="25"/>
      <c r="P5718" s="25"/>
      <c r="R5718" s="25"/>
      <c r="T5718" s="37"/>
      <c r="U5718" s="37"/>
      <c r="W5718" s="37"/>
      <c r="Y5718" s="37"/>
      <c r="Z5718" s="37"/>
      <c r="AB5718" s="37"/>
    </row>
    <row r="5719" spans="1:28">
      <c r="A5719" s="125"/>
      <c r="B5719" s="37"/>
      <c r="C5719" s="37"/>
      <c r="D5719" s="37"/>
      <c r="F5719" s="37"/>
      <c r="G5719" s="37"/>
      <c r="H5719" s="37"/>
      <c r="J5719" s="25"/>
      <c r="K5719" s="25"/>
      <c r="M5719" s="25"/>
      <c r="P5719" s="25"/>
      <c r="R5719" s="25"/>
      <c r="T5719" s="37"/>
      <c r="U5719" s="37"/>
      <c r="W5719" s="37"/>
      <c r="Y5719" s="37"/>
      <c r="Z5719" s="37"/>
      <c r="AB5719" s="37"/>
    </row>
    <row r="5720" spans="1:28">
      <c r="A5720" s="125"/>
      <c r="B5720" s="37"/>
      <c r="C5720" s="37"/>
      <c r="D5720" s="37"/>
      <c r="F5720" s="37"/>
      <c r="G5720" s="37"/>
      <c r="H5720" s="37"/>
      <c r="J5720" s="25"/>
      <c r="K5720" s="25"/>
      <c r="M5720" s="25"/>
      <c r="P5720" s="25"/>
      <c r="R5720" s="25"/>
      <c r="T5720" s="37"/>
      <c r="U5720" s="37"/>
      <c r="W5720" s="37"/>
      <c r="Y5720" s="37"/>
      <c r="Z5720" s="37"/>
      <c r="AB5720" s="37"/>
    </row>
    <row r="5721" spans="1:28">
      <c r="A5721" s="125"/>
      <c r="B5721" s="37"/>
      <c r="C5721" s="37"/>
      <c r="D5721" s="37"/>
      <c r="F5721" s="37"/>
      <c r="G5721" s="37"/>
      <c r="H5721" s="37"/>
      <c r="J5721" s="25"/>
      <c r="K5721" s="25"/>
      <c r="M5721" s="25"/>
      <c r="P5721" s="25"/>
      <c r="R5721" s="25"/>
      <c r="T5721" s="37"/>
      <c r="U5721" s="37"/>
      <c r="W5721" s="37"/>
      <c r="Y5721" s="37"/>
      <c r="Z5721" s="37"/>
      <c r="AB5721" s="37"/>
    </row>
    <row r="5722" spans="1:28">
      <c r="A5722" s="125"/>
      <c r="B5722" s="37"/>
      <c r="C5722" s="37"/>
      <c r="D5722" s="37"/>
      <c r="F5722" s="37"/>
      <c r="G5722" s="37"/>
      <c r="H5722" s="37"/>
      <c r="J5722" s="25"/>
      <c r="K5722" s="25"/>
      <c r="M5722" s="25"/>
      <c r="P5722" s="25"/>
      <c r="R5722" s="25"/>
      <c r="T5722" s="37"/>
      <c r="U5722" s="37"/>
      <c r="W5722" s="37"/>
      <c r="Y5722" s="37"/>
      <c r="Z5722" s="37"/>
      <c r="AB5722" s="37"/>
    </row>
    <row r="5723" spans="1:28">
      <c r="A5723" s="125"/>
      <c r="B5723" s="37"/>
      <c r="C5723" s="37"/>
      <c r="D5723" s="37"/>
      <c r="F5723" s="37"/>
      <c r="G5723" s="37"/>
      <c r="H5723" s="37"/>
      <c r="J5723" s="25"/>
      <c r="K5723" s="25"/>
      <c r="M5723" s="25"/>
      <c r="P5723" s="25"/>
      <c r="R5723" s="25"/>
      <c r="T5723" s="37"/>
      <c r="U5723" s="37"/>
      <c r="W5723" s="37"/>
      <c r="Y5723" s="37"/>
      <c r="Z5723" s="37"/>
      <c r="AB5723" s="37"/>
    </row>
    <row r="5724" spans="1:28">
      <c r="A5724" s="125"/>
      <c r="B5724" s="37"/>
      <c r="C5724" s="37"/>
      <c r="D5724" s="37"/>
      <c r="F5724" s="37"/>
      <c r="G5724" s="37"/>
      <c r="H5724" s="37"/>
      <c r="J5724" s="25"/>
      <c r="K5724" s="25"/>
      <c r="M5724" s="25"/>
      <c r="P5724" s="25"/>
      <c r="R5724" s="25"/>
      <c r="T5724" s="37"/>
      <c r="U5724" s="37"/>
      <c r="W5724" s="37"/>
      <c r="Y5724" s="37"/>
      <c r="Z5724" s="37"/>
      <c r="AB5724" s="37"/>
    </row>
    <row r="5725" spans="1:28">
      <c r="A5725" s="125"/>
      <c r="B5725" s="37"/>
      <c r="C5725" s="37"/>
      <c r="D5725" s="37"/>
      <c r="F5725" s="37"/>
      <c r="G5725" s="37"/>
      <c r="H5725" s="37"/>
      <c r="J5725" s="25"/>
      <c r="K5725" s="25"/>
      <c r="M5725" s="25"/>
      <c r="P5725" s="25"/>
      <c r="R5725" s="25"/>
      <c r="T5725" s="37"/>
      <c r="U5725" s="37"/>
      <c r="W5725" s="37"/>
      <c r="Y5725" s="37"/>
      <c r="Z5725" s="37"/>
      <c r="AB5725" s="37"/>
    </row>
    <row r="5726" spans="1:28">
      <c r="A5726" s="125"/>
      <c r="B5726" s="37"/>
      <c r="C5726" s="37"/>
      <c r="D5726" s="37"/>
      <c r="F5726" s="37"/>
      <c r="G5726" s="37"/>
      <c r="H5726" s="37"/>
      <c r="J5726" s="25"/>
      <c r="K5726" s="25"/>
      <c r="M5726" s="25"/>
      <c r="P5726" s="25"/>
      <c r="R5726" s="25"/>
      <c r="T5726" s="37"/>
      <c r="U5726" s="37"/>
      <c r="W5726" s="37"/>
      <c r="Y5726" s="37"/>
      <c r="Z5726" s="37"/>
      <c r="AB5726" s="37"/>
    </row>
    <row r="5727" spans="1:28">
      <c r="A5727" s="125"/>
      <c r="B5727" s="37"/>
      <c r="C5727" s="37"/>
      <c r="D5727" s="37"/>
      <c r="F5727" s="37"/>
      <c r="G5727" s="37"/>
      <c r="H5727" s="37"/>
      <c r="J5727" s="25"/>
      <c r="K5727" s="25"/>
      <c r="M5727" s="25"/>
      <c r="P5727" s="25"/>
      <c r="R5727" s="25"/>
      <c r="T5727" s="37"/>
      <c r="U5727" s="37"/>
      <c r="W5727" s="37"/>
      <c r="Y5727" s="37"/>
      <c r="Z5727" s="37"/>
      <c r="AB5727" s="37"/>
    </row>
    <row r="5728" spans="1:28">
      <c r="A5728" s="125"/>
      <c r="B5728" s="37"/>
      <c r="C5728" s="37"/>
      <c r="D5728" s="37"/>
      <c r="F5728" s="37"/>
      <c r="G5728" s="37"/>
      <c r="H5728" s="37"/>
      <c r="J5728" s="25"/>
      <c r="K5728" s="25"/>
      <c r="M5728" s="25"/>
      <c r="P5728" s="25"/>
      <c r="R5728" s="25"/>
      <c r="T5728" s="37"/>
      <c r="U5728" s="37"/>
      <c r="W5728" s="37"/>
      <c r="Y5728" s="37"/>
      <c r="Z5728" s="37"/>
      <c r="AB5728" s="37"/>
    </row>
    <row r="5729" spans="1:28">
      <c r="A5729" s="125"/>
      <c r="B5729" s="37"/>
      <c r="C5729" s="37"/>
      <c r="D5729" s="37"/>
      <c r="F5729" s="37"/>
      <c r="G5729" s="37"/>
      <c r="H5729" s="37"/>
      <c r="J5729" s="25"/>
      <c r="K5729" s="25"/>
      <c r="M5729" s="25"/>
      <c r="P5729" s="25"/>
      <c r="R5729" s="25"/>
      <c r="T5729" s="37"/>
      <c r="U5729" s="37"/>
      <c r="W5729" s="37"/>
      <c r="Y5729" s="37"/>
      <c r="Z5729" s="37"/>
      <c r="AB5729" s="37"/>
    </row>
    <row r="5730" spans="1:28">
      <c r="A5730" s="125"/>
      <c r="B5730" s="37"/>
      <c r="C5730" s="37"/>
      <c r="D5730" s="37"/>
      <c r="F5730" s="37"/>
      <c r="G5730" s="37"/>
      <c r="H5730" s="37"/>
      <c r="J5730" s="25"/>
      <c r="K5730" s="25"/>
      <c r="M5730" s="25"/>
      <c r="P5730" s="25"/>
      <c r="R5730" s="25"/>
      <c r="T5730" s="37"/>
      <c r="U5730" s="37"/>
      <c r="W5730" s="37"/>
      <c r="Y5730" s="37"/>
      <c r="Z5730" s="37"/>
      <c r="AB5730" s="37"/>
    </row>
    <row r="5731" spans="1:28">
      <c r="A5731" s="125"/>
      <c r="B5731" s="37"/>
      <c r="C5731" s="37"/>
      <c r="D5731" s="37"/>
      <c r="F5731" s="37"/>
      <c r="G5731" s="37"/>
      <c r="H5731" s="37"/>
      <c r="J5731" s="25"/>
      <c r="K5731" s="25"/>
      <c r="M5731" s="25"/>
      <c r="P5731" s="25"/>
      <c r="R5731" s="25"/>
      <c r="T5731" s="37"/>
      <c r="U5731" s="37"/>
      <c r="W5731" s="37"/>
      <c r="Y5731" s="37"/>
      <c r="Z5731" s="37"/>
      <c r="AB5731" s="37"/>
    </row>
    <row r="5732" spans="1:28">
      <c r="A5732" s="125"/>
      <c r="B5732" s="37"/>
      <c r="C5732" s="37"/>
      <c r="D5732" s="37"/>
      <c r="F5732" s="37"/>
      <c r="G5732" s="37"/>
      <c r="H5732" s="37"/>
      <c r="J5732" s="25"/>
      <c r="K5732" s="25"/>
      <c r="M5732" s="25"/>
      <c r="P5732" s="25"/>
      <c r="R5732" s="25"/>
      <c r="T5732" s="37"/>
      <c r="U5732" s="37"/>
      <c r="W5732" s="37"/>
      <c r="Y5732" s="37"/>
      <c r="Z5732" s="37"/>
      <c r="AB5732" s="37"/>
    </row>
    <row r="5733" spans="1:28">
      <c r="A5733" s="125"/>
      <c r="B5733" s="37"/>
      <c r="C5733" s="37"/>
      <c r="D5733" s="37"/>
      <c r="F5733" s="37"/>
      <c r="G5733" s="37"/>
      <c r="H5733" s="37"/>
      <c r="J5733" s="25"/>
      <c r="K5733" s="25"/>
      <c r="M5733" s="25"/>
      <c r="P5733" s="25"/>
      <c r="R5733" s="25"/>
      <c r="T5733" s="37"/>
      <c r="U5733" s="37"/>
      <c r="W5733" s="37"/>
      <c r="Y5733" s="37"/>
      <c r="Z5733" s="37"/>
      <c r="AB5733" s="37"/>
    </row>
    <row r="5734" spans="1:28">
      <c r="A5734" s="125"/>
      <c r="B5734" s="37"/>
      <c r="C5734" s="37"/>
      <c r="D5734" s="37"/>
      <c r="F5734" s="37"/>
      <c r="G5734" s="37"/>
      <c r="H5734" s="37"/>
      <c r="J5734" s="25"/>
      <c r="K5734" s="25"/>
      <c r="M5734" s="25"/>
      <c r="P5734" s="25"/>
      <c r="R5734" s="25"/>
      <c r="T5734" s="37"/>
      <c r="U5734" s="37"/>
      <c r="W5734" s="37"/>
      <c r="Y5734" s="37"/>
      <c r="Z5734" s="37"/>
      <c r="AB5734" s="37"/>
    </row>
    <row r="5735" spans="1:28">
      <c r="A5735" s="125"/>
      <c r="B5735" s="37"/>
      <c r="C5735" s="37"/>
      <c r="D5735" s="37"/>
      <c r="F5735" s="37"/>
      <c r="G5735" s="37"/>
      <c r="H5735" s="37"/>
      <c r="J5735" s="25"/>
      <c r="K5735" s="25"/>
      <c r="M5735" s="25"/>
      <c r="P5735" s="25"/>
      <c r="R5735" s="25"/>
      <c r="T5735" s="37"/>
      <c r="U5735" s="37"/>
      <c r="W5735" s="37"/>
      <c r="Y5735" s="37"/>
      <c r="Z5735" s="37"/>
      <c r="AB5735" s="37"/>
    </row>
    <row r="5736" spans="1:28">
      <c r="A5736" s="125"/>
      <c r="B5736" s="37"/>
      <c r="C5736" s="37"/>
      <c r="D5736" s="37"/>
      <c r="F5736" s="37"/>
      <c r="G5736" s="37"/>
      <c r="H5736" s="37"/>
      <c r="J5736" s="25"/>
      <c r="K5736" s="25"/>
      <c r="M5736" s="25"/>
      <c r="P5736" s="25"/>
      <c r="R5736" s="25"/>
      <c r="T5736" s="37"/>
      <c r="U5736" s="37"/>
      <c r="W5736" s="37"/>
      <c r="Y5736" s="37"/>
      <c r="Z5736" s="37"/>
      <c r="AB5736" s="37"/>
    </row>
    <row r="5737" spans="1:28">
      <c r="A5737" s="125"/>
      <c r="B5737" s="37"/>
      <c r="C5737" s="37"/>
      <c r="D5737" s="37"/>
      <c r="F5737" s="37"/>
      <c r="G5737" s="37"/>
      <c r="H5737" s="37"/>
      <c r="J5737" s="25"/>
      <c r="K5737" s="25"/>
      <c r="M5737" s="25"/>
      <c r="P5737" s="25"/>
      <c r="R5737" s="25"/>
      <c r="T5737" s="37"/>
      <c r="U5737" s="37"/>
      <c r="W5737" s="37"/>
      <c r="Y5737" s="37"/>
      <c r="Z5737" s="37"/>
      <c r="AB5737" s="37"/>
    </row>
    <row r="5738" spans="1:28">
      <c r="A5738" s="125"/>
      <c r="B5738" s="37"/>
      <c r="C5738" s="37"/>
      <c r="D5738" s="37"/>
      <c r="F5738" s="37"/>
      <c r="G5738" s="37"/>
      <c r="H5738" s="37"/>
      <c r="J5738" s="25"/>
      <c r="K5738" s="25"/>
      <c r="M5738" s="25"/>
      <c r="P5738" s="25"/>
      <c r="R5738" s="25"/>
      <c r="T5738" s="37"/>
      <c r="U5738" s="37"/>
      <c r="W5738" s="37"/>
      <c r="Y5738" s="37"/>
      <c r="Z5738" s="37"/>
      <c r="AB5738" s="37"/>
    </row>
    <row r="5739" spans="1:28">
      <c r="A5739" s="125"/>
      <c r="B5739" s="37"/>
      <c r="C5739" s="37"/>
      <c r="D5739" s="37"/>
      <c r="F5739" s="37"/>
      <c r="G5739" s="37"/>
      <c r="H5739" s="37"/>
      <c r="J5739" s="25"/>
      <c r="K5739" s="25"/>
      <c r="M5739" s="25"/>
      <c r="P5739" s="25"/>
      <c r="R5739" s="25"/>
      <c r="T5739" s="37"/>
      <c r="U5739" s="37"/>
      <c r="W5739" s="37"/>
      <c r="Y5739" s="37"/>
      <c r="Z5739" s="37"/>
      <c r="AB5739" s="37"/>
    </row>
    <row r="5740" spans="1:28">
      <c r="A5740" s="125"/>
      <c r="B5740" s="37"/>
      <c r="C5740" s="37"/>
      <c r="D5740" s="37"/>
      <c r="F5740" s="37"/>
      <c r="G5740" s="37"/>
      <c r="H5740" s="37"/>
      <c r="J5740" s="25"/>
      <c r="K5740" s="25"/>
      <c r="M5740" s="25"/>
      <c r="P5740" s="25"/>
      <c r="R5740" s="25"/>
      <c r="T5740" s="37"/>
      <c r="U5740" s="37"/>
      <c r="W5740" s="37"/>
      <c r="Y5740" s="37"/>
      <c r="Z5740" s="37"/>
      <c r="AB5740" s="37"/>
    </row>
    <row r="5741" spans="1:28">
      <c r="A5741" s="125"/>
      <c r="B5741" s="37"/>
      <c r="C5741" s="37"/>
      <c r="D5741" s="37"/>
      <c r="F5741" s="37"/>
      <c r="G5741" s="37"/>
      <c r="H5741" s="37"/>
      <c r="J5741" s="25"/>
      <c r="K5741" s="25"/>
      <c r="M5741" s="25"/>
      <c r="P5741" s="25"/>
      <c r="R5741" s="25"/>
      <c r="T5741" s="37"/>
      <c r="U5741" s="37"/>
      <c r="W5741" s="37"/>
      <c r="Y5741" s="37"/>
      <c r="Z5741" s="37"/>
      <c r="AB5741" s="37"/>
    </row>
    <row r="5742" spans="1:28">
      <c r="A5742" s="125"/>
      <c r="B5742" s="37"/>
      <c r="C5742" s="37"/>
      <c r="D5742" s="37"/>
      <c r="F5742" s="37"/>
      <c r="G5742" s="37"/>
      <c r="H5742" s="37"/>
      <c r="J5742" s="25"/>
      <c r="K5742" s="25"/>
      <c r="M5742" s="25"/>
      <c r="P5742" s="25"/>
      <c r="R5742" s="25"/>
      <c r="T5742" s="37"/>
      <c r="U5742" s="37"/>
      <c r="W5742" s="37"/>
      <c r="Y5742" s="37"/>
      <c r="Z5742" s="37"/>
      <c r="AB5742" s="37"/>
    </row>
    <row r="5743" spans="1:28">
      <c r="A5743" s="125"/>
      <c r="B5743" s="37"/>
      <c r="C5743" s="37"/>
      <c r="D5743" s="37"/>
      <c r="F5743" s="37"/>
      <c r="G5743" s="37"/>
      <c r="H5743" s="37"/>
      <c r="J5743" s="25"/>
      <c r="K5743" s="25"/>
      <c r="M5743" s="25"/>
      <c r="P5743" s="25"/>
      <c r="R5743" s="25"/>
      <c r="T5743" s="37"/>
      <c r="U5743" s="37"/>
      <c r="W5743" s="37"/>
      <c r="Y5743" s="37"/>
      <c r="Z5743" s="37"/>
      <c r="AB5743" s="37"/>
    </row>
    <row r="5744" spans="1:28">
      <c r="A5744" s="125"/>
      <c r="B5744" s="37"/>
      <c r="C5744" s="37"/>
      <c r="D5744" s="37"/>
      <c r="F5744" s="37"/>
      <c r="G5744" s="37"/>
      <c r="H5744" s="37"/>
      <c r="J5744" s="25"/>
      <c r="K5744" s="25"/>
      <c r="M5744" s="25"/>
      <c r="P5744" s="25"/>
      <c r="R5744" s="25"/>
      <c r="T5744" s="37"/>
      <c r="U5744" s="37"/>
      <c r="W5744" s="37"/>
      <c r="Y5744" s="37"/>
      <c r="Z5744" s="37"/>
      <c r="AB5744" s="37"/>
    </row>
    <row r="5745" spans="1:28">
      <c r="A5745" s="125"/>
      <c r="B5745" s="37"/>
      <c r="C5745" s="37"/>
      <c r="D5745" s="37"/>
      <c r="F5745" s="37"/>
      <c r="G5745" s="37"/>
      <c r="H5745" s="37"/>
      <c r="J5745" s="25"/>
      <c r="K5745" s="25"/>
      <c r="M5745" s="25"/>
      <c r="P5745" s="25"/>
      <c r="R5745" s="25"/>
      <c r="T5745" s="37"/>
      <c r="U5745" s="37"/>
      <c r="W5745" s="37"/>
      <c r="Y5745" s="37"/>
      <c r="Z5745" s="37"/>
      <c r="AB5745" s="37"/>
    </row>
    <row r="5746" spans="1:28">
      <c r="A5746" s="125"/>
      <c r="B5746" s="37"/>
      <c r="C5746" s="37"/>
      <c r="D5746" s="37"/>
      <c r="F5746" s="37"/>
      <c r="G5746" s="37"/>
      <c r="H5746" s="37"/>
      <c r="J5746" s="25"/>
      <c r="K5746" s="25"/>
      <c r="M5746" s="25"/>
      <c r="P5746" s="25"/>
      <c r="R5746" s="25"/>
      <c r="T5746" s="37"/>
      <c r="U5746" s="37"/>
      <c r="W5746" s="37"/>
      <c r="Y5746" s="37"/>
      <c r="Z5746" s="37"/>
      <c r="AB5746" s="37"/>
    </row>
    <row r="5747" spans="1:28">
      <c r="A5747" s="125"/>
      <c r="B5747" s="37"/>
      <c r="C5747" s="37"/>
      <c r="D5747" s="37"/>
      <c r="F5747" s="37"/>
      <c r="G5747" s="37"/>
      <c r="H5747" s="37"/>
      <c r="J5747" s="25"/>
      <c r="K5747" s="25"/>
      <c r="M5747" s="25"/>
      <c r="P5747" s="25"/>
      <c r="R5747" s="25"/>
      <c r="T5747" s="37"/>
      <c r="U5747" s="37"/>
      <c r="W5747" s="37"/>
      <c r="Y5747" s="37"/>
      <c r="Z5747" s="37"/>
      <c r="AB5747" s="37"/>
    </row>
    <row r="5748" spans="1:28">
      <c r="A5748" s="125"/>
      <c r="B5748" s="37"/>
      <c r="C5748" s="37"/>
      <c r="D5748" s="37"/>
      <c r="F5748" s="37"/>
      <c r="G5748" s="37"/>
      <c r="H5748" s="37"/>
      <c r="J5748" s="25"/>
      <c r="K5748" s="25"/>
      <c r="M5748" s="25"/>
      <c r="P5748" s="25"/>
      <c r="R5748" s="25"/>
      <c r="T5748" s="37"/>
      <c r="U5748" s="37"/>
      <c r="W5748" s="37"/>
      <c r="Y5748" s="37"/>
      <c r="Z5748" s="37"/>
      <c r="AB5748" s="37"/>
    </row>
    <row r="5749" spans="1:28">
      <c r="A5749" s="125"/>
      <c r="B5749" s="37"/>
      <c r="C5749" s="37"/>
      <c r="D5749" s="37"/>
      <c r="F5749" s="37"/>
      <c r="G5749" s="37"/>
      <c r="H5749" s="37"/>
      <c r="J5749" s="25"/>
      <c r="K5749" s="25"/>
      <c r="M5749" s="25"/>
      <c r="P5749" s="25"/>
      <c r="R5749" s="25"/>
      <c r="T5749" s="37"/>
      <c r="U5749" s="37"/>
      <c r="W5749" s="37"/>
      <c r="Y5749" s="37"/>
      <c r="Z5749" s="37"/>
      <c r="AB5749" s="37"/>
    </row>
    <row r="5750" spans="1:28">
      <c r="A5750" s="125"/>
      <c r="B5750" s="37"/>
      <c r="C5750" s="37"/>
      <c r="D5750" s="37"/>
      <c r="F5750" s="37"/>
      <c r="G5750" s="37"/>
      <c r="H5750" s="37"/>
      <c r="J5750" s="25"/>
      <c r="K5750" s="25"/>
      <c r="M5750" s="25"/>
      <c r="P5750" s="25"/>
      <c r="R5750" s="25"/>
      <c r="T5750" s="37"/>
      <c r="U5750" s="37"/>
      <c r="W5750" s="37"/>
      <c r="Y5750" s="37"/>
      <c r="Z5750" s="37"/>
      <c r="AB5750" s="37"/>
    </row>
    <row r="5751" spans="1:28">
      <c r="A5751" s="125"/>
      <c r="B5751" s="37"/>
      <c r="C5751" s="37"/>
      <c r="D5751" s="37"/>
      <c r="F5751" s="37"/>
      <c r="G5751" s="37"/>
      <c r="H5751" s="37"/>
      <c r="J5751" s="25"/>
      <c r="K5751" s="25"/>
      <c r="M5751" s="25"/>
      <c r="P5751" s="25"/>
      <c r="R5751" s="25"/>
      <c r="T5751" s="37"/>
      <c r="U5751" s="37"/>
      <c r="W5751" s="37"/>
      <c r="Y5751" s="37"/>
      <c r="Z5751" s="37"/>
      <c r="AB5751" s="37"/>
    </row>
    <row r="5752" spans="1:28">
      <c r="A5752" s="125"/>
      <c r="B5752" s="37"/>
      <c r="C5752" s="37"/>
      <c r="D5752" s="37"/>
      <c r="F5752" s="37"/>
      <c r="G5752" s="37"/>
      <c r="H5752" s="37"/>
      <c r="J5752" s="25"/>
      <c r="K5752" s="25"/>
      <c r="M5752" s="25"/>
      <c r="P5752" s="25"/>
      <c r="R5752" s="25"/>
      <c r="T5752" s="37"/>
      <c r="U5752" s="37"/>
      <c r="W5752" s="37"/>
      <c r="Y5752" s="37"/>
      <c r="Z5752" s="37"/>
      <c r="AB5752" s="37"/>
    </row>
    <row r="5753" spans="1:28">
      <c r="A5753" s="125"/>
      <c r="B5753" s="37"/>
      <c r="C5753" s="37"/>
      <c r="D5753" s="37"/>
      <c r="F5753" s="37"/>
      <c r="G5753" s="37"/>
      <c r="H5753" s="37"/>
      <c r="J5753" s="25"/>
      <c r="K5753" s="25"/>
      <c r="M5753" s="25"/>
      <c r="P5753" s="25"/>
      <c r="R5753" s="25"/>
      <c r="T5753" s="37"/>
      <c r="U5753" s="37"/>
      <c r="W5753" s="37"/>
      <c r="Y5753" s="37"/>
      <c r="Z5753" s="37"/>
      <c r="AB5753" s="37"/>
    </row>
    <row r="5754" spans="1:28">
      <c r="A5754" s="125"/>
      <c r="B5754" s="37"/>
      <c r="C5754" s="37"/>
      <c r="D5754" s="37"/>
      <c r="F5754" s="37"/>
      <c r="G5754" s="37"/>
      <c r="H5754" s="37"/>
      <c r="J5754" s="25"/>
      <c r="K5754" s="25"/>
      <c r="M5754" s="25"/>
      <c r="P5754" s="25"/>
      <c r="R5754" s="25"/>
      <c r="T5754" s="37"/>
      <c r="U5754" s="37"/>
      <c r="W5754" s="37"/>
      <c r="Y5754" s="37"/>
      <c r="Z5754" s="37"/>
      <c r="AB5754" s="37"/>
    </row>
    <row r="5755" spans="1:28">
      <c r="A5755" s="125"/>
      <c r="B5755" s="37"/>
      <c r="C5755" s="37"/>
      <c r="D5755" s="37"/>
      <c r="F5755" s="37"/>
      <c r="G5755" s="37"/>
      <c r="H5755" s="37"/>
      <c r="J5755" s="25"/>
      <c r="K5755" s="25"/>
      <c r="M5755" s="25"/>
      <c r="P5755" s="25"/>
      <c r="R5755" s="25"/>
      <c r="T5755" s="37"/>
      <c r="U5755" s="37"/>
      <c r="W5755" s="37"/>
      <c r="Y5755" s="37"/>
      <c r="Z5755" s="37"/>
      <c r="AB5755" s="37"/>
    </row>
    <row r="5756" spans="1:28">
      <c r="A5756" s="125"/>
      <c r="B5756" s="37"/>
      <c r="C5756" s="37"/>
      <c r="D5756" s="37"/>
      <c r="F5756" s="37"/>
      <c r="G5756" s="37"/>
      <c r="H5756" s="37"/>
      <c r="J5756" s="25"/>
      <c r="K5756" s="25"/>
      <c r="M5756" s="25"/>
      <c r="P5756" s="25"/>
      <c r="R5756" s="25"/>
      <c r="T5756" s="37"/>
      <c r="U5756" s="37"/>
      <c r="W5756" s="37"/>
      <c r="Y5756" s="37"/>
      <c r="Z5756" s="37"/>
      <c r="AB5756" s="37"/>
    </row>
    <row r="5757" spans="1:28">
      <c r="A5757" s="125"/>
      <c r="B5757" s="37"/>
      <c r="C5757" s="37"/>
      <c r="D5757" s="37"/>
      <c r="F5757" s="37"/>
      <c r="G5757" s="37"/>
      <c r="H5757" s="37"/>
      <c r="J5757" s="25"/>
      <c r="K5757" s="25"/>
      <c r="M5757" s="25"/>
      <c r="P5757" s="25"/>
      <c r="R5757" s="25"/>
      <c r="T5757" s="37"/>
      <c r="U5757" s="37"/>
      <c r="W5757" s="37"/>
      <c r="Y5757" s="37"/>
      <c r="Z5757" s="37"/>
      <c r="AB5757" s="37"/>
    </row>
    <row r="5758" spans="1:28">
      <c r="A5758" s="125"/>
      <c r="B5758" s="37"/>
      <c r="C5758" s="37"/>
      <c r="D5758" s="37"/>
      <c r="F5758" s="37"/>
      <c r="G5758" s="37"/>
      <c r="H5758" s="37"/>
      <c r="J5758" s="25"/>
      <c r="K5758" s="25"/>
      <c r="M5758" s="25"/>
      <c r="P5758" s="25"/>
      <c r="R5758" s="25"/>
      <c r="T5758" s="37"/>
      <c r="U5758" s="37"/>
      <c r="W5758" s="37"/>
      <c r="Y5758" s="37"/>
      <c r="Z5758" s="37"/>
      <c r="AB5758" s="37"/>
    </row>
    <row r="5759" spans="1:28">
      <c r="A5759" s="125"/>
      <c r="B5759" s="37"/>
      <c r="C5759" s="37"/>
      <c r="D5759" s="37"/>
      <c r="F5759" s="37"/>
      <c r="G5759" s="37"/>
      <c r="H5759" s="37"/>
      <c r="J5759" s="25"/>
      <c r="K5759" s="25"/>
      <c r="M5759" s="25"/>
      <c r="P5759" s="25"/>
      <c r="R5759" s="25"/>
      <c r="T5759" s="37"/>
      <c r="U5759" s="37"/>
      <c r="W5759" s="37"/>
      <c r="Y5759" s="37"/>
      <c r="Z5759" s="37"/>
      <c r="AB5759" s="37"/>
    </row>
    <row r="5760" spans="1:28">
      <c r="A5760" s="125"/>
      <c r="B5760" s="37"/>
      <c r="C5760" s="37"/>
      <c r="D5760" s="37"/>
      <c r="F5760" s="37"/>
      <c r="G5760" s="37"/>
      <c r="H5760" s="37"/>
      <c r="J5760" s="25"/>
      <c r="K5760" s="25"/>
      <c r="M5760" s="25"/>
      <c r="P5760" s="25"/>
      <c r="R5760" s="25"/>
      <c r="T5760" s="37"/>
      <c r="U5760" s="37"/>
      <c r="W5760" s="37"/>
      <c r="Y5760" s="37"/>
      <c r="Z5760" s="37"/>
      <c r="AB5760" s="37"/>
    </row>
    <row r="5761" spans="1:28">
      <c r="A5761" s="125"/>
      <c r="B5761" s="37"/>
      <c r="C5761" s="37"/>
      <c r="D5761" s="37"/>
      <c r="F5761" s="37"/>
      <c r="G5761" s="37"/>
      <c r="H5761" s="37"/>
      <c r="J5761" s="25"/>
      <c r="K5761" s="25"/>
      <c r="M5761" s="25"/>
      <c r="P5761" s="25"/>
      <c r="R5761" s="25"/>
      <c r="T5761" s="37"/>
      <c r="U5761" s="37"/>
      <c r="W5761" s="37"/>
      <c r="Y5761" s="37"/>
      <c r="Z5761" s="37"/>
      <c r="AB5761" s="37"/>
    </row>
    <row r="5762" spans="1:28">
      <c r="A5762" s="125"/>
      <c r="B5762" s="37"/>
      <c r="C5762" s="37"/>
      <c r="D5762" s="37"/>
      <c r="F5762" s="37"/>
      <c r="G5762" s="37"/>
      <c r="H5762" s="37"/>
      <c r="J5762" s="25"/>
      <c r="K5762" s="25"/>
      <c r="M5762" s="25"/>
      <c r="P5762" s="25"/>
      <c r="R5762" s="25"/>
      <c r="T5762" s="37"/>
      <c r="U5762" s="37"/>
      <c r="W5762" s="37"/>
      <c r="Y5762" s="37"/>
      <c r="Z5762" s="37"/>
      <c r="AB5762" s="37"/>
    </row>
    <row r="5763" spans="1:28">
      <c r="A5763" s="125"/>
      <c r="B5763" s="37"/>
      <c r="C5763" s="37"/>
      <c r="D5763" s="37"/>
      <c r="F5763" s="37"/>
      <c r="G5763" s="37"/>
      <c r="H5763" s="37"/>
      <c r="J5763" s="25"/>
      <c r="K5763" s="25"/>
      <c r="M5763" s="25"/>
      <c r="P5763" s="25"/>
      <c r="R5763" s="25"/>
      <c r="T5763" s="37"/>
      <c r="U5763" s="37"/>
      <c r="W5763" s="37"/>
      <c r="Y5763" s="37"/>
      <c r="Z5763" s="37"/>
      <c r="AB5763" s="37"/>
    </row>
    <row r="5764" spans="1:28">
      <c r="A5764" s="125"/>
      <c r="B5764" s="37"/>
      <c r="C5764" s="37"/>
      <c r="D5764" s="37"/>
      <c r="F5764" s="37"/>
      <c r="G5764" s="37"/>
      <c r="H5764" s="37"/>
      <c r="J5764" s="25"/>
      <c r="K5764" s="25"/>
      <c r="M5764" s="25"/>
      <c r="P5764" s="25"/>
      <c r="R5764" s="25"/>
      <c r="T5764" s="37"/>
      <c r="U5764" s="37"/>
      <c r="W5764" s="37"/>
      <c r="Y5764" s="37"/>
      <c r="Z5764" s="37"/>
      <c r="AB5764" s="37"/>
    </row>
    <row r="5765" spans="1:28">
      <c r="A5765" s="125"/>
      <c r="B5765" s="37"/>
      <c r="C5765" s="37"/>
      <c r="D5765" s="37"/>
      <c r="F5765" s="37"/>
      <c r="G5765" s="37"/>
      <c r="H5765" s="37"/>
      <c r="J5765" s="25"/>
      <c r="K5765" s="25"/>
      <c r="M5765" s="25"/>
      <c r="P5765" s="25"/>
      <c r="R5765" s="25"/>
      <c r="T5765" s="37"/>
      <c r="U5765" s="37"/>
      <c r="W5765" s="37"/>
      <c r="Y5765" s="37"/>
      <c r="Z5765" s="37"/>
      <c r="AB5765" s="37"/>
    </row>
    <row r="5766" spans="1:28">
      <c r="A5766" s="125"/>
      <c r="B5766" s="37"/>
      <c r="C5766" s="37"/>
      <c r="D5766" s="37"/>
      <c r="F5766" s="37"/>
      <c r="G5766" s="37"/>
      <c r="H5766" s="37"/>
      <c r="J5766" s="25"/>
      <c r="K5766" s="25"/>
      <c r="M5766" s="25"/>
      <c r="P5766" s="25"/>
      <c r="R5766" s="25"/>
      <c r="T5766" s="37"/>
      <c r="U5766" s="37"/>
      <c r="W5766" s="37"/>
      <c r="Y5766" s="37"/>
      <c r="Z5766" s="37"/>
      <c r="AB5766" s="37"/>
    </row>
    <row r="5767" spans="1:28">
      <c r="A5767" s="125"/>
      <c r="B5767" s="37"/>
      <c r="C5767" s="37"/>
      <c r="D5767" s="37"/>
      <c r="F5767" s="37"/>
      <c r="G5767" s="37"/>
      <c r="H5767" s="37"/>
      <c r="J5767" s="25"/>
      <c r="K5767" s="25"/>
      <c r="M5767" s="25"/>
      <c r="P5767" s="25"/>
      <c r="R5767" s="25"/>
      <c r="T5767" s="37"/>
      <c r="U5767" s="37"/>
      <c r="W5767" s="37"/>
      <c r="Y5767" s="37"/>
      <c r="Z5767" s="37"/>
      <c r="AB5767" s="37"/>
    </row>
    <row r="5768" spans="1:28">
      <c r="A5768" s="125"/>
      <c r="B5768" s="37"/>
      <c r="C5768" s="37"/>
      <c r="D5768" s="37"/>
      <c r="F5768" s="37"/>
      <c r="G5768" s="37"/>
      <c r="H5768" s="37"/>
      <c r="J5768" s="25"/>
      <c r="K5768" s="25"/>
      <c r="M5768" s="25"/>
      <c r="P5768" s="25"/>
      <c r="R5768" s="25"/>
      <c r="T5768" s="37"/>
      <c r="U5768" s="37"/>
      <c r="W5768" s="37"/>
      <c r="Y5768" s="37"/>
      <c r="Z5768" s="37"/>
      <c r="AB5768" s="37"/>
    </row>
    <row r="5769" spans="1:28">
      <c r="A5769" s="125"/>
      <c r="B5769" s="37"/>
      <c r="C5769" s="37"/>
      <c r="D5769" s="37"/>
      <c r="F5769" s="37"/>
      <c r="G5769" s="37"/>
      <c r="H5769" s="37"/>
      <c r="J5769" s="25"/>
      <c r="K5769" s="25"/>
      <c r="M5769" s="25"/>
      <c r="P5769" s="25"/>
      <c r="R5769" s="25"/>
      <c r="T5769" s="37"/>
      <c r="U5769" s="37"/>
      <c r="W5769" s="37"/>
      <c r="Y5769" s="37"/>
      <c r="Z5769" s="37"/>
      <c r="AB5769" s="37"/>
    </row>
    <row r="5770" spans="1:28">
      <c r="A5770" s="125"/>
      <c r="B5770" s="37"/>
      <c r="C5770" s="37"/>
      <c r="D5770" s="37"/>
      <c r="F5770" s="37"/>
      <c r="G5770" s="37"/>
      <c r="H5770" s="37"/>
      <c r="J5770" s="25"/>
      <c r="K5770" s="25"/>
      <c r="M5770" s="25"/>
      <c r="P5770" s="25"/>
      <c r="R5770" s="25"/>
      <c r="T5770" s="37"/>
      <c r="U5770" s="37"/>
      <c r="W5770" s="37"/>
      <c r="Y5770" s="37"/>
      <c r="Z5770" s="37"/>
      <c r="AB5770" s="37"/>
    </row>
    <row r="5771" spans="1:28">
      <c r="A5771" s="125"/>
      <c r="B5771" s="37"/>
      <c r="C5771" s="37"/>
      <c r="D5771" s="37"/>
      <c r="F5771" s="37"/>
      <c r="G5771" s="37"/>
      <c r="H5771" s="37"/>
      <c r="J5771" s="25"/>
      <c r="K5771" s="25"/>
      <c r="M5771" s="25"/>
      <c r="P5771" s="25"/>
      <c r="R5771" s="25"/>
      <c r="T5771" s="37"/>
      <c r="U5771" s="37"/>
      <c r="W5771" s="37"/>
      <c r="Y5771" s="37"/>
      <c r="Z5771" s="37"/>
      <c r="AB5771" s="37"/>
    </row>
    <row r="5772" spans="1:28">
      <c r="A5772" s="125"/>
      <c r="B5772" s="37"/>
      <c r="C5772" s="37"/>
      <c r="D5772" s="37"/>
      <c r="F5772" s="37"/>
      <c r="G5772" s="37"/>
      <c r="H5772" s="37"/>
      <c r="J5772" s="25"/>
      <c r="K5772" s="25"/>
      <c r="M5772" s="25"/>
      <c r="P5772" s="25"/>
      <c r="R5772" s="25"/>
      <c r="T5772" s="37"/>
      <c r="U5772" s="37"/>
      <c r="W5772" s="37"/>
      <c r="Y5772" s="37"/>
      <c r="Z5772" s="37"/>
      <c r="AB5772" s="37"/>
    </row>
    <row r="5773" spans="1:28">
      <c r="A5773" s="125"/>
      <c r="B5773" s="37"/>
      <c r="C5773" s="37"/>
      <c r="D5773" s="37"/>
      <c r="F5773" s="37"/>
      <c r="G5773" s="37"/>
      <c r="H5773" s="37"/>
      <c r="J5773" s="25"/>
      <c r="K5773" s="25"/>
      <c r="M5773" s="25"/>
      <c r="P5773" s="25"/>
      <c r="R5773" s="25"/>
      <c r="T5773" s="37"/>
      <c r="U5773" s="37"/>
      <c r="W5773" s="37"/>
      <c r="Y5773" s="37"/>
      <c r="Z5773" s="37"/>
      <c r="AB5773" s="37"/>
    </row>
    <row r="5774" spans="1:28">
      <c r="A5774" s="125"/>
      <c r="B5774" s="37"/>
      <c r="C5774" s="37"/>
      <c r="D5774" s="37"/>
      <c r="F5774" s="37"/>
      <c r="G5774" s="37"/>
      <c r="H5774" s="37"/>
      <c r="J5774" s="25"/>
      <c r="K5774" s="25"/>
      <c r="M5774" s="25"/>
      <c r="P5774" s="25"/>
      <c r="R5774" s="25"/>
      <c r="T5774" s="37"/>
      <c r="U5774" s="37"/>
      <c r="W5774" s="37"/>
      <c r="Y5774" s="37"/>
      <c r="Z5774" s="37"/>
      <c r="AB5774" s="37"/>
    </row>
    <row r="5775" spans="1:28">
      <c r="A5775" s="125"/>
      <c r="B5775" s="37"/>
      <c r="C5775" s="37"/>
      <c r="D5775" s="37"/>
      <c r="F5775" s="37"/>
      <c r="G5775" s="37"/>
      <c r="H5775" s="37"/>
      <c r="J5775" s="25"/>
      <c r="K5775" s="25"/>
      <c r="M5775" s="25"/>
      <c r="P5775" s="25"/>
      <c r="R5775" s="25"/>
      <c r="T5775" s="37"/>
      <c r="U5775" s="37"/>
      <c r="W5775" s="37"/>
      <c r="Y5775" s="37"/>
      <c r="Z5775" s="37"/>
      <c r="AB5775" s="37"/>
    </row>
    <row r="5776" spans="1:28">
      <c r="A5776" s="125"/>
      <c r="B5776" s="37"/>
      <c r="C5776" s="37"/>
      <c r="D5776" s="37"/>
      <c r="F5776" s="37"/>
      <c r="G5776" s="37"/>
      <c r="H5776" s="37"/>
      <c r="J5776" s="25"/>
      <c r="K5776" s="25"/>
      <c r="M5776" s="25"/>
      <c r="P5776" s="25"/>
      <c r="R5776" s="25"/>
      <c r="T5776" s="37"/>
      <c r="U5776" s="37"/>
      <c r="W5776" s="37"/>
      <c r="Y5776" s="37"/>
      <c r="Z5776" s="37"/>
      <c r="AB5776" s="37"/>
    </row>
    <row r="5777" spans="1:28">
      <c r="A5777" s="125"/>
      <c r="B5777" s="37"/>
      <c r="C5777" s="37"/>
      <c r="D5777" s="37"/>
      <c r="F5777" s="37"/>
      <c r="G5777" s="37"/>
      <c r="H5777" s="37"/>
      <c r="J5777" s="25"/>
      <c r="K5777" s="25"/>
      <c r="M5777" s="25"/>
      <c r="P5777" s="25"/>
      <c r="R5777" s="25"/>
      <c r="T5777" s="37"/>
      <c r="U5777" s="37"/>
      <c r="W5777" s="37"/>
      <c r="Y5777" s="37"/>
      <c r="Z5777" s="37"/>
      <c r="AB5777" s="37"/>
    </row>
    <row r="5778" spans="1:28">
      <c r="A5778" s="125"/>
      <c r="B5778" s="37"/>
      <c r="C5778" s="37"/>
      <c r="D5778" s="37"/>
      <c r="F5778" s="37"/>
      <c r="G5778" s="37"/>
      <c r="H5778" s="37"/>
      <c r="J5778" s="25"/>
      <c r="K5778" s="25"/>
      <c r="M5778" s="25"/>
      <c r="P5778" s="25"/>
      <c r="R5778" s="25"/>
      <c r="T5778" s="37"/>
      <c r="U5778" s="37"/>
      <c r="W5778" s="37"/>
      <c r="Y5778" s="37"/>
      <c r="Z5778" s="37"/>
      <c r="AB5778" s="37"/>
    </row>
    <row r="5779" spans="1:28">
      <c r="A5779" s="125"/>
      <c r="B5779" s="37"/>
      <c r="C5779" s="37"/>
      <c r="D5779" s="37"/>
      <c r="F5779" s="37"/>
      <c r="G5779" s="37"/>
      <c r="H5779" s="37"/>
      <c r="J5779" s="25"/>
      <c r="K5779" s="25"/>
      <c r="M5779" s="25"/>
      <c r="P5779" s="25"/>
      <c r="R5779" s="25"/>
      <c r="T5779" s="37"/>
      <c r="U5779" s="37"/>
      <c r="W5779" s="37"/>
      <c r="Y5779" s="37"/>
      <c r="Z5779" s="37"/>
      <c r="AB5779" s="37"/>
    </row>
    <row r="5780" spans="1:28">
      <c r="A5780" s="125"/>
      <c r="B5780" s="37"/>
      <c r="C5780" s="37"/>
      <c r="D5780" s="37"/>
      <c r="F5780" s="37"/>
      <c r="G5780" s="37"/>
      <c r="H5780" s="37"/>
      <c r="J5780" s="25"/>
      <c r="K5780" s="25"/>
      <c r="M5780" s="25"/>
      <c r="P5780" s="25"/>
      <c r="R5780" s="25"/>
      <c r="T5780" s="37"/>
      <c r="U5780" s="37"/>
      <c r="W5780" s="37"/>
      <c r="Y5780" s="37"/>
      <c r="Z5780" s="37"/>
      <c r="AB5780" s="37"/>
    </row>
    <row r="5781" spans="1:28">
      <c r="A5781" s="125"/>
      <c r="B5781" s="37"/>
      <c r="C5781" s="37"/>
      <c r="D5781" s="37"/>
      <c r="F5781" s="37"/>
      <c r="G5781" s="37"/>
      <c r="H5781" s="37"/>
      <c r="J5781" s="25"/>
      <c r="K5781" s="25"/>
      <c r="M5781" s="25"/>
      <c r="P5781" s="25"/>
      <c r="R5781" s="25"/>
      <c r="T5781" s="37"/>
      <c r="U5781" s="37"/>
      <c r="W5781" s="37"/>
      <c r="Y5781" s="37"/>
      <c r="Z5781" s="37"/>
      <c r="AB5781" s="37"/>
    </row>
    <row r="5782" spans="1:28">
      <c r="A5782" s="125"/>
      <c r="B5782" s="37"/>
      <c r="C5782" s="37"/>
      <c r="D5782" s="37"/>
      <c r="F5782" s="37"/>
      <c r="G5782" s="37"/>
      <c r="H5782" s="37"/>
      <c r="J5782" s="25"/>
      <c r="K5782" s="25"/>
      <c r="M5782" s="25"/>
      <c r="P5782" s="25"/>
      <c r="R5782" s="25"/>
      <c r="T5782" s="37"/>
      <c r="U5782" s="37"/>
      <c r="W5782" s="37"/>
      <c r="Y5782" s="37"/>
      <c r="Z5782" s="37"/>
      <c r="AB5782" s="37"/>
    </row>
    <row r="5783" spans="1:28">
      <c r="A5783" s="125"/>
      <c r="B5783" s="37"/>
      <c r="C5783" s="37"/>
      <c r="D5783" s="37"/>
      <c r="F5783" s="37"/>
      <c r="G5783" s="37"/>
      <c r="H5783" s="37"/>
      <c r="J5783" s="25"/>
      <c r="K5783" s="25"/>
      <c r="M5783" s="25"/>
      <c r="P5783" s="25"/>
      <c r="R5783" s="25"/>
      <c r="T5783" s="37"/>
      <c r="U5783" s="37"/>
      <c r="W5783" s="37"/>
      <c r="Y5783" s="37"/>
      <c r="Z5783" s="37"/>
      <c r="AB5783" s="37"/>
    </row>
    <row r="5784" spans="1:28">
      <c r="A5784" s="125"/>
      <c r="B5784" s="37"/>
      <c r="C5784" s="37"/>
      <c r="D5784" s="37"/>
      <c r="F5784" s="37"/>
      <c r="G5784" s="37"/>
      <c r="H5784" s="37"/>
      <c r="J5784" s="25"/>
      <c r="K5784" s="25"/>
      <c r="M5784" s="25"/>
      <c r="P5784" s="25"/>
      <c r="R5784" s="25"/>
      <c r="T5784" s="37"/>
      <c r="U5784" s="37"/>
      <c r="W5784" s="37"/>
      <c r="Y5784" s="37"/>
      <c r="Z5784" s="37"/>
      <c r="AB5784" s="37"/>
    </row>
    <row r="5785" spans="1:28">
      <c r="A5785" s="125"/>
      <c r="B5785" s="37"/>
      <c r="C5785" s="37"/>
      <c r="D5785" s="37"/>
      <c r="F5785" s="37"/>
      <c r="G5785" s="37"/>
      <c r="H5785" s="37"/>
      <c r="J5785" s="25"/>
      <c r="K5785" s="25"/>
      <c r="M5785" s="25"/>
      <c r="P5785" s="25"/>
      <c r="R5785" s="25"/>
      <c r="T5785" s="37"/>
      <c r="U5785" s="37"/>
      <c r="W5785" s="37"/>
      <c r="Y5785" s="37"/>
      <c r="Z5785" s="37"/>
      <c r="AB5785" s="37"/>
    </row>
    <row r="5786" spans="1:28">
      <c r="A5786" s="125"/>
      <c r="B5786" s="37"/>
      <c r="C5786" s="37"/>
      <c r="D5786" s="37"/>
      <c r="F5786" s="37"/>
      <c r="G5786" s="37"/>
      <c r="H5786" s="37"/>
      <c r="J5786" s="25"/>
      <c r="K5786" s="25"/>
      <c r="M5786" s="25"/>
      <c r="P5786" s="25"/>
      <c r="R5786" s="25"/>
      <c r="T5786" s="37"/>
      <c r="U5786" s="37"/>
      <c r="W5786" s="37"/>
      <c r="Y5786" s="37"/>
      <c r="Z5786" s="37"/>
      <c r="AB5786" s="37"/>
    </row>
    <row r="5787" spans="1:28">
      <c r="A5787" s="125"/>
      <c r="B5787" s="37"/>
      <c r="C5787" s="37"/>
      <c r="D5787" s="37"/>
      <c r="F5787" s="37"/>
      <c r="G5787" s="37"/>
      <c r="H5787" s="37"/>
      <c r="J5787" s="25"/>
      <c r="K5787" s="25"/>
      <c r="M5787" s="25"/>
      <c r="P5787" s="25"/>
      <c r="R5787" s="25"/>
      <c r="T5787" s="37"/>
      <c r="U5787" s="37"/>
      <c r="W5787" s="37"/>
      <c r="Y5787" s="37"/>
      <c r="Z5787" s="37"/>
      <c r="AB5787" s="37"/>
    </row>
    <row r="5788" spans="1:28">
      <c r="A5788" s="125"/>
      <c r="B5788" s="37"/>
      <c r="C5788" s="37"/>
      <c r="D5788" s="37"/>
      <c r="F5788" s="37"/>
      <c r="G5788" s="37"/>
      <c r="H5788" s="37"/>
      <c r="J5788" s="25"/>
      <c r="K5788" s="25"/>
      <c r="M5788" s="25"/>
      <c r="P5788" s="25"/>
      <c r="R5788" s="25"/>
      <c r="T5788" s="37"/>
      <c r="U5788" s="37"/>
      <c r="W5788" s="37"/>
      <c r="Y5788" s="37"/>
      <c r="Z5788" s="37"/>
      <c r="AB5788" s="37"/>
    </row>
    <row r="5789" spans="1:28">
      <c r="A5789" s="125"/>
      <c r="B5789" s="37"/>
      <c r="C5789" s="37"/>
      <c r="D5789" s="37"/>
      <c r="F5789" s="37"/>
      <c r="G5789" s="37"/>
      <c r="H5789" s="37"/>
      <c r="J5789" s="25"/>
      <c r="K5789" s="25"/>
      <c r="M5789" s="25"/>
      <c r="P5789" s="25"/>
      <c r="R5789" s="25"/>
      <c r="T5789" s="37"/>
      <c r="U5789" s="37"/>
      <c r="W5789" s="37"/>
      <c r="Y5789" s="37"/>
      <c r="Z5789" s="37"/>
      <c r="AB5789" s="37"/>
    </row>
    <row r="5790" spans="1:28">
      <c r="A5790" s="125"/>
      <c r="B5790" s="37"/>
      <c r="C5790" s="37"/>
      <c r="D5790" s="37"/>
      <c r="F5790" s="37"/>
      <c r="G5790" s="37"/>
      <c r="H5790" s="37"/>
      <c r="J5790" s="25"/>
      <c r="K5790" s="25"/>
      <c r="M5790" s="25"/>
      <c r="P5790" s="25"/>
      <c r="R5790" s="25"/>
      <c r="T5790" s="37"/>
      <c r="U5790" s="37"/>
      <c r="W5790" s="37"/>
      <c r="Y5790" s="37"/>
      <c r="Z5790" s="37"/>
      <c r="AB5790" s="37"/>
    </row>
    <row r="5791" spans="1:28">
      <c r="A5791" s="125"/>
      <c r="B5791" s="37"/>
      <c r="C5791" s="37"/>
      <c r="D5791" s="37"/>
      <c r="F5791" s="37"/>
      <c r="G5791" s="37"/>
      <c r="H5791" s="37"/>
      <c r="J5791" s="25"/>
      <c r="K5791" s="25"/>
      <c r="M5791" s="25"/>
      <c r="P5791" s="25"/>
      <c r="R5791" s="25"/>
      <c r="T5791" s="37"/>
      <c r="U5791" s="37"/>
      <c r="W5791" s="37"/>
      <c r="Y5791" s="37"/>
      <c r="Z5791" s="37"/>
      <c r="AB5791" s="37"/>
    </row>
    <row r="5792" spans="1:28">
      <c r="A5792" s="125"/>
      <c r="B5792" s="37"/>
      <c r="C5792" s="37"/>
      <c r="D5792" s="37"/>
      <c r="F5792" s="37"/>
      <c r="G5792" s="37"/>
      <c r="H5792" s="37"/>
      <c r="J5792" s="25"/>
      <c r="K5792" s="25"/>
      <c r="M5792" s="25"/>
      <c r="P5792" s="25"/>
      <c r="R5792" s="25"/>
      <c r="T5792" s="37"/>
      <c r="U5792" s="37"/>
      <c r="W5792" s="37"/>
      <c r="Y5792" s="37"/>
      <c r="Z5792" s="37"/>
      <c r="AB5792" s="37"/>
    </row>
    <row r="5793" spans="1:28">
      <c r="A5793" s="125"/>
      <c r="B5793" s="37"/>
      <c r="C5793" s="37"/>
      <c r="D5793" s="37"/>
      <c r="F5793" s="37"/>
      <c r="G5793" s="37"/>
      <c r="H5793" s="37"/>
      <c r="J5793" s="25"/>
      <c r="K5793" s="25"/>
      <c r="M5793" s="25"/>
      <c r="P5793" s="25"/>
      <c r="R5793" s="25"/>
      <c r="T5793" s="37"/>
      <c r="U5793" s="37"/>
      <c r="W5793" s="37"/>
      <c r="Y5793" s="37"/>
      <c r="Z5793" s="37"/>
      <c r="AB5793" s="37"/>
    </row>
    <row r="5794" spans="1:28">
      <c r="A5794" s="125"/>
      <c r="B5794" s="37"/>
      <c r="C5794" s="37"/>
      <c r="D5794" s="37"/>
      <c r="F5794" s="37"/>
      <c r="G5794" s="37"/>
      <c r="H5794" s="37"/>
      <c r="J5794" s="25"/>
      <c r="K5794" s="25"/>
      <c r="M5794" s="25"/>
      <c r="P5794" s="25"/>
      <c r="R5794" s="25"/>
      <c r="T5794" s="37"/>
      <c r="U5794" s="37"/>
      <c r="W5794" s="37"/>
      <c r="Y5794" s="37"/>
      <c r="Z5794" s="37"/>
      <c r="AB5794" s="37"/>
    </row>
    <row r="5795" spans="1:28">
      <c r="A5795" s="125"/>
      <c r="B5795" s="37"/>
      <c r="C5795" s="37"/>
      <c r="D5795" s="37"/>
      <c r="F5795" s="37"/>
      <c r="G5795" s="37"/>
      <c r="H5795" s="37"/>
      <c r="J5795" s="25"/>
      <c r="K5795" s="25"/>
      <c r="M5795" s="25"/>
      <c r="P5795" s="25"/>
      <c r="R5795" s="25"/>
      <c r="T5795" s="37"/>
      <c r="U5795" s="37"/>
      <c r="W5795" s="37"/>
      <c r="Y5795" s="37"/>
      <c r="Z5795" s="37"/>
      <c r="AB5795" s="37"/>
    </row>
    <row r="5796" spans="1:28">
      <c r="A5796" s="125"/>
      <c r="B5796" s="37"/>
      <c r="C5796" s="37"/>
      <c r="D5796" s="37"/>
      <c r="F5796" s="37"/>
      <c r="G5796" s="37"/>
      <c r="H5796" s="37"/>
      <c r="J5796" s="25"/>
      <c r="K5796" s="25"/>
      <c r="M5796" s="25"/>
      <c r="P5796" s="25"/>
      <c r="R5796" s="25"/>
      <c r="T5796" s="37"/>
      <c r="U5796" s="37"/>
      <c r="W5796" s="37"/>
      <c r="Y5796" s="37"/>
      <c r="Z5796" s="37"/>
      <c r="AB5796" s="37"/>
    </row>
    <row r="5797" spans="1:28">
      <c r="A5797" s="125"/>
      <c r="B5797" s="37"/>
      <c r="C5797" s="37"/>
      <c r="D5797" s="37"/>
      <c r="F5797" s="37"/>
      <c r="G5797" s="37"/>
      <c r="H5797" s="37"/>
      <c r="J5797" s="25"/>
      <c r="K5797" s="25"/>
      <c r="M5797" s="25"/>
      <c r="P5797" s="25"/>
      <c r="R5797" s="25"/>
      <c r="T5797" s="37"/>
      <c r="U5797" s="37"/>
      <c r="W5797" s="37"/>
      <c r="Y5797" s="37"/>
      <c r="Z5797" s="37"/>
      <c r="AB5797" s="37"/>
    </row>
    <row r="5798" spans="1:28">
      <c r="A5798" s="125"/>
      <c r="B5798" s="37"/>
      <c r="C5798" s="37"/>
      <c r="D5798" s="37"/>
      <c r="F5798" s="37"/>
      <c r="G5798" s="37"/>
      <c r="H5798" s="37"/>
      <c r="J5798" s="25"/>
      <c r="K5798" s="25"/>
      <c r="M5798" s="25"/>
      <c r="P5798" s="25"/>
      <c r="R5798" s="25"/>
      <c r="T5798" s="37"/>
      <c r="U5798" s="37"/>
      <c r="W5798" s="37"/>
      <c r="Y5798" s="37"/>
      <c r="Z5798" s="37"/>
      <c r="AB5798" s="37"/>
    </row>
    <row r="5799" spans="1:28">
      <c r="A5799" s="125"/>
      <c r="B5799" s="37"/>
      <c r="C5799" s="37"/>
      <c r="D5799" s="37"/>
      <c r="F5799" s="37"/>
      <c r="G5799" s="37"/>
      <c r="H5799" s="37"/>
      <c r="J5799" s="25"/>
      <c r="K5799" s="25"/>
      <c r="M5799" s="25"/>
      <c r="P5799" s="25"/>
      <c r="R5799" s="25"/>
      <c r="T5799" s="37"/>
      <c r="U5799" s="37"/>
      <c r="W5799" s="37"/>
      <c r="Y5799" s="37"/>
      <c r="Z5799" s="37"/>
      <c r="AB5799" s="37"/>
    </row>
    <row r="5800" spans="1:28">
      <c r="A5800" s="125"/>
      <c r="B5800" s="37"/>
      <c r="C5800" s="37"/>
      <c r="D5800" s="37"/>
      <c r="F5800" s="37"/>
      <c r="G5800" s="37"/>
      <c r="H5800" s="37"/>
      <c r="J5800" s="25"/>
      <c r="K5800" s="25"/>
      <c r="M5800" s="25"/>
      <c r="P5800" s="25"/>
      <c r="R5800" s="25"/>
      <c r="T5800" s="37"/>
      <c r="U5800" s="37"/>
      <c r="W5800" s="37"/>
      <c r="Y5800" s="37"/>
      <c r="Z5800" s="37"/>
      <c r="AB5800" s="37"/>
    </row>
    <row r="5801" spans="1:28">
      <c r="A5801" s="125"/>
      <c r="B5801" s="37"/>
      <c r="C5801" s="37"/>
      <c r="D5801" s="37"/>
      <c r="F5801" s="37"/>
      <c r="G5801" s="37"/>
      <c r="H5801" s="37"/>
      <c r="J5801" s="25"/>
      <c r="K5801" s="25"/>
      <c r="M5801" s="25"/>
      <c r="P5801" s="25"/>
      <c r="R5801" s="25"/>
      <c r="T5801" s="37"/>
      <c r="U5801" s="37"/>
      <c r="W5801" s="37"/>
      <c r="Y5801" s="37"/>
      <c r="Z5801" s="37"/>
      <c r="AB5801" s="37"/>
    </row>
    <row r="5802" spans="1:28">
      <c r="A5802" s="125"/>
      <c r="B5802" s="37"/>
      <c r="C5802" s="37"/>
      <c r="D5802" s="37"/>
      <c r="F5802" s="37"/>
      <c r="G5802" s="37"/>
      <c r="H5802" s="37"/>
      <c r="J5802" s="25"/>
      <c r="K5802" s="25"/>
      <c r="M5802" s="25"/>
      <c r="P5802" s="25"/>
      <c r="R5802" s="25"/>
      <c r="T5802" s="37"/>
      <c r="U5802" s="37"/>
      <c r="W5802" s="37"/>
      <c r="Y5802" s="37"/>
      <c r="Z5802" s="37"/>
      <c r="AB5802" s="37"/>
    </row>
    <row r="5803" spans="1:28">
      <c r="A5803" s="125"/>
      <c r="B5803" s="37"/>
      <c r="C5803" s="37"/>
      <c r="D5803" s="37"/>
      <c r="F5803" s="37"/>
      <c r="G5803" s="37"/>
      <c r="H5803" s="37"/>
      <c r="J5803" s="25"/>
      <c r="K5803" s="25"/>
      <c r="M5803" s="25"/>
      <c r="P5803" s="25"/>
      <c r="R5803" s="25"/>
      <c r="T5803" s="37"/>
      <c r="U5803" s="37"/>
      <c r="W5803" s="37"/>
      <c r="Y5803" s="37"/>
      <c r="Z5803" s="37"/>
      <c r="AB5803" s="37"/>
    </row>
    <row r="5804" spans="1:28">
      <c r="A5804" s="125"/>
      <c r="B5804" s="37"/>
      <c r="C5804" s="37"/>
      <c r="D5804" s="37"/>
      <c r="F5804" s="37"/>
      <c r="G5804" s="37"/>
      <c r="H5804" s="37"/>
      <c r="J5804" s="25"/>
      <c r="K5804" s="25"/>
      <c r="M5804" s="25"/>
      <c r="P5804" s="25"/>
      <c r="R5804" s="25"/>
      <c r="T5804" s="37"/>
      <c r="U5804" s="37"/>
      <c r="W5804" s="37"/>
      <c r="Y5804" s="37"/>
      <c r="Z5804" s="37"/>
      <c r="AB5804" s="37"/>
    </row>
    <row r="5805" spans="1:28">
      <c r="A5805" s="125"/>
      <c r="B5805" s="37"/>
      <c r="C5805" s="37"/>
      <c r="D5805" s="37"/>
      <c r="F5805" s="37"/>
      <c r="G5805" s="37"/>
      <c r="H5805" s="37"/>
      <c r="J5805" s="25"/>
      <c r="K5805" s="25"/>
      <c r="M5805" s="25"/>
      <c r="P5805" s="25"/>
      <c r="R5805" s="25"/>
      <c r="T5805" s="37"/>
      <c r="U5805" s="37"/>
      <c r="W5805" s="37"/>
      <c r="Y5805" s="37"/>
      <c r="Z5805" s="37"/>
      <c r="AB5805" s="37"/>
    </row>
    <row r="5806" spans="1:28">
      <c r="A5806" s="125"/>
      <c r="B5806" s="37"/>
      <c r="C5806" s="37"/>
      <c r="D5806" s="37"/>
      <c r="F5806" s="37"/>
      <c r="G5806" s="37"/>
      <c r="H5806" s="37"/>
      <c r="J5806" s="25"/>
      <c r="K5806" s="25"/>
      <c r="M5806" s="25"/>
      <c r="P5806" s="25"/>
      <c r="R5806" s="25"/>
      <c r="T5806" s="37"/>
      <c r="U5806" s="37"/>
      <c r="W5806" s="37"/>
      <c r="Y5806" s="37"/>
      <c r="Z5806" s="37"/>
      <c r="AB5806" s="37"/>
    </row>
    <row r="5807" spans="1:28">
      <c r="A5807" s="125"/>
      <c r="B5807" s="37"/>
      <c r="C5807" s="37"/>
      <c r="D5807" s="37"/>
      <c r="F5807" s="37"/>
      <c r="G5807" s="37"/>
      <c r="H5807" s="37"/>
      <c r="J5807" s="25"/>
      <c r="K5807" s="25"/>
      <c r="M5807" s="25"/>
      <c r="P5807" s="25"/>
      <c r="R5807" s="25"/>
      <c r="T5807" s="37"/>
      <c r="U5807" s="37"/>
      <c r="W5807" s="37"/>
      <c r="Y5807" s="37"/>
      <c r="Z5807" s="37"/>
      <c r="AB5807" s="37"/>
    </row>
    <row r="5808" spans="1:28">
      <c r="A5808" s="125"/>
      <c r="B5808" s="37"/>
      <c r="C5808" s="37"/>
      <c r="D5808" s="37"/>
      <c r="F5808" s="37"/>
      <c r="G5808" s="37"/>
      <c r="H5808" s="37"/>
      <c r="J5808" s="25"/>
      <c r="K5808" s="25"/>
      <c r="M5808" s="25"/>
      <c r="P5808" s="25"/>
      <c r="R5808" s="25"/>
      <c r="T5808" s="37"/>
      <c r="U5808" s="37"/>
      <c r="W5808" s="37"/>
      <c r="Y5808" s="37"/>
      <c r="Z5808" s="37"/>
      <c r="AB5808" s="37"/>
    </row>
    <row r="5809" spans="1:28">
      <c r="A5809" s="125"/>
      <c r="B5809" s="37"/>
      <c r="C5809" s="37"/>
      <c r="D5809" s="37"/>
      <c r="F5809" s="37"/>
      <c r="G5809" s="37"/>
      <c r="H5809" s="37"/>
      <c r="J5809" s="25"/>
      <c r="K5809" s="25"/>
      <c r="M5809" s="25"/>
      <c r="P5809" s="25"/>
      <c r="R5809" s="25"/>
      <c r="T5809" s="37"/>
      <c r="U5809" s="37"/>
      <c r="W5809" s="37"/>
      <c r="Y5809" s="37"/>
      <c r="Z5809" s="37"/>
      <c r="AB5809" s="37"/>
    </row>
    <row r="5810" spans="1:28">
      <c r="A5810" s="125"/>
      <c r="B5810" s="37"/>
      <c r="C5810" s="37"/>
      <c r="D5810" s="37"/>
      <c r="F5810" s="37"/>
      <c r="G5810" s="37"/>
      <c r="H5810" s="37"/>
      <c r="J5810" s="25"/>
      <c r="K5810" s="25"/>
      <c r="M5810" s="25"/>
      <c r="P5810" s="25"/>
      <c r="R5810" s="25"/>
      <c r="T5810" s="37"/>
      <c r="U5810" s="37"/>
      <c r="W5810" s="37"/>
      <c r="Y5810" s="37"/>
      <c r="Z5810" s="37"/>
      <c r="AB5810" s="37"/>
    </row>
    <row r="5811" spans="1:28">
      <c r="A5811" s="125"/>
      <c r="B5811" s="37"/>
      <c r="C5811" s="37"/>
      <c r="D5811" s="37"/>
      <c r="F5811" s="37"/>
      <c r="G5811" s="37"/>
      <c r="H5811" s="37"/>
      <c r="J5811" s="25"/>
      <c r="K5811" s="25"/>
      <c r="M5811" s="25"/>
      <c r="P5811" s="25"/>
      <c r="R5811" s="25"/>
      <c r="T5811" s="37"/>
      <c r="U5811" s="37"/>
      <c r="W5811" s="37"/>
      <c r="Y5811" s="37"/>
      <c r="Z5811" s="37"/>
      <c r="AB5811" s="37"/>
    </row>
    <row r="5812" spans="1:28">
      <c r="A5812" s="125"/>
      <c r="B5812" s="37"/>
      <c r="C5812" s="37"/>
      <c r="D5812" s="37"/>
      <c r="F5812" s="37"/>
      <c r="G5812" s="37"/>
      <c r="H5812" s="37"/>
      <c r="J5812" s="25"/>
      <c r="K5812" s="25"/>
      <c r="M5812" s="25"/>
      <c r="P5812" s="25"/>
      <c r="R5812" s="25"/>
      <c r="T5812" s="37"/>
      <c r="U5812" s="37"/>
      <c r="W5812" s="37"/>
      <c r="Y5812" s="37"/>
      <c r="Z5812" s="37"/>
      <c r="AB5812" s="37"/>
    </row>
    <row r="5813" spans="1:28">
      <c r="A5813" s="125"/>
      <c r="B5813" s="37"/>
      <c r="C5813" s="37"/>
      <c r="D5813" s="37"/>
      <c r="F5813" s="37"/>
      <c r="G5813" s="37"/>
      <c r="H5813" s="37"/>
      <c r="J5813" s="25"/>
      <c r="K5813" s="25"/>
      <c r="M5813" s="25"/>
      <c r="P5813" s="25"/>
      <c r="R5813" s="25"/>
      <c r="T5813" s="37"/>
      <c r="U5813" s="37"/>
      <c r="W5813" s="37"/>
      <c r="Y5813" s="37"/>
      <c r="Z5813" s="37"/>
      <c r="AB5813" s="37"/>
    </row>
    <row r="5814" spans="1:28">
      <c r="A5814" s="125"/>
      <c r="B5814" s="37"/>
      <c r="C5814" s="37"/>
      <c r="D5814" s="37"/>
      <c r="F5814" s="37"/>
      <c r="G5814" s="37"/>
      <c r="H5814" s="37"/>
      <c r="J5814" s="25"/>
      <c r="K5814" s="25"/>
      <c r="M5814" s="25"/>
      <c r="P5814" s="25"/>
      <c r="R5814" s="25"/>
      <c r="T5814" s="37"/>
      <c r="U5814" s="37"/>
      <c r="W5814" s="37"/>
      <c r="Y5814" s="37"/>
      <c r="Z5814" s="37"/>
      <c r="AB5814" s="37"/>
    </row>
    <row r="5815" spans="1:28">
      <c r="A5815" s="125"/>
      <c r="B5815" s="37"/>
      <c r="C5815" s="37"/>
      <c r="D5815" s="37"/>
      <c r="F5815" s="37"/>
      <c r="G5815" s="37"/>
      <c r="H5815" s="37"/>
      <c r="J5815" s="25"/>
      <c r="K5815" s="25"/>
      <c r="M5815" s="25"/>
      <c r="P5815" s="25"/>
      <c r="R5815" s="25"/>
      <c r="T5815" s="37"/>
      <c r="U5815" s="37"/>
      <c r="W5815" s="37"/>
      <c r="Y5815" s="37"/>
      <c r="Z5815" s="37"/>
      <c r="AB5815" s="37"/>
    </row>
    <row r="5816" spans="1:28">
      <c r="A5816" s="125"/>
      <c r="B5816" s="37"/>
      <c r="C5816" s="37"/>
      <c r="D5816" s="37"/>
      <c r="F5816" s="37"/>
      <c r="G5816" s="37"/>
      <c r="H5816" s="37"/>
      <c r="J5816" s="25"/>
      <c r="K5816" s="25"/>
      <c r="M5816" s="25"/>
      <c r="P5816" s="25"/>
      <c r="R5816" s="25"/>
      <c r="T5816" s="37"/>
      <c r="U5816" s="37"/>
      <c r="W5816" s="37"/>
      <c r="Y5816" s="37"/>
      <c r="Z5816" s="37"/>
      <c r="AB5816" s="37"/>
    </row>
    <row r="5817" spans="1:28">
      <c r="A5817" s="125"/>
      <c r="B5817" s="37"/>
      <c r="C5817" s="37"/>
      <c r="D5817" s="37"/>
      <c r="F5817" s="37"/>
      <c r="G5817" s="37"/>
      <c r="H5817" s="37"/>
      <c r="J5817" s="25"/>
      <c r="K5817" s="25"/>
      <c r="M5817" s="25"/>
      <c r="P5817" s="25"/>
      <c r="R5817" s="25"/>
      <c r="T5817" s="37"/>
      <c r="U5817" s="37"/>
      <c r="W5817" s="37"/>
      <c r="Y5817" s="37"/>
      <c r="Z5817" s="37"/>
      <c r="AB5817" s="37"/>
    </row>
    <row r="5818" spans="1:28">
      <c r="A5818" s="125"/>
      <c r="B5818" s="37"/>
      <c r="C5818" s="37"/>
      <c r="D5818" s="37"/>
      <c r="F5818" s="37"/>
      <c r="G5818" s="37"/>
      <c r="H5818" s="37"/>
      <c r="J5818" s="25"/>
      <c r="K5818" s="25"/>
      <c r="M5818" s="25"/>
      <c r="P5818" s="25"/>
      <c r="R5818" s="25"/>
      <c r="T5818" s="37"/>
      <c r="U5818" s="37"/>
      <c r="W5818" s="37"/>
      <c r="Y5818" s="37"/>
      <c r="Z5818" s="37"/>
      <c r="AB5818" s="37"/>
    </row>
    <row r="5819" spans="1:28">
      <c r="A5819" s="125"/>
      <c r="B5819" s="37"/>
      <c r="C5819" s="37"/>
      <c r="D5819" s="37"/>
      <c r="F5819" s="37"/>
      <c r="G5819" s="37"/>
      <c r="H5819" s="37"/>
      <c r="J5819" s="25"/>
      <c r="K5819" s="25"/>
      <c r="M5819" s="25"/>
      <c r="P5819" s="25"/>
      <c r="R5819" s="25"/>
      <c r="T5819" s="37"/>
      <c r="U5819" s="37"/>
      <c r="W5819" s="37"/>
      <c r="Y5819" s="37"/>
      <c r="Z5819" s="37"/>
      <c r="AB5819" s="37"/>
    </row>
    <row r="5820" spans="1:28">
      <c r="A5820" s="125"/>
      <c r="B5820" s="37"/>
      <c r="C5820" s="37"/>
      <c r="D5820" s="37"/>
      <c r="F5820" s="37"/>
      <c r="G5820" s="37"/>
      <c r="H5820" s="37"/>
      <c r="J5820" s="25"/>
      <c r="K5820" s="25"/>
      <c r="M5820" s="25"/>
      <c r="P5820" s="25"/>
      <c r="R5820" s="25"/>
      <c r="T5820" s="37"/>
      <c r="U5820" s="37"/>
      <c r="W5820" s="37"/>
      <c r="Y5820" s="37"/>
      <c r="Z5820" s="37"/>
      <c r="AB5820" s="37"/>
    </row>
    <row r="5821" spans="1:28">
      <c r="A5821" s="125"/>
      <c r="B5821" s="37"/>
      <c r="C5821" s="37"/>
      <c r="D5821" s="37"/>
      <c r="F5821" s="37"/>
      <c r="G5821" s="37"/>
      <c r="H5821" s="37"/>
      <c r="J5821" s="25"/>
      <c r="K5821" s="25"/>
      <c r="M5821" s="25"/>
      <c r="P5821" s="25"/>
      <c r="R5821" s="25"/>
      <c r="T5821" s="37"/>
      <c r="U5821" s="37"/>
      <c r="W5821" s="37"/>
      <c r="Y5821" s="37"/>
      <c r="Z5821" s="37"/>
      <c r="AB5821" s="37"/>
    </row>
    <row r="5822" spans="1:28">
      <c r="A5822" s="125"/>
      <c r="B5822" s="37"/>
      <c r="C5822" s="37"/>
      <c r="D5822" s="37"/>
      <c r="F5822" s="37"/>
      <c r="G5822" s="37"/>
      <c r="H5822" s="37"/>
      <c r="J5822" s="25"/>
      <c r="K5822" s="25"/>
      <c r="M5822" s="25"/>
      <c r="P5822" s="25"/>
      <c r="R5822" s="25"/>
      <c r="T5822" s="37"/>
      <c r="U5822" s="37"/>
      <c r="W5822" s="37"/>
      <c r="Y5822" s="37"/>
      <c r="Z5822" s="37"/>
      <c r="AB5822" s="37"/>
    </row>
    <row r="5823" spans="1:28">
      <c r="A5823" s="125"/>
      <c r="B5823" s="37"/>
      <c r="C5823" s="37"/>
      <c r="D5823" s="37"/>
      <c r="F5823" s="37"/>
      <c r="G5823" s="37"/>
      <c r="H5823" s="37"/>
      <c r="J5823" s="25"/>
      <c r="K5823" s="25"/>
      <c r="M5823" s="25"/>
      <c r="P5823" s="25"/>
      <c r="R5823" s="25"/>
      <c r="T5823" s="37"/>
      <c r="U5823" s="37"/>
      <c r="W5823" s="37"/>
      <c r="Y5823" s="37"/>
      <c r="Z5823" s="37"/>
      <c r="AB5823" s="37"/>
    </row>
    <row r="5824" spans="1:28">
      <c r="A5824" s="125"/>
      <c r="B5824" s="37"/>
      <c r="C5824" s="37"/>
      <c r="D5824" s="37"/>
      <c r="F5824" s="37"/>
      <c r="G5824" s="37"/>
      <c r="H5824" s="37"/>
      <c r="J5824" s="25"/>
      <c r="K5824" s="25"/>
      <c r="M5824" s="25"/>
      <c r="P5824" s="25"/>
      <c r="R5824" s="25"/>
      <c r="T5824" s="37"/>
      <c r="U5824" s="37"/>
      <c r="W5824" s="37"/>
      <c r="Y5824" s="37"/>
      <c r="Z5824" s="37"/>
      <c r="AB5824" s="37"/>
    </row>
    <row r="5825" spans="1:28">
      <c r="A5825" s="125"/>
      <c r="B5825" s="37"/>
      <c r="C5825" s="37"/>
      <c r="D5825" s="37"/>
      <c r="F5825" s="37"/>
      <c r="G5825" s="37"/>
      <c r="H5825" s="37"/>
      <c r="J5825" s="25"/>
      <c r="K5825" s="25"/>
      <c r="M5825" s="25"/>
      <c r="P5825" s="25"/>
      <c r="R5825" s="25"/>
      <c r="T5825" s="37"/>
      <c r="U5825" s="37"/>
      <c r="W5825" s="37"/>
      <c r="Y5825" s="37"/>
      <c r="Z5825" s="37"/>
      <c r="AB5825" s="37"/>
    </row>
    <row r="5826" spans="1:28">
      <c r="A5826" s="125"/>
      <c r="B5826" s="37"/>
      <c r="C5826" s="37"/>
      <c r="D5826" s="37"/>
      <c r="F5826" s="37"/>
      <c r="G5826" s="37"/>
      <c r="H5826" s="37"/>
      <c r="J5826" s="25"/>
      <c r="K5826" s="25"/>
      <c r="M5826" s="25"/>
      <c r="P5826" s="25"/>
      <c r="R5826" s="25"/>
      <c r="T5826" s="37"/>
      <c r="U5826" s="37"/>
      <c r="W5826" s="37"/>
      <c r="Y5826" s="37"/>
      <c r="Z5826" s="37"/>
      <c r="AB5826" s="37"/>
    </row>
    <row r="5827" spans="1:28">
      <c r="A5827" s="125"/>
      <c r="B5827" s="37"/>
      <c r="C5827" s="37"/>
      <c r="D5827" s="37"/>
      <c r="F5827" s="37"/>
      <c r="G5827" s="37"/>
      <c r="H5827" s="37"/>
      <c r="J5827" s="25"/>
      <c r="K5827" s="25"/>
      <c r="M5827" s="25"/>
      <c r="P5827" s="25"/>
      <c r="R5827" s="25"/>
      <c r="T5827" s="37"/>
      <c r="U5827" s="37"/>
      <c r="W5827" s="37"/>
      <c r="Y5827" s="37"/>
      <c r="Z5827" s="37"/>
      <c r="AB5827" s="37"/>
    </row>
    <row r="5828" spans="1:28">
      <c r="A5828" s="125"/>
      <c r="B5828" s="37"/>
      <c r="C5828" s="37"/>
      <c r="D5828" s="37"/>
      <c r="F5828" s="37"/>
      <c r="G5828" s="37"/>
      <c r="H5828" s="37"/>
      <c r="J5828" s="25"/>
      <c r="K5828" s="25"/>
      <c r="M5828" s="25"/>
      <c r="P5828" s="25"/>
      <c r="R5828" s="25"/>
      <c r="T5828" s="37"/>
      <c r="U5828" s="37"/>
      <c r="W5828" s="37"/>
      <c r="Y5828" s="37"/>
      <c r="Z5828" s="37"/>
      <c r="AB5828" s="37"/>
    </row>
    <row r="5829" spans="1:28">
      <c r="A5829" s="125"/>
      <c r="B5829" s="37"/>
      <c r="C5829" s="37"/>
      <c r="D5829" s="37"/>
      <c r="F5829" s="37"/>
      <c r="G5829" s="37"/>
      <c r="H5829" s="37"/>
      <c r="J5829" s="25"/>
      <c r="K5829" s="25"/>
      <c r="M5829" s="25"/>
      <c r="P5829" s="25"/>
      <c r="R5829" s="25"/>
      <c r="T5829" s="37"/>
      <c r="U5829" s="37"/>
      <c r="W5829" s="37"/>
      <c r="Y5829" s="37"/>
      <c r="Z5829" s="37"/>
      <c r="AB5829" s="37"/>
    </row>
    <row r="5830" spans="1:28">
      <c r="A5830" s="125"/>
      <c r="B5830" s="37"/>
      <c r="C5830" s="37"/>
      <c r="D5830" s="37"/>
      <c r="F5830" s="37"/>
      <c r="G5830" s="37"/>
      <c r="H5830" s="37"/>
      <c r="J5830" s="25"/>
      <c r="K5830" s="25"/>
      <c r="M5830" s="25"/>
      <c r="P5830" s="25"/>
      <c r="R5830" s="25"/>
      <c r="T5830" s="37"/>
      <c r="U5830" s="37"/>
      <c r="W5830" s="37"/>
      <c r="Y5830" s="37"/>
      <c r="Z5830" s="37"/>
      <c r="AB5830" s="37"/>
    </row>
    <row r="5831" spans="1:28">
      <c r="A5831" s="125"/>
      <c r="B5831" s="37"/>
      <c r="C5831" s="37"/>
      <c r="D5831" s="37"/>
      <c r="F5831" s="37"/>
      <c r="G5831" s="37"/>
      <c r="H5831" s="37"/>
      <c r="J5831" s="25"/>
      <c r="K5831" s="25"/>
      <c r="M5831" s="25"/>
      <c r="P5831" s="25"/>
      <c r="R5831" s="25"/>
      <c r="T5831" s="37"/>
      <c r="U5831" s="37"/>
      <c r="W5831" s="37"/>
      <c r="Y5831" s="37"/>
      <c r="Z5831" s="37"/>
      <c r="AB5831" s="37"/>
    </row>
    <row r="5832" spans="1:28">
      <c r="A5832" s="125"/>
      <c r="B5832" s="37"/>
      <c r="C5832" s="37"/>
      <c r="D5832" s="37"/>
      <c r="F5832" s="37"/>
      <c r="G5832" s="37"/>
      <c r="H5832" s="37"/>
      <c r="J5832" s="25"/>
      <c r="K5832" s="25"/>
      <c r="M5832" s="25"/>
      <c r="P5832" s="25"/>
      <c r="R5832" s="25"/>
      <c r="T5832" s="37"/>
      <c r="U5832" s="37"/>
      <c r="W5832" s="37"/>
      <c r="Y5832" s="37"/>
      <c r="Z5832" s="37"/>
      <c r="AB5832" s="37"/>
    </row>
    <row r="5833" spans="1:28">
      <c r="A5833" s="125"/>
      <c r="B5833" s="37"/>
      <c r="C5833" s="37"/>
      <c r="D5833" s="37"/>
      <c r="F5833" s="37"/>
      <c r="G5833" s="37"/>
      <c r="H5833" s="37"/>
      <c r="J5833" s="25"/>
      <c r="K5833" s="25"/>
      <c r="M5833" s="25"/>
      <c r="P5833" s="25"/>
      <c r="R5833" s="25"/>
      <c r="T5833" s="37"/>
      <c r="U5833" s="37"/>
      <c r="W5833" s="37"/>
      <c r="Y5833" s="37"/>
      <c r="Z5833" s="37"/>
      <c r="AB5833" s="37"/>
    </row>
    <row r="5834" spans="1:28">
      <c r="A5834" s="125"/>
      <c r="B5834" s="37"/>
      <c r="C5834" s="37"/>
      <c r="D5834" s="37"/>
      <c r="F5834" s="37"/>
      <c r="G5834" s="37"/>
      <c r="H5834" s="37"/>
      <c r="J5834" s="25"/>
      <c r="K5834" s="25"/>
      <c r="M5834" s="25"/>
      <c r="P5834" s="25"/>
      <c r="R5834" s="25"/>
      <c r="T5834" s="37"/>
      <c r="U5834" s="37"/>
      <c r="W5834" s="37"/>
      <c r="Y5834" s="37"/>
      <c r="Z5834" s="37"/>
      <c r="AB5834" s="37"/>
    </row>
    <row r="5835" spans="1:28">
      <c r="A5835" s="125"/>
      <c r="B5835" s="37"/>
      <c r="C5835" s="37"/>
      <c r="D5835" s="37"/>
      <c r="F5835" s="37"/>
      <c r="G5835" s="37"/>
      <c r="H5835" s="37"/>
      <c r="J5835" s="25"/>
      <c r="K5835" s="25"/>
      <c r="M5835" s="25"/>
      <c r="P5835" s="25"/>
      <c r="R5835" s="25"/>
      <c r="T5835" s="37"/>
      <c r="U5835" s="37"/>
      <c r="W5835" s="37"/>
      <c r="Y5835" s="37"/>
      <c r="Z5835" s="37"/>
      <c r="AB5835" s="37"/>
    </row>
    <row r="5836" spans="1:28">
      <c r="A5836" s="125"/>
      <c r="B5836" s="37"/>
      <c r="C5836" s="37"/>
      <c r="D5836" s="37"/>
      <c r="F5836" s="37"/>
      <c r="G5836" s="37"/>
      <c r="H5836" s="37"/>
      <c r="J5836" s="25"/>
      <c r="K5836" s="25"/>
      <c r="M5836" s="25"/>
      <c r="P5836" s="25"/>
      <c r="R5836" s="25"/>
      <c r="T5836" s="37"/>
      <c r="U5836" s="37"/>
      <c r="W5836" s="37"/>
      <c r="Y5836" s="37"/>
      <c r="Z5836" s="37"/>
      <c r="AB5836" s="37"/>
    </row>
    <row r="5837" spans="1:28">
      <c r="A5837" s="125"/>
      <c r="B5837" s="37"/>
      <c r="C5837" s="37"/>
      <c r="D5837" s="37"/>
      <c r="F5837" s="37"/>
      <c r="G5837" s="37"/>
      <c r="H5837" s="37"/>
      <c r="J5837" s="25"/>
      <c r="K5837" s="25"/>
      <c r="M5837" s="25"/>
      <c r="P5837" s="25"/>
      <c r="R5837" s="25"/>
      <c r="T5837" s="37"/>
      <c r="U5837" s="37"/>
      <c r="W5837" s="37"/>
      <c r="Y5837" s="37"/>
      <c r="Z5837" s="37"/>
      <c r="AB5837" s="37"/>
    </row>
    <row r="5838" spans="1:28">
      <c r="A5838" s="125"/>
      <c r="B5838" s="37"/>
      <c r="C5838" s="37"/>
      <c r="D5838" s="37"/>
      <c r="F5838" s="37"/>
      <c r="G5838" s="37"/>
      <c r="H5838" s="37"/>
      <c r="J5838" s="25"/>
      <c r="K5838" s="25"/>
      <c r="M5838" s="25"/>
      <c r="P5838" s="25"/>
      <c r="R5838" s="25"/>
      <c r="T5838" s="37"/>
      <c r="U5838" s="37"/>
      <c r="W5838" s="37"/>
      <c r="Y5838" s="37"/>
      <c r="Z5838" s="37"/>
      <c r="AB5838" s="37"/>
    </row>
    <row r="5839" spans="1:28">
      <c r="A5839" s="125"/>
      <c r="B5839" s="37"/>
      <c r="C5839" s="37"/>
      <c r="D5839" s="37"/>
      <c r="F5839" s="37"/>
      <c r="G5839" s="37"/>
      <c r="H5839" s="37"/>
      <c r="J5839" s="25"/>
      <c r="K5839" s="25"/>
      <c r="M5839" s="25"/>
      <c r="P5839" s="25"/>
      <c r="R5839" s="25"/>
      <c r="T5839" s="37"/>
      <c r="U5839" s="37"/>
      <c r="W5839" s="37"/>
      <c r="Y5839" s="37"/>
      <c r="Z5839" s="37"/>
      <c r="AB5839" s="37"/>
    </row>
    <row r="5840" spans="1:28">
      <c r="A5840" s="125"/>
      <c r="B5840" s="37"/>
      <c r="C5840" s="37"/>
      <c r="D5840" s="37"/>
      <c r="F5840" s="37"/>
      <c r="G5840" s="37"/>
      <c r="H5840" s="37"/>
      <c r="J5840" s="25"/>
      <c r="K5840" s="25"/>
      <c r="M5840" s="25"/>
      <c r="P5840" s="25"/>
      <c r="R5840" s="25"/>
      <c r="T5840" s="37"/>
      <c r="U5840" s="37"/>
      <c r="W5840" s="37"/>
      <c r="Y5840" s="37"/>
      <c r="Z5840" s="37"/>
      <c r="AB5840" s="37"/>
    </row>
    <row r="5841" spans="1:28">
      <c r="A5841" s="125"/>
      <c r="B5841" s="37"/>
      <c r="C5841" s="37"/>
      <c r="D5841" s="37"/>
      <c r="F5841" s="37"/>
      <c r="G5841" s="37"/>
      <c r="H5841" s="37"/>
      <c r="J5841" s="25"/>
      <c r="K5841" s="25"/>
      <c r="M5841" s="25"/>
      <c r="P5841" s="25"/>
      <c r="R5841" s="25"/>
      <c r="T5841" s="37"/>
      <c r="U5841" s="37"/>
      <c r="W5841" s="37"/>
      <c r="Y5841" s="37"/>
      <c r="Z5841" s="37"/>
      <c r="AB5841" s="37"/>
    </row>
    <row r="5842" spans="1:28">
      <c r="A5842" s="125"/>
      <c r="B5842" s="37"/>
      <c r="C5842" s="37"/>
      <c r="D5842" s="37"/>
      <c r="F5842" s="37"/>
      <c r="G5842" s="37"/>
      <c r="H5842" s="37"/>
      <c r="J5842" s="25"/>
      <c r="K5842" s="25"/>
      <c r="M5842" s="25"/>
      <c r="P5842" s="25"/>
      <c r="R5842" s="25"/>
      <c r="T5842" s="37"/>
      <c r="U5842" s="37"/>
      <c r="W5842" s="37"/>
      <c r="Y5842" s="37"/>
      <c r="Z5842" s="37"/>
      <c r="AB5842" s="37"/>
    </row>
    <row r="5843" spans="1:28">
      <c r="A5843" s="125"/>
      <c r="B5843" s="37"/>
      <c r="C5843" s="37"/>
      <c r="D5843" s="37"/>
      <c r="F5843" s="37"/>
      <c r="G5843" s="37"/>
      <c r="H5843" s="37"/>
      <c r="J5843" s="25"/>
      <c r="K5843" s="25"/>
      <c r="M5843" s="25"/>
      <c r="P5843" s="25"/>
      <c r="R5843" s="25"/>
      <c r="T5843" s="37"/>
      <c r="U5843" s="37"/>
      <c r="W5843" s="37"/>
      <c r="Y5843" s="37"/>
      <c r="Z5843" s="37"/>
      <c r="AB5843" s="37"/>
    </row>
    <row r="5844" spans="1:28">
      <c r="A5844" s="125"/>
      <c r="B5844" s="37"/>
      <c r="C5844" s="37"/>
      <c r="D5844" s="37"/>
      <c r="F5844" s="37"/>
      <c r="G5844" s="37"/>
      <c r="H5844" s="37"/>
      <c r="J5844" s="25"/>
      <c r="K5844" s="25"/>
      <c r="M5844" s="25"/>
      <c r="P5844" s="25"/>
      <c r="R5844" s="25"/>
      <c r="T5844" s="37"/>
      <c r="U5844" s="37"/>
      <c r="W5844" s="37"/>
      <c r="Y5844" s="37"/>
      <c r="Z5844" s="37"/>
      <c r="AB5844" s="37"/>
    </row>
    <row r="5845" spans="1:28">
      <c r="A5845" s="125"/>
      <c r="B5845" s="37"/>
      <c r="C5845" s="37"/>
      <c r="D5845" s="37"/>
      <c r="F5845" s="37"/>
      <c r="G5845" s="37"/>
      <c r="H5845" s="37"/>
      <c r="J5845" s="25"/>
      <c r="K5845" s="25"/>
      <c r="M5845" s="25"/>
      <c r="P5845" s="25"/>
      <c r="R5845" s="25"/>
      <c r="T5845" s="37"/>
      <c r="U5845" s="37"/>
      <c r="W5845" s="37"/>
      <c r="Y5845" s="37"/>
      <c r="Z5845" s="37"/>
      <c r="AB5845" s="37"/>
    </row>
    <row r="5846" spans="1:28">
      <c r="A5846" s="125"/>
      <c r="B5846" s="37"/>
      <c r="C5846" s="37"/>
      <c r="D5846" s="37"/>
      <c r="F5846" s="37"/>
      <c r="G5846" s="37"/>
      <c r="H5846" s="37"/>
      <c r="J5846" s="25"/>
      <c r="K5846" s="25"/>
      <c r="M5846" s="25"/>
      <c r="P5846" s="25"/>
      <c r="R5846" s="25"/>
      <c r="T5846" s="37"/>
      <c r="U5846" s="37"/>
      <c r="W5846" s="37"/>
      <c r="Y5846" s="37"/>
      <c r="Z5846" s="37"/>
      <c r="AB5846" s="37"/>
    </row>
    <row r="5847" spans="1:28">
      <c r="A5847" s="125"/>
      <c r="B5847" s="37"/>
      <c r="C5847" s="37"/>
      <c r="D5847" s="37"/>
      <c r="F5847" s="37"/>
      <c r="G5847" s="37"/>
      <c r="H5847" s="37"/>
      <c r="J5847" s="25"/>
      <c r="K5847" s="25"/>
      <c r="M5847" s="25"/>
      <c r="P5847" s="25"/>
      <c r="R5847" s="25"/>
      <c r="T5847" s="37"/>
      <c r="U5847" s="37"/>
      <c r="W5847" s="37"/>
      <c r="Y5847" s="37"/>
      <c r="Z5847" s="37"/>
      <c r="AB5847" s="37"/>
    </row>
    <row r="5848" spans="1:28">
      <c r="A5848" s="125"/>
      <c r="B5848" s="37"/>
      <c r="C5848" s="37"/>
      <c r="D5848" s="37"/>
      <c r="F5848" s="37"/>
      <c r="G5848" s="37"/>
      <c r="H5848" s="37"/>
      <c r="J5848" s="25"/>
      <c r="K5848" s="25"/>
      <c r="M5848" s="25"/>
      <c r="P5848" s="25"/>
      <c r="R5848" s="25"/>
      <c r="T5848" s="37"/>
      <c r="U5848" s="37"/>
      <c r="W5848" s="37"/>
      <c r="Y5848" s="37"/>
      <c r="Z5848" s="37"/>
      <c r="AB5848" s="37"/>
    </row>
    <row r="5849" spans="1:28">
      <c r="A5849" s="125"/>
      <c r="B5849" s="37"/>
      <c r="C5849" s="37"/>
      <c r="D5849" s="37"/>
      <c r="F5849" s="37"/>
      <c r="G5849" s="37"/>
      <c r="H5849" s="37"/>
      <c r="J5849" s="25"/>
      <c r="K5849" s="25"/>
      <c r="M5849" s="25"/>
      <c r="P5849" s="25"/>
      <c r="R5849" s="25"/>
      <c r="T5849" s="37"/>
      <c r="U5849" s="37"/>
      <c r="W5849" s="37"/>
      <c r="Y5849" s="37"/>
      <c r="Z5849" s="37"/>
      <c r="AB5849" s="37"/>
    </row>
    <row r="5850" spans="1:28">
      <c r="A5850" s="125"/>
      <c r="B5850" s="37"/>
      <c r="C5850" s="37"/>
      <c r="D5850" s="37"/>
      <c r="F5850" s="37"/>
      <c r="G5850" s="37"/>
      <c r="H5850" s="37"/>
      <c r="J5850" s="25"/>
      <c r="K5850" s="25"/>
      <c r="M5850" s="25"/>
      <c r="P5850" s="25"/>
      <c r="R5850" s="25"/>
      <c r="T5850" s="37"/>
      <c r="U5850" s="37"/>
      <c r="W5850" s="37"/>
      <c r="Y5850" s="37"/>
      <c r="Z5850" s="37"/>
      <c r="AB5850" s="37"/>
    </row>
    <row r="5851" spans="1:28">
      <c r="A5851" s="125"/>
      <c r="B5851" s="37"/>
      <c r="C5851" s="37"/>
      <c r="D5851" s="37"/>
      <c r="F5851" s="37"/>
      <c r="G5851" s="37"/>
      <c r="H5851" s="37"/>
      <c r="J5851" s="25"/>
      <c r="K5851" s="25"/>
      <c r="M5851" s="25"/>
      <c r="P5851" s="25"/>
      <c r="R5851" s="25"/>
      <c r="T5851" s="37"/>
      <c r="U5851" s="37"/>
      <c r="W5851" s="37"/>
      <c r="Y5851" s="37"/>
      <c r="Z5851" s="37"/>
      <c r="AB5851" s="37"/>
    </row>
    <row r="5852" spans="1:28">
      <c r="A5852" s="125"/>
      <c r="B5852" s="37"/>
      <c r="C5852" s="37"/>
      <c r="D5852" s="37"/>
      <c r="F5852" s="37"/>
      <c r="G5852" s="37"/>
      <c r="H5852" s="37"/>
      <c r="J5852" s="25"/>
      <c r="K5852" s="25"/>
      <c r="M5852" s="25"/>
      <c r="P5852" s="25"/>
      <c r="R5852" s="25"/>
      <c r="T5852" s="37"/>
      <c r="U5852" s="37"/>
      <c r="W5852" s="37"/>
      <c r="Y5852" s="37"/>
      <c r="Z5852" s="37"/>
      <c r="AB5852" s="37"/>
    </row>
    <row r="5853" spans="1:28">
      <c r="A5853" s="125"/>
      <c r="B5853" s="37"/>
      <c r="C5853" s="37"/>
      <c r="D5853" s="37"/>
      <c r="F5853" s="37"/>
      <c r="G5853" s="37"/>
      <c r="H5853" s="37"/>
      <c r="J5853" s="25"/>
      <c r="K5853" s="25"/>
      <c r="M5853" s="25"/>
      <c r="P5853" s="25"/>
      <c r="R5853" s="25"/>
      <c r="T5853" s="37"/>
      <c r="U5853" s="37"/>
      <c r="W5853" s="37"/>
      <c r="Y5853" s="37"/>
      <c r="Z5853" s="37"/>
      <c r="AB5853" s="37"/>
    </row>
    <row r="5854" spans="1:28">
      <c r="A5854" s="125"/>
      <c r="B5854" s="37"/>
      <c r="C5854" s="37"/>
      <c r="D5854" s="37"/>
      <c r="F5854" s="37"/>
      <c r="G5854" s="37"/>
      <c r="H5854" s="37"/>
      <c r="J5854" s="25"/>
      <c r="K5854" s="25"/>
      <c r="M5854" s="25"/>
      <c r="P5854" s="25"/>
      <c r="R5854" s="25"/>
      <c r="T5854" s="37"/>
      <c r="U5854" s="37"/>
      <c r="W5854" s="37"/>
      <c r="Y5854" s="37"/>
      <c r="Z5854" s="37"/>
      <c r="AB5854" s="37"/>
    </row>
    <row r="5855" spans="1:28">
      <c r="A5855" s="125"/>
      <c r="B5855" s="37"/>
      <c r="C5855" s="37"/>
      <c r="D5855" s="37"/>
      <c r="F5855" s="37"/>
      <c r="G5855" s="37"/>
      <c r="H5855" s="37"/>
      <c r="J5855" s="25"/>
      <c r="K5855" s="25"/>
      <c r="M5855" s="25"/>
      <c r="P5855" s="25"/>
      <c r="R5855" s="25"/>
      <c r="T5855" s="37"/>
      <c r="U5855" s="37"/>
      <c r="W5855" s="37"/>
      <c r="Y5855" s="37"/>
      <c r="Z5855" s="37"/>
      <c r="AB5855" s="37"/>
    </row>
    <row r="5856" spans="1:28">
      <c r="A5856" s="125"/>
      <c r="B5856" s="37"/>
      <c r="C5856" s="37"/>
      <c r="D5856" s="37"/>
      <c r="F5856" s="37"/>
      <c r="G5856" s="37"/>
      <c r="H5856" s="37"/>
      <c r="J5856" s="25"/>
      <c r="K5856" s="25"/>
      <c r="M5856" s="25"/>
      <c r="P5856" s="25"/>
      <c r="R5856" s="25"/>
      <c r="T5856" s="37"/>
      <c r="U5856" s="37"/>
      <c r="W5856" s="37"/>
      <c r="Y5856" s="37"/>
      <c r="Z5856" s="37"/>
      <c r="AB5856" s="37"/>
    </row>
    <row r="5857" spans="1:28">
      <c r="A5857" s="125"/>
      <c r="B5857" s="37"/>
      <c r="C5857" s="37"/>
      <c r="D5857" s="37"/>
      <c r="F5857" s="37"/>
      <c r="G5857" s="37"/>
      <c r="H5857" s="37"/>
      <c r="J5857" s="25"/>
      <c r="K5857" s="25"/>
      <c r="M5857" s="25"/>
      <c r="P5857" s="25"/>
      <c r="R5857" s="25"/>
      <c r="T5857" s="37"/>
      <c r="U5857" s="37"/>
      <c r="W5857" s="37"/>
      <c r="Y5857" s="37"/>
      <c r="Z5857" s="37"/>
      <c r="AB5857" s="37"/>
    </row>
    <row r="5858" spans="1:28">
      <c r="A5858" s="125"/>
      <c r="B5858" s="37"/>
      <c r="C5858" s="37"/>
      <c r="D5858" s="37"/>
      <c r="F5858" s="37"/>
      <c r="G5858" s="37"/>
      <c r="H5858" s="37"/>
      <c r="J5858" s="25"/>
      <c r="K5858" s="25"/>
      <c r="M5858" s="25"/>
      <c r="P5858" s="25"/>
      <c r="R5858" s="25"/>
      <c r="T5858" s="37"/>
      <c r="U5858" s="37"/>
      <c r="W5858" s="37"/>
      <c r="Y5858" s="37"/>
      <c r="Z5858" s="37"/>
      <c r="AB5858" s="37"/>
    </row>
    <row r="5859" spans="1:28">
      <c r="A5859" s="125"/>
      <c r="B5859" s="37"/>
      <c r="C5859" s="37"/>
      <c r="D5859" s="37"/>
      <c r="F5859" s="37"/>
      <c r="G5859" s="37"/>
      <c r="H5859" s="37"/>
      <c r="J5859" s="25"/>
      <c r="K5859" s="25"/>
      <c r="M5859" s="25"/>
      <c r="P5859" s="25"/>
      <c r="R5859" s="25"/>
      <c r="T5859" s="37"/>
      <c r="U5859" s="37"/>
      <c r="W5859" s="37"/>
      <c r="Y5859" s="37"/>
      <c r="Z5859" s="37"/>
      <c r="AB5859" s="37"/>
    </row>
    <row r="5860" spans="1:28">
      <c r="A5860" s="125"/>
      <c r="B5860" s="37"/>
      <c r="C5860" s="37"/>
      <c r="D5860" s="37"/>
      <c r="F5860" s="37"/>
      <c r="G5860" s="37"/>
      <c r="H5860" s="37"/>
      <c r="J5860" s="25"/>
      <c r="K5860" s="25"/>
      <c r="M5860" s="25"/>
      <c r="P5860" s="25"/>
      <c r="R5860" s="25"/>
      <c r="T5860" s="37"/>
      <c r="U5860" s="37"/>
      <c r="W5860" s="37"/>
      <c r="Y5860" s="37"/>
      <c r="Z5860" s="37"/>
      <c r="AB5860" s="37"/>
    </row>
    <row r="5861" spans="1:28">
      <c r="A5861" s="125"/>
      <c r="B5861" s="37"/>
      <c r="C5861" s="37"/>
      <c r="D5861" s="37"/>
      <c r="F5861" s="37"/>
      <c r="G5861" s="37"/>
      <c r="H5861" s="37"/>
      <c r="J5861" s="25"/>
      <c r="K5861" s="25"/>
      <c r="M5861" s="25"/>
      <c r="P5861" s="25"/>
      <c r="R5861" s="25"/>
      <c r="T5861" s="37"/>
      <c r="U5861" s="37"/>
      <c r="W5861" s="37"/>
      <c r="Y5861" s="37"/>
      <c r="Z5861" s="37"/>
      <c r="AB5861" s="37"/>
    </row>
    <row r="5862" spans="1:28">
      <c r="A5862" s="125"/>
      <c r="B5862" s="37"/>
      <c r="C5862" s="37"/>
      <c r="D5862" s="37"/>
      <c r="F5862" s="37"/>
      <c r="G5862" s="37"/>
      <c r="H5862" s="37"/>
      <c r="J5862" s="25"/>
      <c r="K5862" s="25"/>
      <c r="M5862" s="25"/>
      <c r="P5862" s="25"/>
      <c r="R5862" s="25"/>
      <c r="T5862" s="37"/>
      <c r="U5862" s="37"/>
      <c r="W5862" s="37"/>
      <c r="Y5862" s="37"/>
      <c r="Z5862" s="37"/>
      <c r="AB5862" s="37"/>
    </row>
    <row r="5863" spans="1:28">
      <c r="A5863" s="125"/>
      <c r="B5863" s="37"/>
      <c r="C5863" s="37"/>
      <c r="D5863" s="37"/>
      <c r="F5863" s="37"/>
      <c r="G5863" s="37"/>
      <c r="H5863" s="37"/>
      <c r="J5863" s="25"/>
      <c r="K5863" s="25"/>
      <c r="M5863" s="25"/>
      <c r="P5863" s="25"/>
      <c r="R5863" s="25"/>
      <c r="T5863" s="37"/>
      <c r="U5863" s="37"/>
      <c r="W5863" s="37"/>
      <c r="Y5863" s="37"/>
      <c r="Z5863" s="37"/>
      <c r="AB5863" s="37"/>
    </row>
    <row r="5864" spans="1:28">
      <c r="A5864" s="125"/>
      <c r="B5864" s="37"/>
      <c r="C5864" s="37"/>
      <c r="D5864" s="37"/>
      <c r="F5864" s="37"/>
      <c r="G5864" s="37"/>
      <c r="H5864" s="37"/>
      <c r="J5864" s="25"/>
      <c r="K5864" s="25"/>
      <c r="M5864" s="25"/>
      <c r="P5864" s="25"/>
      <c r="R5864" s="25"/>
      <c r="T5864" s="37"/>
      <c r="U5864" s="37"/>
      <c r="W5864" s="37"/>
      <c r="Y5864" s="37"/>
      <c r="Z5864" s="37"/>
      <c r="AB5864" s="37"/>
    </row>
    <row r="5865" spans="1:28">
      <c r="A5865" s="125"/>
      <c r="B5865" s="37"/>
      <c r="C5865" s="37"/>
      <c r="D5865" s="37"/>
      <c r="F5865" s="37"/>
      <c r="G5865" s="37"/>
      <c r="H5865" s="37"/>
      <c r="J5865" s="25"/>
      <c r="K5865" s="25"/>
      <c r="M5865" s="25"/>
      <c r="P5865" s="25"/>
      <c r="R5865" s="25"/>
      <c r="T5865" s="37"/>
      <c r="U5865" s="37"/>
      <c r="W5865" s="37"/>
      <c r="Y5865" s="37"/>
      <c r="Z5865" s="37"/>
      <c r="AB5865" s="37"/>
    </row>
    <row r="5866" spans="1:28">
      <c r="A5866" s="125"/>
      <c r="B5866" s="37"/>
      <c r="C5866" s="37"/>
      <c r="D5866" s="37"/>
      <c r="F5866" s="37"/>
      <c r="G5866" s="37"/>
      <c r="H5866" s="37"/>
      <c r="J5866" s="25"/>
      <c r="K5866" s="25"/>
      <c r="M5866" s="25"/>
      <c r="P5866" s="25"/>
      <c r="R5866" s="25"/>
      <c r="T5866" s="37"/>
      <c r="U5866" s="37"/>
      <c r="W5866" s="37"/>
      <c r="Y5866" s="37"/>
      <c r="Z5866" s="37"/>
      <c r="AB5866" s="37"/>
    </row>
    <row r="5867" spans="1:28">
      <c r="A5867" s="125"/>
      <c r="B5867" s="37"/>
      <c r="C5867" s="37"/>
      <c r="D5867" s="37"/>
      <c r="F5867" s="37"/>
      <c r="G5867" s="37"/>
      <c r="H5867" s="37"/>
      <c r="J5867" s="25"/>
      <c r="K5867" s="25"/>
      <c r="M5867" s="25"/>
      <c r="P5867" s="25"/>
      <c r="R5867" s="25"/>
      <c r="T5867" s="37"/>
      <c r="U5867" s="37"/>
      <c r="W5867" s="37"/>
      <c r="Y5867" s="37"/>
      <c r="Z5867" s="37"/>
      <c r="AB5867" s="37"/>
    </row>
    <row r="5868" spans="1:28">
      <c r="A5868" s="125"/>
      <c r="B5868" s="37"/>
      <c r="C5868" s="37"/>
      <c r="D5868" s="37"/>
      <c r="F5868" s="37"/>
      <c r="G5868" s="37"/>
      <c r="H5868" s="37"/>
      <c r="J5868" s="25"/>
      <c r="K5868" s="25"/>
      <c r="M5868" s="25"/>
      <c r="P5868" s="25"/>
      <c r="R5868" s="25"/>
      <c r="T5868" s="37"/>
      <c r="U5868" s="37"/>
      <c r="W5868" s="37"/>
      <c r="Y5868" s="37"/>
      <c r="Z5868" s="37"/>
      <c r="AB5868" s="37"/>
    </row>
    <row r="5869" spans="1:28">
      <c r="A5869" s="125"/>
      <c r="B5869" s="37"/>
      <c r="C5869" s="37"/>
      <c r="D5869" s="37"/>
      <c r="F5869" s="37"/>
      <c r="G5869" s="37"/>
      <c r="H5869" s="37"/>
      <c r="J5869" s="25"/>
      <c r="K5869" s="25"/>
      <c r="M5869" s="25"/>
      <c r="P5869" s="25"/>
      <c r="R5869" s="25"/>
      <c r="T5869" s="37"/>
      <c r="U5869" s="37"/>
      <c r="W5869" s="37"/>
      <c r="Y5869" s="37"/>
      <c r="Z5869" s="37"/>
      <c r="AB5869" s="37"/>
    </row>
    <row r="5870" spans="1:28">
      <c r="A5870" s="125"/>
      <c r="B5870" s="37"/>
      <c r="C5870" s="37"/>
      <c r="D5870" s="37"/>
      <c r="F5870" s="37"/>
      <c r="G5870" s="37"/>
      <c r="H5870" s="37"/>
      <c r="J5870" s="25"/>
      <c r="K5870" s="25"/>
      <c r="M5870" s="25"/>
      <c r="P5870" s="25"/>
      <c r="R5870" s="25"/>
      <c r="T5870" s="37"/>
      <c r="U5870" s="37"/>
      <c r="W5870" s="37"/>
      <c r="Y5870" s="37"/>
      <c r="Z5870" s="37"/>
      <c r="AB5870" s="37"/>
    </row>
    <row r="5871" spans="1:28">
      <c r="A5871" s="125"/>
      <c r="B5871" s="37"/>
      <c r="C5871" s="37"/>
      <c r="D5871" s="37"/>
      <c r="F5871" s="37"/>
      <c r="G5871" s="37"/>
      <c r="H5871" s="37"/>
      <c r="J5871" s="25"/>
      <c r="K5871" s="25"/>
      <c r="M5871" s="25"/>
      <c r="P5871" s="25"/>
      <c r="R5871" s="25"/>
      <c r="T5871" s="37"/>
      <c r="U5871" s="37"/>
      <c r="W5871" s="37"/>
      <c r="Y5871" s="37"/>
      <c r="Z5871" s="37"/>
      <c r="AB5871" s="37"/>
    </row>
    <row r="5872" spans="1:28">
      <c r="A5872" s="125"/>
      <c r="B5872" s="37"/>
      <c r="C5872" s="37"/>
      <c r="D5872" s="37"/>
      <c r="F5872" s="37"/>
      <c r="G5872" s="37"/>
      <c r="H5872" s="37"/>
      <c r="J5872" s="25"/>
      <c r="K5872" s="25"/>
      <c r="M5872" s="25"/>
      <c r="P5872" s="25"/>
      <c r="R5872" s="25"/>
      <c r="T5872" s="37"/>
      <c r="U5872" s="37"/>
      <c r="W5872" s="37"/>
      <c r="Y5872" s="37"/>
      <c r="Z5872" s="37"/>
      <c r="AB5872" s="37"/>
    </row>
    <row r="5873" spans="1:28">
      <c r="A5873" s="125"/>
      <c r="B5873" s="37"/>
      <c r="C5873" s="37"/>
      <c r="D5873" s="37"/>
      <c r="F5873" s="37"/>
      <c r="G5873" s="37"/>
      <c r="H5873" s="37"/>
      <c r="J5873" s="25"/>
      <c r="K5873" s="25"/>
      <c r="M5873" s="25"/>
      <c r="P5873" s="25"/>
      <c r="R5873" s="25"/>
      <c r="T5873" s="37"/>
      <c r="U5873" s="37"/>
      <c r="W5873" s="37"/>
      <c r="Y5873" s="37"/>
      <c r="Z5873" s="37"/>
      <c r="AB5873" s="37"/>
    </row>
    <row r="5874" spans="1:28">
      <c r="A5874" s="125"/>
      <c r="B5874" s="37"/>
      <c r="C5874" s="37"/>
      <c r="D5874" s="37"/>
      <c r="F5874" s="37"/>
      <c r="G5874" s="37"/>
      <c r="H5874" s="37"/>
      <c r="J5874" s="25"/>
      <c r="K5874" s="25"/>
      <c r="M5874" s="25"/>
      <c r="P5874" s="25"/>
      <c r="R5874" s="25"/>
      <c r="T5874" s="37"/>
      <c r="U5874" s="37"/>
      <c r="W5874" s="37"/>
      <c r="Y5874" s="37"/>
      <c r="Z5874" s="37"/>
      <c r="AB5874" s="37"/>
    </row>
    <row r="5875" spans="1:28">
      <c r="A5875" s="125"/>
      <c r="B5875" s="37"/>
      <c r="C5875" s="37"/>
      <c r="D5875" s="37"/>
      <c r="F5875" s="37"/>
      <c r="G5875" s="37"/>
      <c r="H5875" s="37"/>
      <c r="J5875" s="25"/>
      <c r="K5875" s="25"/>
      <c r="M5875" s="25"/>
      <c r="P5875" s="25"/>
      <c r="R5875" s="25"/>
      <c r="T5875" s="37"/>
      <c r="U5875" s="37"/>
      <c r="W5875" s="37"/>
      <c r="Y5875" s="37"/>
      <c r="Z5875" s="37"/>
      <c r="AB5875" s="37"/>
    </row>
    <row r="5876" spans="1:28">
      <c r="A5876" s="125"/>
      <c r="B5876" s="37"/>
      <c r="C5876" s="37"/>
      <c r="D5876" s="37"/>
      <c r="F5876" s="37"/>
      <c r="G5876" s="37"/>
      <c r="H5876" s="37"/>
      <c r="J5876" s="25"/>
      <c r="K5876" s="25"/>
      <c r="M5876" s="25"/>
      <c r="P5876" s="25"/>
      <c r="R5876" s="25"/>
      <c r="T5876" s="37"/>
      <c r="U5876" s="37"/>
      <c r="W5876" s="37"/>
      <c r="Y5876" s="37"/>
      <c r="Z5876" s="37"/>
      <c r="AB5876" s="37"/>
    </row>
    <row r="5877" spans="1:28">
      <c r="A5877" s="125"/>
      <c r="B5877" s="37"/>
      <c r="C5877" s="37"/>
      <c r="D5877" s="37"/>
      <c r="F5877" s="37"/>
      <c r="G5877" s="37"/>
      <c r="H5877" s="37"/>
      <c r="J5877" s="25"/>
      <c r="K5877" s="25"/>
      <c r="M5877" s="25"/>
      <c r="P5877" s="25"/>
      <c r="R5877" s="25"/>
      <c r="T5877" s="37"/>
      <c r="U5877" s="37"/>
      <c r="W5877" s="37"/>
      <c r="Y5877" s="37"/>
      <c r="Z5877" s="37"/>
      <c r="AB5877" s="37"/>
    </row>
    <row r="5878" spans="1:28">
      <c r="A5878" s="125"/>
      <c r="B5878" s="37"/>
      <c r="C5878" s="37"/>
      <c r="D5878" s="37"/>
      <c r="F5878" s="37"/>
      <c r="G5878" s="37"/>
      <c r="H5878" s="37"/>
      <c r="J5878" s="25"/>
      <c r="K5878" s="25"/>
      <c r="M5878" s="25"/>
      <c r="P5878" s="25"/>
      <c r="R5878" s="25"/>
      <c r="T5878" s="37"/>
      <c r="U5878" s="37"/>
      <c r="W5878" s="37"/>
      <c r="Y5878" s="37"/>
      <c r="Z5878" s="37"/>
      <c r="AB5878" s="37"/>
    </row>
    <row r="5879" spans="1:28">
      <c r="A5879" s="125"/>
      <c r="B5879" s="37"/>
      <c r="C5879" s="37"/>
      <c r="D5879" s="37"/>
      <c r="F5879" s="37"/>
      <c r="G5879" s="37"/>
      <c r="H5879" s="37"/>
      <c r="J5879" s="25"/>
      <c r="K5879" s="25"/>
      <c r="M5879" s="25"/>
      <c r="P5879" s="25"/>
      <c r="R5879" s="25"/>
      <c r="T5879" s="37"/>
      <c r="U5879" s="37"/>
      <c r="W5879" s="37"/>
      <c r="Y5879" s="37"/>
      <c r="Z5879" s="37"/>
      <c r="AB5879" s="37"/>
    </row>
    <row r="5880" spans="1:28">
      <c r="A5880" s="125"/>
      <c r="B5880" s="37"/>
      <c r="C5880" s="37"/>
      <c r="D5880" s="37"/>
      <c r="F5880" s="37"/>
      <c r="G5880" s="37"/>
      <c r="H5880" s="37"/>
      <c r="J5880" s="25"/>
      <c r="K5880" s="25"/>
      <c r="M5880" s="25"/>
      <c r="P5880" s="25"/>
      <c r="R5880" s="25"/>
      <c r="T5880" s="37"/>
      <c r="U5880" s="37"/>
      <c r="W5880" s="37"/>
      <c r="Y5880" s="37"/>
      <c r="Z5880" s="37"/>
      <c r="AB5880" s="37"/>
    </row>
    <row r="5881" spans="1:28">
      <c r="A5881" s="125"/>
      <c r="B5881" s="37"/>
      <c r="C5881" s="37"/>
      <c r="D5881" s="37"/>
      <c r="F5881" s="37"/>
      <c r="G5881" s="37"/>
      <c r="H5881" s="37"/>
      <c r="J5881" s="25"/>
      <c r="K5881" s="25"/>
      <c r="M5881" s="25"/>
      <c r="P5881" s="25"/>
      <c r="R5881" s="25"/>
      <c r="T5881" s="37"/>
      <c r="U5881" s="37"/>
      <c r="W5881" s="37"/>
      <c r="Y5881" s="37"/>
      <c r="Z5881" s="37"/>
      <c r="AB5881" s="37"/>
    </row>
    <row r="5882" spans="1:28">
      <c r="A5882" s="125"/>
      <c r="B5882" s="37"/>
      <c r="C5882" s="37"/>
      <c r="D5882" s="37"/>
      <c r="F5882" s="37"/>
      <c r="G5882" s="37"/>
      <c r="H5882" s="37"/>
      <c r="J5882" s="25"/>
      <c r="K5882" s="25"/>
      <c r="M5882" s="25"/>
      <c r="P5882" s="25"/>
      <c r="R5882" s="25"/>
      <c r="T5882" s="37"/>
      <c r="U5882" s="37"/>
      <c r="W5882" s="37"/>
      <c r="Y5882" s="37"/>
      <c r="Z5882" s="37"/>
      <c r="AB5882" s="37"/>
    </row>
    <row r="5883" spans="1:28">
      <c r="A5883" s="125"/>
      <c r="B5883" s="37"/>
      <c r="C5883" s="37"/>
      <c r="D5883" s="37"/>
      <c r="F5883" s="37"/>
      <c r="G5883" s="37"/>
      <c r="H5883" s="37"/>
      <c r="J5883" s="25"/>
      <c r="K5883" s="25"/>
      <c r="M5883" s="25"/>
      <c r="P5883" s="25"/>
      <c r="R5883" s="25"/>
      <c r="T5883" s="37"/>
      <c r="U5883" s="37"/>
      <c r="W5883" s="37"/>
      <c r="Y5883" s="37"/>
      <c r="Z5883" s="37"/>
      <c r="AB5883" s="37"/>
    </row>
    <row r="5884" spans="1:28">
      <c r="A5884" s="125"/>
      <c r="B5884" s="37"/>
      <c r="C5884" s="37"/>
      <c r="D5884" s="37"/>
      <c r="F5884" s="37"/>
      <c r="G5884" s="37"/>
      <c r="H5884" s="37"/>
      <c r="J5884" s="25"/>
      <c r="K5884" s="25"/>
      <c r="M5884" s="25"/>
      <c r="P5884" s="25"/>
      <c r="R5884" s="25"/>
      <c r="T5884" s="37"/>
      <c r="U5884" s="37"/>
      <c r="W5884" s="37"/>
      <c r="Y5884" s="37"/>
      <c r="Z5884" s="37"/>
      <c r="AB5884" s="37"/>
    </row>
    <row r="5885" spans="1:28">
      <c r="A5885" s="125"/>
      <c r="B5885" s="37"/>
      <c r="C5885" s="37"/>
      <c r="D5885" s="37"/>
      <c r="F5885" s="37"/>
      <c r="G5885" s="37"/>
      <c r="H5885" s="37"/>
      <c r="J5885" s="25"/>
      <c r="K5885" s="25"/>
      <c r="M5885" s="25"/>
      <c r="P5885" s="25"/>
      <c r="R5885" s="25"/>
      <c r="T5885" s="37"/>
      <c r="U5885" s="37"/>
      <c r="W5885" s="37"/>
      <c r="Y5885" s="37"/>
      <c r="Z5885" s="37"/>
      <c r="AB5885" s="37"/>
    </row>
    <row r="5886" spans="1:28">
      <c r="A5886" s="125"/>
      <c r="B5886" s="37"/>
      <c r="C5886" s="37"/>
      <c r="D5886" s="37"/>
      <c r="F5886" s="37"/>
      <c r="G5886" s="37"/>
      <c r="H5886" s="37"/>
      <c r="J5886" s="25"/>
      <c r="K5886" s="25"/>
      <c r="M5886" s="25"/>
      <c r="P5886" s="25"/>
      <c r="R5886" s="25"/>
      <c r="T5886" s="37"/>
      <c r="U5886" s="37"/>
      <c r="W5886" s="37"/>
      <c r="Y5886" s="37"/>
      <c r="Z5886" s="37"/>
      <c r="AB5886" s="37"/>
    </row>
    <row r="5887" spans="1:28">
      <c r="A5887" s="125"/>
      <c r="B5887" s="37"/>
      <c r="C5887" s="37"/>
      <c r="D5887" s="37"/>
      <c r="F5887" s="37"/>
      <c r="G5887" s="37"/>
      <c r="H5887" s="37"/>
      <c r="J5887" s="25"/>
      <c r="K5887" s="25"/>
      <c r="M5887" s="25"/>
      <c r="P5887" s="25"/>
      <c r="R5887" s="25"/>
      <c r="T5887" s="37"/>
      <c r="U5887" s="37"/>
      <c r="W5887" s="37"/>
      <c r="Y5887" s="37"/>
      <c r="Z5887" s="37"/>
      <c r="AB5887" s="37"/>
    </row>
    <row r="5888" spans="1:28">
      <c r="A5888" s="125"/>
      <c r="B5888" s="37"/>
      <c r="C5888" s="37"/>
      <c r="D5888" s="37"/>
      <c r="F5888" s="37"/>
      <c r="G5888" s="37"/>
      <c r="H5888" s="37"/>
      <c r="J5888" s="25"/>
      <c r="K5888" s="25"/>
      <c r="M5888" s="25"/>
      <c r="P5888" s="25"/>
      <c r="R5888" s="25"/>
      <c r="T5888" s="37"/>
      <c r="U5888" s="37"/>
      <c r="W5888" s="37"/>
      <c r="Y5888" s="37"/>
      <c r="Z5888" s="37"/>
      <c r="AB5888" s="37"/>
    </row>
    <row r="5889" spans="1:28">
      <c r="A5889" s="125"/>
      <c r="B5889" s="37"/>
      <c r="C5889" s="37"/>
      <c r="D5889" s="37"/>
      <c r="F5889" s="37"/>
      <c r="G5889" s="37"/>
      <c r="H5889" s="37"/>
      <c r="J5889" s="25"/>
      <c r="K5889" s="25"/>
      <c r="M5889" s="25"/>
      <c r="P5889" s="25"/>
      <c r="R5889" s="25"/>
      <c r="T5889" s="37"/>
      <c r="U5889" s="37"/>
      <c r="W5889" s="37"/>
      <c r="Y5889" s="37"/>
      <c r="Z5889" s="37"/>
      <c r="AB5889" s="37"/>
    </row>
    <row r="5890" spans="1:28">
      <c r="A5890" s="125"/>
      <c r="B5890" s="37"/>
      <c r="C5890" s="37"/>
      <c r="D5890" s="37"/>
      <c r="F5890" s="37"/>
      <c r="G5890" s="37"/>
      <c r="H5890" s="37"/>
      <c r="J5890" s="25"/>
      <c r="K5890" s="25"/>
      <c r="M5890" s="25"/>
      <c r="P5890" s="25"/>
      <c r="R5890" s="25"/>
      <c r="T5890" s="37"/>
      <c r="U5890" s="37"/>
      <c r="W5890" s="37"/>
      <c r="Y5890" s="37"/>
      <c r="Z5890" s="37"/>
      <c r="AB5890" s="37"/>
    </row>
    <row r="5891" spans="1:28">
      <c r="A5891" s="125"/>
      <c r="B5891" s="37"/>
      <c r="C5891" s="37"/>
      <c r="D5891" s="37"/>
      <c r="F5891" s="37"/>
      <c r="G5891" s="37"/>
      <c r="H5891" s="37"/>
      <c r="J5891" s="25"/>
      <c r="K5891" s="25"/>
      <c r="M5891" s="25"/>
      <c r="P5891" s="25"/>
      <c r="R5891" s="25"/>
      <c r="T5891" s="37"/>
      <c r="U5891" s="37"/>
      <c r="W5891" s="37"/>
      <c r="Y5891" s="37"/>
      <c r="Z5891" s="37"/>
      <c r="AB5891" s="37"/>
    </row>
    <row r="5892" spans="1:28">
      <c r="A5892" s="125"/>
      <c r="B5892" s="37"/>
      <c r="C5892" s="37"/>
      <c r="D5892" s="37"/>
      <c r="F5892" s="37"/>
      <c r="G5892" s="37"/>
      <c r="H5892" s="37"/>
      <c r="J5892" s="25"/>
      <c r="K5892" s="25"/>
      <c r="M5892" s="25"/>
      <c r="P5892" s="25"/>
      <c r="R5892" s="25"/>
      <c r="T5892" s="37"/>
      <c r="U5892" s="37"/>
      <c r="W5892" s="37"/>
      <c r="Y5892" s="37"/>
      <c r="Z5892" s="37"/>
      <c r="AB5892" s="37"/>
    </row>
    <row r="5893" spans="1:28">
      <c r="A5893" s="125"/>
      <c r="B5893" s="37"/>
      <c r="C5893" s="37"/>
      <c r="D5893" s="37"/>
      <c r="F5893" s="37"/>
      <c r="G5893" s="37"/>
      <c r="H5893" s="37"/>
      <c r="J5893" s="25"/>
      <c r="K5893" s="25"/>
      <c r="M5893" s="25"/>
      <c r="P5893" s="25"/>
      <c r="R5893" s="25"/>
      <c r="T5893" s="37"/>
      <c r="U5893" s="37"/>
      <c r="W5893" s="37"/>
      <c r="Y5893" s="37"/>
      <c r="Z5893" s="37"/>
      <c r="AB5893" s="37"/>
    </row>
    <row r="5894" spans="1:28">
      <c r="A5894" s="125"/>
      <c r="B5894" s="37"/>
      <c r="C5894" s="37"/>
      <c r="D5894" s="37"/>
      <c r="F5894" s="37"/>
      <c r="G5894" s="37"/>
      <c r="H5894" s="37"/>
      <c r="J5894" s="25"/>
      <c r="K5894" s="25"/>
      <c r="M5894" s="25"/>
      <c r="P5894" s="25"/>
      <c r="R5894" s="25"/>
      <c r="T5894" s="37"/>
      <c r="U5894" s="37"/>
      <c r="W5894" s="37"/>
      <c r="Y5894" s="37"/>
      <c r="Z5894" s="37"/>
      <c r="AB5894" s="37"/>
    </row>
    <row r="5895" spans="1:28">
      <c r="A5895" s="125"/>
      <c r="B5895" s="37"/>
      <c r="C5895" s="37"/>
      <c r="D5895" s="37"/>
      <c r="F5895" s="37"/>
      <c r="G5895" s="37"/>
      <c r="H5895" s="37"/>
      <c r="J5895" s="25"/>
      <c r="K5895" s="25"/>
      <c r="M5895" s="25"/>
      <c r="P5895" s="25"/>
      <c r="R5895" s="25"/>
      <c r="T5895" s="37"/>
      <c r="U5895" s="37"/>
      <c r="W5895" s="37"/>
      <c r="Y5895" s="37"/>
      <c r="Z5895" s="37"/>
      <c r="AB5895" s="37"/>
    </row>
    <row r="5896" spans="1:28">
      <c r="A5896" s="125"/>
      <c r="B5896" s="37"/>
      <c r="C5896" s="37"/>
      <c r="D5896" s="37"/>
      <c r="F5896" s="37"/>
      <c r="G5896" s="37"/>
      <c r="H5896" s="37"/>
      <c r="J5896" s="25"/>
      <c r="K5896" s="25"/>
      <c r="M5896" s="25"/>
      <c r="P5896" s="25"/>
      <c r="R5896" s="25"/>
      <c r="T5896" s="37"/>
      <c r="U5896" s="37"/>
      <c r="W5896" s="37"/>
      <c r="Y5896" s="37"/>
      <c r="Z5896" s="37"/>
      <c r="AB5896" s="37"/>
    </row>
    <row r="5897" spans="1:28">
      <c r="A5897" s="125"/>
      <c r="B5897" s="37"/>
      <c r="C5897" s="37"/>
      <c r="D5897" s="37"/>
      <c r="F5897" s="37"/>
      <c r="G5897" s="37"/>
      <c r="H5897" s="37"/>
      <c r="J5897" s="25"/>
      <c r="K5897" s="25"/>
      <c r="M5897" s="25"/>
      <c r="P5897" s="25"/>
      <c r="R5897" s="25"/>
      <c r="T5897" s="37"/>
      <c r="U5897" s="37"/>
      <c r="W5897" s="37"/>
      <c r="Y5897" s="37"/>
      <c r="Z5897" s="37"/>
      <c r="AB5897" s="37"/>
    </row>
    <row r="5898" spans="1:28">
      <c r="A5898" s="125"/>
      <c r="B5898" s="37"/>
      <c r="C5898" s="37"/>
      <c r="D5898" s="37"/>
      <c r="F5898" s="37"/>
      <c r="G5898" s="37"/>
      <c r="H5898" s="37"/>
      <c r="J5898" s="25"/>
      <c r="K5898" s="25"/>
      <c r="M5898" s="25"/>
      <c r="P5898" s="25"/>
      <c r="R5898" s="25"/>
      <c r="T5898" s="37"/>
      <c r="U5898" s="37"/>
      <c r="W5898" s="37"/>
      <c r="Y5898" s="37"/>
      <c r="Z5898" s="37"/>
      <c r="AB5898" s="37"/>
    </row>
    <row r="5899" spans="1:28">
      <c r="A5899" s="125"/>
      <c r="B5899" s="37"/>
      <c r="C5899" s="37"/>
      <c r="D5899" s="37"/>
      <c r="F5899" s="37"/>
      <c r="G5899" s="37"/>
      <c r="H5899" s="37"/>
      <c r="J5899" s="25"/>
      <c r="K5899" s="25"/>
      <c r="M5899" s="25"/>
      <c r="P5899" s="25"/>
      <c r="R5899" s="25"/>
      <c r="T5899" s="37"/>
      <c r="U5899" s="37"/>
      <c r="W5899" s="37"/>
      <c r="Y5899" s="37"/>
      <c r="Z5899" s="37"/>
      <c r="AB5899" s="37"/>
    </row>
    <row r="5900" spans="1:28">
      <c r="A5900" s="125"/>
      <c r="B5900" s="37"/>
      <c r="C5900" s="37"/>
      <c r="D5900" s="37"/>
      <c r="F5900" s="37"/>
      <c r="G5900" s="37"/>
      <c r="H5900" s="37"/>
      <c r="J5900" s="25"/>
      <c r="K5900" s="25"/>
      <c r="M5900" s="25"/>
      <c r="P5900" s="25"/>
      <c r="R5900" s="25"/>
      <c r="T5900" s="37"/>
      <c r="U5900" s="37"/>
      <c r="W5900" s="37"/>
      <c r="Y5900" s="37"/>
      <c r="Z5900" s="37"/>
      <c r="AB5900" s="37"/>
    </row>
    <row r="5901" spans="1:28">
      <c r="A5901" s="125"/>
      <c r="B5901" s="37"/>
      <c r="C5901" s="37"/>
      <c r="D5901" s="37"/>
      <c r="F5901" s="37"/>
      <c r="G5901" s="37"/>
      <c r="H5901" s="37"/>
      <c r="J5901" s="25"/>
      <c r="K5901" s="25"/>
      <c r="M5901" s="25"/>
      <c r="P5901" s="25"/>
      <c r="R5901" s="25"/>
      <c r="T5901" s="37"/>
      <c r="U5901" s="37"/>
      <c r="W5901" s="37"/>
      <c r="Y5901" s="37"/>
      <c r="Z5901" s="37"/>
      <c r="AB5901" s="37"/>
    </row>
    <row r="5902" spans="1:28">
      <c r="A5902" s="125"/>
      <c r="B5902" s="37"/>
      <c r="C5902" s="37"/>
      <c r="D5902" s="37"/>
      <c r="F5902" s="37"/>
      <c r="G5902" s="37"/>
      <c r="H5902" s="37"/>
      <c r="J5902" s="25"/>
      <c r="K5902" s="25"/>
      <c r="M5902" s="25"/>
      <c r="P5902" s="25"/>
      <c r="R5902" s="25"/>
      <c r="T5902" s="37"/>
      <c r="U5902" s="37"/>
      <c r="W5902" s="37"/>
      <c r="Y5902" s="37"/>
      <c r="Z5902" s="37"/>
      <c r="AB5902" s="37"/>
    </row>
    <row r="5903" spans="1:28">
      <c r="A5903" s="125"/>
      <c r="B5903" s="37"/>
      <c r="C5903" s="37"/>
      <c r="D5903" s="37"/>
      <c r="F5903" s="37"/>
      <c r="G5903" s="37"/>
      <c r="H5903" s="37"/>
      <c r="J5903" s="25"/>
      <c r="K5903" s="25"/>
      <c r="M5903" s="25"/>
      <c r="P5903" s="25"/>
      <c r="R5903" s="25"/>
      <c r="T5903" s="37"/>
      <c r="U5903" s="37"/>
      <c r="W5903" s="37"/>
      <c r="Y5903" s="37"/>
      <c r="Z5903" s="37"/>
      <c r="AB5903" s="37"/>
    </row>
    <row r="5904" spans="1:28">
      <c r="A5904" s="125"/>
      <c r="B5904" s="37"/>
      <c r="C5904" s="37"/>
      <c r="D5904" s="37"/>
      <c r="F5904" s="37"/>
      <c r="G5904" s="37"/>
      <c r="H5904" s="37"/>
      <c r="J5904" s="25"/>
      <c r="K5904" s="25"/>
      <c r="M5904" s="25"/>
      <c r="P5904" s="25"/>
      <c r="R5904" s="25"/>
      <c r="T5904" s="37"/>
      <c r="U5904" s="37"/>
      <c r="W5904" s="37"/>
      <c r="Y5904" s="37"/>
      <c r="Z5904" s="37"/>
      <c r="AB5904" s="37"/>
    </row>
    <row r="5905" spans="1:28">
      <c r="A5905" s="125"/>
      <c r="B5905" s="37"/>
      <c r="C5905" s="37"/>
      <c r="D5905" s="37"/>
      <c r="F5905" s="37"/>
      <c r="G5905" s="37"/>
      <c r="H5905" s="37"/>
      <c r="J5905" s="25"/>
      <c r="K5905" s="25"/>
      <c r="M5905" s="25"/>
      <c r="P5905" s="25"/>
      <c r="R5905" s="25"/>
      <c r="T5905" s="37"/>
      <c r="U5905" s="37"/>
      <c r="W5905" s="37"/>
      <c r="Y5905" s="37"/>
      <c r="Z5905" s="37"/>
      <c r="AB5905" s="37"/>
    </row>
    <row r="5906" spans="1:28">
      <c r="A5906" s="125"/>
      <c r="B5906" s="37"/>
      <c r="C5906" s="37"/>
      <c r="D5906" s="37"/>
      <c r="F5906" s="37"/>
      <c r="G5906" s="37"/>
      <c r="H5906" s="37"/>
      <c r="J5906" s="25"/>
      <c r="K5906" s="25"/>
      <c r="M5906" s="25"/>
      <c r="P5906" s="25"/>
      <c r="R5906" s="25"/>
      <c r="T5906" s="37"/>
      <c r="U5906" s="37"/>
      <c r="W5906" s="37"/>
      <c r="Y5906" s="37"/>
      <c r="Z5906" s="37"/>
      <c r="AB5906" s="37"/>
    </row>
    <row r="5907" spans="1:28">
      <c r="A5907" s="125"/>
      <c r="B5907" s="37"/>
      <c r="C5907" s="37"/>
      <c r="D5907" s="37"/>
      <c r="F5907" s="37"/>
      <c r="G5907" s="37"/>
      <c r="H5907" s="37"/>
      <c r="J5907" s="25"/>
      <c r="K5907" s="25"/>
      <c r="M5907" s="25"/>
      <c r="P5907" s="25"/>
      <c r="R5907" s="25"/>
      <c r="T5907" s="37"/>
      <c r="U5907" s="37"/>
      <c r="W5907" s="37"/>
      <c r="Y5907" s="37"/>
      <c r="Z5907" s="37"/>
      <c r="AB5907" s="37"/>
    </row>
    <row r="5908" spans="1:28">
      <c r="A5908" s="125"/>
      <c r="B5908" s="37"/>
      <c r="C5908" s="37"/>
      <c r="D5908" s="37"/>
      <c r="F5908" s="37"/>
      <c r="G5908" s="37"/>
      <c r="H5908" s="37"/>
      <c r="J5908" s="25"/>
      <c r="K5908" s="25"/>
      <c r="M5908" s="25"/>
      <c r="P5908" s="25"/>
      <c r="R5908" s="25"/>
      <c r="T5908" s="37"/>
      <c r="U5908" s="37"/>
      <c r="W5908" s="37"/>
      <c r="Y5908" s="37"/>
      <c r="Z5908" s="37"/>
      <c r="AB5908" s="37"/>
    </row>
    <row r="5909" spans="1:28">
      <c r="A5909" s="125"/>
      <c r="B5909" s="37"/>
      <c r="C5909" s="37"/>
      <c r="D5909" s="37"/>
      <c r="F5909" s="37"/>
      <c r="G5909" s="37"/>
      <c r="H5909" s="37"/>
      <c r="J5909" s="25"/>
      <c r="K5909" s="25"/>
      <c r="M5909" s="25"/>
      <c r="P5909" s="25"/>
      <c r="R5909" s="25"/>
      <c r="T5909" s="37"/>
      <c r="U5909" s="37"/>
      <c r="W5909" s="37"/>
      <c r="Y5909" s="37"/>
      <c r="Z5909" s="37"/>
      <c r="AB5909" s="37"/>
    </row>
    <row r="5910" spans="1:28">
      <c r="A5910" s="125"/>
      <c r="B5910" s="37"/>
      <c r="C5910" s="37"/>
      <c r="D5910" s="37"/>
      <c r="F5910" s="37"/>
      <c r="G5910" s="37"/>
      <c r="H5910" s="37"/>
      <c r="J5910" s="25"/>
      <c r="K5910" s="25"/>
      <c r="M5910" s="25"/>
      <c r="P5910" s="25"/>
      <c r="R5910" s="25"/>
      <c r="T5910" s="37"/>
      <c r="U5910" s="37"/>
      <c r="W5910" s="37"/>
      <c r="Y5910" s="37"/>
      <c r="Z5910" s="37"/>
      <c r="AB5910" s="37"/>
    </row>
    <row r="5911" spans="1:28">
      <c r="A5911" s="125"/>
      <c r="B5911" s="37"/>
      <c r="C5911" s="37"/>
      <c r="D5911" s="37"/>
      <c r="F5911" s="37"/>
      <c r="G5911" s="37"/>
      <c r="H5911" s="37"/>
      <c r="J5911" s="25"/>
      <c r="K5911" s="25"/>
      <c r="M5911" s="25"/>
      <c r="P5911" s="25"/>
      <c r="R5911" s="25"/>
      <c r="T5911" s="37"/>
      <c r="U5911" s="37"/>
      <c r="W5911" s="37"/>
      <c r="Y5911" s="37"/>
      <c r="Z5911" s="37"/>
      <c r="AB5911" s="37"/>
    </row>
    <row r="5912" spans="1:28">
      <c r="A5912" s="125"/>
      <c r="B5912" s="37"/>
      <c r="C5912" s="37"/>
      <c r="D5912" s="37"/>
      <c r="F5912" s="37"/>
      <c r="G5912" s="37"/>
      <c r="H5912" s="37"/>
      <c r="J5912" s="25"/>
      <c r="K5912" s="25"/>
      <c r="M5912" s="25"/>
      <c r="P5912" s="25"/>
      <c r="R5912" s="25"/>
      <c r="T5912" s="37"/>
      <c r="U5912" s="37"/>
      <c r="W5912" s="37"/>
      <c r="Y5912" s="37"/>
      <c r="Z5912" s="37"/>
      <c r="AB5912" s="37"/>
    </row>
    <row r="5913" spans="1:28">
      <c r="A5913" s="125"/>
      <c r="B5913" s="37"/>
      <c r="C5913" s="37"/>
      <c r="D5913" s="37"/>
      <c r="F5913" s="37"/>
      <c r="G5913" s="37"/>
      <c r="H5913" s="37"/>
      <c r="J5913" s="25"/>
      <c r="K5913" s="25"/>
      <c r="M5913" s="25"/>
      <c r="P5913" s="25"/>
      <c r="R5913" s="25"/>
      <c r="T5913" s="37"/>
      <c r="U5913" s="37"/>
      <c r="W5913" s="37"/>
      <c r="Y5913" s="37"/>
      <c r="Z5913" s="37"/>
      <c r="AB5913" s="37"/>
    </row>
    <row r="5914" spans="1:28">
      <c r="A5914" s="125"/>
      <c r="B5914" s="37"/>
      <c r="C5914" s="37"/>
      <c r="D5914" s="37"/>
      <c r="F5914" s="37"/>
      <c r="G5914" s="37"/>
      <c r="H5914" s="37"/>
      <c r="J5914" s="25"/>
      <c r="K5914" s="25"/>
      <c r="M5914" s="25"/>
      <c r="P5914" s="25"/>
      <c r="R5914" s="25"/>
      <c r="T5914" s="37"/>
      <c r="U5914" s="37"/>
      <c r="W5914" s="37"/>
      <c r="Y5914" s="37"/>
      <c r="Z5914" s="37"/>
      <c r="AB5914" s="37"/>
    </row>
    <row r="5915" spans="1:28">
      <c r="A5915" s="125"/>
      <c r="B5915" s="37"/>
      <c r="C5915" s="37"/>
      <c r="D5915" s="37"/>
      <c r="F5915" s="37"/>
      <c r="G5915" s="37"/>
      <c r="H5915" s="37"/>
      <c r="J5915" s="25"/>
      <c r="K5915" s="25"/>
      <c r="M5915" s="25"/>
      <c r="P5915" s="25"/>
      <c r="R5915" s="25"/>
      <c r="T5915" s="37"/>
      <c r="U5915" s="37"/>
      <c r="W5915" s="37"/>
      <c r="Y5915" s="37"/>
      <c r="Z5915" s="37"/>
      <c r="AB5915" s="37"/>
    </row>
    <row r="5916" spans="1:28">
      <c r="A5916" s="125"/>
      <c r="B5916" s="37"/>
      <c r="C5916" s="37"/>
      <c r="D5916" s="37"/>
      <c r="F5916" s="37"/>
      <c r="G5916" s="37"/>
      <c r="H5916" s="37"/>
      <c r="J5916" s="25"/>
      <c r="K5916" s="25"/>
      <c r="M5916" s="25"/>
      <c r="P5916" s="25"/>
      <c r="R5916" s="25"/>
      <c r="T5916" s="37"/>
      <c r="U5916" s="37"/>
      <c r="W5916" s="37"/>
      <c r="Y5916" s="37"/>
      <c r="Z5916" s="37"/>
      <c r="AB5916" s="37"/>
    </row>
    <row r="5917" spans="1:28">
      <c r="A5917" s="125"/>
      <c r="B5917" s="37"/>
      <c r="C5917" s="37"/>
      <c r="D5917" s="37"/>
      <c r="F5917" s="37"/>
      <c r="G5917" s="37"/>
      <c r="H5917" s="37"/>
      <c r="J5917" s="25"/>
      <c r="K5917" s="25"/>
      <c r="M5917" s="25"/>
      <c r="P5917" s="25"/>
      <c r="R5917" s="25"/>
      <c r="T5917" s="37"/>
      <c r="U5917" s="37"/>
      <c r="W5917" s="37"/>
      <c r="Y5917" s="37"/>
      <c r="Z5917" s="37"/>
      <c r="AB5917" s="37"/>
    </row>
    <row r="5918" spans="1:28">
      <c r="A5918" s="125"/>
      <c r="B5918" s="37"/>
      <c r="C5918" s="37"/>
      <c r="D5918" s="37"/>
      <c r="F5918" s="37"/>
      <c r="G5918" s="37"/>
      <c r="H5918" s="37"/>
      <c r="J5918" s="25"/>
      <c r="K5918" s="25"/>
      <c r="M5918" s="25"/>
      <c r="P5918" s="25"/>
      <c r="R5918" s="25"/>
      <c r="T5918" s="37"/>
      <c r="U5918" s="37"/>
      <c r="W5918" s="37"/>
      <c r="Y5918" s="37"/>
      <c r="Z5918" s="37"/>
      <c r="AB5918" s="37"/>
    </row>
    <row r="5919" spans="1:28">
      <c r="A5919" s="125"/>
      <c r="B5919" s="37"/>
      <c r="C5919" s="37"/>
      <c r="D5919" s="37"/>
      <c r="F5919" s="37"/>
      <c r="G5919" s="37"/>
      <c r="H5919" s="37"/>
      <c r="J5919" s="25"/>
      <c r="K5919" s="25"/>
      <c r="M5919" s="25"/>
      <c r="P5919" s="25"/>
      <c r="R5919" s="25"/>
      <c r="T5919" s="37"/>
      <c r="U5919" s="37"/>
      <c r="W5919" s="37"/>
      <c r="Y5919" s="37"/>
      <c r="Z5919" s="37"/>
      <c r="AB5919" s="37"/>
    </row>
    <row r="5920" spans="1:28">
      <c r="A5920" s="125"/>
      <c r="B5920" s="37"/>
      <c r="C5920" s="37"/>
      <c r="D5920" s="37"/>
      <c r="F5920" s="37"/>
      <c r="G5920" s="37"/>
      <c r="H5920" s="37"/>
      <c r="J5920" s="25"/>
      <c r="K5920" s="25"/>
      <c r="M5920" s="25"/>
      <c r="P5920" s="25"/>
      <c r="R5920" s="25"/>
      <c r="T5920" s="37"/>
      <c r="U5920" s="37"/>
      <c r="W5920" s="37"/>
      <c r="Y5920" s="37"/>
      <c r="Z5920" s="37"/>
      <c r="AB5920" s="37"/>
    </row>
    <row r="5921" spans="1:28">
      <c r="A5921" s="125"/>
      <c r="B5921" s="37"/>
      <c r="C5921" s="37"/>
      <c r="D5921" s="37"/>
      <c r="F5921" s="37"/>
      <c r="G5921" s="37"/>
      <c r="H5921" s="37"/>
      <c r="J5921" s="25"/>
      <c r="K5921" s="25"/>
      <c r="M5921" s="25"/>
      <c r="P5921" s="25"/>
      <c r="R5921" s="25"/>
      <c r="T5921" s="37"/>
      <c r="U5921" s="37"/>
      <c r="W5921" s="37"/>
      <c r="Y5921" s="37"/>
      <c r="Z5921" s="37"/>
      <c r="AB5921" s="37"/>
    </row>
    <row r="5922" spans="1:28">
      <c r="A5922" s="125"/>
      <c r="B5922" s="37"/>
      <c r="C5922" s="37"/>
      <c r="D5922" s="37"/>
      <c r="F5922" s="37"/>
      <c r="G5922" s="37"/>
      <c r="H5922" s="37"/>
      <c r="J5922" s="25"/>
      <c r="K5922" s="25"/>
      <c r="M5922" s="25"/>
      <c r="P5922" s="25"/>
      <c r="R5922" s="25"/>
      <c r="T5922" s="37"/>
      <c r="U5922" s="37"/>
      <c r="W5922" s="37"/>
      <c r="Y5922" s="37"/>
      <c r="Z5922" s="37"/>
      <c r="AB5922" s="37"/>
    </row>
    <row r="5923" spans="1:28">
      <c r="A5923" s="125"/>
      <c r="B5923" s="37"/>
      <c r="C5923" s="37"/>
      <c r="D5923" s="37"/>
      <c r="F5923" s="37"/>
      <c r="G5923" s="37"/>
      <c r="H5923" s="37"/>
      <c r="J5923" s="25"/>
      <c r="K5923" s="25"/>
      <c r="M5923" s="25"/>
      <c r="P5923" s="25"/>
      <c r="R5923" s="25"/>
      <c r="T5923" s="37"/>
      <c r="U5923" s="37"/>
      <c r="W5923" s="37"/>
      <c r="Y5923" s="37"/>
      <c r="Z5923" s="37"/>
      <c r="AB5923" s="37"/>
    </row>
    <row r="5924" spans="1:28">
      <c r="A5924" s="125"/>
      <c r="B5924" s="37"/>
      <c r="C5924" s="37"/>
      <c r="D5924" s="37"/>
      <c r="F5924" s="37"/>
      <c r="G5924" s="37"/>
      <c r="H5924" s="37"/>
      <c r="J5924" s="25"/>
      <c r="K5924" s="25"/>
      <c r="M5924" s="25"/>
      <c r="P5924" s="25"/>
      <c r="R5924" s="25"/>
      <c r="T5924" s="37"/>
      <c r="U5924" s="37"/>
      <c r="W5924" s="37"/>
      <c r="Y5924" s="37"/>
      <c r="Z5924" s="37"/>
      <c r="AB5924" s="37"/>
    </row>
    <row r="5925" spans="1:28">
      <c r="A5925" s="125"/>
      <c r="B5925" s="37"/>
      <c r="C5925" s="37"/>
      <c r="D5925" s="37"/>
      <c r="F5925" s="37"/>
      <c r="G5925" s="37"/>
      <c r="H5925" s="37"/>
      <c r="J5925" s="25"/>
      <c r="K5925" s="25"/>
      <c r="M5925" s="25"/>
      <c r="P5925" s="25"/>
      <c r="R5925" s="25"/>
      <c r="T5925" s="37"/>
      <c r="U5925" s="37"/>
      <c r="W5925" s="37"/>
      <c r="Y5925" s="37"/>
      <c r="Z5925" s="37"/>
      <c r="AB5925" s="37"/>
    </row>
    <row r="5926" spans="1:28">
      <c r="A5926" s="125"/>
      <c r="B5926" s="37"/>
      <c r="C5926" s="37"/>
      <c r="D5926" s="37"/>
      <c r="F5926" s="37"/>
      <c r="G5926" s="37"/>
      <c r="H5926" s="37"/>
      <c r="J5926" s="25"/>
      <c r="K5926" s="25"/>
      <c r="M5926" s="25"/>
      <c r="P5926" s="25"/>
      <c r="R5926" s="25"/>
      <c r="T5926" s="37"/>
      <c r="U5926" s="37"/>
      <c r="W5926" s="37"/>
      <c r="Y5926" s="37"/>
      <c r="Z5926" s="37"/>
      <c r="AB5926" s="37"/>
    </row>
    <row r="5927" spans="1:28">
      <c r="A5927" s="125"/>
      <c r="B5927" s="37"/>
      <c r="C5927" s="37"/>
      <c r="D5927" s="37"/>
      <c r="F5927" s="37"/>
      <c r="G5927" s="37"/>
      <c r="H5927" s="37"/>
      <c r="J5927" s="25"/>
      <c r="K5927" s="25"/>
      <c r="M5927" s="25"/>
      <c r="P5927" s="25"/>
      <c r="R5927" s="25"/>
      <c r="T5927" s="37"/>
      <c r="U5927" s="37"/>
      <c r="W5927" s="37"/>
      <c r="Y5927" s="37"/>
      <c r="Z5927" s="37"/>
      <c r="AB5927" s="37"/>
    </row>
    <row r="5928" spans="1:28">
      <c r="A5928" s="125"/>
      <c r="B5928" s="37"/>
      <c r="C5928" s="37"/>
      <c r="D5928" s="37"/>
      <c r="F5928" s="37"/>
      <c r="G5928" s="37"/>
      <c r="H5928" s="37"/>
      <c r="J5928" s="25"/>
      <c r="K5928" s="25"/>
      <c r="M5928" s="25"/>
      <c r="P5928" s="25"/>
      <c r="R5928" s="25"/>
      <c r="T5928" s="37"/>
      <c r="U5928" s="37"/>
      <c r="W5928" s="37"/>
      <c r="Y5928" s="37"/>
      <c r="Z5928" s="37"/>
      <c r="AB5928" s="37"/>
    </row>
    <row r="5929" spans="1:28">
      <c r="A5929" s="125"/>
      <c r="B5929" s="37"/>
      <c r="C5929" s="37"/>
      <c r="D5929" s="37"/>
      <c r="F5929" s="37"/>
      <c r="G5929" s="37"/>
      <c r="H5929" s="37"/>
      <c r="J5929" s="25"/>
      <c r="K5929" s="25"/>
      <c r="M5929" s="25"/>
      <c r="P5929" s="25"/>
      <c r="R5929" s="25"/>
      <c r="T5929" s="37"/>
      <c r="U5929" s="37"/>
      <c r="W5929" s="37"/>
      <c r="Y5929" s="37"/>
      <c r="Z5929" s="37"/>
      <c r="AB5929" s="37"/>
    </row>
    <row r="5930" spans="1:28">
      <c r="A5930" s="125"/>
      <c r="B5930" s="37"/>
      <c r="C5930" s="37"/>
      <c r="D5930" s="37"/>
      <c r="F5930" s="37"/>
      <c r="G5930" s="37"/>
      <c r="H5930" s="37"/>
      <c r="J5930" s="25"/>
      <c r="K5930" s="25"/>
      <c r="M5930" s="25"/>
      <c r="P5930" s="25"/>
      <c r="R5930" s="25"/>
      <c r="T5930" s="37"/>
      <c r="U5930" s="37"/>
      <c r="W5930" s="37"/>
      <c r="Y5930" s="37"/>
      <c r="Z5930" s="37"/>
      <c r="AB5930" s="37"/>
    </row>
    <row r="5931" spans="1:28">
      <c r="A5931" s="125"/>
      <c r="B5931" s="37"/>
      <c r="C5931" s="37"/>
      <c r="D5931" s="37"/>
      <c r="F5931" s="37"/>
      <c r="G5931" s="37"/>
      <c r="H5931" s="37"/>
      <c r="J5931" s="25"/>
      <c r="K5931" s="25"/>
      <c r="M5931" s="25"/>
      <c r="P5931" s="25"/>
      <c r="R5931" s="25"/>
      <c r="T5931" s="37"/>
      <c r="U5931" s="37"/>
      <c r="W5931" s="37"/>
      <c r="Y5931" s="37"/>
      <c r="Z5931" s="37"/>
      <c r="AB5931" s="37"/>
    </row>
    <row r="5932" spans="1:28">
      <c r="A5932" s="125"/>
      <c r="B5932" s="37"/>
      <c r="C5932" s="37"/>
      <c r="D5932" s="37"/>
      <c r="F5932" s="37"/>
      <c r="G5932" s="37"/>
      <c r="H5932" s="37"/>
      <c r="J5932" s="25"/>
      <c r="K5932" s="25"/>
      <c r="M5932" s="25"/>
      <c r="P5932" s="25"/>
      <c r="R5932" s="25"/>
      <c r="T5932" s="37"/>
      <c r="U5932" s="37"/>
      <c r="W5932" s="37"/>
      <c r="Y5932" s="37"/>
      <c r="Z5932" s="37"/>
      <c r="AB5932" s="37"/>
    </row>
    <row r="5933" spans="1:28">
      <c r="A5933" s="125"/>
      <c r="B5933" s="37"/>
      <c r="C5933" s="37"/>
      <c r="D5933" s="37"/>
      <c r="F5933" s="37"/>
      <c r="G5933" s="37"/>
      <c r="H5933" s="37"/>
      <c r="J5933" s="25"/>
      <c r="K5933" s="25"/>
      <c r="M5933" s="25"/>
      <c r="P5933" s="25"/>
      <c r="R5933" s="25"/>
      <c r="T5933" s="37"/>
      <c r="U5933" s="37"/>
      <c r="W5933" s="37"/>
      <c r="Y5933" s="37"/>
      <c r="Z5933" s="37"/>
      <c r="AB5933" s="37"/>
    </row>
    <row r="5934" spans="1:28">
      <c r="A5934" s="125"/>
      <c r="B5934" s="37"/>
      <c r="C5934" s="37"/>
      <c r="D5934" s="37"/>
      <c r="F5934" s="37"/>
      <c r="G5934" s="37"/>
      <c r="H5934" s="37"/>
      <c r="J5934" s="25"/>
      <c r="K5934" s="25"/>
      <c r="M5934" s="25"/>
      <c r="P5934" s="25"/>
      <c r="R5934" s="25"/>
      <c r="T5934" s="37"/>
      <c r="U5934" s="37"/>
      <c r="W5934" s="37"/>
      <c r="Y5934" s="37"/>
      <c r="Z5934" s="37"/>
      <c r="AB5934" s="37"/>
    </row>
    <row r="5935" spans="1:28">
      <c r="A5935" s="125"/>
      <c r="B5935" s="37"/>
      <c r="C5935" s="37"/>
      <c r="D5935" s="37"/>
      <c r="F5935" s="37"/>
      <c r="G5935" s="37"/>
      <c r="H5935" s="37"/>
      <c r="J5935" s="25"/>
      <c r="K5935" s="25"/>
      <c r="M5935" s="25"/>
      <c r="P5935" s="25"/>
      <c r="R5935" s="25"/>
      <c r="T5935" s="37"/>
      <c r="U5935" s="37"/>
      <c r="W5935" s="37"/>
      <c r="Y5935" s="37"/>
      <c r="Z5935" s="37"/>
      <c r="AB5935" s="37"/>
    </row>
    <row r="5936" spans="1:28">
      <c r="A5936" s="125"/>
      <c r="B5936" s="37"/>
      <c r="C5936" s="37"/>
      <c r="D5936" s="37"/>
      <c r="F5936" s="37"/>
      <c r="G5936" s="37"/>
      <c r="H5936" s="37"/>
      <c r="J5936" s="25"/>
      <c r="K5936" s="25"/>
      <c r="M5936" s="25"/>
      <c r="P5936" s="25"/>
      <c r="R5936" s="25"/>
      <c r="T5936" s="37"/>
      <c r="U5936" s="37"/>
      <c r="W5936" s="37"/>
      <c r="Y5936" s="37"/>
      <c r="Z5936" s="37"/>
      <c r="AB5936" s="37"/>
    </row>
    <row r="5937" spans="1:28">
      <c r="A5937" s="125"/>
      <c r="B5937" s="37"/>
      <c r="C5937" s="37"/>
      <c r="D5937" s="37"/>
      <c r="F5937" s="37"/>
      <c r="G5937" s="37"/>
      <c r="H5937" s="37"/>
      <c r="J5937" s="25"/>
      <c r="K5937" s="25"/>
      <c r="M5937" s="25"/>
      <c r="P5937" s="25"/>
      <c r="R5937" s="25"/>
      <c r="T5937" s="37"/>
      <c r="U5937" s="37"/>
      <c r="W5937" s="37"/>
      <c r="Y5937" s="37"/>
      <c r="Z5937" s="37"/>
      <c r="AB5937" s="37"/>
    </row>
    <row r="5938" spans="1:28">
      <c r="A5938" s="125"/>
      <c r="B5938" s="37"/>
      <c r="C5938" s="37"/>
      <c r="D5938" s="37"/>
      <c r="F5938" s="37"/>
      <c r="G5938" s="37"/>
      <c r="H5938" s="37"/>
      <c r="J5938" s="25"/>
      <c r="K5938" s="25"/>
      <c r="M5938" s="25"/>
      <c r="P5938" s="25"/>
      <c r="R5938" s="25"/>
      <c r="T5938" s="37"/>
      <c r="U5938" s="37"/>
      <c r="W5938" s="37"/>
      <c r="Y5938" s="37"/>
      <c r="Z5938" s="37"/>
      <c r="AB5938" s="37"/>
    </row>
    <row r="5939" spans="1:28">
      <c r="A5939" s="125"/>
      <c r="B5939" s="37"/>
      <c r="C5939" s="37"/>
      <c r="D5939" s="37"/>
      <c r="F5939" s="37"/>
      <c r="G5939" s="37"/>
      <c r="H5939" s="37"/>
      <c r="J5939" s="25"/>
      <c r="K5939" s="25"/>
      <c r="M5939" s="25"/>
      <c r="P5939" s="25"/>
      <c r="R5939" s="25"/>
      <c r="T5939" s="37"/>
      <c r="U5939" s="37"/>
      <c r="W5939" s="37"/>
      <c r="Y5939" s="37"/>
      <c r="Z5939" s="37"/>
      <c r="AB5939" s="37"/>
    </row>
    <row r="5940" spans="1:28">
      <c r="A5940" s="125"/>
      <c r="B5940" s="37"/>
      <c r="C5940" s="37"/>
      <c r="D5940" s="37"/>
      <c r="F5940" s="37"/>
      <c r="G5940" s="37"/>
      <c r="H5940" s="37"/>
      <c r="J5940" s="25"/>
      <c r="K5940" s="25"/>
      <c r="M5940" s="25"/>
      <c r="P5940" s="25"/>
      <c r="R5940" s="25"/>
      <c r="T5940" s="37"/>
      <c r="U5940" s="37"/>
      <c r="W5940" s="37"/>
      <c r="Y5940" s="37"/>
      <c r="Z5940" s="37"/>
      <c r="AB5940" s="37"/>
    </row>
    <row r="5941" spans="1:28">
      <c r="A5941" s="125"/>
      <c r="B5941" s="37"/>
      <c r="C5941" s="37"/>
      <c r="D5941" s="37"/>
      <c r="F5941" s="37"/>
      <c r="G5941" s="37"/>
      <c r="H5941" s="37"/>
      <c r="J5941" s="25"/>
      <c r="K5941" s="25"/>
      <c r="M5941" s="25"/>
      <c r="P5941" s="25"/>
      <c r="R5941" s="25"/>
      <c r="T5941" s="37"/>
      <c r="U5941" s="37"/>
      <c r="W5941" s="37"/>
      <c r="Y5941" s="37"/>
      <c r="Z5941" s="37"/>
      <c r="AB5941" s="37"/>
    </row>
    <row r="5942" spans="1:28">
      <c r="A5942" s="125"/>
      <c r="B5942" s="37"/>
      <c r="C5942" s="37"/>
      <c r="D5942" s="37"/>
      <c r="F5942" s="37"/>
      <c r="G5942" s="37"/>
      <c r="H5942" s="37"/>
      <c r="J5942" s="25"/>
      <c r="K5942" s="25"/>
      <c r="M5942" s="25"/>
      <c r="P5942" s="25"/>
      <c r="R5942" s="25"/>
      <c r="T5942" s="37"/>
      <c r="U5942" s="37"/>
      <c r="W5942" s="37"/>
      <c r="Y5942" s="37"/>
      <c r="Z5942" s="37"/>
      <c r="AB5942" s="37"/>
    </row>
    <row r="5943" spans="1:28">
      <c r="A5943" s="125"/>
      <c r="B5943" s="37"/>
      <c r="C5943" s="37"/>
      <c r="D5943" s="37"/>
      <c r="F5943" s="37"/>
      <c r="G5943" s="37"/>
      <c r="H5943" s="37"/>
      <c r="J5943" s="25"/>
      <c r="K5943" s="25"/>
      <c r="M5943" s="25"/>
      <c r="P5943" s="25"/>
      <c r="R5943" s="25"/>
      <c r="T5943" s="37"/>
      <c r="U5943" s="37"/>
      <c r="W5943" s="37"/>
      <c r="Y5943" s="37"/>
      <c r="Z5943" s="37"/>
      <c r="AB5943" s="37"/>
    </row>
    <row r="5944" spans="1:28">
      <c r="A5944" s="125"/>
      <c r="B5944" s="37"/>
      <c r="C5944" s="37"/>
      <c r="D5944" s="37"/>
      <c r="F5944" s="37"/>
      <c r="G5944" s="37"/>
      <c r="H5944" s="37"/>
      <c r="J5944" s="25"/>
      <c r="K5944" s="25"/>
      <c r="M5944" s="25"/>
      <c r="P5944" s="25"/>
      <c r="R5944" s="25"/>
      <c r="T5944" s="37"/>
      <c r="U5944" s="37"/>
      <c r="W5944" s="37"/>
      <c r="Y5944" s="37"/>
      <c r="Z5944" s="37"/>
      <c r="AB5944" s="37"/>
    </row>
    <row r="5945" spans="1:28">
      <c r="A5945" s="125"/>
      <c r="B5945" s="37"/>
      <c r="C5945" s="37"/>
      <c r="D5945" s="37"/>
      <c r="F5945" s="37"/>
      <c r="G5945" s="37"/>
      <c r="H5945" s="37"/>
      <c r="J5945" s="25"/>
      <c r="K5945" s="25"/>
      <c r="M5945" s="25"/>
      <c r="P5945" s="25"/>
      <c r="R5945" s="25"/>
      <c r="T5945" s="37"/>
      <c r="U5945" s="37"/>
      <c r="W5945" s="37"/>
      <c r="Y5945" s="37"/>
      <c r="Z5945" s="37"/>
      <c r="AB5945" s="37"/>
    </row>
    <row r="5946" spans="1:28">
      <c r="A5946" s="125"/>
      <c r="B5946" s="37"/>
      <c r="C5946" s="37"/>
      <c r="D5946" s="37"/>
      <c r="F5946" s="37"/>
      <c r="G5946" s="37"/>
      <c r="H5946" s="37"/>
      <c r="J5946" s="25"/>
      <c r="K5946" s="25"/>
      <c r="M5946" s="25"/>
      <c r="P5946" s="25"/>
      <c r="R5946" s="25"/>
      <c r="T5946" s="37"/>
      <c r="U5946" s="37"/>
      <c r="W5946" s="37"/>
      <c r="Y5946" s="37"/>
      <c r="Z5946" s="37"/>
      <c r="AB5946" s="37"/>
    </row>
    <row r="5947" spans="1:28">
      <c r="A5947" s="125"/>
      <c r="B5947" s="37"/>
      <c r="C5947" s="37"/>
      <c r="D5947" s="37"/>
      <c r="F5947" s="37"/>
      <c r="G5947" s="37"/>
      <c r="H5947" s="37"/>
      <c r="J5947" s="25"/>
      <c r="K5947" s="25"/>
      <c r="M5947" s="25"/>
      <c r="P5947" s="25"/>
      <c r="R5947" s="25"/>
      <c r="T5947" s="37"/>
      <c r="U5947" s="37"/>
      <c r="W5947" s="37"/>
      <c r="Y5947" s="37"/>
      <c r="Z5947" s="37"/>
      <c r="AB5947" s="37"/>
    </row>
    <row r="5948" spans="1:28">
      <c r="A5948" s="125"/>
      <c r="B5948" s="37"/>
      <c r="C5948" s="37"/>
      <c r="D5948" s="37"/>
      <c r="F5948" s="37"/>
      <c r="G5948" s="37"/>
      <c r="H5948" s="37"/>
      <c r="J5948" s="25"/>
      <c r="K5948" s="25"/>
      <c r="M5948" s="25"/>
      <c r="P5948" s="25"/>
      <c r="R5948" s="25"/>
      <c r="T5948" s="37"/>
      <c r="U5948" s="37"/>
      <c r="W5948" s="37"/>
      <c r="Y5948" s="37"/>
      <c r="Z5948" s="37"/>
      <c r="AB5948" s="37"/>
    </row>
    <row r="5949" spans="1:28">
      <c r="A5949" s="125"/>
      <c r="B5949" s="37"/>
      <c r="C5949" s="37"/>
      <c r="D5949" s="37"/>
      <c r="F5949" s="37"/>
      <c r="G5949" s="37"/>
      <c r="H5949" s="37"/>
      <c r="J5949" s="25"/>
      <c r="K5949" s="25"/>
      <c r="M5949" s="25"/>
      <c r="P5949" s="25"/>
      <c r="R5949" s="25"/>
      <c r="T5949" s="37"/>
      <c r="U5949" s="37"/>
      <c r="W5949" s="37"/>
      <c r="Y5949" s="37"/>
      <c r="Z5949" s="37"/>
      <c r="AB5949" s="37"/>
    </row>
    <row r="5950" spans="1:28">
      <c r="A5950" s="125"/>
      <c r="B5950" s="37"/>
      <c r="C5950" s="37"/>
      <c r="D5950" s="37"/>
      <c r="F5950" s="37"/>
      <c r="G5950" s="37"/>
      <c r="H5950" s="37"/>
      <c r="J5950" s="25"/>
      <c r="K5950" s="25"/>
      <c r="M5950" s="25"/>
      <c r="P5950" s="25"/>
      <c r="R5950" s="25"/>
      <c r="T5950" s="37"/>
      <c r="U5950" s="37"/>
      <c r="W5950" s="37"/>
      <c r="Y5950" s="37"/>
      <c r="Z5950" s="37"/>
      <c r="AB5950" s="37"/>
    </row>
    <row r="5951" spans="1:28">
      <c r="A5951" s="125"/>
      <c r="B5951" s="37"/>
      <c r="C5951" s="37"/>
      <c r="D5951" s="37"/>
      <c r="F5951" s="37"/>
      <c r="G5951" s="37"/>
      <c r="H5951" s="37"/>
      <c r="J5951" s="25"/>
      <c r="K5951" s="25"/>
      <c r="M5951" s="25"/>
      <c r="P5951" s="25"/>
      <c r="R5951" s="25"/>
      <c r="T5951" s="37"/>
      <c r="U5951" s="37"/>
      <c r="W5951" s="37"/>
      <c r="Y5951" s="37"/>
      <c r="Z5951" s="37"/>
      <c r="AB5951" s="37"/>
    </row>
    <row r="5952" spans="1:28">
      <c r="A5952" s="125"/>
      <c r="B5952" s="37"/>
      <c r="C5952" s="37"/>
      <c r="D5952" s="37"/>
      <c r="F5952" s="37"/>
      <c r="G5952" s="37"/>
      <c r="H5952" s="37"/>
      <c r="J5952" s="25"/>
      <c r="K5952" s="25"/>
      <c r="M5952" s="25"/>
      <c r="P5952" s="25"/>
      <c r="R5952" s="25"/>
      <c r="T5952" s="37"/>
      <c r="U5952" s="37"/>
      <c r="W5952" s="37"/>
      <c r="Y5952" s="37"/>
      <c r="Z5952" s="37"/>
      <c r="AB5952" s="37"/>
    </row>
    <row r="5953" spans="1:28">
      <c r="A5953" s="125"/>
      <c r="B5953" s="37"/>
      <c r="C5953" s="37"/>
      <c r="D5953" s="37"/>
      <c r="F5953" s="37"/>
      <c r="G5953" s="37"/>
      <c r="H5953" s="37"/>
      <c r="J5953" s="25"/>
      <c r="K5953" s="25"/>
      <c r="M5953" s="25"/>
      <c r="P5953" s="25"/>
      <c r="R5953" s="25"/>
      <c r="T5953" s="37"/>
      <c r="U5953" s="37"/>
      <c r="W5953" s="37"/>
      <c r="Y5953" s="37"/>
      <c r="Z5953" s="37"/>
      <c r="AB5953" s="37"/>
    </row>
    <row r="5954" spans="1:28">
      <c r="A5954" s="125"/>
      <c r="B5954" s="37"/>
      <c r="C5954" s="37"/>
      <c r="D5954" s="37"/>
      <c r="F5954" s="37"/>
      <c r="G5954" s="37"/>
      <c r="H5954" s="37"/>
      <c r="J5954" s="25"/>
      <c r="K5954" s="25"/>
      <c r="M5954" s="25"/>
      <c r="P5954" s="25"/>
      <c r="R5954" s="25"/>
      <c r="T5954" s="37"/>
      <c r="U5954" s="37"/>
      <c r="W5954" s="37"/>
      <c r="Y5954" s="37"/>
      <c r="Z5954" s="37"/>
      <c r="AB5954" s="37"/>
    </row>
    <row r="5955" spans="1:28">
      <c r="A5955" s="125"/>
      <c r="B5955" s="37"/>
      <c r="C5955" s="37"/>
      <c r="D5955" s="37"/>
      <c r="F5955" s="37"/>
      <c r="G5955" s="37"/>
      <c r="H5955" s="37"/>
      <c r="J5955" s="25"/>
      <c r="K5955" s="25"/>
      <c r="M5955" s="25"/>
      <c r="P5955" s="25"/>
      <c r="R5955" s="25"/>
      <c r="T5955" s="37"/>
      <c r="U5955" s="37"/>
      <c r="W5955" s="37"/>
      <c r="Y5955" s="37"/>
      <c r="Z5955" s="37"/>
      <c r="AB5955" s="37"/>
    </row>
    <row r="5956" spans="1:28">
      <c r="A5956" s="125"/>
      <c r="B5956" s="37"/>
      <c r="C5956" s="37"/>
      <c r="D5956" s="37"/>
      <c r="F5956" s="37"/>
      <c r="G5956" s="37"/>
      <c r="H5956" s="37"/>
      <c r="J5956" s="25"/>
      <c r="K5956" s="25"/>
      <c r="M5956" s="25"/>
      <c r="P5956" s="25"/>
      <c r="R5956" s="25"/>
      <c r="T5956" s="37"/>
      <c r="U5956" s="37"/>
      <c r="W5956" s="37"/>
      <c r="Y5956" s="37"/>
      <c r="Z5956" s="37"/>
      <c r="AB5956" s="37"/>
    </row>
    <row r="5957" spans="1:28">
      <c r="A5957" s="125"/>
      <c r="B5957" s="37"/>
      <c r="C5957" s="37"/>
      <c r="D5957" s="37"/>
      <c r="F5957" s="37"/>
      <c r="G5957" s="37"/>
      <c r="H5957" s="37"/>
      <c r="J5957" s="25"/>
      <c r="K5957" s="25"/>
      <c r="M5957" s="25"/>
      <c r="P5957" s="25"/>
      <c r="R5957" s="25"/>
      <c r="T5957" s="37"/>
      <c r="U5957" s="37"/>
      <c r="W5957" s="37"/>
      <c r="Y5957" s="37"/>
      <c r="Z5957" s="37"/>
      <c r="AB5957" s="37"/>
    </row>
    <row r="5958" spans="1:28">
      <c r="A5958" s="125"/>
      <c r="B5958" s="37"/>
      <c r="C5958" s="37"/>
      <c r="D5958" s="37"/>
      <c r="F5958" s="37"/>
      <c r="G5958" s="37"/>
      <c r="H5958" s="37"/>
      <c r="J5958" s="25"/>
      <c r="K5958" s="25"/>
      <c r="M5958" s="25"/>
      <c r="P5958" s="25"/>
      <c r="R5958" s="25"/>
      <c r="T5958" s="37"/>
      <c r="U5958" s="37"/>
      <c r="W5958" s="37"/>
      <c r="Y5958" s="37"/>
      <c r="Z5958" s="37"/>
      <c r="AB5958" s="37"/>
    </row>
    <row r="5959" spans="1:28">
      <c r="A5959" s="125"/>
      <c r="B5959" s="37"/>
      <c r="C5959" s="37"/>
      <c r="D5959" s="37"/>
      <c r="F5959" s="37"/>
      <c r="G5959" s="37"/>
      <c r="H5959" s="37"/>
      <c r="J5959" s="25"/>
      <c r="K5959" s="25"/>
      <c r="M5959" s="25"/>
      <c r="P5959" s="25"/>
      <c r="R5959" s="25"/>
      <c r="T5959" s="37"/>
      <c r="U5959" s="37"/>
      <c r="W5959" s="37"/>
      <c r="Y5959" s="37"/>
      <c r="Z5959" s="37"/>
      <c r="AB5959" s="37"/>
    </row>
    <row r="5960" spans="1:28">
      <c r="A5960" s="125"/>
      <c r="B5960" s="37"/>
      <c r="C5960" s="37"/>
      <c r="D5960" s="37"/>
      <c r="F5960" s="37"/>
      <c r="G5960" s="37"/>
      <c r="H5960" s="37"/>
      <c r="J5960" s="25"/>
      <c r="K5960" s="25"/>
      <c r="M5960" s="25"/>
      <c r="P5960" s="25"/>
      <c r="R5960" s="25"/>
      <c r="T5960" s="37"/>
      <c r="U5960" s="37"/>
      <c r="W5960" s="37"/>
      <c r="Y5960" s="37"/>
      <c r="Z5960" s="37"/>
      <c r="AB5960" s="37"/>
    </row>
    <row r="5961" spans="1:28">
      <c r="A5961" s="125"/>
      <c r="B5961" s="37"/>
      <c r="C5961" s="37"/>
      <c r="D5961" s="37"/>
      <c r="F5961" s="37"/>
      <c r="G5961" s="37"/>
      <c r="H5961" s="37"/>
      <c r="J5961" s="25"/>
      <c r="K5961" s="25"/>
      <c r="M5961" s="25"/>
      <c r="P5961" s="25"/>
      <c r="R5961" s="25"/>
      <c r="T5961" s="37"/>
      <c r="U5961" s="37"/>
      <c r="W5961" s="37"/>
      <c r="Y5961" s="37"/>
      <c r="Z5961" s="37"/>
      <c r="AB5961" s="37"/>
    </row>
    <row r="5962" spans="1:28">
      <c r="A5962" s="125"/>
      <c r="B5962" s="37"/>
      <c r="C5962" s="37"/>
      <c r="D5962" s="37"/>
      <c r="F5962" s="37"/>
      <c r="G5962" s="37"/>
      <c r="H5962" s="37"/>
      <c r="J5962" s="25"/>
      <c r="K5962" s="25"/>
      <c r="M5962" s="25"/>
      <c r="P5962" s="25"/>
      <c r="R5962" s="25"/>
      <c r="T5962" s="37"/>
      <c r="U5962" s="37"/>
      <c r="W5962" s="37"/>
      <c r="Y5962" s="37"/>
      <c r="Z5962" s="37"/>
      <c r="AB5962" s="37"/>
    </row>
    <row r="5963" spans="1:28">
      <c r="A5963" s="125"/>
      <c r="B5963" s="37"/>
      <c r="C5963" s="37"/>
      <c r="D5963" s="37"/>
      <c r="F5963" s="37"/>
      <c r="G5963" s="37"/>
      <c r="H5963" s="37"/>
      <c r="J5963" s="25"/>
      <c r="K5963" s="25"/>
      <c r="M5963" s="25"/>
      <c r="P5963" s="25"/>
      <c r="R5963" s="25"/>
      <c r="T5963" s="37"/>
      <c r="U5963" s="37"/>
      <c r="W5963" s="37"/>
      <c r="Y5963" s="37"/>
      <c r="Z5963" s="37"/>
      <c r="AB5963" s="37"/>
    </row>
    <row r="5964" spans="1:28">
      <c r="A5964" s="125"/>
      <c r="B5964" s="37"/>
      <c r="C5964" s="37"/>
      <c r="D5964" s="37"/>
      <c r="F5964" s="37"/>
      <c r="G5964" s="37"/>
      <c r="H5964" s="37"/>
      <c r="J5964" s="25"/>
      <c r="K5964" s="25"/>
      <c r="M5964" s="25"/>
      <c r="P5964" s="25"/>
      <c r="R5964" s="25"/>
      <c r="T5964" s="37"/>
      <c r="U5964" s="37"/>
      <c r="W5964" s="37"/>
      <c r="Y5964" s="37"/>
      <c r="Z5964" s="37"/>
      <c r="AB5964" s="37"/>
    </row>
    <row r="5965" spans="1:28">
      <c r="A5965" s="125"/>
      <c r="B5965" s="37"/>
      <c r="C5965" s="37"/>
      <c r="D5965" s="37"/>
      <c r="F5965" s="37"/>
      <c r="G5965" s="37"/>
      <c r="H5965" s="37"/>
      <c r="J5965" s="25"/>
      <c r="K5965" s="25"/>
      <c r="M5965" s="25"/>
      <c r="P5965" s="25"/>
      <c r="R5965" s="25"/>
      <c r="T5965" s="37"/>
      <c r="U5965" s="37"/>
      <c r="W5965" s="37"/>
      <c r="Y5965" s="37"/>
      <c r="Z5965" s="37"/>
      <c r="AB5965" s="37"/>
    </row>
    <row r="5966" spans="1:28">
      <c r="A5966" s="125"/>
      <c r="B5966" s="37"/>
      <c r="C5966" s="37"/>
      <c r="D5966" s="37"/>
      <c r="F5966" s="37"/>
      <c r="G5966" s="37"/>
      <c r="H5966" s="37"/>
      <c r="J5966" s="25"/>
      <c r="K5966" s="25"/>
      <c r="M5966" s="25"/>
      <c r="P5966" s="25"/>
      <c r="R5966" s="25"/>
      <c r="T5966" s="37"/>
      <c r="U5966" s="37"/>
      <c r="W5966" s="37"/>
      <c r="Y5966" s="37"/>
      <c r="Z5966" s="37"/>
      <c r="AB5966" s="37"/>
    </row>
    <row r="5967" spans="1:28">
      <c r="A5967" s="125"/>
      <c r="B5967" s="37"/>
      <c r="C5967" s="37"/>
      <c r="D5967" s="37"/>
      <c r="F5967" s="37"/>
      <c r="G5967" s="37"/>
      <c r="H5967" s="37"/>
      <c r="J5967" s="25"/>
      <c r="K5967" s="25"/>
      <c r="M5967" s="25"/>
      <c r="P5967" s="25"/>
      <c r="R5967" s="25"/>
      <c r="T5967" s="37"/>
      <c r="U5967" s="37"/>
      <c r="W5967" s="37"/>
      <c r="Y5967" s="37"/>
      <c r="Z5967" s="37"/>
      <c r="AB5967" s="37"/>
    </row>
    <row r="5968" spans="1:28">
      <c r="A5968" s="125"/>
      <c r="B5968" s="37"/>
      <c r="C5968" s="37"/>
      <c r="D5968" s="37"/>
      <c r="F5968" s="37"/>
      <c r="G5968" s="37"/>
      <c r="H5968" s="37"/>
      <c r="J5968" s="25"/>
      <c r="K5968" s="25"/>
      <c r="M5968" s="25"/>
      <c r="P5968" s="25"/>
      <c r="R5968" s="25"/>
      <c r="T5968" s="37"/>
      <c r="U5968" s="37"/>
      <c r="W5968" s="37"/>
      <c r="Y5968" s="37"/>
      <c r="Z5968" s="37"/>
      <c r="AB5968" s="37"/>
    </row>
    <row r="5969" spans="1:28">
      <c r="A5969" s="125"/>
      <c r="B5969" s="37"/>
      <c r="C5969" s="37"/>
      <c r="D5969" s="37"/>
      <c r="F5969" s="37"/>
      <c r="G5969" s="37"/>
      <c r="H5969" s="37"/>
      <c r="J5969" s="25"/>
      <c r="K5969" s="25"/>
      <c r="M5969" s="25"/>
      <c r="P5969" s="25"/>
      <c r="R5969" s="25"/>
      <c r="T5969" s="37"/>
      <c r="U5969" s="37"/>
      <c r="W5969" s="37"/>
      <c r="Y5969" s="37"/>
      <c r="Z5969" s="37"/>
      <c r="AB5969" s="37"/>
    </row>
    <row r="5970" spans="1:28">
      <c r="A5970" s="125"/>
      <c r="B5970" s="37"/>
      <c r="C5970" s="37"/>
      <c r="D5970" s="37"/>
      <c r="F5970" s="37"/>
      <c r="G5970" s="37"/>
      <c r="H5970" s="37"/>
      <c r="J5970" s="25"/>
      <c r="K5970" s="25"/>
      <c r="M5970" s="25"/>
      <c r="P5970" s="25"/>
      <c r="R5970" s="25"/>
      <c r="T5970" s="37"/>
      <c r="U5970" s="37"/>
      <c r="W5970" s="37"/>
      <c r="Y5970" s="37"/>
      <c r="Z5970" s="37"/>
      <c r="AB5970" s="37"/>
    </row>
    <row r="5971" spans="1:28">
      <c r="A5971" s="125"/>
      <c r="B5971" s="37"/>
      <c r="C5971" s="37"/>
      <c r="D5971" s="37"/>
      <c r="F5971" s="37"/>
      <c r="G5971" s="37"/>
      <c r="H5971" s="37"/>
      <c r="J5971" s="25"/>
      <c r="K5971" s="25"/>
      <c r="M5971" s="25"/>
      <c r="P5971" s="25"/>
      <c r="R5971" s="25"/>
      <c r="T5971" s="37"/>
      <c r="U5971" s="37"/>
      <c r="W5971" s="37"/>
      <c r="Y5971" s="37"/>
      <c r="Z5971" s="37"/>
      <c r="AB5971" s="37"/>
    </row>
    <row r="5972" spans="1:28">
      <c r="A5972" s="125"/>
      <c r="B5972" s="37"/>
      <c r="C5972" s="37"/>
      <c r="D5972" s="37"/>
      <c r="F5972" s="37"/>
      <c r="G5972" s="37"/>
      <c r="H5972" s="37"/>
      <c r="J5972" s="25"/>
      <c r="K5972" s="25"/>
      <c r="M5972" s="25"/>
      <c r="P5972" s="25"/>
      <c r="R5972" s="25"/>
      <c r="T5972" s="37"/>
      <c r="U5972" s="37"/>
      <c r="W5972" s="37"/>
      <c r="Y5972" s="37"/>
      <c r="Z5972" s="37"/>
      <c r="AB5972" s="37"/>
    </row>
    <row r="5973" spans="1:28">
      <c r="A5973" s="125"/>
      <c r="B5973" s="37"/>
      <c r="C5973" s="37"/>
      <c r="D5973" s="37"/>
      <c r="F5973" s="37"/>
      <c r="G5973" s="37"/>
      <c r="H5973" s="37"/>
      <c r="J5973" s="25"/>
      <c r="K5973" s="25"/>
      <c r="M5973" s="25"/>
      <c r="P5973" s="25"/>
      <c r="R5973" s="25"/>
      <c r="T5973" s="37"/>
      <c r="U5973" s="37"/>
      <c r="W5973" s="37"/>
      <c r="Y5973" s="37"/>
      <c r="Z5973" s="37"/>
      <c r="AB5973" s="37"/>
    </row>
    <row r="5974" spans="1:28">
      <c r="A5974" s="125"/>
      <c r="B5974" s="37"/>
      <c r="C5974" s="37"/>
      <c r="D5974" s="37"/>
      <c r="F5974" s="37"/>
      <c r="G5974" s="37"/>
      <c r="H5974" s="37"/>
      <c r="J5974" s="25"/>
      <c r="K5974" s="25"/>
      <c r="M5974" s="25"/>
      <c r="P5974" s="25"/>
      <c r="R5974" s="25"/>
      <c r="T5974" s="37"/>
      <c r="U5974" s="37"/>
      <c r="W5974" s="37"/>
      <c r="Y5974" s="37"/>
      <c r="Z5974" s="37"/>
      <c r="AB5974" s="37"/>
    </row>
    <row r="5975" spans="1:28">
      <c r="A5975" s="125"/>
      <c r="B5975" s="37"/>
      <c r="C5975" s="37"/>
      <c r="D5975" s="37"/>
      <c r="F5975" s="37"/>
      <c r="G5975" s="37"/>
      <c r="H5975" s="37"/>
      <c r="J5975" s="25"/>
      <c r="K5975" s="25"/>
      <c r="M5975" s="25"/>
      <c r="P5975" s="25"/>
      <c r="R5975" s="25"/>
      <c r="T5975" s="37"/>
      <c r="U5975" s="37"/>
      <c r="W5975" s="37"/>
      <c r="Y5975" s="37"/>
      <c r="Z5975" s="37"/>
      <c r="AB5975" s="37"/>
    </row>
    <row r="5976" spans="1:28">
      <c r="A5976" s="125"/>
      <c r="B5976" s="37"/>
      <c r="C5976" s="37"/>
      <c r="D5976" s="37"/>
      <c r="F5976" s="37"/>
      <c r="G5976" s="37"/>
      <c r="H5976" s="37"/>
      <c r="J5976" s="25"/>
      <c r="K5976" s="25"/>
      <c r="M5976" s="25"/>
      <c r="P5976" s="25"/>
      <c r="R5976" s="25"/>
      <c r="T5976" s="37"/>
      <c r="U5976" s="37"/>
      <c r="W5976" s="37"/>
      <c r="Y5976" s="37"/>
      <c r="Z5976" s="37"/>
      <c r="AB5976" s="37"/>
    </row>
    <row r="5977" spans="1:28">
      <c r="A5977" s="125"/>
      <c r="B5977" s="37"/>
      <c r="C5977" s="37"/>
      <c r="D5977" s="37"/>
      <c r="F5977" s="37"/>
      <c r="G5977" s="37"/>
      <c r="H5977" s="37"/>
      <c r="J5977" s="25"/>
      <c r="K5977" s="25"/>
      <c r="M5977" s="25"/>
      <c r="P5977" s="25"/>
      <c r="R5977" s="25"/>
      <c r="T5977" s="37"/>
      <c r="U5977" s="37"/>
      <c r="W5977" s="37"/>
      <c r="Y5977" s="37"/>
      <c r="Z5977" s="37"/>
      <c r="AB5977" s="37"/>
    </row>
    <row r="5978" spans="1:28">
      <c r="A5978" s="125"/>
      <c r="B5978" s="37"/>
      <c r="C5978" s="37"/>
      <c r="D5978" s="37"/>
      <c r="F5978" s="37"/>
      <c r="G5978" s="37"/>
      <c r="H5978" s="37"/>
      <c r="J5978" s="25"/>
      <c r="K5978" s="25"/>
      <c r="M5978" s="25"/>
      <c r="P5978" s="25"/>
      <c r="R5978" s="25"/>
      <c r="T5978" s="37"/>
      <c r="U5978" s="37"/>
      <c r="W5978" s="37"/>
      <c r="Y5978" s="37"/>
      <c r="Z5978" s="37"/>
      <c r="AB5978" s="37"/>
    </row>
    <row r="5979" spans="1:28">
      <c r="A5979" s="125"/>
      <c r="B5979" s="37"/>
      <c r="C5979" s="37"/>
      <c r="D5979" s="37"/>
      <c r="F5979" s="37"/>
      <c r="G5979" s="37"/>
      <c r="H5979" s="37"/>
      <c r="J5979" s="25"/>
      <c r="K5979" s="25"/>
      <c r="M5979" s="25"/>
      <c r="P5979" s="25"/>
      <c r="R5979" s="25"/>
      <c r="T5979" s="37"/>
      <c r="U5979" s="37"/>
      <c r="W5979" s="37"/>
      <c r="Y5979" s="37"/>
      <c r="Z5979" s="37"/>
      <c r="AB5979" s="37"/>
    </row>
    <row r="5980" spans="1:28">
      <c r="A5980" s="125"/>
      <c r="B5980" s="37"/>
      <c r="C5980" s="37"/>
      <c r="D5980" s="37"/>
      <c r="F5980" s="37"/>
      <c r="G5980" s="37"/>
      <c r="H5980" s="37"/>
      <c r="J5980" s="25"/>
      <c r="K5980" s="25"/>
      <c r="M5980" s="25"/>
      <c r="P5980" s="25"/>
      <c r="R5980" s="25"/>
      <c r="T5980" s="37"/>
      <c r="U5980" s="37"/>
      <c r="W5980" s="37"/>
      <c r="Y5980" s="37"/>
      <c r="Z5980" s="37"/>
      <c r="AB5980" s="37"/>
    </row>
    <row r="5981" spans="1:28">
      <c r="A5981" s="125"/>
      <c r="B5981" s="37"/>
      <c r="C5981" s="37"/>
      <c r="D5981" s="37"/>
      <c r="F5981" s="37"/>
      <c r="G5981" s="37"/>
      <c r="H5981" s="37"/>
      <c r="J5981" s="25"/>
      <c r="K5981" s="25"/>
      <c r="M5981" s="25"/>
      <c r="P5981" s="25"/>
      <c r="R5981" s="25"/>
      <c r="T5981" s="37"/>
      <c r="U5981" s="37"/>
      <c r="W5981" s="37"/>
      <c r="Y5981" s="37"/>
      <c r="Z5981" s="37"/>
      <c r="AB5981" s="37"/>
    </row>
    <row r="5982" spans="1:28">
      <c r="A5982" s="125"/>
      <c r="B5982" s="37"/>
      <c r="C5982" s="37"/>
      <c r="D5982" s="37"/>
      <c r="F5982" s="37"/>
      <c r="G5982" s="37"/>
      <c r="H5982" s="37"/>
      <c r="J5982" s="25"/>
      <c r="K5982" s="25"/>
      <c r="M5982" s="25"/>
      <c r="P5982" s="25"/>
      <c r="R5982" s="25"/>
      <c r="T5982" s="37"/>
      <c r="U5982" s="37"/>
      <c r="W5982" s="37"/>
      <c r="Y5982" s="37"/>
      <c r="Z5982" s="37"/>
      <c r="AB5982" s="37"/>
    </row>
    <row r="5983" spans="1:28">
      <c r="A5983" s="125"/>
      <c r="B5983" s="37"/>
      <c r="C5983" s="37"/>
      <c r="D5983" s="37"/>
      <c r="F5983" s="37"/>
      <c r="G5983" s="37"/>
      <c r="H5983" s="37"/>
      <c r="J5983" s="25"/>
      <c r="K5983" s="25"/>
      <c r="M5983" s="25"/>
      <c r="P5983" s="25"/>
      <c r="R5983" s="25"/>
      <c r="T5983" s="37"/>
      <c r="U5983" s="37"/>
      <c r="W5983" s="37"/>
      <c r="Y5983" s="37"/>
      <c r="Z5983" s="37"/>
      <c r="AB5983" s="37"/>
    </row>
    <row r="5984" spans="1:28">
      <c r="A5984" s="125"/>
      <c r="B5984" s="37"/>
      <c r="C5984" s="37"/>
      <c r="D5984" s="37"/>
      <c r="F5984" s="37"/>
      <c r="G5984" s="37"/>
      <c r="H5984" s="37"/>
      <c r="J5984" s="25"/>
      <c r="K5984" s="25"/>
      <c r="M5984" s="25"/>
      <c r="P5984" s="25"/>
      <c r="R5984" s="25"/>
      <c r="T5984" s="37"/>
      <c r="U5984" s="37"/>
      <c r="W5984" s="37"/>
      <c r="Y5984" s="37"/>
      <c r="Z5984" s="37"/>
      <c r="AB5984" s="37"/>
    </row>
    <row r="5985" spans="1:28">
      <c r="A5985" s="125"/>
      <c r="B5985" s="37"/>
      <c r="C5985" s="37"/>
      <c r="D5985" s="37"/>
      <c r="F5985" s="37"/>
      <c r="G5985" s="37"/>
      <c r="H5985" s="37"/>
      <c r="J5985" s="25"/>
      <c r="K5985" s="25"/>
      <c r="M5985" s="25"/>
      <c r="P5985" s="25"/>
      <c r="R5985" s="25"/>
      <c r="T5985" s="37"/>
      <c r="U5985" s="37"/>
      <c r="W5985" s="37"/>
      <c r="Y5985" s="37"/>
      <c r="Z5985" s="37"/>
      <c r="AB5985" s="37"/>
    </row>
    <row r="5986" spans="1:28">
      <c r="A5986" s="125"/>
      <c r="B5986" s="37"/>
      <c r="C5986" s="37"/>
      <c r="D5986" s="37"/>
      <c r="F5986" s="37"/>
      <c r="G5986" s="37"/>
      <c r="H5986" s="37"/>
      <c r="J5986" s="25"/>
      <c r="K5986" s="25"/>
      <c r="M5986" s="25"/>
      <c r="P5986" s="25"/>
      <c r="R5986" s="25"/>
      <c r="T5986" s="37"/>
      <c r="U5986" s="37"/>
      <c r="W5986" s="37"/>
      <c r="Y5986" s="37"/>
      <c r="Z5986" s="37"/>
      <c r="AB5986" s="37"/>
    </row>
    <row r="5987" spans="1:28">
      <c r="A5987" s="125"/>
      <c r="B5987" s="37"/>
      <c r="C5987" s="37"/>
      <c r="D5987" s="37"/>
      <c r="F5987" s="37"/>
      <c r="G5987" s="37"/>
      <c r="H5987" s="37"/>
      <c r="J5987" s="25"/>
      <c r="K5987" s="25"/>
      <c r="M5987" s="25"/>
      <c r="P5987" s="25"/>
      <c r="R5987" s="25"/>
      <c r="T5987" s="37"/>
      <c r="U5987" s="37"/>
      <c r="W5987" s="37"/>
      <c r="Y5987" s="37"/>
      <c r="Z5987" s="37"/>
      <c r="AB5987" s="37"/>
    </row>
    <row r="5988" spans="1:28">
      <c r="A5988" s="125"/>
      <c r="B5988" s="37"/>
      <c r="C5988" s="37"/>
      <c r="D5988" s="37"/>
      <c r="F5988" s="37"/>
      <c r="G5988" s="37"/>
      <c r="H5988" s="37"/>
      <c r="J5988" s="25"/>
      <c r="K5988" s="25"/>
      <c r="M5988" s="25"/>
      <c r="P5988" s="25"/>
      <c r="R5988" s="25"/>
      <c r="T5988" s="37"/>
      <c r="U5988" s="37"/>
      <c r="W5988" s="37"/>
      <c r="Y5988" s="37"/>
      <c r="Z5988" s="37"/>
      <c r="AB5988" s="37"/>
    </row>
    <row r="5989" spans="1:28">
      <c r="A5989" s="125"/>
      <c r="B5989" s="37"/>
      <c r="C5989" s="37"/>
      <c r="D5989" s="37"/>
      <c r="F5989" s="37"/>
      <c r="G5989" s="37"/>
      <c r="H5989" s="37"/>
      <c r="J5989" s="25"/>
      <c r="K5989" s="25"/>
      <c r="M5989" s="25"/>
      <c r="P5989" s="25"/>
      <c r="R5989" s="25"/>
      <c r="T5989" s="37"/>
      <c r="U5989" s="37"/>
      <c r="W5989" s="37"/>
      <c r="Y5989" s="37"/>
      <c r="Z5989" s="37"/>
      <c r="AB5989" s="37"/>
    </row>
    <row r="5990" spans="1:28">
      <c r="A5990" s="125"/>
      <c r="B5990" s="37"/>
      <c r="C5990" s="37"/>
      <c r="D5990" s="37"/>
      <c r="F5990" s="37"/>
      <c r="G5990" s="37"/>
      <c r="H5990" s="37"/>
      <c r="J5990" s="25"/>
      <c r="K5990" s="25"/>
      <c r="M5990" s="25"/>
      <c r="P5990" s="25"/>
      <c r="R5990" s="25"/>
      <c r="T5990" s="37"/>
      <c r="U5990" s="37"/>
      <c r="W5990" s="37"/>
      <c r="Y5990" s="37"/>
      <c r="Z5990" s="37"/>
      <c r="AB5990" s="37"/>
    </row>
    <row r="5991" spans="1:28">
      <c r="A5991" s="125"/>
      <c r="B5991" s="37"/>
      <c r="C5991" s="37"/>
      <c r="D5991" s="37"/>
      <c r="F5991" s="37"/>
      <c r="G5991" s="37"/>
      <c r="H5991" s="37"/>
      <c r="J5991" s="25"/>
      <c r="K5991" s="25"/>
      <c r="M5991" s="25"/>
      <c r="P5991" s="25"/>
      <c r="R5991" s="25"/>
      <c r="T5991" s="37"/>
      <c r="U5991" s="37"/>
      <c r="W5991" s="37"/>
      <c r="Y5991" s="37"/>
      <c r="Z5991" s="37"/>
      <c r="AB5991" s="37"/>
    </row>
    <row r="5992" spans="1:28">
      <c r="A5992" s="125"/>
      <c r="B5992" s="37"/>
      <c r="C5992" s="37"/>
      <c r="D5992" s="37"/>
      <c r="F5992" s="37"/>
      <c r="G5992" s="37"/>
      <c r="H5992" s="37"/>
      <c r="J5992" s="25"/>
      <c r="K5992" s="25"/>
      <c r="M5992" s="25"/>
      <c r="P5992" s="25"/>
      <c r="R5992" s="25"/>
      <c r="T5992" s="37"/>
      <c r="U5992" s="37"/>
      <c r="W5992" s="37"/>
      <c r="Y5992" s="37"/>
      <c r="Z5992" s="37"/>
      <c r="AB5992" s="37"/>
    </row>
    <row r="5993" spans="1:28">
      <c r="A5993" s="125"/>
      <c r="B5993" s="37"/>
      <c r="C5993" s="37"/>
      <c r="D5993" s="37"/>
      <c r="F5993" s="37"/>
      <c r="G5993" s="37"/>
      <c r="H5993" s="37"/>
      <c r="J5993" s="25"/>
      <c r="K5993" s="25"/>
      <c r="M5993" s="25"/>
      <c r="P5993" s="25"/>
      <c r="R5993" s="25"/>
      <c r="T5993" s="37"/>
      <c r="U5993" s="37"/>
      <c r="W5993" s="37"/>
      <c r="Y5993" s="37"/>
      <c r="Z5993" s="37"/>
      <c r="AB5993" s="37"/>
    </row>
    <row r="5994" spans="1:28">
      <c r="A5994" s="125"/>
      <c r="B5994" s="37"/>
      <c r="C5994" s="37"/>
      <c r="D5994" s="37"/>
      <c r="F5994" s="37"/>
      <c r="G5994" s="37"/>
      <c r="H5994" s="37"/>
      <c r="J5994" s="25"/>
      <c r="K5994" s="25"/>
      <c r="M5994" s="25"/>
      <c r="P5994" s="25"/>
      <c r="R5994" s="25"/>
      <c r="T5994" s="37"/>
      <c r="U5994" s="37"/>
      <c r="W5994" s="37"/>
      <c r="Y5994" s="37"/>
      <c r="Z5994" s="37"/>
      <c r="AB5994" s="37"/>
    </row>
    <row r="5995" spans="1:28">
      <c r="A5995" s="125"/>
      <c r="B5995" s="37"/>
      <c r="C5995" s="37"/>
      <c r="D5995" s="37"/>
      <c r="F5995" s="37"/>
      <c r="G5995" s="37"/>
      <c r="H5995" s="37"/>
      <c r="J5995" s="25"/>
      <c r="K5995" s="25"/>
      <c r="M5995" s="25"/>
      <c r="P5995" s="25"/>
      <c r="R5995" s="25"/>
      <c r="T5995" s="37"/>
      <c r="U5995" s="37"/>
      <c r="W5995" s="37"/>
      <c r="Y5995" s="37"/>
      <c r="Z5995" s="37"/>
      <c r="AB5995" s="37"/>
    </row>
    <row r="5996" spans="1:28">
      <c r="A5996" s="125"/>
      <c r="B5996" s="37"/>
      <c r="C5996" s="37"/>
      <c r="D5996" s="37"/>
      <c r="F5996" s="37"/>
      <c r="G5996" s="37"/>
      <c r="H5996" s="37"/>
      <c r="J5996" s="25"/>
      <c r="K5996" s="25"/>
      <c r="M5996" s="25"/>
      <c r="P5996" s="25"/>
      <c r="R5996" s="25"/>
      <c r="T5996" s="37"/>
      <c r="U5996" s="37"/>
      <c r="W5996" s="37"/>
      <c r="Y5996" s="37"/>
      <c r="Z5996" s="37"/>
      <c r="AB5996" s="37"/>
    </row>
    <row r="5997" spans="1:28">
      <c r="A5997" s="125"/>
      <c r="B5997" s="37"/>
      <c r="C5997" s="37"/>
      <c r="D5997" s="37"/>
      <c r="F5997" s="37"/>
      <c r="G5997" s="37"/>
      <c r="H5997" s="37"/>
      <c r="J5997" s="25"/>
      <c r="K5997" s="25"/>
      <c r="M5997" s="25"/>
      <c r="P5997" s="25"/>
      <c r="R5997" s="25"/>
      <c r="T5997" s="37"/>
      <c r="U5997" s="37"/>
      <c r="W5997" s="37"/>
      <c r="Y5997" s="37"/>
      <c r="Z5997" s="37"/>
      <c r="AB5997" s="37"/>
    </row>
    <row r="5998" spans="1:28">
      <c r="A5998" s="125"/>
      <c r="B5998" s="37"/>
      <c r="C5998" s="37"/>
      <c r="D5998" s="37"/>
      <c r="F5998" s="37"/>
      <c r="G5998" s="37"/>
      <c r="H5998" s="37"/>
      <c r="J5998" s="25"/>
      <c r="K5998" s="25"/>
      <c r="M5998" s="25"/>
      <c r="P5998" s="25"/>
      <c r="R5998" s="25"/>
      <c r="T5998" s="37"/>
      <c r="U5998" s="37"/>
      <c r="W5998" s="37"/>
      <c r="Y5998" s="37"/>
      <c r="Z5998" s="37"/>
      <c r="AB5998" s="37"/>
    </row>
    <row r="5999" spans="1:28">
      <c r="A5999" s="125"/>
      <c r="B5999" s="37"/>
      <c r="C5999" s="37"/>
      <c r="D5999" s="37"/>
      <c r="F5999" s="37"/>
      <c r="G5999" s="37"/>
      <c r="H5999" s="37"/>
      <c r="J5999" s="25"/>
      <c r="K5999" s="25"/>
      <c r="M5999" s="25"/>
      <c r="P5999" s="25"/>
      <c r="R5999" s="25"/>
      <c r="T5999" s="37"/>
      <c r="U5999" s="37"/>
      <c r="W5999" s="37"/>
      <c r="Y5999" s="37"/>
      <c r="Z5999" s="37"/>
      <c r="AB5999" s="37"/>
    </row>
    <row r="6000" spans="1:28">
      <c r="A6000" s="125"/>
      <c r="B6000" s="37"/>
      <c r="C6000" s="37"/>
      <c r="D6000" s="37"/>
      <c r="F6000" s="37"/>
      <c r="G6000" s="37"/>
      <c r="H6000" s="37"/>
      <c r="J6000" s="25"/>
      <c r="K6000" s="25"/>
      <c r="M6000" s="25"/>
      <c r="P6000" s="25"/>
      <c r="R6000" s="25"/>
      <c r="T6000" s="37"/>
      <c r="U6000" s="37"/>
      <c r="W6000" s="37"/>
      <c r="Y6000" s="37"/>
      <c r="Z6000" s="37"/>
      <c r="AB6000" s="37"/>
    </row>
    <row r="6001" spans="1:28">
      <c r="A6001" s="125"/>
      <c r="B6001" s="37"/>
      <c r="C6001" s="37"/>
      <c r="D6001" s="37"/>
      <c r="F6001" s="37"/>
      <c r="G6001" s="37"/>
      <c r="H6001" s="37"/>
      <c r="J6001" s="25"/>
      <c r="K6001" s="25"/>
      <c r="M6001" s="25"/>
      <c r="P6001" s="25"/>
      <c r="R6001" s="25"/>
      <c r="T6001" s="37"/>
      <c r="U6001" s="37"/>
      <c r="W6001" s="37"/>
      <c r="Y6001" s="37"/>
      <c r="Z6001" s="37"/>
      <c r="AB6001" s="37"/>
    </row>
    <row r="6002" spans="1:28">
      <c r="A6002" s="125"/>
      <c r="B6002" s="37"/>
      <c r="C6002" s="37"/>
      <c r="D6002" s="37"/>
      <c r="F6002" s="37"/>
      <c r="G6002" s="37"/>
      <c r="H6002" s="37"/>
      <c r="J6002" s="25"/>
      <c r="K6002" s="25"/>
      <c r="M6002" s="25"/>
      <c r="P6002" s="25"/>
      <c r="R6002" s="25"/>
      <c r="T6002" s="37"/>
      <c r="U6002" s="37"/>
      <c r="W6002" s="37"/>
      <c r="Y6002" s="37"/>
      <c r="Z6002" s="37"/>
      <c r="AB6002" s="37"/>
    </row>
    <row r="6003" spans="1:28">
      <c r="A6003" s="125"/>
      <c r="B6003" s="37"/>
      <c r="C6003" s="37"/>
      <c r="D6003" s="37"/>
      <c r="F6003" s="37"/>
      <c r="G6003" s="37"/>
      <c r="H6003" s="37"/>
      <c r="J6003" s="25"/>
      <c r="K6003" s="25"/>
      <c r="M6003" s="25"/>
      <c r="P6003" s="25"/>
      <c r="R6003" s="25"/>
      <c r="T6003" s="37"/>
      <c r="U6003" s="37"/>
      <c r="W6003" s="37"/>
      <c r="Y6003" s="37"/>
      <c r="Z6003" s="37"/>
      <c r="AB6003" s="37"/>
    </row>
    <row r="6004" spans="1:28">
      <c r="A6004" s="125"/>
      <c r="B6004" s="37"/>
      <c r="C6004" s="37"/>
      <c r="D6004" s="37"/>
      <c r="F6004" s="37"/>
      <c r="G6004" s="37"/>
      <c r="H6004" s="37"/>
      <c r="J6004" s="25"/>
      <c r="K6004" s="25"/>
      <c r="M6004" s="25"/>
      <c r="P6004" s="25"/>
      <c r="R6004" s="25"/>
      <c r="T6004" s="37"/>
      <c r="U6004" s="37"/>
      <c r="W6004" s="37"/>
      <c r="Y6004" s="37"/>
      <c r="Z6004" s="37"/>
      <c r="AB6004" s="37"/>
    </row>
    <row r="6005" spans="1:28">
      <c r="A6005" s="125"/>
      <c r="B6005" s="37"/>
      <c r="C6005" s="37"/>
      <c r="D6005" s="37"/>
      <c r="F6005" s="37"/>
      <c r="G6005" s="37"/>
      <c r="H6005" s="37"/>
      <c r="J6005" s="25"/>
      <c r="K6005" s="25"/>
      <c r="M6005" s="25"/>
      <c r="P6005" s="25"/>
      <c r="R6005" s="25"/>
      <c r="T6005" s="37"/>
      <c r="U6005" s="37"/>
      <c r="W6005" s="37"/>
      <c r="Y6005" s="37"/>
      <c r="Z6005" s="37"/>
      <c r="AB6005" s="37"/>
    </row>
    <row r="6006" spans="1:28">
      <c r="A6006" s="125"/>
      <c r="B6006" s="37"/>
      <c r="C6006" s="37"/>
      <c r="D6006" s="37"/>
      <c r="F6006" s="37"/>
      <c r="G6006" s="37"/>
      <c r="H6006" s="37"/>
      <c r="J6006" s="25"/>
      <c r="K6006" s="25"/>
      <c r="M6006" s="25"/>
      <c r="P6006" s="25"/>
      <c r="R6006" s="25"/>
      <c r="T6006" s="37"/>
      <c r="U6006" s="37"/>
      <c r="W6006" s="37"/>
      <c r="Y6006" s="37"/>
      <c r="Z6006" s="37"/>
      <c r="AB6006" s="37"/>
    </row>
    <row r="6007" spans="1:28">
      <c r="A6007" s="125"/>
      <c r="B6007" s="37"/>
      <c r="C6007" s="37"/>
      <c r="D6007" s="37"/>
      <c r="F6007" s="37"/>
      <c r="G6007" s="37"/>
      <c r="H6007" s="37"/>
      <c r="J6007" s="25"/>
      <c r="K6007" s="25"/>
      <c r="M6007" s="25"/>
      <c r="P6007" s="25"/>
      <c r="R6007" s="25"/>
      <c r="T6007" s="37"/>
      <c r="U6007" s="37"/>
      <c r="W6007" s="37"/>
      <c r="Y6007" s="37"/>
      <c r="Z6007" s="37"/>
      <c r="AB6007" s="37"/>
    </row>
    <row r="6008" spans="1:28">
      <c r="A6008" s="125"/>
      <c r="B6008" s="37"/>
      <c r="C6008" s="37"/>
      <c r="D6008" s="37"/>
      <c r="F6008" s="37"/>
      <c r="G6008" s="37"/>
      <c r="H6008" s="37"/>
      <c r="J6008" s="25"/>
      <c r="K6008" s="25"/>
      <c r="M6008" s="25"/>
      <c r="P6008" s="25"/>
      <c r="R6008" s="25"/>
      <c r="T6008" s="37"/>
      <c r="U6008" s="37"/>
      <c r="W6008" s="37"/>
      <c r="Y6008" s="37"/>
      <c r="Z6008" s="37"/>
      <c r="AB6008" s="37"/>
    </row>
    <row r="6009" spans="1:28">
      <c r="A6009" s="125"/>
      <c r="B6009" s="37"/>
      <c r="C6009" s="37"/>
      <c r="D6009" s="37"/>
      <c r="F6009" s="37"/>
      <c r="G6009" s="37"/>
      <c r="H6009" s="37"/>
      <c r="J6009" s="25"/>
      <c r="K6009" s="25"/>
      <c r="M6009" s="25"/>
      <c r="P6009" s="25"/>
      <c r="R6009" s="25"/>
      <c r="T6009" s="37"/>
      <c r="U6009" s="37"/>
      <c r="W6009" s="37"/>
      <c r="Y6009" s="37"/>
      <c r="Z6009" s="37"/>
      <c r="AB6009" s="37"/>
    </row>
    <row r="6010" spans="1:28">
      <c r="A6010" s="125"/>
      <c r="B6010" s="37"/>
      <c r="C6010" s="37"/>
      <c r="D6010" s="37"/>
      <c r="F6010" s="37"/>
      <c r="G6010" s="37"/>
      <c r="H6010" s="37"/>
      <c r="J6010" s="25"/>
      <c r="K6010" s="25"/>
      <c r="M6010" s="25"/>
      <c r="P6010" s="25"/>
      <c r="R6010" s="25"/>
      <c r="T6010" s="37"/>
      <c r="U6010" s="37"/>
      <c r="W6010" s="37"/>
      <c r="Y6010" s="37"/>
      <c r="Z6010" s="37"/>
      <c r="AB6010" s="37"/>
    </row>
    <row r="6011" spans="1:28">
      <c r="A6011" s="125"/>
      <c r="B6011" s="37"/>
      <c r="C6011" s="37"/>
      <c r="D6011" s="37"/>
      <c r="F6011" s="37"/>
      <c r="G6011" s="37"/>
      <c r="H6011" s="37"/>
      <c r="J6011" s="25"/>
      <c r="K6011" s="25"/>
      <c r="M6011" s="25"/>
      <c r="P6011" s="25"/>
      <c r="R6011" s="25"/>
      <c r="T6011" s="37"/>
      <c r="U6011" s="37"/>
      <c r="W6011" s="37"/>
      <c r="Y6011" s="37"/>
      <c r="Z6011" s="37"/>
      <c r="AB6011" s="37"/>
    </row>
    <row r="6012" spans="1:28">
      <c r="A6012" s="125"/>
      <c r="B6012" s="37"/>
      <c r="C6012" s="37"/>
      <c r="D6012" s="37"/>
      <c r="F6012" s="37"/>
      <c r="G6012" s="37"/>
      <c r="H6012" s="37"/>
      <c r="J6012" s="25"/>
      <c r="K6012" s="25"/>
      <c r="M6012" s="25"/>
      <c r="P6012" s="25"/>
      <c r="R6012" s="25"/>
      <c r="T6012" s="37"/>
      <c r="U6012" s="37"/>
      <c r="W6012" s="37"/>
      <c r="Y6012" s="37"/>
      <c r="Z6012" s="37"/>
      <c r="AB6012" s="37"/>
    </row>
    <row r="6013" spans="1:28">
      <c r="A6013" s="125"/>
      <c r="B6013" s="37"/>
      <c r="C6013" s="37"/>
      <c r="D6013" s="37"/>
      <c r="F6013" s="37"/>
      <c r="G6013" s="37"/>
      <c r="H6013" s="37"/>
      <c r="J6013" s="25"/>
      <c r="K6013" s="25"/>
      <c r="M6013" s="25"/>
      <c r="P6013" s="25"/>
      <c r="R6013" s="25"/>
      <c r="T6013" s="37"/>
      <c r="U6013" s="37"/>
      <c r="W6013" s="37"/>
      <c r="Y6013" s="37"/>
      <c r="Z6013" s="37"/>
      <c r="AB6013" s="37"/>
    </row>
    <row r="6014" spans="1:28">
      <c r="A6014" s="125"/>
      <c r="B6014" s="37"/>
      <c r="C6014" s="37"/>
      <c r="D6014" s="37"/>
      <c r="F6014" s="37"/>
      <c r="G6014" s="37"/>
      <c r="H6014" s="37"/>
      <c r="J6014" s="25"/>
      <c r="K6014" s="25"/>
      <c r="M6014" s="25"/>
      <c r="P6014" s="25"/>
      <c r="R6014" s="25"/>
      <c r="T6014" s="37"/>
      <c r="U6014" s="37"/>
      <c r="W6014" s="37"/>
      <c r="Y6014" s="37"/>
      <c r="Z6014" s="37"/>
      <c r="AB6014" s="37"/>
    </row>
    <row r="6015" spans="1:28">
      <c r="A6015" s="125"/>
      <c r="B6015" s="37"/>
      <c r="C6015" s="37"/>
      <c r="D6015" s="37"/>
      <c r="F6015" s="37"/>
      <c r="G6015" s="37"/>
      <c r="H6015" s="37"/>
      <c r="J6015" s="25"/>
      <c r="K6015" s="25"/>
      <c r="M6015" s="25"/>
      <c r="P6015" s="25"/>
      <c r="R6015" s="25"/>
      <c r="T6015" s="37"/>
      <c r="U6015" s="37"/>
      <c r="W6015" s="37"/>
      <c r="Y6015" s="37"/>
      <c r="Z6015" s="37"/>
      <c r="AB6015" s="37"/>
    </row>
    <row r="6016" spans="1:28">
      <c r="A6016" s="125"/>
      <c r="B6016" s="37"/>
      <c r="C6016" s="37"/>
      <c r="D6016" s="37"/>
      <c r="F6016" s="37"/>
      <c r="G6016" s="37"/>
      <c r="H6016" s="37"/>
      <c r="J6016" s="25"/>
      <c r="K6016" s="25"/>
      <c r="M6016" s="25"/>
      <c r="P6016" s="25"/>
      <c r="R6016" s="25"/>
      <c r="T6016" s="37"/>
      <c r="U6016" s="37"/>
      <c r="W6016" s="37"/>
      <c r="Y6016" s="37"/>
      <c r="Z6016" s="37"/>
      <c r="AB6016" s="37"/>
    </row>
    <row r="6017" spans="1:28">
      <c r="A6017" s="125"/>
      <c r="B6017" s="37"/>
      <c r="C6017" s="37"/>
      <c r="D6017" s="37"/>
      <c r="F6017" s="37"/>
      <c r="G6017" s="37"/>
      <c r="H6017" s="37"/>
      <c r="J6017" s="25"/>
      <c r="K6017" s="25"/>
      <c r="M6017" s="25"/>
      <c r="P6017" s="25"/>
      <c r="R6017" s="25"/>
      <c r="T6017" s="37"/>
      <c r="U6017" s="37"/>
      <c r="W6017" s="37"/>
      <c r="Y6017" s="37"/>
      <c r="Z6017" s="37"/>
      <c r="AB6017" s="37"/>
    </row>
    <row r="6018" spans="1:28">
      <c r="A6018" s="125"/>
      <c r="B6018" s="37"/>
      <c r="C6018" s="37"/>
      <c r="D6018" s="37"/>
      <c r="F6018" s="37"/>
      <c r="G6018" s="37"/>
      <c r="H6018" s="37"/>
      <c r="J6018" s="25"/>
      <c r="K6018" s="25"/>
      <c r="M6018" s="25"/>
      <c r="P6018" s="25"/>
      <c r="R6018" s="25"/>
      <c r="T6018" s="37"/>
      <c r="U6018" s="37"/>
      <c r="W6018" s="37"/>
      <c r="Y6018" s="37"/>
      <c r="Z6018" s="37"/>
      <c r="AB6018" s="37"/>
    </row>
    <row r="6019" spans="1:28">
      <c r="A6019" s="125"/>
      <c r="B6019" s="37"/>
      <c r="C6019" s="37"/>
      <c r="D6019" s="37"/>
      <c r="F6019" s="37"/>
      <c r="G6019" s="37"/>
      <c r="H6019" s="37"/>
      <c r="J6019" s="25"/>
      <c r="K6019" s="25"/>
      <c r="M6019" s="25"/>
      <c r="P6019" s="25"/>
      <c r="R6019" s="25"/>
      <c r="T6019" s="37"/>
      <c r="U6019" s="37"/>
      <c r="W6019" s="37"/>
      <c r="Y6019" s="37"/>
      <c r="Z6019" s="37"/>
      <c r="AB6019" s="37"/>
    </row>
    <row r="6020" spans="1:28">
      <c r="A6020" s="125"/>
      <c r="B6020" s="37"/>
      <c r="C6020" s="37"/>
      <c r="D6020" s="37"/>
      <c r="F6020" s="37"/>
      <c r="G6020" s="37"/>
      <c r="H6020" s="37"/>
      <c r="J6020" s="25"/>
      <c r="K6020" s="25"/>
      <c r="M6020" s="25"/>
      <c r="P6020" s="25"/>
      <c r="R6020" s="25"/>
      <c r="T6020" s="37"/>
      <c r="U6020" s="37"/>
      <c r="W6020" s="37"/>
      <c r="Y6020" s="37"/>
      <c r="Z6020" s="37"/>
      <c r="AB6020" s="37"/>
    </row>
    <row r="6021" spans="1:28">
      <c r="A6021" s="125"/>
      <c r="B6021" s="37"/>
      <c r="C6021" s="37"/>
      <c r="D6021" s="37"/>
      <c r="F6021" s="37"/>
      <c r="G6021" s="37"/>
      <c r="H6021" s="37"/>
      <c r="J6021" s="25"/>
      <c r="K6021" s="25"/>
      <c r="M6021" s="25"/>
      <c r="P6021" s="25"/>
      <c r="R6021" s="25"/>
      <c r="T6021" s="37"/>
      <c r="U6021" s="37"/>
      <c r="W6021" s="37"/>
      <c r="Y6021" s="37"/>
      <c r="Z6021" s="37"/>
      <c r="AB6021" s="37"/>
    </row>
    <row r="6022" spans="1:28">
      <c r="A6022" s="125"/>
      <c r="B6022" s="37"/>
      <c r="C6022" s="37"/>
      <c r="D6022" s="37"/>
      <c r="F6022" s="37"/>
      <c r="G6022" s="37"/>
      <c r="H6022" s="37"/>
      <c r="J6022" s="25"/>
      <c r="K6022" s="25"/>
      <c r="M6022" s="25"/>
      <c r="P6022" s="25"/>
      <c r="R6022" s="25"/>
      <c r="T6022" s="37"/>
      <c r="U6022" s="37"/>
      <c r="W6022" s="37"/>
      <c r="Y6022" s="37"/>
      <c r="Z6022" s="37"/>
      <c r="AB6022" s="37"/>
    </row>
    <row r="6023" spans="1:28">
      <c r="A6023" s="125"/>
      <c r="B6023" s="37"/>
      <c r="C6023" s="37"/>
      <c r="D6023" s="37"/>
      <c r="F6023" s="37"/>
      <c r="G6023" s="37"/>
      <c r="H6023" s="37"/>
      <c r="J6023" s="25"/>
      <c r="K6023" s="25"/>
      <c r="M6023" s="25"/>
      <c r="P6023" s="25"/>
      <c r="R6023" s="25"/>
      <c r="T6023" s="37"/>
      <c r="U6023" s="37"/>
      <c r="W6023" s="37"/>
      <c r="Y6023" s="37"/>
      <c r="Z6023" s="37"/>
      <c r="AB6023" s="37"/>
    </row>
    <row r="6024" spans="1:28">
      <c r="A6024" s="125"/>
      <c r="B6024" s="37"/>
      <c r="C6024" s="37"/>
      <c r="D6024" s="37"/>
      <c r="F6024" s="37"/>
      <c r="G6024" s="37"/>
      <c r="H6024" s="37"/>
      <c r="J6024" s="25"/>
      <c r="K6024" s="25"/>
      <c r="M6024" s="25"/>
      <c r="P6024" s="25"/>
      <c r="R6024" s="25"/>
      <c r="T6024" s="37"/>
      <c r="U6024" s="37"/>
      <c r="W6024" s="37"/>
      <c r="Y6024" s="37"/>
      <c r="Z6024" s="37"/>
      <c r="AB6024" s="37"/>
    </row>
    <row r="6025" spans="1:28">
      <c r="A6025" s="125"/>
      <c r="B6025" s="37"/>
      <c r="C6025" s="37"/>
      <c r="D6025" s="37"/>
      <c r="F6025" s="37"/>
      <c r="G6025" s="37"/>
      <c r="H6025" s="37"/>
      <c r="J6025" s="25"/>
      <c r="K6025" s="25"/>
      <c r="M6025" s="25"/>
      <c r="P6025" s="25"/>
      <c r="R6025" s="25"/>
      <c r="T6025" s="37"/>
      <c r="U6025" s="37"/>
      <c r="W6025" s="37"/>
      <c r="Y6025" s="37"/>
      <c r="Z6025" s="37"/>
      <c r="AB6025" s="37"/>
    </row>
    <row r="6026" spans="1:28">
      <c r="A6026" s="125"/>
      <c r="B6026" s="37"/>
      <c r="C6026" s="37"/>
      <c r="D6026" s="37"/>
      <c r="F6026" s="37"/>
      <c r="G6026" s="37"/>
      <c r="H6026" s="37"/>
      <c r="J6026" s="25"/>
      <c r="K6026" s="25"/>
      <c r="M6026" s="25"/>
      <c r="P6026" s="25"/>
      <c r="R6026" s="25"/>
      <c r="T6026" s="37"/>
      <c r="U6026" s="37"/>
      <c r="W6026" s="37"/>
      <c r="Y6026" s="37"/>
      <c r="Z6026" s="37"/>
      <c r="AB6026" s="37"/>
    </row>
    <row r="6027" spans="1:28">
      <c r="A6027" s="125"/>
      <c r="B6027" s="37"/>
      <c r="C6027" s="37"/>
      <c r="D6027" s="37"/>
      <c r="F6027" s="37"/>
      <c r="G6027" s="37"/>
      <c r="H6027" s="37"/>
      <c r="J6027" s="25"/>
      <c r="K6027" s="25"/>
      <c r="M6027" s="25"/>
      <c r="P6027" s="25"/>
      <c r="R6027" s="25"/>
      <c r="T6027" s="37"/>
      <c r="U6027" s="37"/>
      <c r="W6027" s="37"/>
      <c r="Y6027" s="37"/>
      <c r="Z6027" s="37"/>
      <c r="AB6027" s="37"/>
    </row>
    <row r="6028" spans="1:28">
      <c r="A6028" s="125"/>
      <c r="B6028" s="37"/>
      <c r="C6028" s="37"/>
      <c r="D6028" s="37"/>
      <c r="F6028" s="37"/>
      <c r="G6028" s="37"/>
      <c r="H6028" s="37"/>
      <c r="J6028" s="25"/>
      <c r="K6028" s="25"/>
      <c r="M6028" s="25"/>
      <c r="P6028" s="25"/>
      <c r="R6028" s="25"/>
      <c r="T6028" s="37"/>
      <c r="U6028" s="37"/>
      <c r="W6028" s="37"/>
      <c r="Y6028" s="37"/>
      <c r="Z6028" s="37"/>
      <c r="AB6028" s="37"/>
    </row>
    <row r="6029" spans="1:28">
      <c r="A6029" s="125"/>
      <c r="B6029" s="37"/>
      <c r="C6029" s="37"/>
      <c r="D6029" s="37"/>
      <c r="F6029" s="37"/>
      <c r="G6029" s="37"/>
      <c r="H6029" s="37"/>
      <c r="J6029" s="25"/>
      <c r="K6029" s="25"/>
      <c r="M6029" s="25"/>
      <c r="P6029" s="25"/>
      <c r="R6029" s="25"/>
      <c r="T6029" s="37"/>
      <c r="U6029" s="37"/>
      <c r="W6029" s="37"/>
      <c r="Y6029" s="37"/>
      <c r="Z6029" s="37"/>
      <c r="AB6029" s="37"/>
    </row>
    <row r="6030" spans="1:28">
      <c r="A6030" s="125"/>
      <c r="B6030" s="37"/>
      <c r="C6030" s="37"/>
      <c r="D6030" s="37"/>
      <c r="F6030" s="37"/>
      <c r="G6030" s="37"/>
      <c r="H6030" s="37"/>
      <c r="J6030" s="25"/>
      <c r="K6030" s="25"/>
      <c r="M6030" s="25"/>
      <c r="P6030" s="25"/>
      <c r="R6030" s="25"/>
      <c r="T6030" s="37"/>
      <c r="U6030" s="37"/>
      <c r="W6030" s="37"/>
      <c r="Y6030" s="37"/>
      <c r="Z6030" s="37"/>
      <c r="AB6030" s="37"/>
    </row>
    <row r="6031" spans="1:28">
      <c r="A6031" s="125"/>
      <c r="B6031" s="37"/>
      <c r="C6031" s="37"/>
      <c r="D6031" s="37"/>
      <c r="F6031" s="37"/>
      <c r="G6031" s="37"/>
      <c r="H6031" s="37"/>
      <c r="J6031" s="25"/>
      <c r="K6031" s="25"/>
      <c r="M6031" s="25"/>
      <c r="P6031" s="25"/>
      <c r="R6031" s="25"/>
      <c r="T6031" s="37"/>
      <c r="U6031" s="37"/>
      <c r="W6031" s="37"/>
      <c r="Y6031" s="37"/>
      <c r="Z6031" s="37"/>
      <c r="AB6031" s="37"/>
    </row>
    <row r="6032" spans="1:28">
      <c r="A6032" s="125"/>
      <c r="B6032" s="37"/>
      <c r="C6032" s="37"/>
      <c r="D6032" s="37"/>
      <c r="F6032" s="37"/>
      <c r="G6032" s="37"/>
      <c r="H6032" s="37"/>
      <c r="J6032" s="25"/>
      <c r="K6032" s="25"/>
      <c r="M6032" s="25"/>
      <c r="P6032" s="25"/>
      <c r="R6032" s="25"/>
      <c r="T6032" s="37"/>
      <c r="U6032" s="37"/>
      <c r="W6032" s="37"/>
      <c r="Y6032" s="37"/>
      <c r="Z6032" s="37"/>
      <c r="AB6032" s="37"/>
    </row>
    <row r="6033" spans="1:28">
      <c r="A6033" s="125"/>
      <c r="B6033" s="37"/>
      <c r="C6033" s="37"/>
      <c r="D6033" s="37"/>
      <c r="F6033" s="37"/>
      <c r="G6033" s="37"/>
      <c r="H6033" s="37"/>
      <c r="J6033" s="25"/>
      <c r="K6033" s="25"/>
      <c r="M6033" s="25"/>
      <c r="P6033" s="25"/>
      <c r="R6033" s="25"/>
      <c r="T6033" s="37"/>
      <c r="U6033" s="37"/>
      <c r="W6033" s="37"/>
      <c r="Y6033" s="37"/>
      <c r="Z6033" s="37"/>
      <c r="AB6033" s="37"/>
    </row>
    <row r="6034" spans="1:28">
      <c r="A6034" s="125"/>
      <c r="B6034" s="37"/>
      <c r="C6034" s="37"/>
      <c r="D6034" s="37"/>
      <c r="F6034" s="37"/>
      <c r="G6034" s="37"/>
      <c r="H6034" s="37"/>
      <c r="J6034" s="25"/>
      <c r="K6034" s="25"/>
      <c r="M6034" s="25"/>
      <c r="P6034" s="25"/>
      <c r="R6034" s="25"/>
      <c r="T6034" s="37"/>
      <c r="U6034" s="37"/>
      <c r="W6034" s="37"/>
      <c r="Y6034" s="37"/>
      <c r="Z6034" s="37"/>
      <c r="AB6034" s="37"/>
    </row>
    <row r="6035" spans="1:28">
      <c r="A6035" s="125"/>
      <c r="B6035" s="37"/>
      <c r="C6035" s="37"/>
      <c r="D6035" s="37"/>
      <c r="F6035" s="37"/>
      <c r="G6035" s="37"/>
      <c r="H6035" s="37"/>
      <c r="J6035" s="25"/>
      <c r="K6035" s="25"/>
      <c r="M6035" s="25"/>
      <c r="P6035" s="25"/>
      <c r="R6035" s="25"/>
      <c r="T6035" s="37"/>
      <c r="U6035" s="37"/>
      <c r="W6035" s="37"/>
      <c r="Y6035" s="37"/>
      <c r="Z6035" s="37"/>
      <c r="AB6035" s="37"/>
    </row>
    <row r="6036" spans="1:28">
      <c r="A6036" s="125"/>
      <c r="B6036" s="37"/>
      <c r="C6036" s="37"/>
      <c r="D6036" s="37"/>
      <c r="F6036" s="37"/>
      <c r="G6036" s="37"/>
      <c r="H6036" s="37"/>
      <c r="J6036" s="25"/>
      <c r="K6036" s="25"/>
      <c r="M6036" s="25"/>
      <c r="P6036" s="25"/>
      <c r="R6036" s="25"/>
      <c r="T6036" s="37"/>
      <c r="U6036" s="37"/>
      <c r="W6036" s="37"/>
      <c r="Y6036" s="37"/>
      <c r="Z6036" s="37"/>
      <c r="AB6036" s="37"/>
    </row>
    <row r="6037" spans="1:28">
      <c r="A6037" s="125"/>
      <c r="B6037" s="37"/>
      <c r="C6037" s="37"/>
      <c r="D6037" s="37"/>
      <c r="F6037" s="37"/>
      <c r="G6037" s="37"/>
      <c r="H6037" s="37"/>
      <c r="J6037" s="25"/>
      <c r="K6037" s="25"/>
      <c r="M6037" s="25"/>
      <c r="P6037" s="25"/>
      <c r="R6037" s="25"/>
      <c r="T6037" s="37"/>
      <c r="U6037" s="37"/>
      <c r="W6037" s="37"/>
      <c r="Y6037" s="37"/>
      <c r="Z6037" s="37"/>
      <c r="AB6037" s="37"/>
    </row>
    <row r="6038" spans="1:28">
      <c r="A6038" s="125"/>
      <c r="B6038" s="37"/>
      <c r="C6038" s="37"/>
      <c r="D6038" s="37"/>
      <c r="F6038" s="37"/>
      <c r="G6038" s="37"/>
      <c r="H6038" s="37"/>
      <c r="J6038" s="25"/>
      <c r="K6038" s="25"/>
      <c r="M6038" s="25"/>
      <c r="P6038" s="25"/>
      <c r="R6038" s="25"/>
      <c r="T6038" s="37"/>
      <c r="U6038" s="37"/>
      <c r="W6038" s="37"/>
      <c r="Y6038" s="37"/>
      <c r="Z6038" s="37"/>
      <c r="AB6038" s="37"/>
    </row>
    <row r="6039" spans="1:28">
      <c r="A6039" s="125"/>
      <c r="B6039" s="37"/>
      <c r="C6039" s="37"/>
      <c r="D6039" s="37"/>
      <c r="F6039" s="37"/>
      <c r="G6039" s="37"/>
      <c r="H6039" s="37"/>
      <c r="J6039" s="25"/>
      <c r="K6039" s="25"/>
      <c r="M6039" s="25"/>
      <c r="P6039" s="25"/>
      <c r="R6039" s="25"/>
      <c r="T6039" s="37"/>
      <c r="U6039" s="37"/>
      <c r="W6039" s="37"/>
      <c r="Y6039" s="37"/>
      <c r="Z6039" s="37"/>
      <c r="AB6039" s="37"/>
    </row>
    <row r="6040" spans="1:28">
      <c r="A6040" s="125"/>
      <c r="B6040" s="37"/>
      <c r="C6040" s="37"/>
      <c r="D6040" s="37"/>
      <c r="F6040" s="37"/>
      <c r="G6040" s="37"/>
      <c r="H6040" s="37"/>
      <c r="J6040" s="25"/>
      <c r="K6040" s="25"/>
      <c r="M6040" s="25"/>
      <c r="P6040" s="25"/>
      <c r="R6040" s="25"/>
      <c r="T6040" s="37"/>
      <c r="U6040" s="37"/>
      <c r="W6040" s="37"/>
      <c r="Y6040" s="37"/>
      <c r="Z6040" s="37"/>
      <c r="AB6040" s="37"/>
    </row>
    <row r="6041" spans="1:28">
      <c r="A6041" s="125"/>
      <c r="B6041" s="37"/>
      <c r="C6041" s="37"/>
      <c r="D6041" s="37"/>
      <c r="F6041" s="37"/>
      <c r="G6041" s="37"/>
      <c r="H6041" s="37"/>
      <c r="J6041" s="25"/>
      <c r="K6041" s="25"/>
      <c r="M6041" s="25"/>
      <c r="P6041" s="25"/>
      <c r="R6041" s="25"/>
      <c r="T6041" s="37"/>
      <c r="U6041" s="37"/>
      <c r="W6041" s="37"/>
      <c r="Y6041" s="37"/>
      <c r="Z6041" s="37"/>
      <c r="AB6041" s="37"/>
    </row>
    <row r="6042" spans="1:28">
      <c r="A6042" s="125"/>
      <c r="B6042" s="37"/>
      <c r="C6042" s="37"/>
      <c r="D6042" s="37"/>
      <c r="F6042" s="37"/>
      <c r="G6042" s="37"/>
      <c r="H6042" s="37"/>
      <c r="J6042" s="25"/>
      <c r="K6042" s="25"/>
      <c r="M6042" s="25"/>
      <c r="P6042" s="25"/>
      <c r="R6042" s="25"/>
      <c r="T6042" s="37"/>
      <c r="U6042" s="37"/>
      <c r="W6042" s="37"/>
      <c r="Y6042" s="37"/>
      <c r="Z6042" s="37"/>
      <c r="AB6042" s="37"/>
    </row>
    <row r="6043" spans="1:28">
      <c r="A6043" s="125"/>
      <c r="B6043" s="37"/>
      <c r="C6043" s="37"/>
      <c r="D6043" s="37"/>
      <c r="F6043" s="37"/>
      <c r="G6043" s="37"/>
      <c r="H6043" s="37"/>
      <c r="J6043" s="25"/>
      <c r="K6043" s="25"/>
      <c r="M6043" s="25"/>
      <c r="P6043" s="25"/>
      <c r="R6043" s="25"/>
      <c r="T6043" s="37"/>
      <c r="U6043" s="37"/>
      <c r="W6043" s="37"/>
      <c r="Y6043" s="37"/>
      <c r="Z6043" s="37"/>
      <c r="AB6043" s="37"/>
    </row>
    <row r="6044" spans="1:28">
      <c r="A6044" s="125"/>
      <c r="B6044" s="37"/>
      <c r="C6044" s="37"/>
      <c r="D6044" s="37"/>
      <c r="F6044" s="37"/>
      <c r="G6044" s="37"/>
      <c r="H6044" s="37"/>
      <c r="J6044" s="25"/>
      <c r="K6044" s="25"/>
      <c r="M6044" s="25"/>
      <c r="P6044" s="25"/>
      <c r="R6044" s="25"/>
      <c r="T6044" s="37"/>
      <c r="U6044" s="37"/>
      <c r="W6044" s="37"/>
      <c r="Y6044" s="37"/>
      <c r="Z6044" s="37"/>
      <c r="AB6044" s="37"/>
    </row>
    <row r="6045" spans="1:28">
      <c r="A6045" s="125"/>
      <c r="B6045" s="37"/>
      <c r="C6045" s="37"/>
      <c r="D6045" s="37"/>
      <c r="F6045" s="37"/>
      <c r="G6045" s="37"/>
      <c r="H6045" s="37"/>
      <c r="J6045" s="25"/>
      <c r="K6045" s="25"/>
      <c r="M6045" s="25"/>
      <c r="P6045" s="25"/>
      <c r="R6045" s="25"/>
      <c r="T6045" s="37"/>
      <c r="U6045" s="37"/>
      <c r="W6045" s="37"/>
      <c r="Y6045" s="37"/>
      <c r="Z6045" s="37"/>
      <c r="AB6045" s="37"/>
    </row>
    <row r="6046" spans="1:28">
      <c r="A6046" s="125"/>
      <c r="B6046" s="37"/>
      <c r="C6046" s="37"/>
      <c r="D6046" s="37"/>
      <c r="F6046" s="37"/>
      <c r="G6046" s="37"/>
      <c r="H6046" s="37"/>
      <c r="J6046" s="25"/>
      <c r="K6046" s="25"/>
      <c r="M6046" s="25"/>
      <c r="P6046" s="25"/>
      <c r="R6046" s="25"/>
      <c r="T6046" s="37"/>
      <c r="U6046" s="37"/>
      <c r="W6046" s="37"/>
      <c r="Y6046" s="37"/>
      <c r="Z6046" s="37"/>
      <c r="AB6046" s="37"/>
    </row>
    <row r="6047" spans="1:28">
      <c r="A6047" s="125"/>
      <c r="B6047" s="37"/>
      <c r="C6047" s="37"/>
      <c r="D6047" s="37"/>
      <c r="F6047" s="37"/>
      <c r="G6047" s="37"/>
      <c r="H6047" s="37"/>
      <c r="J6047" s="25"/>
      <c r="K6047" s="25"/>
      <c r="M6047" s="25"/>
      <c r="P6047" s="25"/>
      <c r="R6047" s="25"/>
      <c r="T6047" s="37"/>
      <c r="U6047" s="37"/>
      <c r="W6047" s="37"/>
      <c r="Y6047" s="37"/>
      <c r="Z6047" s="37"/>
      <c r="AB6047" s="37"/>
    </row>
    <row r="6048" spans="1:28">
      <c r="A6048" s="125"/>
      <c r="B6048" s="37"/>
      <c r="C6048" s="37"/>
      <c r="D6048" s="37"/>
      <c r="F6048" s="37"/>
      <c r="G6048" s="37"/>
      <c r="H6048" s="37"/>
      <c r="J6048" s="25"/>
      <c r="K6048" s="25"/>
      <c r="M6048" s="25"/>
      <c r="P6048" s="25"/>
      <c r="R6048" s="25"/>
      <c r="T6048" s="37"/>
      <c r="U6048" s="37"/>
      <c r="W6048" s="37"/>
      <c r="Y6048" s="37"/>
      <c r="Z6048" s="37"/>
      <c r="AB6048" s="37"/>
    </row>
    <row r="6049" spans="1:28">
      <c r="A6049" s="125"/>
      <c r="B6049" s="37"/>
      <c r="C6049" s="37"/>
      <c r="D6049" s="37"/>
      <c r="F6049" s="37"/>
      <c r="G6049" s="37"/>
      <c r="H6049" s="37"/>
      <c r="J6049" s="25"/>
      <c r="K6049" s="25"/>
      <c r="M6049" s="25"/>
      <c r="P6049" s="25"/>
      <c r="R6049" s="25"/>
      <c r="T6049" s="37"/>
      <c r="U6049" s="37"/>
      <c r="W6049" s="37"/>
      <c r="Y6049" s="37"/>
      <c r="Z6049" s="37"/>
      <c r="AB6049" s="37"/>
    </row>
    <row r="6050" spans="1:28">
      <c r="A6050" s="125"/>
      <c r="B6050" s="37"/>
      <c r="C6050" s="37"/>
      <c r="D6050" s="37"/>
      <c r="F6050" s="37"/>
      <c r="G6050" s="37"/>
      <c r="H6050" s="37"/>
      <c r="J6050" s="25"/>
      <c r="K6050" s="25"/>
      <c r="M6050" s="25"/>
      <c r="P6050" s="25"/>
      <c r="R6050" s="25"/>
      <c r="T6050" s="37"/>
      <c r="U6050" s="37"/>
      <c r="W6050" s="37"/>
      <c r="Y6050" s="37"/>
      <c r="Z6050" s="37"/>
      <c r="AB6050" s="37"/>
    </row>
    <row r="6051" spans="1:28">
      <c r="A6051" s="125"/>
      <c r="B6051" s="37"/>
      <c r="C6051" s="37"/>
      <c r="D6051" s="37"/>
      <c r="F6051" s="37"/>
      <c r="G6051" s="37"/>
      <c r="H6051" s="37"/>
      <c r="J6051" s="25"/>
      <c r="K6051" s="25"/>
      <c r="M6051" s="25"/>
      <c r="P6051" s="25"/>
      <c r="R6051" s="25"/>
      <c r="T6051" s="37"/>
      <c r="U6051" s="37"/>
      <c r="W6051" s="37"/>
      <c r="Y6051" s="37"/>
      <c r="Z6051" s="37"/>
      <c r="AB6051" s="37"/>
    </row>
    <row r="6052" spans="1:28">
      <c r="A6052" s="125"/>
      <c r="B6052" s="37"/>
      <c r="C6052" s="37"/>
      <c r="D6052" s="37"/>
      <c r="F6052" s="37"/>
      <c r="G6052" s="37"/>
      <c r="H6052" s="37"/>
      <c r="J6052" s="25"/>
      <c r="K6052" s="25"/>
      <c r="M6052" s="25"/>
      <c r="P6052" s="25"/>
      <c r="R6052" s="25"/>
      <c r="T6052" s="37"/>
      <c r="U6052" s="37"/>
      <c r="W6052" s="37"/>
      <c r="Y6052" s="37"/>
      <c r="Z6052" s="37"/>
      <c r="AB6052" s="37"/>
    </row>
    <row r="6053" spans="1:28">
      <c r="A6053" s="125"/>
      <c r="B6053" s="37"/>
      <c r="C6053" s="37"/>
      <c r="D6053" s="37"/>
      <c r="F6053" s="37"/>
      <c r="G6053" s="37"/>
      <c r="H6053" s="37"/>
      <c r="J6053" s="25"/>
      <c r="K6053" s="25"/>
      <c r="M6053" s="25"/>
      <c r="P6053" s="25"/>
      <c r="R6053" s="25"/>
      <c r="T6053" s="37"/>
      <c r="U6053" s="37"/>
      <c r="W6053" s="37"/>
      <c r="Y6053" s="37"/>
      <c r="Z6053" s="37"/>
      <c r="AB6053" s="37"/>
    </row>
    <row r="6054" spans="1:28">
      <c r="A6054" s="125"/>
      <c r="B6054" s="37"/>
      <c r="C6054" s="37"/>
      <c r="D6054" s="37"/>
      <c r="F6054" s="37"/>
      <c r="G6054" s="37"/>
      <c r="H6054" s="37"/>
      <c r="J6054" s="25"/>
      <c r="K6054" s="25"/>
      <c r="M6054" s="25"/>
      <c r="P6054" s="25"/>
      <c r="R6054" s="25"/>
      <c r="T6054" s="37"/>
      <c r="U6054" s="37"/>
      <c r="W6054" s="37"/>
      <c r="Y6054" s="37"/>
      <c r="Z6054" s="37"/>
      <c r="AB6054" s="37"/>
    </row>
    <row r="6055" spans="1:28">
      <c r="A6055" s="125"/>
      <c r="B6055" s="37"/>
      <c r="C6055" s="37"/>
      <c r="D6055" s="37"/>
      <c r="F6055" s="37"/>
      <c r="G6055" s="37"/>
      <c r="H6055" s="37"/>
      <c r="J6055" s="25"/>
      <c r="K6055" s="25"/>
      <c r="M6055" s="25"/>
      <c r="P6055" s="25"/>
      <c r="R6055" s="25"/>
      <c r="T6055" s="37"/>
      <c r="U6055" s="37"/>
      <c r="W6055" s="37"/>
      <c r="Y6055" s="37"/>
      <c r="Z6055" s="37"/>
      <c r="AB6055" s="37"/>
    </row>
    <row r="6056" spans="1:28">
      <c r="A6056" s="125"/>
      <c r="B6056" s="37"/>
      <c r="C6056" s="37"/>
      <c r="D6056" s="37"/>
      <c r="F6056" s="37"/>
      <c r="G6056" s="37"/>
      <c r="H6056" s="37"/>
      <c r="J6056" s="25"/>
      <c r="K6056" s="25"/>
      <c r="M6056" s="25"/>
      <c r="P6056" s="25"/>
      <c r="R6056" s="25"/>
      <c r="T6056" s="37"/>
      <c r="U6056" s="37"/>
      <c r="W6056" s="37"/>
      <c r="Y6056" s="37"/>
      <c r="Z6056" s="37"/>
      <c r="AB6056" s="37"/>
    </row>
    <row r="6057" spans="1:28">
      <c r="A6057" s="125"/>
      <c r="B6057" s="37"/>
      <c r="C6057" s="37"/>
      <c r="D6057" s="37"/>
      <c r="F6057" s="37"/>
      <c r="G6057" s="37"/>
      <c r="H6057" s="37"/>
      <c r="J6057" s="25"/>
      <c r="K6057" s="25"/>
      <c r="M6057" s="25"/>
      <c r="P6057" s="25"/>
      <c r="R6057" s="25"/>
      <c r="T6057" s="37"/>
      <c r="U6057" s="37"/>
      <c r="W6057" s="37"/>
      <c r="Y6057" s="37"/>
      <c r="Z6057" s="37"/>
      <c r="AB6057" s="37"/>
    </row>
    <row r="6058" spans="1:28">
      <c r="A6058" s="125"/>
      <c r="B6058" s="37"/>
      <c r="C6058" s="37"/>
      <c r="D6058" s="37"/>
      <c r="F6058" s="37"/>
      <c r="G6058" s="37"/>
      <c r="H6058" s="37"/>
      <c r="J6058" s="25"/>
      <c r="K6058" s="25"/>
      <c r="M6058" s="25"/>
      <c r="P6058" s="25"/>
      <c r="R6058" s="25"/>
      <c r="T6058" s="37"/>
      <c r="U6058" s="37"/>
      <c r="W6058" s="37"/>
      <c r="Y6058" s="37"/>
      <c r="Z6058" s="37"/>
      <c r="AB6058" s="37"/>
    </row>
    <row r="6059" spans="1:28">
      <c r="A6059" s="125"/>
      <c r="B6059" s="37"/>
      <c r="C6059" s="37"/>
      <c r="D6059" s="37"/>
      <c r="F6059" s="37"/>
      <c r="G6059" s="37"/>
      <c r="H6059" s="37"/>
      <c r="J6059" s="25"/>
      <c r="K6059" s="25"/>
      <c r="M6059" s="25"/>
      <c r="P6059" s="25"/>
      <c r="R6059" s="25"/>
      <c r="T6059" s="37"/>
      <c r="U6059" s="37"/>
      <c r="W6059" s="37"/>
      <c r="Y6059" s="37"/>
      <c r="Z6059" s="37"/>
      <c r="AB6059" s="37"/>
    </row>
    <row r="6060" spans="1:28">
      <c r="A6060" s="125"/>
      <c r="B6060" s="37"/>
      <c r="C6060" s="37"/>
      <c r="D6060" s="37"/>
      <c r="F6060" s="37"/>
      <c r="G6060" s="37"/>
      <c r="H6060" s="37"/>
      <c r="J6060" s="25"/>
      <c r="K6060" s="25"/>
      <c r="M6060" s="25"/>
      <c r="P6060" s="25"/>
      <c r="R6060" s="25"/>
      <c r="T6060" s="37"/>
      <c r="U6060" s="37"/>
      <c r="W6060" s="37"/>
      <c r="Y6060" s="37"/>
      <c r="Z6060" s="37"/>
      <c r="AB6060" s="37"/>
    </row>
    <row r="6061" spans="1:28">
      <c r="A6061" s="125"/>
      <c r="B6061" s="37"/>
      <c r="C6061" s="37"/>
      <c r="D6061" s="37"/>
      <c r="F6061" s="37"/>
      <c r="G6061" s="37"/>
      <c r="H6061" s="37"/>
      <c r="J6061" s="25"/>
      <c r="K6061" s="25"/>
      <c r="M6061" s="25"/>
      <c r="P6061" s="25"/>
      <c r="R6061" s="25"/>
      <c r="T6061" s="37"/>
      <c r="U6061" s="37"/>
      <c r="W6061" s="37"/>
      <c r="Y6061" s="37"/>
      <c r="Z6061" s="37"/>
      <c r="AB6061" s="37"/>
    </row>
    <row r="6062" spans="1:28">
      <c r="A6062" s="125"/>
      <c r="B6062" s="37"/>
      <c r="C6062" s="37"/>
      <c r="D6062" s="37"/>
      <c r="F6062" s="37"/>
      <c r="G6062" s="37"/>
      <c r="H6062" s="37"/>
      <c r="J6062" s="25"/>
      <c r="K6062" s="25"/>
      <c r="M6062" s="25"/>
      <c r="P6062" s="25"/>
      <c r="R6062" s="25"/>
      <c r="T6062" s="37"/>
      <c r="U6062" s="37"/>
      <c r="W6062" s="37"/>
      <c r="Y6062" s="37"/>
      <c r="Z6062" s="37"/>
      <c r="AB6062" s="37"/>
    </row>
    <row r="6063" spans="1:28">
      <c r="A6063" s="125"/>
      <c r="B6063" s="37"/>
      <c r="C6063" s="37"/>
      <c r="D6063" s="37"/>
      <c r="F6063" s="37"/>
      <c r="G6063" s="37"/>
      <c r="H6063" s="37"/>
      <c r="J6063" s="25"/>
      <c r="K6063" s="25"/>
      <c r="M6063" s="25"/>
      <c r="P6063" s="25"/>
      <c r="R6063" s="25"/>
      <c r="T6063" s="37"/>
      <c r="U6063" s="37"/>
      <c r="W6063" s="37"/>
      <c r="Y6063" s="37"/>
      <c r="Z6063" s="37"/>
      <c r="AB6063" s="37"/>
    </row>
    <row r="6064" spans="1:28">
      <c r="A6064" s="125"/>
      <c r="B6064" s="37"/>
      <c r="C6064" s="37"/>
      <c r="D6064" s="37"/>
      <c r="F6064" s="37"/>
      <c r="G6064" s="37"/>
      <c r="H6064" s="37"/>
      <c r="J6064" s="25"/>
      <c r="K6064" s="25"/>
      <c r="M6064" s="25"/>
      <c r="P6064" s="25"/>
      <c r="R6064" s="25"/>
      <c r="T6064" s="37"/>
      <c r="U6064" s="37"/>
      <c r="W6064" s="37"/>
      <c r="Y6064" s="37"/>
      <c r="Z6064" s="37"/>
      <c r="AB6064" s="37"/>
    </row>
    <row r="6065" spans="1:28">
      <c r="A6065" s="125"/>
      <c r="B6065" s="37"/>
      <c r="C6065" s="37"/>
      <c r="D6065" s="37"/>
      <c r="F6065" s="37"/>
      <c r="G6065" s="37"/>
      <c r="H6065" s="37"/>
      <c r="J6065" s="25"/>
      <c r="K6065" s="25"/>
      <c r="M6065" s="25"/>
      <c r="P6065" s="25"/>
      <c r="R6065" s="25"/>
      <c r="T6065" s="37"/>
      <c r="U6065" s="37"/>
      <c r="W6065" s="37"/>
      <c r="Y6065" s="37"/>
      <c r="Z6065" s="37"/>
      <c r="AB6065" s="37"/>
    </row>
    <row r="6066" spans="1:28">
      <c r="A6066" s="125"/>
      <c r="B6066" s="37"/>
      <c r="C6066" s="37"/>
      <c r="D6066" s="37"/>
      <c r="F6066" s="37"/>
      <c r="G6066" s="37"/>
      <c r="H6066" s="37"/>
      <c r="J6066" s="25"/>
      <c r="K6066" s="25"/>
      <c r="M6066" s="25"/>
      <c r="P6066" s="25"/>
      <c r="R6066" s="25"/>
      <c r="T6066" s="37"/>
      <c r="U6066" s="37"/>
      <c r="W6066" s="37"/>
      <c r="Y6066" s="37"/>
      <c r="Z6066" s="37"/>
      <c r="AB6066" s="37"/>
    </row>
    <row r="6067" spans="1:28">
      <c r="A6067" s="125"/>
      <c r="B6067" s="37"/>
      <c r="C6067" s="37"/>
      <c r="D6067" s="37"/>
      <c r="F6067" s="37"/>
      <c r="G6067" s="37"/>
      <c r="H6067" s="37"/>
      <c r="J6067" s="25"/>
      <c r="K6067" s="25"/>
      <c r="M6067" s="25"/>
      <c r="P6067" s="25"/>
      <c r="R6067" s="25"/>
      <c r="T6067" s="37"/>
      <c r="U6067" s="37"/>
      <c r="W6067" s="37"/>
      <c r="Y6067" s="37"/>
      <c r="Z6067" s="37"/>
      <c r="AB6067" s="37"/>
    </row>
    <row r="6068" spans="1:28">
      <c r="A6068" s="125"/>
      <c r="B6068" s="37"/>
      <c r="C6068" s="37"/>
      <c r="D6068" s="37"/>
      <c r="F6068" s="37"/>
      <c r="G6068" s="37"/>
      <c r="H6068" s="37"/>
      <c r="J6068" s="25"/>
      <c r="K6068" s="25"/>
      <c r="M6068" s="25"/>
      <c r="P6068" s="25"/>
      <c r="R6068" s="25"/>
      <c r="T6068" s="37"/>
      <c r="U6068" s="37"/>
      <c r="W6068" s="37"/>
      <c r="Y6068" s="37"/>
      <c r="Z6068" s="37"/>
      <c r="AB6068" s="37"/>
    </row>
    <row r="6069" spans="1:28">
      <c r="A6069" s="125"/>
      <c r="B6069" s="37"/>
      <c r="C6069" s="37"/>
      <c r="D6069" s="37"/>
      <c r="F6069" s="37"/>
      <c r="G6069" s="37"/>
      <c r="H6069" s="37"/>
      <c r="J6069" s="25"/>
      <c r="K6069" s="25"/>
      <c r="M6069" s="25"/>
      <c r="P6069" s="25"/>
      <c r="R6069" s="25"/>
      <c r="T6069" s="37"/>
      <c r="U6069" s="37"/>
      <c r="W6069" s="37"/>
      <c r="Y6069" s="37"/>
      <c r="Z6069" s="37"/>
      <c r="AB6069" s="37"/>
    </row>
    <row r="6070" spans="1:28">
      <c r="A6070" s="125"/>
      <c r="B6070" s="37"/>
      <c r="C6070" s="37"/>
      <c r="D6070" s="37"/>
      <c r="F6070" s="37"/>
      <c r="G6070" s="37"/>
      <c r="H6070" s="37"/>
      <c r="J6070" s="25"/>
      <c r="K6070" s="25"/>
      <c r="M6070" s="25"/>
      <c r="P6070" s="25"/>
      <c r="R6070" s="25"/>
      <c r="T6070" s="37"/>
      <c r="U6070" s="37"/>
      <c r="W6070" s="37"/>
      <c r="Y6070" s="37"/>
      <c r="Z6070" s="37"/>
      <c r="AB6070" s="37"/>
    </row>
    <row r="6071" spans="1:28">
      <c r="A6071" s="125"/>
      <c r="B6071" s="37"/>
      <c r="C6071" s="37"/>
      <c r="D6071" s="37"/>
      <c r="F6071" s="37"/>
      <c r="G6071" s="37"/>
      <c r="H6071" s="37"/>
      <c r="J6071" s="25"/>
      <c r="K6071" s="25"/>
      <c r="M6071" s="25"/>
      <c r="P6071" s="25"/>
      <c r="R6071" s="25"/>
      <c r="T6071" s="37"/>
      <c r="U6071" s="37"/>
      <c r="W6071" s="37"/>
      <c r="Y6071" s="37"/>
      <c r="Z6071" s="37"/>
      <c r="AB6071" s="37"/>
    </row>
    <row r="6072" spans="1:28">
      <c r="A6072" s="125"/>
      <c r="B6072" s="37"/>
      <c r="C6072" s="37"/>
      <c r="D6072" s="37"/>
      <c r="F6072" s="37"/>
      <c r="G6072" s="37"/>
      <c r="H6072" s="37"/>
      <c r="J6072" s="25"/>
      <c r="K6072" s="25"/>
      <c r="M6072" s="25"/>
      <c r="P6072" s="25"/>
      <c r="R6072" s="25"/>
      <c r="T6072" s="37"/>
      <c r="U6072" s="37"/>
      <c r="W6072" s="37"/>
      <c r="Y6072" s="37"/>
      <c r="Z6072" s="37"/>
      <c r="AB6072" s="37"/>
    </row>
    <row r="6073" spans="1:28">
      <c r="A6073" s="125"/>
      <c r="B6073" s="37"/>
      <c r="C6073" s="37"/>
      <c r="D6073" s="37"/>
      <c r="F6073" s="37"/>
      <c r="G6073" s="37"/>
      <c r="H6073" s="37"/>
      <c r="J6073" s="25"/>
      <c r="K6073" s="25"/>
      <c r="M6073" s="25"/>
      <c r="P6073" s="25"/>
      <c r="R6073" s="25"/>
      <c r="T6073" s="37"/>
      <c r="U6073" s="37"/>
      <c r="W6073" s="37"/>
      <c r="Y6073" s="37"/>
      <c r="Z6073" s="37"/>
      <c r="AB6073" s="37"/>
    </row>
    <row r="6074" spans="1:28">
      <c r="A6074" s="125"/>
      <c r="B6074" s="37"/>
      <c r="C6074" s="37"/>
      <c r="D6074" s="37"/>
      <c r="F6074" s="37"/>
      <c r="G6074" s="37"/>
      <c r="H6074" s="37"/>
      <c r="J6074" s="25"/>
      <c r="K6074" s="25"/>
      <c r="M6074" s="25"/>
      <c r="P6074" s="25"/>
      <c r="R6074" s="25"/>
      <c r="T6074" s="37"/>
      <c r="U6074" s="37"/>
      <c r="W6074" s="37"/>
      <c r="Y6074" s="37"/>
      <c r="Z6074" s="37"/>
      <c r="AB6074" s="37"/>
    </row>
    <row r="6075" spans="1:28">
      <c r="A6075" s="125"/>
      <c r="B6075" s="37"/>
      <c r="C6075" s="37"/>
      <c r="D6075" s="37"/>
      <c r="F6075" s="37"/>
      <c r="G6075" s="37"/>
      <c r="H6075" s="37"/>
      <c r="J6075" s="25"/>
      <c r="K6075" s="25"/>
      <c r="M6075" s="25"/>
      <c r="P6075" s="25"/>
      <c r="R6075" s="25"/>
      <c r="T6075" s="37"/>
      <c r="U6075" s="37"/>
      <c r="W6075" s="37"/>
      <c r="Y6075" s="37"/>
      <c r="Z6075" s="37"/>
      <c r="AB6075" s="37"/>
    </row>
    <row r="6076" spans="1:28">
      <c r="A6076" s="125"/>
      <c r="B6076" s="37"/>
      <c r="C6076" s="37"/>
      <c r="D6076" s="37"/>
      <c r="F6076" s="37"/>
      <c r="G6076" s="37"/>
      <c r="H6076" s="37"/>
      <c r="J6076" s="25"/>
      <c r="K6076" s="25"/>
      <c r="M6076" s="25"/>
      <c r="P6076" s="25"/>
      <c r="R6076" s="25"/>
      <c r="T6076" s="37"/>
      <c r="U6076" s="37"/>
      <c r="W6076" s="37"/>
      <c r="Y6076" s="37"/>
      <c r="Z6076" s="37"/>
      <c r="AB6076" s="37"/>
    </row>
    <row r="6077" spans="1:28">
      <c r="A6077" s="125"/>
      <c r="B6077" s="37"/>
      <c r="C6077" s="37"/>
      <c r="D6077" s="37"/>
      <c r="F6077" s="37"/>
      <c r="G6077" s="37"/>
      <c r="H6077" s="37"/>
      <c r="J6077" s="25"/>
      <c r="K6077" s="25"/>
      <c r="M6077" s="25"/>
      <c r="P6077" s="25"/>
      <c r="R6077" s="25"/>
      <c r="T6077" s="37"/>
      <c r="U6077" s="37"/>
      <c r="W6077" s="37"/>
      <c r="Y6077" s="37"/>
      <c r="Z6077" s="37"/>
      <c r="AB6077" s="37"/>
    </row>
    <row r="6078" spans="1:28">
      <c r="A6078" s="125"/>
      <c r="B6078" s="37"/>
      <c r="C6078" s="37"/>
      <c r="D6078" s="37"/>
      <c r="F6078" s="37"/>
      <c r="G6078" s="37"/>
      <c r="H6078" s="37"/>
      <c r="J6078" s="25"/>
      <c r="K6078" s="25"/>
      <c r="M6078" s="25"/>
      <c r="P6078" s="25"/>
      <c r="R6078" s="25"/>
      <c r="T6078" s="37"/>
      <c r="U6078" s="37"/>
      <c r="W6078" s="37"/>
      <c r="Y6078" s="37"/>
      <c r="Z6078" s="37"/>
      <c r="AB6078" s="37"/>
    </row>
    <row r="6079" spans="1:28">
      <c r="A6079" s="125"/>
      <c r="B6079" s="37"/>
      <c r="C6079" s="37"/>
      <c r="D6079" s="37"/>
      <c r="F6079" s="37"/>
      <c r="G6079" s="37"/>
      <c r="H6079" s="37"/>
      <c r="J6079" s="25"/>
      <c r="K6079" s="25"/>
      <c r="M6079" s="25"/>
      <c r="P6079" s="25"/>
      <c r="R6079" s="25"/>
      <c r="T6079" s="37"/>
      <c r="U6079" s="37"/>
      <c r="W6079" s="37"/>
      <c r="Y6079" s="37"/>
      <c r="Z6079" s="37"/>
      <c r="AB6079" s="37"/>
    </row>
    <row r="6080" spans="1:28">
      <c r="A6080" s="125"/>
      <c r="B6080" s="37"/>
      <c r="C6080" s="37"/>
      <c r="D6080" s="37"/>
      <c r="F6080" s="37"/>
      <c r="G6080" s="37"/>
      <c r="H6080" s="37"/>
      <c r="J6080" s="25"/>
      <c r="K6080" s="25"/>
      <c r="M6080" s="25"/>
      <c r="P6080" s="25"/>
      <c r="R6080" s="25"/>
      <c r="T6080" s="37"/>
      <c r="U6080" s="37"/>
      <c r="W6080" s="37"/>
      <c r="Y6080" s="37"/>
      <c r="Z6080" s="37"/>
      <c r="AB6080" s="37"/>
    </row>
    <row r="6081" spans="1:28">
      <c r="A6081" s="125"/>
      <c r="B6081" s="37"/>
      <c r="C6081" s="37"/>
      <c r="D6081" s="37"/>
      <c r="F6081" s="37"/>
      <c r="G6081" s="37"/>
      <c r="H6081" s="37"/>
      <c r="J6081" s="25"/>
      <c r="K6081" s="25"/>
      <c r="M6081" s="25"/>
      <c r="P6081" s="25"/>
      <c r="R6081" s="25"/>
      <c r="T6081" s="37"/>
      <c r="U6081" s="37"/>
      <c r="W6081" s="37"/>
      <c r="Y6081" s="37"/>
      <c r="Z6081" s="37"/>
      <c r="AB6081" s="37"/>
    </row>
    <row r="6082" spans="1:28">
      <c r="A6082" s="125"/>
      <c r="B6082" s="37"/>
      <c r="C6082" s="37"/>
      <c r="D6082" s="37"/>
      <c r="F6082" s="37"/>
      <c r="G6082" s="37"/>
      <c r="H6082" s="37"/>
      <c r="J6082" s="25"/>
      <c r="K6082" s="25"/>
      <c r="M6082" s="25"/>
      <c r="P6082" s="25"/>
      <c r="R6082" s="25"/>
      <c r="T6082" s="37"/>
      <c r="U6082" s="37"/>
      <c r="W6082" s="37"/>
      <c r="Y6082" s="37"/>
      <c r="Z6082" s="37"/>
      <c r="AB6082" s="37"/>
    </row>
    <row r="6083" spans="1:28">
      <c r="A6083" s="125"/>
      <c r="B6083" s="37"/>
      <c r="C6083" s="37"/>
      <c r="D6083" s="37"/>
      <c r="F6083" s="37"/>
      <c r="G6083" s="37"/>
      <c r="H6083" s="37"/>
      <c r="J6083" s="25"/>
      <c r="K6083" s="25"/>
      <c r="M6083" s="25"/>
      <c r="P6083" s="25"/>
      <c r="R6083" s="25"/>
      <c r="T6083" s="37"/>
      <c r="U6083" s="37"/>
      <c r="W6083" s="37"/>
      <c r="Y6083" s="37"/>
      <c r="Z6083" s="37"/>
      <c r="AB6083" s="37"/>
    </row>
    <row r="6084" spans="1:28">
      <c r="A6084" s="125"/>
      <c r="B6084" s="37"/>
      <c r="C6084" s="37"/>
      <c r="D6084" s="37"/>
      <c r="F6084" s="37"/>
      <c r="G6084" s="37"/>
      <c r="H6084" s="37"/>
      <c r="J6084" s="25"/>
      <c r="K6084" s="25"/>
      <c r="M6084" s="25"/>
      <c r="P6084" s="25"/>
      <c r="R6084" s="25"/>
      <c r="T6084" s="37"/>
      <c r="U6084" s="37"/>
      <c r="W6084" s="37"/>
      <c r="Y6084" s="37"/>
      <c r="Z6084" s="37"/>
      <c r="AB6084" s="37"/>
    </row>
    <row r="6085" spans="1:28">
      <c r="A6085" s="125"/>
      <c r="B6085" s="37"/>
      <c r="C6085" s="37"/>
      <c r="D6085" s="37"/>
      <c r="F6085" s="37"/>
      <c r="G6085" s="37"/>
      <c r="H6085" s="37"/>
      <c r="J6085" s="25"/>
      <c r="K6085" s="25"/>
      <c r="M6085" s="25"/>
      <c r="P6085" s="25"/>
      <c r="R6085" s="25"/>
      <c r="T6085" s="37"/>
      <c r="U6085" s="37"/>
      <c r="W6085" s="37"/>
      <c r="Y6085" s="37"/>
      <c r="Z6085" s="37"/>
      <c r="AB6085" s="37"/>
    </row>
    <row r="6086" spans="1:28">
      <c r="A6086" s="125"/>
      <c r="B6086" s="37"/>
      <c r="C6086" s="37"/>
      <c r="D6086" s="37"/>
      <c r="F6086" s="37"/>
      <c r="G6086" s="37"/>
      <c r="H6086" s="37"/>
      <c r="J6086" s="25"/>
      <c r="K6086" s="25"/>
      <c r="M6086" s="25"/>
      <c r="P6086" s="25"/>
      <c r="R6086" s="25"/>
      <c r="T6086" s="37"/>
      <c r="U6086" s="37"/>
      <c r="W6086" s="37"/>
      <c r="Y6086" s="37"/>
      <c r="Z6086" s="37"/>
      <c r="AB6086" s="37"/>
    </row>
    <row r="6087" spans="1:28">
      <c r="A6087" s="125"/>
      <c r="B6087" s="37"/>
      <c r="C6087" s="37"/>
      <c r="D6087" s="37"/>
      <c r="F6087" s="37"/>
      <c r="G6087" s="37"/>
      <c r="H6087" s="37"/>
      <c r="J6087" s="25"/>
      <c r="K6087" s="25"/>
      <c r="M6087" s="25"/>
      <c r="P6087" s="25"/>
      <c r="R6087" s="25"/>
      <c r="T6087" s="37"/>
      <c r="U6087" s="37"/>
      <c r="W6087" s="37"/>
      <c r="Y6087" s="37"/>
      <c r="Z6087" s="37"/>
      <c r="AB6087" s="37"/>
    </row>
    <row r="6088" spans="1:28">
      <c r="A6088" s="125"/>
      <c r="B6088" s="37"/>
      <c r="C6088" s="37"/>
      <c r="D6088" s="37"/>
      <c r="F6088" s="37"/>
      <c r="G6088" s="37"/>
      <c r="H6088" s="37"/>
      <c r="J6088" s="25"/>
      <c r="K6088" s="25"/>
      <c r="M6088" s="25"/>
      <c r="P6088" s="25"/>
      <c r="R6088" s="25"/>
      <c r="T6088" s="37"/>
      <c r="U6088" s="37"/>
      <c r="W6088" s="37"/>
      <c r="Y6088" s="37"/>
      <c r="Z6088" s="37"/>
      <c r="AB6088" s="37"/>
    </row>
    <row r="6089" spans="1:28">
      <c r="A6089" s="125"/>
      <c r="B6089" s="37"/>
      <c r="C6089" s="37"/>
      <c r="D6089" s="37"/>
      <c r="F6089" s="37"/>
      <c r="G6089" s="37"/>
      <c r="H6089" s="37"/>
      <c r="J6089" s="25"/>
      <c r="K6089" s="25"/>
      <c r="M6089" s="25"/>
      <c r="P6089" s="25"/>
      <c r="R6089" s="25"/>
      <c r="T6089" s="37"/>
      <c r="U6089" s="37"/>
      <c r="W6089" s="37"/>
      <c r="Y6089" s="37"/>
      <c r="Z6089" s="37"/>
      <c r="AB6089" s="37"/>
    </row>
    <row r="6090" spans="1:28">
      <c r="A6090" s="125"/>
      <c r="B6090" s="37"/>
      <c r="C6090" s="37"/>
      <c r="D6090" s="37"/>
      <c r="F6090" s="37"/>
      <c r="G6090" s="37"/>
      <c r="H6090" s="37"/>
      <c r="J6090" s="25"/>
      <c r="K6090" s="25"/>
      <c r="M6090" s="25"/>
      <c r="P6090" s="25"/>
      <c r="R6090" s="25"/>
      <c r="T6090" s="37"/>
      <c r="U6090" s="37"/>
      <c r="W6090" s="37"/>
      <c r="Y6090" s="37"/>
      <c r="Z6090" s="37"/>
      <c r="AB6090" s="37"/>
    </row>
    <row r="6091" spans="1:28">
      <c r="A6091" s="125"/>
      <c r="B6091" s="37"/>
      <c r="C6091" s="37"/>
      <c r="D6091" s="37"/>
      <c r="F6091" s="37"/>
      <c r="G6091" s="37"/>
      <c r="H6091" s="37"/>
      <c r="J6091" s="25"/>
      <c r="K6091" s="25"/>
      <c r="M6091" s="25"/>
      <c r="P6091" s="25"/>
      <c r="R6091" s="25"/>
      <c r="T6091" s="37"/>
      <c r="U6091" s="37"/>
      <c r="W6091" s="37"/>
      <c r="Y6091" s="37"/>
      <c r="Z6091" s="37"/>
      <c r="AB6091" s="37"/>
    </row>
    <row r="6092" spans="1:28">
      <c r="A6092" s="125"/>
      <c r="B6092" s="37"/>
      <c r="C6092" s="37"/>
      <c r="D6092" s="37"/>
      <c r="F6092" s="37"/>
      <c r="G6092" s="37"/>
      <c r="H6092" s="37"/>
      <c r="J6092" s="25"/>
      <c r="K6092" s="25"/>
      <c r="M6092" s="25"/>
      <c r="P6092" s="25"/>
      <c r="R6092" s="25"/>
      <c r="T6092" s="37"/>
      <c r="U6092" s="37"/>
      <c r="W6092" s="37"/>
      <c r="Y6092" s="37"/>
      <c r="Z6092" s="37"/>
      <c r="AB6092" s="37"/>
    </row>
    <row r="6093" spans="1:28">
      <c r="A6093" s="125"/>
      <c r="B6093" s="37"/>
      <c r="C6093" s="37"/>
      <c r="D6093" s="37"/>
      <c r="F6093" s="37"/>
      <c r="G6093" s="37"/>
      <c r="H6093" s="37"/>
      <c r="J6093" s="25"/>
      <c r="K6093" s="25"/>
      <c r="M6093" s="25"/>
      <c r="P6093" s="25"/>
      <c r="R6093" s="25"/>
      <c r="T6093" s="37"/>
      <c r="U6093" s="37"/>
      <c r="W6093" s="37"/>
      <c r="Y6093" s="37"/>
      <c r="Z6093" s="37"/>
      <c r="AB6093" s="37"/>
    </row>
    <row r="6094" spans="1:28">
      <c r="A6094" s="125"/>
      <c r="B6094" s="37"/>
      <c r="C6094" s="37"/>
      <c r="D6094" s="37"/>
      <c r="F6094" s="37"/>
      <c r="G6094" s="37"/>
      <c r="H6094" s="37"/>
      <c r="J6094" s="25"/>
      <c r="K6094" s="25"/>
      <c r="M6094" s="25"/>
      <c r="P6094" s="25"/>
      <c r="R6094" s="25"/>
      <c r="T6094" s="37"/>
      <c r="U6094" s="37"/>
      <c r="W6094" s="37"/>
      <c r="Y6094" s="37"/>
      <c r="Z6094" s="37"/>
      <c r="AB6094" s="37"/>
    </row>
    <row r="6095" spans="1:28">
      <c r="A6095" s="125"/>
      <c r="B6095" s="37"/>
      <c r="C6095" s="37"/>
      <c r="D6095" s="37"/>
      <c r="F6095" s="37"/>
      <c r="G6095" s="37"/>
      <c r="H6095" s="37"/>
      <c r="J6095" s="25"/>
      <c r="K6095" s="25"/>
      <c r="M6095" s="25"/>
      <c r="P6095" s="25"/>
      <c r="R6095" s="25"/>
      <c r="T6095" s="37"/>
      <c r="U6095" s="37"/>
      <c r="W6095" s="37"/>
      <c r="Y6095" s="37"/>
      <c r="Z6095" s="37"/>
      <c r="AB6095" s="37"/>
    </row>
    <row r="6096" spans="1:28">
      <c r="A6096" s="125"/>
      <c r="B6096" s="37"/>
      <c r="C6096" s="37"/>
      <c r="D6096" s="37"/>
      <c r="F6096" s="37"/>
      <c r="G6096" s="37"/>
      <c r="H6096" s="37"/>
      <c r="J6096" s="25"/>
      <c r="K6096" s="25"/>
      <c r="M6096" s="25"/>
      <c r="P6096" s="25"/>
      <c r="R6096" s="25"/>
      <c r="T6096" s="37"/>
      <c r="U6096" s="37"/>
      <c r="W6096" s="37"/>
      <c r="Y6096" s="37"/>
      <c r="Z6096" s="37"/>
      <c r="AB6096" s="37"/>
    </row>
    <row r="6097" spans="1:28">
      <c r="A6097" s="125"/>
      <c r="B6097" s="37"/>
      <c r="C6097" s="37"/>
      <c r="D6097" s="37"/>
      <c r="F6097" s="37"/>
      <c r="G6097" s="37"/>
      <c r="H6097" s="37"/>
      <c r="J6097" s="25"/>
      <c r="K6097" s="25"/>
      <c r="M6097" s="25"/>
      <c r="P6097" s="25"/>
      <c r="R6097" s="25"/>
      <c r="T6097" s="37"/>
      <c r="U6097" s="37"/>
      <c r="W6097" s="37"/>
      <c r="Y6097" s="37"/>
      <c r="Z6097" s="37"/>
      <c r="AB6097" s="37"/>
    </row>
    <row r="6098" spans="1:28">
      <c r="A6098" s="125"/>
      <c r="B6098" s="37"/>
      <c r="C6098" s="37"/>
      <c r="D6098" s="37"/>
      <c r="F6098" s="37"/>
      <c r="G6098" s="37"/>
      <c r="H6098" s="37"/>
      <c r="J6098" s="25"/>
      <c r="K6098" s="25"/>
      <c r="M6098" s="25"/>
      <c r="P6098" s="25"/>
      <c r="R6098" s="25"/>
      <c r="T6098" s="37"/>
      <c r="U6098" s="37"/>
      <c r="W6098" s="37"/>
      <c r="Y6098" s="37"/>
      <c r="Z6098" s="37"/>
      <c r="AB6098" s="37"/>
    </row>
    <row r="6099" spans="1:28">
      <c r="A6099" s="125"/>
      <c r="B6099" s="37"/>
      <c r="C6099" s="37"/>
      <c r="D6099" s="37"/>
      <c r="F6099" s="37"/>
      <c r="G6099" s="37"/>
      <c r="H6099" s="37"/>
      <c r="J6099" s="25"/>
      <c r="K6099" s="25"/>
      <c r="M6099" s="25"/>
      <c r="P6099" s="25"/>
      <c r="R6099" s="25"/>
      <c r="T6099" s="37"/>
      <c r="U6099" s="37"/>
      <c r="W6099" s="37"/>
      <c r="Y6099" s="37"/>
      <c r="Z6099" s="37"/>
      <c r="AB6099" s="37"/>
    </row>
    <row r="6100" spans="1:28">
      <c r="A6100" s="125"/>
      <c r="B6100" s="37"/>
      <c r="C6100" s="37"/>
      <c r="D6100" s="37"/>
      <c r="F6100" s="37"/>
      <c r="G6100" s="37"/>
      <c r="H6100" s="37"/>
      <c r="J6100" s="25"/>
      <c r="K6100" s="25"/>
      <c r="M6100" s="25"/>
      <c r="P6100" s="25"/>
      <c r="R6100" s="25"/>
      <c r="T6100" s="37"/>
      <c r="U6100" s="37"/>
      <c r="W6100" s="37"/>
      <c r="Y6100" s="37"/>
      <c r="Z6100" s="37"/>
      <c r="AB6100" s="37"/>
    </row>
    <row r="6101" spans="1:28">
      <c r="A6101" s="125"/>
      <c r="B6101" s="37"/>
      <c r="C6101" s="37"/>
      <c r="D6101" s="37"/>
      <c r="F6101" s="37"/>
      <c r="G6101" s="37"/>
      <c r="H6101" s="37"/>
      <c r="J6101" s="25"/>
      <c r="K6101" s="25"/>
      <c r="M6101" s="25"/>
      <c r="P6101" s="25"/>
      <c r="R6101" s="25"/>
      <c r="T6101" s="37"/>
      <c r="U6101" s="37"/>
      <c r="W6101" s="37"/>
      <c r="Y6101" s="37"/>
      <c r="Z6101" s="37"/>
      <c r="AB6101" s="37"/>
    </row>
    <row r="6102" spans="1:28">
      <c r="A6102" s="125"/>
      <c r="B6102" s="37"/>
      <c r="C6102" s="37"/>
      <c r="D6102" s="37"/>
      <c r="F6102" s="37"/>
      <c r="G6102" s="37"/>
      <c r="H6102" s="37"/>
      <c r="J6102" s="25"/>
      <c r="K6102" s="25"/>
      <c r="M6102" s="25"/>
      <c r="P6102" s="25"/>
      <c r="R6102" s="25"/>
      <c r="T6102" s="37"/>
      <c r="U6102" s="37"/>
      <c r="W6102" s="37"/>
      <c r="Y6102" s="37"/>
      <c r="Z6102" s="37"/>
      <c r="AB6102" s="37"/>
    </row>
    <row r="6103" spans="1:28">
      <c r="A6103" s="125"/>
      <c r="B6103" s="37"/>
      <c r="C6103" s="37"/>
      <c r="D6103" s="37"/>
      <c r="F6103" s="37"/>
      <c r="G6103" s="37"/>
      <c r="H6103" s="37"/>
      <c r="J6103" s="25"/>
      <c r="K6103" s="25"/>
      <c r="M6103" s="25"/>
      <c r="P6103" s="25"/>
      <c r="R6103" s="25"/>
      <c r="T6103" s="37"/>
      <c r="U6103" s="37"/>
      <c r="W6103" s="37"/>
      <c r="Y6103" s="37"/>
      <c r="Z6103" s="37"/>
      <c r="AB6103" s="37"/>
    </row>
    <row r="6104" spans="1:28">
      <c r="A6104" s="125"/>
      <c r="B6104" s="37"/>
      <c r="C6104" s="37"/>
      <c r="D6104" s="37"/>
      <c r="F6104" s="37"/>
      <c r="G6104" s="37"/>
      <c r="H6104" s="37"/>
      <c r="J6104" s="25"/>
      <c r="K6104" s="25"/>
      <c r="M6104" s="25"/>
      <c r="P6104" s="25"/>
      <c r="R6104" s="25"/>
      <c r="T6104" s="37"/>
      <c r="U6104" s="37"/>
      <c r="W6104" s="37"/>
      <c r="Y6104" s="37"/>
      <c r="Z6104" s="37"/>
      <c r="AB6104" s="37"/>
    </row>
    <row r="6105" spans="1:28">
      <c r="A6105" s="125"/>
      <c r="B6105" s="37"/>
      <c r="C6105" s="37"/>
      <c r="D6105" s="37"/>
      <c r="F6105" s="37"/>
      <c r="G6105" s="37"/>
      <c r="H6105" s="37"/>
      <c r="J6105" s="25"/>
      <c r="K6105" s="25"/>
      <c r="M6105" s="25"/>
      <c r="P6105" s="25"/>
      <c r="R6105" s="25"/>
      <c r="T6105" s="37"/>
      <c r="U6105" s="37"/>
      <c r="W6105" s="37"/>
      <c r="Y6105" s="37"/>
      <c r="Z6105" s="37"/>
      <c r="AB6105" s="37"/>
    </row>
    <row r="6106" spans="1:28">
      <c r="A6106" s="125"/>
      <c r="B6106" s="37"/>
      <c r="C6106" s="37"/>
      <c r="D6106" s="37"/>
      <c r="F6106" s="37"/>
      <c r="G6106" s="37"/>
      <c r="H6106" s="37"/>
      <c r="J6106" s="25"/>
      <c r="K6106" s="25"/>
      <c r="M6106" s="25"/>
      <c r="P6106" s="25"/>
      <c r="R6106" s="25"/>
      <c r="T6106" s="37"/>
      <c r="U6106" s="37"/>
      <c r="W6106" s="37"/>
      <c r="Y6106" s="37"/>
      <c r="Z6106" s="37"/>
      <c r="AB6106" s="37"/>
    </row>
    <row r="6107" spans="1:28">
      <c r="A6107" s="125"/>
      <c r="B6107" s="37"/>
      <c r="C6107" s="37"/>
      <c r="D6107" s="37"/>
      <c r="F6107" s="37"/>
      <c r="G6107" s="37"/>
      <c r="H6107" s="37"/>
      <c r="J6107" s="25"/>
      <c r="K6107" s="25"/>
      <c r="M6107" s="25"/>
      <c r="P6107" s="25"/>
      <c r="R6107" s="25"/>
      <c r="T6107" s="37"/>
      <c r="U6107" s="37"/>
      <c r="W6107" s="37"/>
      <c r="Y6107" s="37"/>
      <c r="Z6107" s="37"/>
      <c r="AB6107" s="37"/>
    </row>
    <row r="6108" spans="1:28">
      <c r="A6108" s="125"/>
      <c r="B6108" s="37"/>
      <c r="C6108" s="37"/>
      <c r="D6108" s="37"/>
      <c r="F6108" s="37"/>
      <c r="G6108" s="37"/>
      <c r="H6108" s="37"/>
      <c r="J6108" s="25"/>
      <c r="K6108" s="25"/>
      <c r="M6108" s="25"/>
      <c r="P6108" s="25"/>
      <c r="R6108" s="25"/>
      <c r="T6108" s="37"/>
      <c r="U6108" s="37"/>
      <c r="W6108" s="37"/>
      <c r="Y6108" s="37"/>
      <c r="Z6108" s="37"/>
      <c r="AB6108" s="37"/>
    </row>
    <row r="6109" spans="1:28">
      <c r="A6109" s="125"/>
      <c r="B6109" s="37"/>
      <c r="C6109" s="37"/>
      <c r="D6109" s="37"/>
      <c r="F6109" s="37"/>
      <c r="G6109" s="37"/>
      <c r="H6109" s="37"/>
      <c r="J6109" s="25"/>
      <c r="K6109" s="25"/>
      <c r="M6109" s="25"/>
      <c r="P6109" s="25"/>
      <c r="R6109" s="25"/>
      <c r="T6109" s="37"/>
      <c r="U6109" s="37"/>
      <c r="W6109" s="37"/>
      <c r="Y6109" s="37"/>
      <c r="Z6109" s="37"/>
      <c r="AB6109" s="37"/>
    </row>
    <row r="6110" spans="1:28">
      <c r="A6110" s="125"/>
      <c r="B6110" s="37"/>
      <c r="C6110" s="37"/>
      <c r="D6110" s="37"/>
      <c r="F6110" s="37"/>
      <c r="G6110" s="37"/>
      <c r="H6110" s="37"/>
      <c r="J6110" s="25"/>
      <c r="K6110" s="25"/>
      <c r="M6110" s="25"/>
      <c r="P6110" s="25"/>
      <c r="R6110" s="25"/>
      <c r="T6110" s="37"/>
      <c r="U6110" s="37"/>
      <c r="W6110" s="37"/>
      <c r="Y6110" s="37"/>
      <c r="Z6110" s="37"/>
      <c r="AB6110" s="37"/>
    </row>
    <row r="6111" spans="1:28">
      <c r="A6111" s="125"/>
      <c r="B6111" s="37"/>
      <c r="C6111" s="37"/>
      <c r="D6111" s="37"/>
      <c r="F6111" s="37"/>
      <c r="G6111" s="37"/>
      <c r="H6111" s="37"/>
      <c r="J6111" s="25"/>
      <c r="K6111" s="25"/>
      <c r="M6111" s="25"/>
      <c r="P6111" s="25"/>
      <c r="R6111" s="25"/>
      <c r="T6111" s="37"/>
      <c r="U6111" s="37"/>
      <c r="W6111" s="37"/>
      <c r="Y6111" s="37"/>
      <c r="Z6111" s="37"/>
      <c r="AB6111" s="37"/>
    </row>
    <row r="6112" spans="1:28">
      <c r="A6112" s="125"/>
      <c r="B6112" s="37"/>
      <c r="C6112" s="37"/>
      <c r="D6112" s="37"/>
      <c r="F6112" s="37"/>
      <c r="G6112" s="37"/>
      <c r="H6112" s="37"/>
      <c r="J6112" s="25"/>
      <c r="K6112" s="25"/>
      <c r="M6112" s="25"/>
      <c r="P6112" s="25"/>
      <c r="R6112" s="25"/>
      <c r="T6112" s="37"/>
      <c r="U6112" s="37"/>
      <c r="W6112" s="37"/>
      <c r="Y6112" s="37"/>
      <c r="Z6112" s="37"/>
      <c r="AB6112" s="37"/>
    </row>
    <row r="6113" spans="1:28">
      <c r="A6113" s="125"/>
      <c r="B6113" s="37"/>
      <c r="C6113" s="37"/>
      <c r="D6113" s="37"/>
      <c r="F6113" s="37"/>
      <c r="G6113" s="37"/>
      <c r="H6113" s="37"/>
      <c r="J6113" s="25"/>
      <c r="K6113" s="25"/>
      <c r="M6113" s="25"/>
      <c r="P6113" s="25"/>
      <c r="R6113" s="25"/>
      <c r="T6113" s="37"/>
      <c r="U6113" s="37"/>
      <c r="W6113" s="37"/>
      <c r="Y6113" s="37"/>
      <c r="Z6113" s="37"/>
      <c r="AB6113" s="37"/>
    </row>
    <row r="6114" spans="1:28">
      <c r="A6114" s="125"/>
      <c r="B6114" s="37"/>
      <c r="C6114" s="37"/>
      <c r="D6114" s="37"/>
      <c r="F6114" s="37"/>
      <c r="G6114" s="37"/>
      <c r="H6114" s="37"/>
      <c r="J6114" s="25"/>
      <c r="K6114" s="25"/>
      <c r="M6114" s="25"/>
      <c r="P6114" s="25"/>
      <c r="R6114" s="25"/>
      <c r="T6114" s="37"/>
      <c r="U6114" s="37"/>
      <c r="W6114" s="37"/>
      <c r="Y6114" s="37"/>
      <c r="Z6114" s="37"/>
      <c r="AB6114" s="37"/>
    </row>
    <row r="6115" spans="1:28">
      <c r="A6115" s="125"/>
      <c r="B6115" s="37"/>
      <c r="C6115" s="37"/>
      <c r="D6115" s="37"/>
      <c r="F6115" s="37"/>
      <c r="G6115" s="37"/>
      <c r="H6115" s="37"/>
      <c r="J6115" s="25"/>
      <c r="K6115" s="25"/>
      <c r="M6115" s="25"/>
      <c r="P6115" s="25"/>
      <c r="R6115" s="25"/>
      <c r="T6115" s="37"/>
      <c r="U6115" s="37"/>
      <c r="W6115" s="37"/>
      <c r="Y6115" s="37"/>
      <c r="Z6115" s="37"/>
      <c r="AB6115" s="37"/>
    </row>
    <row r="6116" spans="1:28">
      <c r="A6116" s="125"/>
      <c r="B6116" s="37"/>
      <c r="C6116" s="37"/>
      <c r="D6116" s="37"/>
      <c r="F6116" s="37"/>
      <c r="G6116" s="37"/>
      <c r="H6116" s="37"/>
      <c r="J6116" s="25"/>
      <c r="K6116" s="25"/>
      <c r="M6116" s="25"/>
      <c r="P6116" s="25"/>
      <c r="R6116" s="25"/>
      <c r="T6116" s="37"/>
      <c r="U6116" s="37"/>
      <c r="W6116" s="37"/>
      <c r="Y6116" s="37"/>
      <c r="Z6116" s="37"/>
      <c r="AB6116" s="37"/>
    </row>
    <row r="6117" spans="1:28">
      <c r="A6117" s="125"/>
      <c r="B6117" s="37"/>
      <c r="C6117" s="37"/>
      <c r="D6117" s="37"/>
      <c r="F6117" s="37"/>
      <c r="G6117" s="37"/>
      <c r="H6117" s="37"/>
      <c r="J6117" s="25"/>
      <c r="K6117" s="25"/>
      <c r="M6117" s="25"/>
      <c r="P6117" s="25"/>
      <c r="R6117" s="25"/>
      <c r="T6117" s="37"/>
      <c r="U6117" s="37"/>
      <c r="W6117" s="37"/>
      <c r="Y6117" s="37"/>
      <c r="Z6117" s="37"/>
      <c r="AB6117" s="37"/>
    </row>
    <row r="6118" spans="1:28">
      <c r="A6118" s="125"/>
      <c r="B6118" s="37"/>
      <c r="C6118" s="37"/>
      <c r="D6118" s="37"/>
      <c r="F6118" s="37"/>
      <c r="G6118" s="37"/>
      <c r="H6118" s="37"/>
      <c r="J6118" s="25"/>
      <c r="K6118" s="25"/>
      <c r="M6118" s="25"/>
      <c r="P6118" s="25"/>
      <c r="R6118" s="25"/>
      <c r="T6118" s="37"/>
      <c r="U6118" s="37"/>
      <c r="W6118" s="37"/>
      <c r="Y6118" s="37"/>
      <c r="Z6118" s="37"/>
      <c r="AB6118" s="37"/>
    </row>
    <row r="6119" spans="1:28">
      <c r="A6119" s="125"/>
      <c r="B6119" s="37"/>
      <c r="C6119" s="37"/>
      <c r="D6119" s="37"/>
      <c r="F6119" s="37"/>
      <c r="G6119" s="37"/>
      <c r="H6119" s="37"/>
      <c r="J6119" s="25"/>
      <c r="K6119" s="25"/>
      <c r="M6119" s="25"/>
      <c r="P6119" s="25"/>
      <c r="R6119" s="25"/>
      <c r="T6119" s="37"/>
      <c r="U6119" s="37"/>
      <c r="W6119" s="37"/>
      <c r="Y6119" s="37"/>
      <c r="Z6119" s="37"/>
      <c r="AB6119" s="37"/>
    </row>
    <row r="6120" spans="1:28">
      <c r="A6120" s="125"/>
      <c r="B6120" s="37"/>
      <c r="C6120" s="37"/>
      <c r="D6120" s="37"/>
      <c r="F6120" s="37"/>
      <c r="G6120" s="37"/>
      <c r="H6120" s="37"/>
      <c r="J6120" s="25"/>
      <c r="K6120" s="25"/>
      <c r="M6120" s="25"/>
      <c r="P6120" s="25"/>
      <c r="R6120" s="25"/>
      <c r="T6120" s="37"/>
      <c r="U6120" s="37"/>
      <c r="W6120" s="37"/>
      <c r="Y6120" s="37"/>
      <c r="Z6120" s="37"/>
      <c r="AB6120" s="37"/>
    </row>
    <row r="6121" spans="1:28">
      <c r="A6121" s="125"/>
      <c r="B6121" s="37"/>
      <c r="C6121" s="37"/>
      <c r="D6121" s="37"/>
      <c r="F6121" s="37"/>
      <c r="G6121" s="37"/>
      <c r="H6121" s="37"/>
      <c r="J6121" s="25"/>
      <c r="K6121" s="25"/>
      <c r="M6121" s="25"/>
      <c r="P6121" s="25"/>
      <c r="R6121" s="25"/>
      <c r="T6121" s="37"/>
      <c r="U6121" s="37"/>
      <c r="W6121" s="37"/>
      <c r="Y6121" s="37"/>
      <c r="Z6121" s="37"/>
      <c r="AB6121" s="37"/>
    </row>
    <row r="6122" spans="1:28">
      <c r="A6122" s="125"/>
      <c r="B6122" s="37"/>
      <c r="C6122" s="37"/>
      <c r="D6122" s="37"/>
      <c r="F6122" s="37"/>
      <c r="G6122" s="37"/>
      <c r="H6122" s="37"/>
      <c r="J6122" s="25"/>
      <c r="K6122" s="25"/>
      <c r="M6122" s="25"/>
      <c r="P6122" s="25"/>
      <c r="R6122" s="25"/>
      <c r="T6122" s="37"/>
      <c r="U6122" s="37"/>
      <c r="W6122" s="37"/>
      <c r="Y6122" s="37"/>
      <c r="Z6122" s="37"/>
      <c r="AB6122" s="37"/>
    </row>
    <row r="6123" spans="1:28">
      <c r="A6123" s="125"/>
      <c r="B6123" s="37"/>
      <c r="C6123" s="37"/>
      <c r="D6123" s="37"/>
      <c r="F6123" s="37"/>
      <c r="G6123" s="37"/>
      <c r="H6123" s="37"/>
      <c r="J6123" s="25"/>
      <c r="K6123" s="25"/>
      <c r="M6123" s="25"/>
      <c r="P6123" s="25"/>
      <c r="R6123" s="25"/>
      <c r="T6123" s="37"/>
      <c r="U6123" s="37"/>
      <c r="W6123" s="37"/>
      <c r="Y6123" s="37"/>
      <c r="Z6123" s="37"/>
      <c r="AB6123" s="37"/>
    </row>
    <row r="6124" spans="1:28">
      <c r="A6124" s="125"/>
      <c r="B6124" s="37"/>
      <c r="C6124" s="37"/>
      <c r="D6124" s="37"/>
      <c r="F6124" s="37"/>
      <c r="G6124" s="37"/>
      <c r="H6124" s="37"/>
      <c r="J6124" s="25"/>
      <c r="K6124" s="25"/>
      <c r="M6124" s="25"/>
      <c r="P6124" s="25"/>
      <c r="R6124" s="25"/>
      <c r="T6124" s="37"/>
      <c r="U6124" s="37"/>
      <c r="W6124" s="37"/>
      <c r="Y6124" s="37"/>
      <c r="Z6124" s="37"/>
      <c r="AB6124" s="37"/>
    </row>
    <row r="6125" spans="1:28">
      <c r="A6125" s="125"/>
      <c r="B6125" s="37"/>
      <c r="C6125" s="37"/>
      <c r="D6125" s="37"/>
      <c r="F6125" s="37"/>
      <c r="G6125" s="37"/>
      <c r="H6125" s="37"/>
      <c r="J6125" s="25"/>
      <c r="K6125" s="25"/>
      <c r="M6125" s="25"/>
      <c r="P6125" s="25"/>
      <c r="R6125" s="25"/>
      <c r="T6125" s="37"/>
      <c r="U6125" s="37"/>
      <c r="W6125" s="37"/>
      <c r="Y6125" s="37"/>
      <c r="Z6125" s="37"/>
      <c r="AB6125" s="37"/>
    </row>
    <row r="6126" spans="1:28">
      <c r="A6126" s="125"/>
      <c r="B6126" s="37"/>
      <c r="C6126" s="37"/>
      <c r="D6126" s="37"/>
      <c r="F6126" s="37"/>
      <c r="G6126" s="37"/>
      <c r="H6126" s="37"/>
      <c r="J6126" s="25"/>
      <c r="K6126" s="25"/>
      <c r="M6126" s="25"/>
      <c r="P6126" s="25"/>
      <c r="R6126" s="25"/>
      <c r="T6126" s="37"/>
      <c r="U6126" s="37"/>
      <c r="W6126" s="37"/>
      <c r="Y6126" s="37"/>
      <c r="Z6126" s="37"/>
      <c r="AB6126" s="37"/>
    </row>
    <row r="6127" spans="1:28">
      <c r="A6127" s="125"/>
      <c r="B6127" s="37"/>
      <c r="C6127" s="37"/>
      <c r="D6127" s="37"/>
      <c r="F6127" s="37"/>
      <c r="G6127" s="37"/>
      <c r="H6127" s="37"/>
      <c r="J6127" s="25"/>
      <c r="K6127" s="25"/>
      <c r="M6127" s="25"/>
      <c r="P6127" s="25"/>
      <c r="R6127" s="25"/>
      <c r="T6127" s="37"/>
      <c r="U6127" s="37"/>
      <c r="W6127" s="37"/>
      <c r="Y6127" s="37"/>
      <c r="Z6127" s="37"/>
      <c r="AB6127" s="37"/>
    </row>
    <row r="6128" spans="1:28">
      <c r="A6128" s="125"/>
      <c r="B6128" s="37"/>
      <c r="C6128" s="37"/>
      <c r="D6128" s="37"/>
      <c r="F6128" s="37"/>
      <c r="G6128" s="37"/>
      <c r="H6128" s="37"/>
      <c r="J6128" s="25"/>
      <c r="K6128" s="25"/>
      <c r="M6128" s="25"/>
      <c r="P6128" s="25"/>
      <c r="R6128" s="25"/>
      <c r="T6128" s="37"/>
      <c r="U6128" s="37"/>
      <c r="W6128" s="37"/>
      <c r="Y6128" s="37"/>
      <c r="Z6128" s="37"/>
      <c r="AB6128" s="37"/>
    </row>
    <row r="6129" spans="1:28">
      <c r="A6129" s="125"/>
      <c r="B6129" s="37"/>
      <c r="C6129" s="37"/>
      <c r="D6129" s="37"/>
      <c r="F6129" s="37"/>
      <c r="G6129" s="37"/>
      <c r="H6129" s="37"/>
      <c r="J6129" s="25"/>
      <c r="K6129" s="25"/>
      <c r="M6129" s="25"/>
      <c r="P6129" s="25"/>
      <c r="R6129" s="25"/>
      <c r="T6129" s="37"/>
      <c r="U6129" s="37"/>
      <c r="W6129" s="37"/>
      <c r="Y6129" s="37"/>
      <c r="Z6129" s="37"/>
      <c r="AB6129" s="37"/>
    </row>
    <row r="6130" spans="1:28">
      <c r="A6130" s="125"/>
      <c r="B6130" s="37"/>
      <c r="C6130" s="37"/>
      <c r="D6130" s="37"/>
      <c r="F6130" s="37"/>
      <c r="G6130" s="37"/>
      <c r="H6130" s="37"/>
      <c r="J6130" s="25"/>
      <c r="K6130" s="25"/>
      <c r="M6130" s="25"/>
      <c r="P6130" s="25"/>
      <c r="R6130" s="25"/>
      <c r="T6130" s="37"/>
      <c r="U6130" s="37"/>
      <c r="W6130" s="37"/>
      <c r="Y6130" s="37"/>
      <c r="Z6130" s="37"/>
      <c r="AB6130" s="37"/>
    </row>
    <row r="6131" spans="1:28">
      <c r="A6131" s="125"/>
      <c r="B6131" s="37"/>
      <c r="C6131" s="37"/>
      <c r="D6131" s="37"/>
      <c r="F6131" s="37"/>
      <c r="G6131" s="37"/>
      <c r="H6131" s="37"/>
      <c r="J6131" s="25"/>
      <c r="K6131" s="25"/>
      <c r="M6131" s="25"/>
      <c r="P6131" s="25"/>
      <c r="R6131" s="25"/>
      <c r="T6131" s="37"/>
      <c r="U6131" s="37"/>
      <c r="W6131" s="37"/>
      <c r="Y6131" s="37"/>
      <c r="Z6131" s="37"/>
      <c r="AB6131" s="37"/>
    </row>
    <row r="6132" spans="1:28">
      <c r="A6132" s="125"/>
      <c r="B6132" s="37"/>
      <c r="C6132" s="37"/>
      <c r="D6132" s="37"/>
      <c r="F6132" s="37"/>
      <c r="G6132" s="37"/>
      <c r="H6132" s="37"/>
      <c r="J6132" s="25"/>
      <c r="K6132" s="25"/>
      <c r="M6132" s="25"/>
      <c r="P6132" s="25"/>
      <c r="R6132" s="25"/>
      <c r="T6132" s="37"/>
      <c r="U6132" s="37"/>
      <c r="W6132" s="37"/>
      <c r="Y6132" s="37"/>
      <c r="Z6132" s="37"/>
      <c r="AB6132" s="37"/>
    </row>
    <row r="6133" spans="1:28">
      <c r="A6133" s="125"/>
      <c r="B6133" s="37"/>
      <c r="C6133" s="37"/>
      <c r="D6133" s="37"/>
      <c r="F6133" s="37"/>
      <c r="G6133" s="37"/>
      <c r="H6133" s="37"/>
      <c r="J6133" s="25"/>
      <c r="K6133" s="25"/>
      <c r="M6133" s="25"/>
      <c r="P6133" s="25"/>
      <c r="R6133" s="25"/>
      <c r="T6133" s="37"/>
      <c r="U6133" s="37"/>
      <c r="W6133" s="37"/>
      <c r="Y6133" s="37"/>
      <c r="Z6133" s="37"/>
      <c r="AB6133" s="37"/>
    </row>
    <row r="6134" spans="1:28">
      <c r="A6134" s="125"/>
      <c r="B6134" s="37"/>
      <c r="C6134" s="37"/>
      <c r="D6134" s="37"/>
      <c r="F6134" s="37"/>
      <c r="G6134" s="37"/>
      <c r="H6134" s="37"/>
      <c r="J6134" s="25"/>
      <c r="K6134" s="25"/>
      <c r="M6134" s="25"/>
      <c r="P6134" s="25"/>
      <c r="R6134" s="25"/>
      <c r="T6134" s="37"/>
      <c r="U6134" s="37"/>
      <c r="W6134" s="37"/>
      <c r="Y6134" s="37"/>
      <c r="Z6134" s="37"/>
      <c r="AB6134" s="37"/>
    </row>
    <row r="6135" spans="1:28">
      <c r="A6135" s="125"/>
      <c r="B6135" s="37"/>
      <c r="C6135" s="37"/>
      <c r="D6135" s="37"/>
      <c r="F6135" s="37"/>
      <c r="G6135" s="37"/>
      <c r="H6135" s="37"/>
      <c r="J6135" s="25"/>
      <c r="K6135" s="25"/>
      <c r="M6135" s="25"/>
      <c r="P6135" s="25"/>
      <c r="R6135" s="25"/>
      <c r="T6135" s="37"/>
      <c r="U6135" s="37"/>
      <c r="W6135" s="37"/>
      <c r="Y6135" s="37"/>
      <c r="Z6135" s="37"/>
      <c r="AB6135" s="37"/>
    </row>
    <row r="6136" spans="1:28">
      <c r="A6136" s="125"/>
      <c r="B6136" s="37"/>
      <c r="C6136" s="37"/>
      <c r="D6136" s="37"/>
      <c r="F6136" s="37"/>
      <c r="G6136" s="37"/>
      <c r="H6136" s="37"/>
      <c r="J6136" s="25"/>
      <c r="K6136" s="25"/>
      <c r="M6136" s="25"/>
      <c r="P6136" s="25"/>
      <c r="R6136" s="25"/>
      <c r="T6136" s="37"/>
      <c r="U6136" s="37"/>
      <c r="W6136" s="37"/>
      <c r="Y6136" s="37"/>
      <c r="Z6136" s="37"/>
      <c r="AB6136" s="37"/>
    </row>
    <row r="6137" spans="1:28">
      <c r="A6137" s="125"/>
      <c r="B6137" s="37"/>
      <c r="C6137" s="37"/>
      <c r="D6137" s="37"/>
      <c r="F6137" s="37"/>
      <c r="G6137" s="37"/>
      <c r="H6137" s="37"/>
      <c r="J6137" s="25"/>
      <c r="K6137" s="25"/>
      <c r="M6137" s="25"/>
      <c r="P6137" s="25"/>
      <c r="R6137" s="25"/>
      <c r="T6137" s="37"/>
      <c r="U6137" s="37"/>
      <c r="W6137" s="37"/>
      <c r="Y6137" s="37"/>
      <c r="Z6137" s="37"/>
      <c r="AB6137" s="37"/>
    </row>
    <row r="6138" spans="1:28">
      <c r="A6138" s="125"/>
      <c r="B6138" s="37"/>
      <c r="C6138" s="37"/>
      <c r="D6138" s="37"/>
      <c r="F6138" s="37"/>
      <c r="G6138" s="37"/>
      <c r="H6138" s="37"/>
      <c r="J6138" s="25"/>
      <c r="K6138" s="25"/>
      <c r="M6138" s="25"/>
      <c r="P6138" s="25"/>
      <c r="R6138" s="25"/>
      <c r="T6138" s="37"/>
      <c r="U6138" s="37"/>
      <c r="W6138" s="37"/>
      <c r="Y6138" s="37"/>
      <c r="Z6138" s="37"/>
      <c r="AB6138" s="37"/>
    </row>
    <row r="6139" spans="1:28">
      <c r="A6139" s="125"/>
      <c r="B6139" s="37"/>
      <c r="C6139" s="37"/>
      <c r="D6139" s="37"/>
      <c r="F6139" s="37"/>
      <c r="G6139" s="37"/>
      <c r="H6139" s="37"/>
      <c r="J6139" s="25"/>
      <c r="K6139" s="25"/>
      <c r="M6139" s="25"/>
      <c r="P6139" s="25"/>
      <c r="R6139" s="25"/>
      <c r="T6139" s="37"/>
      <c r="U6139" s="37"/>
      <c r="W6139" s="37"/>
      <c r="Y6139" s="37"/>
      <c r="Z6139" s="37"/>
      <c r="AB6139" s="37"/>
    </row>
    <row r="6140" spans="1:28">
      <c r="A6140" s="125"/>
      <c r="B6140" s="37"/>
      <c r="C6140" s="37"/>
      <c r="D6140" s="37"/>
      <c r="F6140" s="37"/>
      <c r="G6140" s="37"/>
      <c r="H6140" s="37"/>
      <c r="J6140" s="25"/>
      <c r="K6140" s="25"/>
      <c r="M6140" s="25"/>
      <c r="P6140" s="25"/>
      <c r="R6140" s="25"/>
      <c r="T6140" s="37"/>
      <c r="U6140" s="37"/>
      <c r="W6140" s="37"/>
      <c r="Y6140" s="37"/>
      <c r="Z6140" s="37"/>
      <c r="AB6140" s="37"/>
    </row>
    <row r="6141" spans="1:28">
      <c r="A6141" s="125"/>
      <c r="B6141" s="37"/>
      <c r="C6141" s="37"/>
      <c r="D6141" s="37"/>
      <c r="F6141" s="37"/>
      <c r="G6141" s="37"/>
      <c r="H6141" s="37"/>
      <c r="J6141" s="25"/>
      <c r="K6141" s="25"/>
      <c r="M6141" s="25"/>
      <c r="P6141" s="25"/>
      <c r="R6141" s="25"/>
      <c r="T6141" s="37"/>
      <c r="U6141" s="37"/>
      <c r="W6141" s="37"/>
      <c r="Y6141" s="37"/>
      <c r="Z6141" s="37"/>
      <c r="AB6141" s="37"/>
    </row>
    <row r="6142" spans="1:28">
      <c r="A6142" s="125"/>
      <c r="B6142" s="37"/>
      <c r="C6142" s="37"/>
      <c r="D6142" s="37"/>
      <c r="F6142" s="37"/>
      <c r="G6142" s="37"/>
      <c r="H6142" s="37"/>
      <c r="J6142" s="25"/>
      <c r="K6142" s="25"/>
      <c r="M6142" s="25"/>
      <c r="P6142" s="25"/>
      <c r="R6142" s="25"/>
      <c r="T6142" s="37"/>
      <c r="U6142" s="37"/>
      <c r="W6142" s="37"/>
      <c r="Y6142" s="37"/>
      <c r="Z6142" s="37"/>
      <c r="AB6142" s="37"/>
    </row>
    <row r="6143" spans="1:28">
      <c r="A6143" s="125"/>
      <c r="B6143" s="37"/>
      <c r="C6143" s="37"/>
      <c r="D6143" s="37"/>
      <c r="F6143" s="37"/>
      <c r="G6143" s="37"/>
      <c r="H6143" s="37"/>
      <c r="J6143" s="25"/>
      <c r="K6143" s="25"/>
      <c r="M6143" s="25"/>
      <c r="P6143" s="25"/>
      <c r="R6143" s="25"/>
      <c r="T6143" s="37"/>
      <c r="U6143" s="37"/>
      <c r="W6143" s="37"/>
      <c r="Y6143" s="37"/>
      <c r="Z6143" s="37"/>
      <c r="AB6143" s="37"/>
    </row>
    <row r="6144" spans="1:28">
      <c r="A6144" s="125"/>
      <c r="B6144" s="37"/>
      <c r="C6144" s="37"/>
      <c r="D6144" s="37"/>
      <c r="F6144" s="37"/>
      <c r="G6144" s="37"/>
      <c r="H6144" s="37"/>
      <c r="J6144" s="25"/>
      <c r="K6144" s="25"/>
      <c r="M6144" s="25"/>
      <c r="P6144" s="25"/>
      <c r="R6144" s="25"/>
      <c r="T6144" s="37"/>
      <c r="U6144" s="37"/>
      <c r="W6144" s="37"/>
      <c r="Y6144" s="37"/>
      <c r="Z6144" s="37"/>
      <c r="AB6144" s="37"/>
    </row>
    <row r="6145" spans="1:28">
      <c r="A6145" s="125"/>
      <c r="B6145" s="37"/>
      <c r="C6145" s="37"/>
      <c r="D6145" s="37"/>
      <c r="F6145" s="37"/>
      <c r="G6145" s="37"/>
      <c r="H6145" s="37"/>
      <c r="J6145" s="25"/>
      <c r="K6145" s="25"/>
      <c r="M6145" s="25"/>
      <c r="P6145" s="25"/>
      <c r="R6145" s="25"/>
      <c r="T6145" s="37"/>
      <c r="U6145" s="37"/>
      <c r="W6145" s="37"/>
      <c r="Y6145" s="37"/>
      <c r="Z6145" s="37"/>
      <c r="AB6145" s="37"/>
    </row>
    <row r="6146" spans="1:28">
      <c r="A6146" s="125"/>
      <c r="B6146" s="37"/>
      <c r="C6146" s="37"/>
      <c r="D6146" s="37"/>
      <c r="F6146" s="37"/>
      <c r="G6146" s="37"/>
      <c r="H6146" s="37"/>
      <c r="J6146" s="25"/>
      <c r="K6146" s="25"/>
      <c r="M6146" s="25"/>
      <c r="P6146" s="25"/>
      <c r="R6146" s="25"/>
      <c r="T6146" s="37"/>
      <c r="U6146" s="37"/>
      <c r="W6146" s="37"/>
      <c r="Y6146" s="37"/>
      <c r="Z6146" s="37"/>
      <c r="AB6146" s="37"/>
    </row>
    <row r="6147" spans="1:28">
      <c r="A6147" s="125"/>
      <c r="B6147" s="37"/>
      <c r="C6147" s="37"/>
      <c r="D6147" s="37"/>
      <c r="F6147" s="37"/>
      <c r="G6147" s="37"/>
      <c r="H6147" s="37"/>
      <c r="J6147" s="25"/>
      <c r="K6147" s="25"/>
      <c r="M6147" s="25"/>
      <c r="P6147" s="25"/>
      <c r="R6147" s="25"/>
      <c r="T6147" s="37"/>
      <c r="U6147" s="37"/>
      <c r="W6147" s="37"/>
      <c r="Y6147" s="37"/>
      <c r="Z6147" s="37"/>
      <c r="AB6147" s="37"/>
    </row>
    <row r="6148" spans="1:28">
      <c r="A6148" s="125"/>
      <c r="B6148" s="37"/>
      <c r="C6148" s="37"/>
      <c r="D6148" s="37"/>
      <c r="F6148" s="37"/>
      <c r="G6148" s="37"/>
      <c r="H6148" s="37"/>
      <c r="J6148" s="25"/>
      <c r="K6148" s="25"/>
      <c r="M6148" s="25"/>
      <c r="P6148" s="25"/>
      <c r="R6148" s="25"/>
      <c r="T6148" s="37"/>
      <c r="U6148" s="37"/>
      <c r="W6148" s="37"/>
      <c r="Y6148" s="37"/>
      <c r="Z6148" s="37"/>
      <c r="AB6148" s="37"/>
    </row>
    <row r="6149" spans="1:28">
      <c r="A6149" s="125"/>
      <c r="B6149" s="37"/>
      <c r="C6149" s="37"/>
      <c r="D6149" s="37"/>
      <c r="F6149" s="37"/>
      <c r="G6149" s="37"/>
      <c r="H6149" s="37"/>
      <c r="J6149" s="25"/>
      <c r="K6149" s="25"/>
      <c r="M6149" s="25"/>
      <c r="P6149" s="25"/>
      <c r="R6149" s="25"/>
      <c r="T6149" s="37"/>
      <c r="U6149" s="37"/>
      <c r="W6149" s="37"/>
      <c r="Y6149" s="37"/>
      <c r="Z6149" s="37"/>
      <c r="AB6149" s="37"/>
    </row>
    <row r="6150" spans="1:28">
      <c r="A6150" s="125"/>
      <c r="B6150" s="37"/>
      <c r="C6150" s="37"/>
      <c r="D6150" s="37"/>
      <c r="F6150" s="37"/>
      <c r="G6150" s="37"/>
      <c r="H6150" s="37"/>
      <c r="J6150" s="25"/>
      <c r="K6150" s="25"/>
      <c r="M6150" s="25"/>
      <c r="P6150" s="25"/>
      <c r="R6150" s="25"/>
      <c r="T6150" s="37"/>
      <c r="U6150" s="37"/>
      <c r="W6150" s="37"/>
      <c r="Y6150" s="37"/>
      <c r="Z6150" s="37"/>
      <c r="AB6150" s="37"/>
    </row>
    <row r="6151" spans="1:28">
      <c r="A6151" s="125"/>
      <c r="B6151" s="37"/>
      <c r="C6151" s="37"/>
      <c r="D6151" s="37"/>
      <c r="F6151" s="37"/>
      <c r="G6151" s="37"/>
      <c r="H6151" s="37"/>
      <c r="J6151" s="25"/>
      <c r="K6151" s="25"/>
      <c r="M6151" s="25"/>
      <c r="P6151" s="25"/>
      <c r="R6151" s="25"/>
      <c r="T6151" s="37"/>
      <c r="U6151" s="37"/>
      <c r="W6151" s="37"/>
      <c r="Y6151" s="37"/>
      <c r="Z6151" s="37"/>
      <c r="AB6151" s="37"/>
    </row>
    <row r="6152" spans="1:28">
      <c r="A6152" s="125"/>
      <c r="B6152" s="37"/>
      <c r="C6152" s="37"/>
      <c r="D6152" s="37"/>
      <c r="F6152" s="37"/>
      <c r="G6152" s="37"/>
      <c r="H6152" s="37"/>
      <c r="J6152" s="25"/>
      <c r="K6152" s="25"/>
      <c r="M6152" s="25"/>
      <c r="P6152" s="25"/>
      <c r="R6152" s="25"/>
      <c r="T6152" s="37"/>
      <c r="U6152" s="37"/>
      <c r="W6152" s="37"/>
      <c r="Y6152" s="37"/>
      <c r="Z6152" s="37"/>
      <c r="AB6152" s="37"/>
    </row>
    <row r="6153" spans="1:28">
      <c r="A6153" s="125"/>
      <c r="B6153" s="37"/>
      <c r="C6153" s="37"/>
      <c r="D6153" s="37"/>
      <c r="F6153" s="37"/>
      <c r="G6153" s="37"/>
      <c r="H6153" s="37"/>
      <c r="J6153" s="25"/>
      <c r="K6153" s="25"/>
      <c r="M6153" s="25"/>
      <c r="P6153" s="25"/>
      <c r="R6153" s="25"/>
      <c r="T6153" s="37"/>
      <c r="U6153" s="37"/>
      <c r="W6153" s="37"/>
      <c r="Y6153" s="37"/>
      <c r="Z6153" s="37"/>
      <c r="AB6153" s="37"/>
    </row>
    <row r="6154" spans="1:28">
      <c r="A6154" s="125"/>
      <c r="B6154" s="37"/>
      <c r="C6154" s="37"/>
      <c r="D6154" s="37"/>
      <c r="F6154" s="37"/>
      <c r="G6154" s="37"/>
      <c r="H6154" s="37"/>
      <c r="J6154" s="25"/>
      <c r="K6154" s="25"/>
      <c r="M6154" s="25"/>
      <c r="P6154" s="25"/>
      <c r="R6154" s="25"/>
      <c r="T6154" s="37"/>
      <c r="U6154" s="37"/>
      <c r="W6154" s="37"/>
      <c r="Y6154" s="37"/>
      <c r="Z6154" s="37"/>
      <c r="AB6154" s="37"/>
    </row>
    <row r="6155" spans="1:28">
      <c r="A6155" s="125"/>
      <c r="B6155" s="37"/>
      <c r="C6155" s="37"/>
      <c r="D6155" s="37"/>
      <c r="F6155" s="37"/>
      <c r="G6155" s="37"/>
      <c r="H6155" s="37"/>
      <c r="J6155" s="25"/>
      <c r="K6155" s="25"/>
      <c r="M6155" s="25"/>
      <c r="P6155" s="25"/>
      <c r="R6155" s="25"/>
      <c r="T6155" s="37"/>
      <c r="U6155" s="37"/>
      <c r="W6155" s="37"/>
      <c r="Y6155" s="37"/>
      <c r="Z6155" s="37"/>
      <c r="AB6155" s="37"/>
    </row>
    <row r="6156" spans="1:28">
      <c r="A6156" s="125"/>
      <c r="B6156" s="37"/>
      <c r="C6156" s="37"/>
      <c r="D6156" s="37"/>
      <c r="F6156" s="37"/>
      <c r="G6156" s="37"/>
      <c r="H6156" s="37"/>
      <c r="J6156" s="25"/>
      <c r="K6156" s="25"/>
      <c r="M6156" s="25"/>
      <c r="P6156" s="25"/>
      <c r="R6156" s="25"/>
      <c r="T6156" s="37"/>
      <c r="U6156" s="37"/>
      <c r="W6156" s="37"/>
      <c r="Y6156" s="37"/>
      <c r="Z6156" s="37"/>
      <c r="AB6156" s="37"/>
    </row>
    <row r="6157" spans="1:28">
      <c r="A6157" s="125"/>
      <c r="B6157" s="37"/>
      <c r="C6157" s="37"/>
      <c r="D6157" s="37"/>
      <c r="F6157" s="37"/>
      <c r="G6157" s="37"/>
      <c r="H6157" s="37"/>
      <c r="J6157" s="25"/>
      <c r="K6157" s="25"/>
      <c r="M6157" s="25"/>
      <c r="P6157" s="25"/>
      <c r="R6157" s="25"/>
      <c r="T6157" s="37"/>
      <c r="U6157" s="37"/>
      <c r="W6157" s="37"/>
      <c r="Y6157" s="37"/>
      <c r="Z6157" s="37"/>
      <c r="AB6157" s="37"/>
    </row>
    <row r="6158" spans="1:28">
      <c r="A6158" s="125"/>
      <c r="B6158" s="37"/>
      <c r="C6158" s="37"/>
      <c r="D6158" s="37"/>
      <c r="F6158" s="37"/>
      <c r="G6158" s="37"/>
      <c r="H6158" s="37"/>
      <c r="J6158" s="25"/>
      <c r="K6158" s="25"/>
      <c r="M6158" s="25"/>
      <c r="P6158" s="25"/>
      <c r="R6158" s="25"/>
      <c r="T6158" s="37"/>
      <c r="U6158" s="37"/>
      <c r="W6158" s="37"/>
      <c r="Y6158" s="37"/>
      <c r="Z6158" s="37"/>
      <c r="AB6158" s="37"/>
    </row>
    <row r="6159" spans="1:28">
      <c r="A6159" s="125"/>
      <c r="B6159" s="37"/>
      <c r="C6159" s="37"/>
      <c r="D6159" s="37"/>
      <c r="F6159" s="37"/>
      <c r="G6159" s="37"/>
      <c r="H6159" s="37"/>
      <c r="J6159" s="25"/>
      <c r="K6159" s="25"/>
      <c r="M6159" s="25"/>
      <c r="P6159" s="25"/>
      <c r="R6159" s="25"/>
      <c r="T6159" s="37"/>
      <c r="U6159" s="37"/>
      <c r="W6159" s="37"/>
      <c r="Y6159" s="37"/>
      <c r="Z6159" s="37"/>
      <c r="AB6159" s="37"/>
    </row>
    <row r="6160" spans="1:28">
      <c r="A6160" s="125"/>
      <c r="B6160" s="37"/>
      <c r="C6160" s="37"/>
      <c r="D6160" s="37"/>
      <c r="F6160" s="37"/>
      <c r="G6160" s="37"/>
      <c r="H6160" s="37"/>
      <c r="J6160" s="25"/>
      <c r="K6160" s="25"/>
      <c r="M6160" s="25"/>
      <c r="P6160" s="25"/>
      <c r="R6160" s="25"/>
      <c r="T6160" s="37"/>
      <c r="U6160" s="37"/>
      <c r="W6160" s="37"/>
      <c r="Y6160" s="37"/>
      <c r="Z6160" s="37"/>
      <c r="AB6160" s="37"/>
    </row>
    <row r="6161" spans="1:28">
      <c r="A6161" s="125"/>
      <c r="B6161" s="37"/>
      <c r="C6161" s="37"/>
      <c r="D6161" s="37"/>
      <c r="F6161" s="37"/>
      <c r="G6161" s="37"/>
      <c r="H6161" s="37"/>
      <c r="J6161" s="25"/>
      <c r="K6161" s="25"/>
      <c r="M6161" s="25"/>
      <c r="P6161" s="25"/>
      <c r="R6161" s="25"/>
      <c r="T6161" s="37"/>
      <c r="U6161" s="37"/>
      <c r="W6161" s="37"/>
      <c r="Y6161" s="37"/>
      <c r="Z6161" s="37"/>
      <c r="AB6161" s="37"/>
    </row>
    <row r="6162" spans="1:28">
      <c r="A6162" s="125"/>
      <c r="B6162" s="37"/>
      <c r="C6162" s="37"/>
      <c r="D6162" s="37"/>
      <c r="F6162" s="37"/>
      <c r="G6162" s="37"/>
      <c r="H6162" s="37"/>
      <c r="J6162" s="25"/>
      <c r="K6162" s="25"/>
      <c r="M6162" s="25"/>
      <c r="P6162" s="25"/>
      <c r="R6162" s="25"/>
      <c r="T6162" s="37"/>
      <c r="U6162" s="37"/>
      <c r="W6162" s="37"/>
      <c r="Y6162" s="37"/>
      <c r="Z6162" s="37"/>
      <c r="AB6162" s="37"/>
    </row>
    <row r="6163" spans="1:28">
      <c r="A6163" s="125"/>
      <c r="B6163" s="37"/>
      <c r="C6163" s="37"/>
      <c r="D6163" s="37"/>
      <c r="F6163" s="37"/>
      <c r="G6163" s="37"/>
      <c r="H6163" s="37"/>
      <c r="J6163" s="25"/>
      <c r="K6163" s="25"/>
      <c r="M6163" s="25"/>
      <c r="P6163" s="25"/>
      <c r="R6163" s="25"/>
      <c r="T6163" s="37"/>
      <c r="U6163" s="37"/>
      <c r="W6163" s="37"/>
      <c r="Y6163" s="37"/>
      <c r="Z6163" s="37"/>
      <c r="AB6163" s="37"/>
    </row>
    <row r="6164" spans="1:28">
      <c r="A6164" s="125"/>
      <c r="B6164" s="37"/>
      <c r="C6164" s="37"/>
      <c r="D6164" s="37"/>
      <c r="F6164" s="37"/>
      <c r="G6164" s="37"/>
      <c r="H6164" s="37"/>
      <c r="J6164" s="25"/>
      <c r="K6164" s="25"/>
      <c r="M6164" s="25"/>
      <c r="P6164" s="25"/>
      <c r="R6164" s="25"/>
      <c r="T6164" s="37"/>
      <c r="U6164" s="37"/>
      <c r="W6164" s="37"/>
      <c r="Y6164" s="37"/>
      <c r="Z6164" s="37"/>
      <c r="AB6164" s="37"/>
    </row>
    <row r="6165" spans="1:28">
      <c r="A6165" s="125"/>
      <c r="B6165" s="37"/>
      <c r="C6165" s="37"/>
      <c r="D6165" s="37"/>
      <c r="F6165" s="37"/>
      <c r="G6165" s="37"/>
      <c r="H6165" s="37"/>
      <c r="J6165" s="25"/>
      <c r="K6165" s="25"/>
      <c r="M6165" s="25"/>
      <c r="P6165" s="25"/>
      <c r="R6165" s="25"/>
      <c r="T6165" s="37"/>
      <c r="U6165" s="37"/>
      <c r="W6165" s="37"/>
      <c r="Y6165" s="37"/>
      <c r="Z6165" s="37"/>
      <c r="AB6165" s="37"/>
    </row>
    <row r="6166" spans="1:28">
      <c r="A6166" s="125"/>
      <c r="B6166" s="37"/>
      <c r="C6166" s="37"/>
      <c r="D6166" s="37"/>
      <c r="F6166" s="37"/>
      <c r="G6166" s="37"/>
      <c r="H6166" s="37"/>
      <c r="J6166" s="25"/>
      <c r="K6166" s="25"/>
      <c r="M6166" s="25"/>
      <c r="P6166" s="25"/>
      <c r="R6166" s="25"/>
      <c r="T6166" s="37"/>
      <c r="U6166" s="37"/>
      <c r="W6166" s="37"/>
      <c r="Y6166" s="37"/>
      <c r="Z6166" s="37"/>
      <c r="AB6166" s="37"/>
    </row>
    <row r="6167" spans="1:28">
      <c r="A6167" s="125"/>
      <c r="B6167" s="37"/>
      <c r="C6167" s="37"/>
      <c r="D6167" s="37"/>
      <c r="F6167" s="37"/>
      <c r="G6167" s="37"/>
      <c r="H6167" s="37"/>
      <c r="J6167" s="25"/>
      <c r="K6167" s="25"/>
      <c r="M6167" s="25"/>
      <c r="P6167" s="25"/>
      <c r="R6167" s="25"/>
      <c r="T6167" s="37"/>
      <c r="U6167" s="37"/>
      <c r="W6167" s="37"/>
      <c r="Y6167" s="37"/>
      <c r="Z6167" s="37"/>
      <c r="AB6167" s="37"/>
    </row>
    <row r="6168" spans="1:28">
      <c r="A6168" s="125"/>
      <c r="B6168" s="37"/>
      <c r="C6168" s="37"/>
      <c r="D6168" s="37"/>
      <c r="F6168" s="37"/>
      <c r="G6168" s="37"/>
      <c r="H6168" s="37"/>
      <c r="J6168" s="25"/>
      <c r="K6168" s="25"/>
      <c r="M6168" s="25"/>
      <c r="P6168" s="25"/>
      <c r="R6168" s="25"/>
      <c r="T6168" s="37"/>
      <c r="U6168" s="37"/>
      <c r="W6168" s="37"/>
      <c r="Y6168" s="37"/>
      <c r="Z6168" s="37"/>
      <c r="AB6168" s="37"/>
    </row>
    <row r="6169" spans="1:28">
      <c r="A6169" s="125"/>
      <c r="B6169" s="37"/>
      <c r="C6169" s="37"/>
      <c r="D6169" s="37"/>
      <c r="F6169" s="37"/>
      <c r="G6169" s="37"/>
      <c r="H6169" s="37"/>
      <c r="J6169" s="25"/>
      <c r="K6169" s="25"/>
      <c r="M6169" s="25"/>
      <c r="P6169" s="25"/>
      <c r="R6169" s="25"/>
      <c r="T6169" s="37"/>
      <c r="U6169" s="37"/>
      <c r="W6169" s="37"/>
      <c r="Y6169" s="37"/>
      <c r="Z6169" s="37"/>
      <c r="AB6169" s="37"/>
    </row>
    <row r="6170" spans="1:28">
      <c r="A6170" s="125"/>
      <c r="B6170" s="37"/>
      <c r="C6170" s="37"/>
      <c r="D6170" s="37"/>
      <c r="F6170" s="37"/>
      <c r="G6170" s="37"/>
      <c r="H6170" s="37"/>
      <c r="J6170" s="25"/>
      <c r="K6170" s="25"/>
      <c r="M6170" s="25"/>
      <c r="P6170" s="25"/>
      <c r="R6170" s="25"/>
      <c r="T6170" s="37"/>
      <c r="U6170" s="37"/>
      <c r="W6170" s="37"/>
      <c r="Y6170" s="37"/>
      <c r="Z6170" s="37"/>
      <c r="AB6170" s="37"/>
    </row>
    <row r="6171" spans="1:28">
      <c r="A6171" s="125"/>
      <c r="B6171" s="37"/>
      <c r="C6171" s="37"/>
      <c r="D6171" s="37"/>
      <c r="F6171" s="37"/>
      <c r="G6171" s="37"/>
      <c r="H6171" s="37"/>
      <c r="J6171" s="25"/>
      <c r="K6171" s="25"/>
      <c r="M6171" s="25"/>
      <c r="P6171" s="25"/>
      <c r="R6171" s="25"/>
      <c r="T6171" s="37"/>
      <c r="U6171" s="37"/>
      <c r="W6171" s="37"/>
      <c r="Y6171" s="37"/>
      <c r="Z6171" s="37"/>
      <c r="AB6171" s="37"/>
    </row>
    <row r="6172" spans="1:28">
      <c r="A6172" s="125"/>
      <c r="B6172" s="37"/>
      <c r="C6172" s="37"/>
      <c r="D6172" s="37"/>
      <c r="F6172" s="37"/>
      <c r="G6172" s="37"/>
      <c r="H6172" s="37"/>
      <c r="J6172" s="25"/>
      <c r="K6172" s="25"/>
      <c r="M6172" s="25"/>
      <c r="P6172" s="25"/>
      <c r="R6172" s="25"/>
      <c r="T6172" s="37"/>
      <c r="U6172" s="37"/>
      <c r="W6172" s="37"/>
      <c r="Y6172" s="37"/>
      <c r="Z6172" s="37"/>
      <c r="AB6172" s="37"/>
    </row>
    <row r="6173" spans="1:28">
      <c r="A6173" s="125"/>
      <c r="B6173" s="37"/>
      <c r="C6173" s="37"/>
      <c r="D6173" s="37"/>
      <c r="F6173" s="37"/>
      <c r="G6173" s="37"/>
      <c r="H6173" s="37"/>
      <c r="J6173" s="25"/>
      <c r="K6173" s="25"/>
      <c r="M6173" s="25"/>
      <c r="P6173" s="25"/>
      <c r="R6173" s="25"/>
      <c r="T6173" s="37"/>
      <c r="U6173" s="37"/>
      <c r="W6173" s="37"/>
      <c r="Y6173" s="37"/>
      <c r="Z6173" s="37"/>
      <c r="AB6173" s="37"/>
    </row>
    <row r="6174" spans="1:28">
      <c r="A6174" s="125"/>
      <c r="B6174" s="37"/>
      <c r="C6174" s="37"/>
      <c r="D6174" s="37"/>
      <c r="F6174" s="37"/>
      <c r="G6174" s="37"/>
      <c r="H6174" s="37"/>
      <c r="J6174" s="25"/>
      <c r="K6174" s="25"/>
      <c r="M6174" s="25"/>
      <c r="P6174" s="25"/>
      <c r="R6174" s="25"/>
      <c r="T6174" s="37"/>
      <c r="U6174" s="37"/>
      <c r="W6174" s="37"/>
      <c r="Y6174" s="37"/>
      <c r="Z6174" s="37"/>
      <c r="AB6174" s="37"/>
    </row>
    <row r="6175" spans="1:28">
      <c r="A6175" s="125"/>
      <c r="B6175" s="37"/>
      <c r="C6175" s="37"/>
      <c r="D6175" s="37"/>
      <c r="F6175" s="37"/>
      <c r="G6175" s="37"/>
      <c r="H6175" s="37"/>
      <c r="J6175" s="25"/>
      <c r="K6175" s="25"/>
      <c r="M6175" s="25"/>
      <c r="P6175" s="25"/>
      <c r="R6175" s="25"/>
      <c r="T6175" s="37"/>
      <c r="U6175" s="37"/>
      <c r="W6175" s="37"/>
      <c r="Y6175" s="37"/>
      <c r="Z6175" s="37"/>
      <c r="AB6175" s="37"/>
    </row>
    <row r="6176" spans="1:28">
      <c r="A6176" s="125"/>
      <c r="B6176" s="37"/>
      <c r="C6176" s="37"/>
      <c r="D6176" s="37"/>
      <c r="F6176" s="37"/>
      <c r="G6176" s="37"/>
      <c r="H6176" s="37"/>
      <c r="J6176" s="25"/>
      <c r="K6176" s="25"/>
      <c r="M6176" s="25"/>
      <c r="P6176" s="25"/>
      <c r="R6176" s="25"/>
      <c r="T6176" s="37"/>
      <c r="U6176" s="37"/>
      <c r="W6176" s="37"/>
      <c r="Y6176" s="37"/>
      <c r="Z6176" s="37"/>
      <c r="AB6176" s="37"/>
    </row>
    <row r="6177" spans="1:28">
      <c r="A6177" s="125"/>
      <c r="B6177" s="37"/>
      <c r="C6177" s="37"/>
      <c r="D6177" s="37"/>
      <c r="F6177" s="37"/>
      <c r="G6177" s="37"/>
      <c r="H6177" s="37"/>
      <c r="J6177" s="25"/>
      <c r="K6177" s="25"/>
      <c r="M6177" s="25"/>
      <c r="P6177" s="25"/>
      <c r="R6177" s="25"/>
      <c r="T6177" s="37"/>
      <c r="U6177" s="37"/>
      <c r="W6177" s="37"/>
      <c r="Y6177" s="37"/>
      <c r="Z6177" s="37"/>
      <c r="AB6177" s="37"/>
    </row>
    <row r="6178" spans="1:28">
      <c r="A6178" s="125"/>
      <c r="B6178" s="37"/>
      <c r="C6178" s="37"/>
      <c r="D6178" s="37"/>
      <c r="F6178" s="37"/>
      <c r="G6178" s="37"/>
      <c r="H6178" s="37"/>
      <c r="J6178" s="25"/>
      <c r="K6178" s="25"/>
      <c r="M6178" s="25"/>
      <c r="P6178" s="25"/>
      <c r="R6178" s="25"/>
      <c r="T6178" s="37"/>
      <c r="U6178" s="37"/>
      <c r="W6178" s="37"/>
      <c r="Y6178" s="37"/>
      <c r="Z6178" s="37"/>
      <c r="AB6178" s="37"/>
    </row>
    <row r="6179" spans="1:28">
      <c r="A6179" s="125"/>
      <c r="B6179" s="37"/>
      <c r="C6179" s="37"/>
      <c r="D6179" s="37"/>
      <c r="F6179" s="37"/>
      <c r="G6179" s="37"/>
      <c r="H6179" s="37"/>
      <c r="J6179" s="25"/>
      <c r="K6179" s="25"/>
      <c r="M6179" s="25"/>
      <c r="P6179" s="25"/>
      <c r="R6179" s="25"/>
      <c r="T6179" s="37"/>
      <c r="U6179" s="37"/>
      <c r="W6179" s="37"/>
      <c r="Y6179" s="37"/>
      <c r="Z6179" s="37"/>
      <c r="AB6179" s="37"/>
    </row>
    <row r="6180" spans="1:28">
      <c r="A6180" s="125"/>
      <c r="B6180" s="37"/>
      <c r="C6180" s="37"/>
      <c r="D6180" s="37"/>
      <c r="F6180" s="37"/>
      <c r="G6180" s="37"/>
      <c r="H6180" s="37"/>
      <c r="J6180" s="25"/>
      <c r="K6180" s="25"/>
      <c r="M6180" s="25"/>
      <c r="P6180" s="25"/>
      <c r="R6180" s="25"/>
      <c r="T6180" s="37"/>
      <c r="U6180" s="37"/>
      <c r="W6180" s="37"/>
      <c r="Y6180" s="37"/>
      <c r="Z6180" s="37"/>
      <c r="AB6180" s="37"/>
    </row>
    <row r="6181" spans="1:28">
      <c r="A6181" s="125"/>
      <c r="B6181" s="37"/>
      <c r="C6181" s="37"/>
      <c r="D6181" s="37"/>
      <c r="F6181" s="37"/>
      <c r="G6181" s="37"/>
      <c r="H6181" s="37"/>
      <c r="J6181" s="25"/>
      <c r="K6181" s="25"/>
      <c r="M6181" s="25"/>
      <c r="P6181" s="25"/>
      <c r="R6181" s="25"/>
      <c r="T6181" s="37"/>
      <c r="U6181" s="37"/>
      <c r="W6181" s="37"/>
      <c r="Y6181" s="37"/>
      <c r="Z6181" s="37"/>
      <c r="AB6181" s="37"/>
    </row>
    <row r="6182" spans="1:28">
      <c r="A6182" s="125"/>
      <c r="B6182" s="37"/>
      <c r="C6182" s="37"/>
      <c r="D6182" s="37"/>
      <c r="F6182" s="37"/>
      <c r="G6182" s="37"/>
      <c r="H6182" s="37"/>
      <c r="J6182" s="25"/>
      <c r="K6182" s="25"/>
      <c r="M6182" s="25"/>
      <c r="P6182" s="25"/>
      <c r="R6182" s="25"/>
      <c r="T6182" s="37"/>
      <c r="U6182" s="37"/>
      <c r="W6182" s="37"/>
      <c r="Y6182" s="37"/>
      <c r="Z6182" s="37"/>
      <c r="AB6182" s="37"/>
    </row>
    <row r="6183" spans="1:28">
      <c r="A6183" s="125"/>
      <c r="B6183" s="37"/>
      <c r="C6183" s="37"/>
      <c r="D6183" s="37"/>
      <c r="F6183" s="37"/>
      <c r="G6183" s="37"/>
      <c r="H6183" s="37"/>
      <c r="J6183" s="25"/>
      <c r="K6183" s="25"/>
      <c r="M6183" s="25"/>
      <c r="P6183" s="25"/>
      <c r="R6183" s="25"/>
      <c r="T6183" s="37"/>
      <c r="U6183" s="37"/>
      <c r="W6183" s="37"/>
      <c r="Y6183" s="37"/>
      <c r="Z6183" s="37"/>
      <c r="AB6183" s="37"/>
    </row>
    <row r="6184" spans="1:28">
      <c r="A6184" s="125"/>
      <c r="B6184" s="37"/>
      <c r="C6184" s="37"/>
      <c r="D6184" s="37"/>
      <c r="F6184" s="37"/>
      <c r="G6184" s="37"/>
      <c r="H6184" s="37"/>
      <c r="J6184" s="25"/>
      <c r="K6184" s="25"/>
      <c r="M6184" s="25"/>
      <c r="P6184" s="25"/>
      <c r="R6184" s="25"/>
      <c r="T6184" s="37"/>
      <c r="U6184" s="37"/>
      <c r="W6184" s="37"/>
      <c r="Y6184" s="37"/>
      <c r="Z6184" s="37"/>
      <c r="AB6184" s="37"/>
    </row>
    <row r="6185" spans="1:28">
      <c r="A6185" s="125"/>
      <c r="B6185" s="37"/>
      <c r="C6185" s="37"/>
      <c r="D6185" s="37"/>
      <c r="F6185" s="37"/>
      <c r="G6185" s="37"/>
      <c r="H6185" s="37"/>
      <c r="J6185" s="25"/>
      <c r="K6185" s="25"/>
      <c r="M6185" s="25"/>
      <c r="P6185" s="25"/>
      <c r="R6185" s="25"/>
      <c r="T6185" s="37"/>
      <c r="U6185" s="37"/>
      <c r="W6185" s="37"/>
      <c r="Y6185" s="37"/>
      <c r="Z6185" s="37"/>
      <c r="AB6185" s="37"/>
    </row>
    <row r="6186" spans="1:28">
      <c r="A6186" s="125"/>
      <c r="B6186" s="37"/>
      <c r="C6186" s="37"/>
      <c r="D6186" s="37"/>
      <c r="F6186" s="37"/>
      <c r="G6186" s="37"/>
      <c r="H6186" s="37"/>
      <c r="J6186" s="25"/>
      <c r="K6186" s="25"/>
      <c r="M6186" s="25"/>
      <c r="P6186" s="25"/>
      <c r="R6186" s="25"/>
      <c r="T6186" s="37"/>
      <c r="U6186" s="37"/>
      <c r="W6186" s="37"/>
      <c r="Y6186" s="37"/>
      <c r="Z6186" s="37"/>
      <c r="AB6186" s="37"/>
    </row>
    <row r="6187" spans="1:28">
      <c r="A6187" s="125"/>
      <c r="B6187" s="37"/>
      <c r="C6187" s="37"/>
      <c r="D6187" s="37"/>
      <c r="F6187" s="37"/>
      <c r="G6187" s="37"/>
      <c r="H6187" s="37"/>
      <c r="J6187" s="25"/>
      <c r="K6187" s="25"/>
      <c r="M6187" s="25"/>
      <c r="P6187" s="25"/>
      <c r="R6187" s="25"/>
      <c r="T6187" s="37"/>
      <c r="U6187" s="37"/>
      <c r="W6187" s="37"/>
      <c r="Y6187" s="37"/>
      <c r="Z6187" s="37"/>
      <c r="AB6187" s="37"/>
    </row>
    <row r="6188" spans="1:28">
      <c r="A6188" s="125"/>
      <c r="B6188" s="37"/>
      <c r="C6188" s="37"/>
      <c r="D6188" s="37"/>
      <c r="F6188" s="37"/>
      <c r="G6188" s="37"/>
      <c r="H6188" s="37"/>
      <c r="J6188" s="25"/>
      <c r="K6188" s="25"/>
      <c r="M6188" s="25"/>
      <c r="P6188" s="25"/>
      <c r="R6188" s="25"/>
      <c r="T6188" s="37"/>
      <c r="U6188" s="37"/>
      <c r="W6188" s="37"/>
      <c r="Y6188" s="37"/>
      <c r="Z6188" s="37"/>
      <c r="AB6188" s="37"/>
    </row>
    <row r="6189" spans="1:28">
      <c r="A6189" s="125"/>
      <c r="B6189" s="37"/>
      <c r="C6189" s="37"/>
      <c r="D6189" s="37"/>
      <c r="F6189" s="37"/>
      <c r="G6189" s="37"/>
      <c r="H6189" s="37"/>
      <c r="J6189" s="25"/>
      <c r="K6189" s="25"/>
      <c r="M6189" s="25"/>
      <c r="P6189" s="25"/>
      <c r="R6189" s="25"/>
      <c r="T6189" s="37"/>
      <c r="U6189" s="37"/>
      <c r="W6189" s="37"/>
      <c r="Y6189" s="37"/>
      <c r="Z6189" s="37"/>
      <c r="AB6189" s="37"/>
    </row>
    <row r="6190" spans="1:28">
      <c r="A6190" s="125"/>
      <c r="B6190" s="37"/>
      <c r="C6190" s="37"/>
      <c r="D6190" s="37"/>
      <c r="F6190" s="37"/>
      <c r="G6190" s="37"/>
      <c r="H6190" s="37"/>
      <c r="J6190" s="25"/>
      <c r="K6190" s="25"/>
      <c r="M6190" s="25"/>
      <c r="P6190" s="25"/>
      <c r="R6190" s="25"/>
      <c r="T6190" s="37"/>
      <c r="U6190" s="37"/>
      <c r="W6190" s="37"/>
      <c r="Y6190" s="37"/>
      <c r="Z6190" s="37"/>
      <c r="AB6190" s="37"/>
    </row>
    <row r="6191" spans="1:28">
      <c r="A6191" s="125"/>
      <c r="B6191" s="37"/>
      <c r="C6191" s="37"/>
      <c r="D6191" s="37"/>
      <c r="F6191" s="37"/>
      <c r="G6191" s="37"/>
      <c r="H6191" s="37"/>
      <c r="J6191" s="25"/>
      <c r="K6191" s="25"/>
      <c r="M6191" s="25"/>
      <c r="P6191" s="25"/>
      <c r="R6191" s="25"/>
      <c r="T6191" s="37"/>
      <c r="U6191" s="37"/>
      <c r="W6191" s="37"/>
      <c r="Y6191" s="37"/>
      <c r="Z6191" s="37"/>
      <c r="AB6191" s="37"/>
    </row>
    <row r="6192" spans="1:28">
      <c r="A6192" s="125"/>
      <c r="B6192" s="37"/>
      <c r="C6192" s="37"/>
      <c r="D6192" s="37"/>
      <c r="F6192" s="37"/>
      <c r="G6192" s="37"/>
      <c r="H6192" s="37"/>
      <c r="J6192" s="25"/>
      <c r="K6192" s="25"/>
      <c r="M6192" s="25"/>
      <c r="P6192" s="25"/>
      <c r="R6192" s="25"/>
      <c r="T6192" s="37"/>
      <c r="U6192" s="37"/>
      <c r="W6192" s="37"/>
      <c r="Y6192" s="37"/>
      <c r="Z6192" s="37"/>
      <c r="AB6192" s="37"/>
    </row>
    <row r="6193" spans="1:28">
      <c r="A6193" s="125"/>
      <c r="B6193" s="37"/>
      <c r="C6193" s="37"/>
      <c r="D6193" s="37"/>
      <c r="F6193" s="37"/>
      <c r="G6193" s="37"/>
      <c r="H6193" s="37"/>
      <c r="J6193" s="25"/>
      <c r="K6193" s="25"/>
      <c r="M6193" s="25"/>
      <c r="P6193" s="25"/>
      <c r="R6193" s="25"/>
      <c r="T6193" s="37"/>
      <c r="U6193" s="37"/>
      <c r="W6193" s="37"/>
      <c r="Y6193" s="37"/>
      <c r="Z6193" s="37"/>
      <c r="AB6193" s="37"/>
    </row>
    <row r="6194" spans="1:28">
      <c r="A6194" s="125"/>
      <c r="B6194" s="37"/>
      <c r="C6194" s="37"/>
      <c r="D6194" s="37"/>
      <c r="F6194" s="37"/>
      <c r="G6194" s="37"/>
      <c r="H6194" s="37"/>
      <c r="J6194" s="25"/>
      <c r="K6194" s="25"/>
      <c r="M6194" s="25"/>
      <c r="P6194" s="25"/>
      <c r="R6194" s="25"/>
      <c r="T6194" s="37"/>
      <c r="U6194" s="37"/>
      <c r="W6194" s="37"/>
      <c r="Y6194" s="37"/>
      <c r="Z6194" s="37"/>
      <c r="AB6194" s="37"/>
    </row>
    <row r="6195" spans="1:28">
      <c r="A6195" s="125"/>
      <c r="B6195" s="37"/>
      <c r="C6195" s="37"/>
      <c r="D6195" s="37"/>
      <c r="F6195" s="37"/>
      <c r="G6195" s="37"/>
      <c r="H6195" s="37"/>
      <c r="J6195" s="25"/>
      <c r="K6195" s="25"/>
      <c r="M6195" s="25"/>
      <c r="P6195" s="25"/>
      <c r="R6195" s="25"/>
      <c r="T6195" s="37"/>
      <c r="U6195" s="37"/>
      <c r="W6195" s="37"/>
      <c r="Y6195" s="37"/>
      <c r="Z6195" s="37"/>
      <c r="AB6195" s="37"/>
    </row>
    <row r="6196" spans="1:28">
      <c r="A6196" s="125"/>
      <c r="B6196" s="37"/>
      <c r="C6196" s="37"/>
      <c r="D6196" s="37"/>
      <c r="F6196" s="37"/>
      <c r="G6196" s="37"/>
      <c r="H6196" s="37"/>
      <c r="J6196" s="25"/>
      <c r="K6196" s="25"/>
      <c r="M6196" s="25"/>
      <c r="P6196" s="25"/>
      <c r="R6196" s="25"/>
      <c r="T6196" s="37"/>
      <c r="U6196" s="37"/>
      <c r="W6196" s="37"/>
      <c r="Y6196" s="37"/>
      <c r="Z6196" s="37"/>
      <c r="AB6196" s="37"/>
    </row>
    <row r="6197" spans="1:28">
      <c r="A6197" s="125"/>
      <c r="B6197" s="37"/>
      <c r="C6197" s="37"/>
      <c r="D6197" s="37"/>
      <c r="F6197" s="37"/>
      <c r="G6197" s="37"/>
      <c r="H6197" s="37"/>
      <c r="J6197" s="25"/>
      <c r="K6197" s="25"/>
      <c r="M6197" s="25"/>
      <c r="P6197" s="25"/>
      <c r="R6197" s="25"/>
      <c r="T6197" s="37"/>
      <c r="U6197" s="37"/>
      <c r="W6197" s="37"/>
      <c r="Y6197" s="37"/>
      <c r="Z6197" s="37"/>
      <c r="AB6197" s="37"/>
    </row>
    <row r="6198" spans="1:28">
      <c r="A6198" s="125"/>
      <c r="B6198" s="37"/>
      <c r="C6198" s="37"/>
      <c r="D6198" s="37"/>
      <c r="F6198" s="37"/>
      <c r="G6198" s="37"/>
      <c r="H6198" s="37"/>
      <c r="J6198" s="25"/>
      <c r="K6198" s="25"/>
      <c r="M6198" s="25"/>
      <c r="P6198" s="25"/>
      <c r="R6198" s="25"/>
      <c r="T6198" s="37"/>
      <c r="U6198" s="37"/>
      <c r="W6198" s="37"/>
      <c r="Y6198" s="37"/>
      <c r="Z6198" s="37"/>
      <c r="AB6198" s="37"/>
    </row>
    <row r="6199" spans="1:28">
      <c r="A6199" s="125"/>
      <c r="B6199" s="37"/>
      <c r="C6199" s="37"/>
      <c r="D6199" s="37"/>
      <c r="F6199" s="37"/>
      <c r="G6199" s="37"/>
      <c r="H6199" s="37"/>
      <c r="J6199" s="25"/>
      <c r="K6199" s="25"/>
      <c r="M6199" s="25"/>
      <c r="P6199" s="25"/>
      <c r="R6199" s="25"/>
      <c r="T6199" s="37"/>
      <c r="U6199" s="37"/>
      <c r="W6199" s="37"/>
      <c r="Y6199" s="37"/>
      <c r="Z6199" s="37"/>
      <c r="AB6199" s="37"/>
    </row>
    <row r="6200" spans="1:28">
      <c r="A6200" s="125"/>
      <c r="B6200" s="37"/>
      <c r="C6200" s="37"/>
      <c r="D6200" s="37"/>
      <c r="F6200" s="37"/>
      <c r="G6200" s="37"/>
      <c r="H6200" s="37"/>
      <c r="J6200" s="25"/>
      <c r="K6200" s="25"/>
      <c r="M6200" s="25"/>
      <c r="P6200" s="25"/>
      <c r="R6200" s="25"/>
      <c r="T6200" s="37"/>
      <c r="U6200" s="37"/>
      <c r="W6200" s="37"/>
      <c r="Y6200" s="37"/>
      <c r="Z6200" s="37"/>
      <c r="AB6200" s="37"/>
    </row>
    <row r="6201" spans="1:28">
      <c r="A6201" s="125"/>
      <c r="B6201" s="37"/>
      <c r="C6201" s="37"/>
      <c r="D6201" s="37"/>
      <c r="F6201" s="37"/>
      <c r="G6201" s="37"/>
      <c r="H6201" s="37"/>
      <c r="J6201" s="25"/>
      <c r="K6201" s="25"/>
      <c r="M6201" s="25"/>
      <c r="P6201" s="25"/>
      <c r="R6201" s="25"/>
      <c r="T6201" s="37"/>
      <c r="U6201" s="37"/>
      <c r="W6201" s="37"/>
      <c r="Y6201" s="37"/>
      <c r="Z6201" s="37"/>
      <c r="AB6201" s="37"/>
    </row>
    <row r="6202" spans="1:28">
      <c r="A6202" s="125"/>
      <c r="B6202" s="37"/>
      <c r="C6202" s="37"/>
      <c r="D6202" s="37"/>
      <c r="F6202" s="37"/>
      <c r="G6202" s="37"/>
      <c r="H6202" s="37"/>
      <c r="J6202" s="25"/>
      <c r="K6202" s="25"/>
      <c r="M6202" s="25"/>
      <c r="P6202" s="25"/>
      <c r="R6202" s="25"/>
      <c r="T6202" s="37"/>
      <c r="U6202" s="37"/>
      <c r="W6202" s="37"/>
      <c r="Y6202" s="37"/>
      <c r="Z6202" s="37"/>
      <c r="AB6202" s="37"/>
    </row>
    <row r="6203" spans="1:28">
      <c r="A6203" s="125"/>
      <c r="B6203" s="37"/>
      <c r="C6203" s="37"/>
      <c r="D6203" s="37"/>
      <c r="F6203" s="37"/>
      <c r="G6203" s="37"/>
      <c r="H6203" s="37"/>
      <c r="J6203" s="25"/>
      <c r="K6203" s="25"/>
      <c r="M6203" s="25"/>
      <c r="P6203" s="25"/>
      <c r="R6203" s="25"/>
      <c r="T6203" s="37"/>
      <c r="U6203" s="37"/>
      <c r="W6203" s="37"/>
      <c r="Y6203" s="37"/>
      <c r="Z6203" s="37"/>
      <c r="AB6203" s="37"/>
    </row>
    <row r="6204" spans="1:28">
      <c r="A6204" s="125"/>
      <c r="B6204" s="37"/>
      <c r="C6204" s="37"/>
      <c r="D6204" s="37"/>
      <c r="F6204" s="37"/>
      <c r="G6204" s="37"/>
      <c r="H6204" s="37"/>
      <c r="J6204" s="25"/>
      <c r="K6204" s="25"/>
      <c r="M6204" s="25"/>
      <c r="P6204" s="25"/>
      <c r="R6204" s="25"/>
      <c r="T6204" s="37"/>
      <c r="U6204" s="37"/>
      <c r="W6204" s="37"/>
      <c r="Y6204" s="37"/>
      <c r="Z6204" s="37"/>
      <c r="AB6204" s="37"/>
    </row>
    <row r="6205" spans="1:28">
      <c r="A6205" s="125"/>
      <c r="B6205" s="37"/>
      <c r="C6205" s="37"/>
      <c r="D6205" s="37"/>
      <c r="F6205" s="37"/>
      <c r="G6205" s="37"/>
      <c r="H6205" s="37"/>
      <c r="J6205" s="25"/>
      <c r="K6205" s="25"/>
      <c r="M6205" s="25"/>
      <c r="P6205" s="25"/>
      <c r="R6205" s="25"/>
      <c r="T6205" s="37"/>
      <c r="U6205" s="37"/>
      <c r="W6205" s="37"/>
      <c r="Y6205" s="37"/>
      <c r="Z6205" s="37"/>
      <c r="AB6205" s="37"/>
    </row>
    <row r="6206" spans="1:28">
      <c r="A6206" s="125"/>
      <c r="B6206" s="37"/>
      <c r="C6206" s="37"/>
      <c r="D6206" s="37"/>
      <c r="F6206" s="37"/>
      <c r="G6206" s="37"/>
      <c r="H6206" s="37"/>
      <c r="J6206" s="25"/>
      <c r="K6206" s="25"/>
      <c r="M6206" s="25"/>
      <c r="P6206" s="25"/>
      <c r="R6206" s="25"/>
      <c r="T6206" s="37"/>
      <c r="U6206" s="37"/>
      <c r="W6206" s="37"/>
      <c r="Y6206" s="37"/>
      <c r="Z6206" s="37"/>
      <c r="AB6206" s="37"/>
    </row>
    <row r="6207" spans="1:28">
      <c r="A6207" s="125"/>
      <c r="B6207" s="37"/>
      <c r="C6207" s="37"/>
      <c r="D6207" s="37"/>
      <c r="F6207" s="37"/>
      <c r="G6207" s="37"/>
      <c r="H6207" s="37"/>
      <c r="J6207" s="25"/>
      <c r="K6207" s="25"/>
      <c r="M6207" s="25"/>
      <c r="P6207" s="25"/>
      <c r="R6207" s="25"/>
      <c r="T6207" s="37"/>
      <c r="U6207" s="37"/>
      <c r="W6207" s="37"/>
      <c r="Y6207" s="37"/>
      <c r="Z6207" s="37"/>
      <c r="AB6207" s="37"/>
    </row>
    <row r="6208" spans="1:28">
      <c r="A6208" s="125"/>
      <c r="B6208" s="37"/>
      <c r="C6208" s="37"/>
      <c r="D6208" s="37"/>
      <c r="F6208" s="37"/>
      <c r="G6208" s="37"/>
      <c r="H6208" s="37"/>
      <c r="J6208" s="25"/>
      <c r="K6208" s="25"/>
      <c r="M6208" s="25"/>
      <c r="P6208" s="25"/>
      <c r="R6208" s="25"/>
      <c r="T6208" s="37"/>
      <c r="U6208" s="37"/>
      <c r="W6208" s="37"/>
      <c r="Y6208" s="37"/>
      <c r="Z6208" s="37"/>
      <c r="AB6208" s="37"/>
    </row>
    <row r="6209" spans="1:28">
      <c r="A6209" s="125"/>
      <c r="B6209" s="37"/>
      <c r="C6209" s="37"/>
      <c r="D6209" s="37"/>
      <c r="F6209" s="37"/>
      <c r="G6209" s="37"/>
      <c r="H6209" s="37"/>
      <c r="J6209" s="25"/>
      <c r="K6209" s="25"/>
      <c r="M6209" s="25"/>
      <c r="P6209" s="25"/>
      <c r="R6209" s="25"/>
      <c r="T6209" s="37"/>
      <c r="U6209" s="37"/>
      <c r="W6209" s="37"/>
      <c r="Y6209" s="37"/>
      <c r="Z6209" s="37"/>
      <c r="AB6209" s="37"/>
    </row>
    <row r="6210" spans="1:28">
      <c r="A6210" s="125"/>
      <c r="B6210" s="37"/>
      <c r="C6210" s="37"/>
      <c r="D6210" s="37"/>
      <c r="F6210" s="37"/>
      <c r="G6210" s="37"/>
      <c r="H6210" s="37"/>
      <c r="J6210" s="25"/>
      <c r="K6210" s="25"/>
      <c r="M6210" s="25"/>
      <c r="P6210" s="25"/>
      <c r="R6210" s="25"/>
      <c r="T6210" s="37"/>
      <c r="U6210" s="37"/>
      <c r="W6210" s="37"/>
      <c r="Y6210" s="37"/>
      <c r="Z6210" s="37"/>
      <c r="AB6210" s="37"/>
    </row>
    <row r="6211" spans="1:28">
      <c r="A6211" s="125"/>
      <c r="B6211" s="37"/>
      <c r="C6211" s="37"/>
      <c r="D6211" s="37"/>
      <c r="F6211" s="37"/>
      <c r="G6211" s="37"/>
      <c r="H6211" s="37"/>
      <c r="J6211" s="25"/>
      <c r="K6211" s="25"/>
      <c r="M6211" s="25"/>
      <c r="P6211" s="25"/>
      <c r="R6211" s="25"/>
      <c r="T6211" s="37"/>
      <c r="U6211" s="37"/>
      <c r="W6211" s="37"/>
      <c r="Y6211" s="37"/>
      <c r="Z6211" s="37"/>
      <c r="AB6211" s="37"/>
    </row>
    <row r="6212" spans="1:28">
      <c r="A6212" s="125"/>
      <c r="B6212" s="37"/>
      <c r="C6212" s="37"/>
      <c r="D6212" s="37"/>
      <c r="F6212" s="37"/>
      <c r="G6212" s="37"/>
      <c r="H6212" s="37"/>
      <c r="J6212" s="25"/>
      <c r="K6212" s="25"/>
      <c r="M6212" s="25"/>
      <c r="P6212" s="25"/>
      <c r="R6212" s="25"/>
      <c r="T6212" s="37"/>
      <c r="U6212" s="37"/>
      <c r="W6212" s="37"/>
      <c r="Y6212" s="37"/>
      <c r="Z6212" s="37"/>
      <c r="AB6212" s="37"/>
    </row>
    <row r="6213" spans="1:28">
      <c r="A6213" s="125"/>
      <c r="B6213" s="37"/>
      <c r="C6213" s="37"/>
      <c r="D6213" s="37"/>
      <c r="F6213" s="37"/>
      <c r="G6213" s="37"/>
      <c r="H6213" s="37"/>
      <c r="J6213" s="25"/>
      <c r="K6213" s="25"/>
      <c r="M6213" s="25"/>
      <c r="P6213" s="25"/>
      <c r="R6213" s="25"/>
      <c r="T6213" s="37"/>
      <c r="U6213" s="37"/>
      <c r="W6213" s="37"/>
      <c r="Y6213" s="37"/>
      <c r="Z6213" s="37"/>
      <c r="AB6213" s="37"/>
    </row>
    <row r="6214" spans="1:28">
      <c r="A6214" s="125"/>
      <c r="B6214" s="37"/>
      <c r="C6214" s="37"/>
      <c r="D6214" s="37"/>
      <c r="F6214" s="37"/>
      <c r="G6214" s="37"/>
      <c r="H6214" s="37"/>
      <c r="J6214" s="25"/>
      <c r="K6214" s="25"/>
      <c r="M6214" s="25"/>
      <c r="P6214" s="25"/>
      <c r="R6214" s="25"/>
      <c r="T6214" s="37"/>
      <c r="U6214" s="37"/>
      <c r="W6214" s="37"/>
      <c r="Y6214" s="37"/>
      <c r="Z6214" s="37"/>
      <c r="AB6214" s="37"/>
    </row>
    <row r="6215" spans="1:28">
      <c r="A6215" s="125"/>
      <c r="B6215" s="37"/>
      <c r="C6215" s="37"/>
      <c r="D6215" s="37"/>
      <c r="F6215" s="37"/>
      <c r="G6215" s="37"/>
      <c r="H6215" s="37"/>
      <c r="J6215" s="25"/>
      <c r="K6215" s="25"/>
      <c r="M6215" s="25"/>
      <c r="P6215" s="25"/>
      <c r="R6215" s="25"/>
      <c r="T6215" s="37"/>
      <c r="U6215" s="37"/>
      <c r="W6215" s="37"/>
      <c r="Y6215" s="37"/>
      <c r="Z6215" s="37"/>
      <c r="AB6215" s="37"/>
    </row>
    <row r="6216" spans="1:28">
      <c r="A6216" s="125"/>
      <c r="B6216" s="37"/>
      <c r="C6216" s="37"/>
      <c r="D6216" s="37"/>
      <c r="F6216" s="37"/>
      <c r="G6216" s="37"/>
      <c r="H6216" s="37"/>
      <c r="J6216" s="25"/>
      <c r="K6216" s="25"/>
      <c r="M6216" s="25"/>
      <c r="P6216" s="25"/>
      <c r="R6216" s="25"/>
      <c r="T6216" s="37"/>
      <c r="U6216" s="37"/>
      <c r="W6216" s="37"/>
      <c r="Y6216" s="37"/>
      <c r="Z6216" s="37"/>
      <c r="AB6216" s="37"/>
    </row>
    <row r="6217" spans="1:28">
      <c r="A6217" s="125"/>
      <c r="B6217" s="37"/>
      <c r="C6217" s="37"/>
      <c r="D6217" s="37"/>
      <c r="F6217" s="37"/>
      <c r="G6217" s="37"/>
      <c r="H6217" s="37"/>
      <c r="J6217" s="25"/>
      <c r="K6217" s="25"/>
      <c r="M6217" s="25"/>
      <c r="P6217" s="25"/>
      <c r="R6217" s="25"/>
      <c r="T6217" s="37"/>
      <c r="U6217" s="37"/>
      <c r="W6217" s="37"/>
      <c r="Y6217" s="37"/>
      <c r="Z6217" s="37"/>
      <c r="AB6217" s="37"/>
    </row>
    <row r="6218" spans="1:28">
      <c r="A6218" s="125"/>
      <c r="B6218" s="37"/>
      <c r="C6218" s="37"/>
      <c r="D6218" s="37"/>
      <c r="F6218" s="37"/>
      <c r="G6218" s="37"/>
      <c r="H6218" s="37"/>
      <c r="J6218" s="25"/>
      <c r="K6218" s="25"/>
      <c r="M6218" s="25"/>
      <c r="P6218" s="25"/>
      <c r="R6218" s="25"/>
      <c r="T6218" s="37"/>
      <c r="U6218" s="37"/>
      <c r="W6218" s="37"/>
      <c r="Y6218" s="37"/>
      <c r="Z6218" s="37"/>
      <c r="AB6218" s="37"/>
    </row>
    <row r="6219" spans="1:28">
      <c r="A6219" s="125"/>
      <c r="B6219" s="37"/>
      <c r="C6219" s="37"/>
      <c r="D6219" s="37"/>
      <c r="F6219" s="37"/>
      <c r="G6219" s="37"/>
      <c r="H6219" s="37"/>
      <c r="J6219" s="25"/>
      <c r="K6219" s="25"/>
      <c r="M6219" s="25"/>
      <c r="P6219" s="25"/>
      <c r="R6219" s="25"/>
      <c r="T6219" s="37"/>
      <c r="U6219" s="37"/>
      <c r="W6219" s="37"/>
      <c r="Y6219" s="37"/>
      <c r="Z6219" s="37"/>
      <c r="AB6219" s="37"/>
    </row>
    <row r="6220" spans="1:28">
      <c r="A6220" s="125"/>
      <c r="B6220" s="37"/>
      <c r="C6220" s="37"/>
      <c r="D6220" s="37"/>
      <c r="F6220" s="37"/>
      <c r="G6220" s="37"/>
      <c r="H6220" s="37"/>
      <c r="J6220" s="25"/>
      <c r="K6220" s="25"/>
      <c r="M6220" s="25"/>
      <c r="P6220" s="25"/>
      <c r="R6220" s="25"/>
      <c r="T6220" s="37"/>
      <c r="U6220" s="37"/>
      <c r="W6220" s="37"/>
      <c r="Y6220" s="37"/>
      <c r="Z6220" s="37"/>
      <c r="AB6220" s="37"/>
    </row>
    <row r="6221" spans="1:28">
      <c r="A6221" s="125"/>
      <c r="B6221" s="37"/>
      <c r="C6221" s="37"/>
      <c r="D6221" s="37"/>
      <c r="F6221" s="37"/>
      <c r="G6221" s="37"/>
      <c r="H6221" s="37"/>
      <c r="J6221" s="25"/>
      <c r="K6221" s="25"/>
      <c r="M6221" s="25"/>
      <c r="P6221" s="25"/>
      <c r="R6221" s="25"/>
      <c r="T6221" s="37"/>
      <c r="U6221" s="37"/>
      <c r="W6221" s="37"/>
      <c r="Y6221" s="37"/>
      <c r="Z6221" s="37"/>
      <c r="AB6221" s="37"/>
    </row>
    <row r="6222" spans="1:28">
      <c r="A6222" s="125"/>
      <c r="B6222" s="37"/>
      <c r="C6222" s="37"/>
      <c r="D6222" s="37"/>
      <c r="F6222" s="37"/>
      <c r="G6222" s="37"/>
      <c r="H6222" s="37"/>
      <c r="J6222" s="25"/>
      <c r="K6222" s="25"/>
      <c r="M6222" s="25"/>
      <c r="P6222" s="25"/>
      <c r="R6222" s="25"/>
      <c r="T6222" s="37"/>
      <c r="U6222" s="37"/>
      <c r="W6222" s="37"/>
      <c r="Y6222" s="37"/>
      <c r="Z6222" s="37"/>
      <c r="AB6222" s="37"/>
    </row>
    <row r="6223" spans="1:28">
      <c r="A6223" s="125"/>
      <c r="B6223" s="37"/>
      <c r="C6223" s="37"/>
      <c r="D6223" s="37"/>
      <c r="F6223" s="37"/>
      <c r="G6223" s="37"/>
      <c r="H6223" s="37"/>
      <c r="J6223" s="25"/>
      <c r="K6223" s="25"/>
      <c r="M6223" s="25"/>
      <c r="P6223" s="25"/>
      <c r="R6223" s="25"/>
      <c r="T6223" s="37"/>
      <c r="U6223" s="37"/>
      <c r="W6223" s="37"/>
      <c r="Y6223" s="37"/>
      <c r="Z6223" s="37"/>
      <c r="AB6223" s="37"/>
    </row>
    <row r="6224" spans="1:28">
      <c r="A6224" s="125"/>
      <c r="B6224" s="37"/>
      <c r="C6224" s="37"/>
      <c r="D6224" s="37"/>
      <c r="F6224" s="37"/>
      <c r="G6224" s="37"/>
      <c r="H6224" s="37"/>
      <c r="J6224" s="25"/>
      <c r="K6224" s="25"/>
      <c r="M6224" s="25"/>
      <c r="P6224" s="25"/>
      <c r="R6224" s="25"/>
      <c r="T6224" s="37"/>
      <c r="U6224" s="37"/>
      <c r="W6224" s="37"/>
      <c r="Y6224" s="37"/>
      <c r="Z6224" s="37"/>
      <c r="AB6224" s="37"/>
    </row>
    <row r="6225" spans="1:28">
      <c r="A6225" s="125"/>
      <c r="B6225" s="37"/>
      <c r="C6225" s="37"/>
      <c r="D6225" s="37"/>
      <c r="F6225" s="37"/>
      <c r="G6225" s="37"/>
      <c r="H6225" s="37"/>
      <c r="J6225" s="25"/>
      <c r="K6225" s="25"/>
      <c r="M6225" s="25"/>
      <c r="P6225" s="25"/>
      <c r="R6225" s="25"/>
      <c r="T6225" s="37"/>
      <c r="U6225" s="37"/>
      <c r="W6225" s="37"/>
      <c r="Y6225" s="37"/>
      <c r="Z6225" s="37"/>
      <c r="AB6225" s="37"/>
    </row>
    <row r="6226" spans="1:28">
      <c r="A6226" s="125"/>
      <c r="B6226" s="37"/>
      <c r="C6226" s="37"/>
      <c r="D6226" s="37"/>
      <c r="F6226" s="37"/>
      <c r="G6226" s="37"/>
      <c r="H6226" s="37"/>
      <c r="J6226" s="25"/>
      <c r="K6226" s="25"/>
      <c r="M6226" s="25"/>
      <c r="P6226" s="25"/>
      <c r="R6226" s="25"/>
      <c r="T6226" s="37"/>
      <c r="U6226" s="37"/>
      <c r="W6226" s="37"/>
      <c r="Y6226" s="37"/>
      <c r="Z6226" s="37"/>
      <c r="AB6226" s="37"/>
    </row>
    <row r="6227" spans="1:28">
      <c r="A6227" s="125"/>
      <c r="B6227" s="37"/>
      <c r="C6227" s="37"/>
      <c r="D6227" s="37"/>
      <c r="F6227" s="37"/>
      <c r="G6227" s="37"/>
      <c r="H6227" s="37"/>
      <c r="J6227" s="25"/>
      <c r="K6227" s="25"/>
      <c r="M6227" s="25"/>
      <c r="P6227" s="25"/>
      <c r="R6227" s="25"/>
      <c r="T6227" s="37"/>
      <c r="U6227" s="37"/>
      <c r="W6227" s="37"/>
      <c r="Y6227" s="37"/>
      <c r="Z6227" s="37"/>
      <c r="AB6227" s="37"/>
    </row>
    <row r="6228" spans="1:28">
      <c r="A6228" s="125"/>
      <c r="B6228" s="37"/>
      <c r="C6228" s="37"/>
      <c r="D6228" s="37"/>
      <c r="F6228" s="37"/>
      <c r="G6228" s="37"/>
      <c r="H6228" s="37"/>
      <c r="J6228" s="25"/>
      <c r="K6228" s="25"/>
      <c r="M6228" s="25"/>
      <c r="P6228" s="25"/>
      <c r="R6228" s="25"/>
      <c r="T6228" s="37"/>
      <c r="U6228" s="37"/>
      <c r="W6228" s="37"/>
      <c r="Y6228" s="37"/>
      <c r="Z6228" s="37"/>
      <c r="AB6228" s="37"/>
    </row>
    <row r="6229" spans="1:28">
      <c r="A6229" s="125"/>
      <c r="B6229" s="37"/>
      <c r="C6229" s="37"/>
      <c r="D6229" s="37"/>
      <c r="F6229" s="37"/>
      <c r="G6229" s="37"/>
      <c r="H6229" s="37"/>
      <c r="J6229" s="25"/>
      <c r="K6229" s="25"/>
      <c r="M6229" s="25"/>
      <c r="P6229" s="25"/>
      <c r="R6229" s="25"/>
      <c r="T6229" s="37"/>
      <c r="U6229" s="37"/>
      <c r="W6229" s="37"/>
      <c r="Y6229" s="37"/>
      <c r="Z6229" s="37"/>
      <c r="AB6229" s="37"/>
    </row>
    <row r="6230" spans="1:28">
      <c r="A6230" s="125"/>
      <c r="B6230" s="37"/>
      <c r="C6230" s="37"/>
      <c r="D6230" s="37"/>
      <c r="F6230" s="37"/>
      <c r="G6230" s="37"/>
      <c r="H6230" s="37"/>
      <c r="J6230" s="25"/>
      <c r="K6230" s="25"/>
      <c r="M6230" s="25"/>
      <c r="P6230" s="25"/>
      <c r="R6230" s="25"/>
      <c r="T6230" s="37"/>
      <c r="U6230" s="37"/>
      <c r="W6230" s="37"/>
      <c r="Y6230" s="37"/>
      <c r="Z6230" s="37"/>
      <c r="AB6230" s="37"/>
    </row>
    <row r="6231" spans="1:28">
      <c r="A6231" s="125"/>
      <c r="B6231" s="37"/>
      <c r="C6231" s="37"/>
      <c r="D6231" s="37"/>
      <c r="F6231" s="37"/>
      <c r="G6231" s="37"/>
      <c r="H6231" s="37"/>
      <c r="J6231" s="25"/>
      <c r="K6231" s="25"/>
      <c r="M6231" s="25"/>
      <c r="P6231" s="25"/>
      <c r="R6231" s="25"/>
      <c r="T6231" s="37"/>
      <c r="U6231" s="37"/>
      <c r="W6231" s="37"/>
      <c r="Y6231" s="37"/>
      <c r="Z6231" s="37"/>
      <c r="AB6231" s="37"/>
    </row>
    <row r="6232" spans="1:28">
      <c r="A6232" s="125"/>
      <c r="B6232" s="37"/>
      <c r="C6232" s="37"/>
      <c r="D6232" s="37"/>
      <c r="F6232" s="37"/>
      <c r="G6232" s="37"/>
      <c r="H6232" s="37"/>
      <c r="J6232" s="25"/>
      <c r="K6232" s="25"/>
      <c r="M6232" s="25"/>
      <c r="P6232" s="25"/>
      <c r="R6232" s="25"/>
      <c r="T6232" s="37"/>
      <c r="U6232" s="37"/>
      <c r="W6232" s="37"/>
      <c r="Y6232" s="37"/>
      <c r="Z6232" s="37"/>
      <c r="AB6232" s="37"/>
    </row>
    <row r="6233" spans="1:28">
      <c r="A6233" s="125"/>
      <c r="B6233" s="37"/>
      <c r="C6233" s="37"/>
      <c r="D6233" s="37"/>
      <c r="F6233" s="37"/>
      <c r="G6233" s="37"/>
      <c r="H6233" s="37"/>
      <c r="J6233" s="25"/>
      <c r="K6233" s="25"/>
      <c r="M6233" s="25"/>
      <c r="P6233" s="25"/>
      <c r="R6233" s="25"/>
      <c r="T6233" s="37"/>
      <c r="U6233" s="37"/>
      <c r="W6233" s="37"/>
      <c r="Y6233" s="37"/>
      <c r="Z6233" s="37"/>
      <c r="AB6233" s="37"/>
    </row>
    <row r="6234" spans="1:28">
      <c r="A6234" s="125"/>
      <c r="B6234" s="37"/>
      <c r="C6234" s="37"/>
      <c r="D6234" s="37"/>
      <c r="F6234" s="37"/>
      <c r="G6234" s="37"/>
      <c r="H6234" s="37"/>
      <c r="J6234" s="25"/>
      <c r="K6234" s="25"/>
      <c r="M6234" s="25"/>
      <c r="P6234" s="25"/>
      <c r="R6234" s="25"/>
      <c r="T6234" s="37"/>
      <c r="U6234" s="37"/>
      <c r="W6234" s="37"/>
      <c r="Y6234" s="37"/>
      <c r="Z6234" s="37"/>
      <c r="AB6234" s="37"/>
    </row>
    <row r="6235" spans="1:28">
      <c r="A6235" s="125"/>
      <c r="B6235" s="37"/>
      <c r="C6235" s="37"/>
      <c r="D6235" s="37"/>
      <c r="F6235" s="37"/>
      <c r="G6235" s="37"/>
      <c r="H6235" s="37"/>
      <c r="J6235" s="25"/>
      <c r="K6235" s="25"/>
      <c r="M6235" s="25"/>
      <c r="P6235" s="25"/>
      <c r="R6235" s="25"/>
      <c r="T6235" s="37"/>
      <c r="U6235" s="37"/>
      <c r="W6235" s="37"/>
      <c r="Y6235" s="37"/>
      <c r="Z6235" s="37"/>
      <c r="AB6235" s="37"/>
    </row>
    <row r="6236" spans="1:28">
      <c r="A6236" s="125"/>
      <c r="B6236" s="37"/>
      <c r="C6236" s="37"/>
      <c r="D6236" s="37"/>
      <c r="F6236" s="37"/>
      <c r="G6236" s="37"/>
      <c r="H6236" s="37"/>
      <c r="J6236" s="25"/>
      <c r="K6236" s="25"/>
      <c r="M6236" s="25"/>
      <c r="P6236" s="25"/>
      <c r="R6236" s="25"/>
      <c r="T6236" s="37"/>
      <c r="U6236" s="37"/>
      <c r="W6236" s="37"/>
      <c r="Y6236" s="37"/>
      <c r="Z6236" s="37"/>
      <c r="AB6236" s="37"/>
    </row>
    <row r="6237" spans="1:28">
      <c r="A6237" s="125"/>
      <c r="B6237" s="37"/>
      <c r="C6237" s="37"/>
      <c r="D6237" s="37"/>
      <c r="F6237" s="37"/>
      <c r="G6237" s="37"/>
      <c r="H6237" s="37"/>
      <c r="J6237" s="25"/>
      <c r="K6237" s="25"/>
      <c r="M6237" s="25"/>
      <c r="P6237" s="25"/>
      <c r="R6237" s="25"/>
      <c r="T6237" s="37"/>
      <c r="U6237" s="37"/>
      <c r="W6237" s="37"/>
      <c r="Y6237" s="37"/>
      <c r="Z6237" s="37"/>
      <c r="AB6237" s="37"/>
    </row>
    <row r="6238" spans="1:28">
      <c r="A6238" s="125"/>
      <c r="B6238" s="37"/>
      <c r="C6238" s="37"/>
      <c r="D6238" s="37"/>
      <c r="F6238" s="37"/>
      <c r="G6238" s="37"/>
      <c r="H6238" s="37"/>
      <c r="J6238" s="25"/>
      <c r="K6238" s="25"/>
      <c r="M6238" s="25"/>
      <c r="P6238" s="25"/>
      <c r="R6238" s="25"/>
      <c r="T6238" s="37"/>
      <c r="U6238" s="37"/>
      <c r="W6238" s="37"/>
      <c r="Y6238" s="37"/>
      <c r="Z6238" s="37"/>
      <c r="AB6238" s="37"/>
    </row>
    <row r="6239" spans="1:28">
      <c r="A6239" s="125"/>
      <c r="B6239" s="37"/>
      <c r="C6239" s="37"/>
      <c r="D6239" s="37"/>
      <c r="F6239" s="37"/>
      <c r="G6239" s="37"/>
      <c r="H6239" s="37"/>
      <c r="J6239" s="25"/>
      <c r="K6239" s="25"/>
      <c r="M6239" s="25"/>
      <c r="P6239" s="25"/>
      <c r="R6239" s="25"/>
      <c r="T6239" s="37"/>
      <c r="U6239" s="37"/>
      <c r="W6239" s="37"/>
      <c r="Y6239" s="37"/>
      <c r="Z6239" s="37"/>
      <c r="AB6239" s="37"/>
    </row>
    <row r="6240" spans="1:28">
      <c r="A6240" s="125"/>
      <c r="B6240" s="37"/>
      <c r="C6240" s="37"/>
      <c r="D6240" s="37"/>
      <c r="F6240" s="37"/>
      <c r="G6240" s="37"/>
      <c r="H6240" s="37"/>
      <c r="J6240" s="25"/>
      <c r="K6240" s="25"/>
      <c r="M6240" s="25"/>
      <c r="P6240" s="25"/>
      <c r="R6240" s="25"/>
      <c r="T6240" s="37"/>
      <c r="U6240" s="37"/>
      <c r="W6240" s="37"/>
      <c r="Y6240" s="37"/>
      <c r="Z6240" s="37"/>
      <c r="AB6240" s="37"/>
    </row>
    <row r="6241" spans="1:28">
      <c r="A6241" s="125"/>
      <c r="B6241" s="37"/>
      <c r="C6241" s="37"/>
      <c r="D6241" s="37"/>
      <c r="F6241" s="37"/>
      <c r="G6241" s="37"/>
      <c r="H6241" s="37"/>
      <c r="J6241" s="25"/>
      <c r="K6241" s="25"/>
      <c r="M6241" s="25"/>
      <c r="P6241" s="25"/>
      <c r="R6241" s="25"/>
      <c r="T6241" s="37"/>
      <c r="U6241" s="37"/>
      <c r="W6241" s="37"/>
      <c r="Y6241" s="37"/>
      <c r="Z6241" s="37"/>
      <c r="AB6241" s="37"/>
    </row>
    <row r="6242" spans="1:28">
      <c r="A6242" s="125"/>
      <c r="B6242" s="37"/>
      <c r="C6242" s="37"/>
      <c r="D6242" s="37"/>
      <c r="F6242" s="37"/>
      <c r="G6242" s="37"/>
      <c r="H6242" s="37"/>
      <c r="J6242" s="25"/>
      <c r="K6242" s="25"/>
      <c r="M6242" s="25"/>
      <c r="P6242" s="25"/>
      <c r="R6242" s="25"/>
      <c r="T6242" s="37"/>
      <c r="U6242" s="37"/>
      <c r="W6242" s="37"/>
      <c r="Y6242" s="37"/>
      <c r="Z6242" s="37"/>
      <c r="AB6242" s="37"/>
    </row>
    <row r="6243" spans="1:28">
      <c r="A6243" s="125"/>
      <c r="B6243" s="37"/>
      <c r="C6243" s="37"/>
      <c r="D6243" s="37"/>
      <c r="F6243" s="37"/>
      <c r="G6243" s="37"/>
      <c r="H6243" s="37"/>
      <c r="J6243" s="25"/>
      <c r="K6243" s="25"/>
      <c r="M6243" s="25"/>
      <c r="P6243" s="25"/>
      <c r="R6243" s="25"/>
      <c r="T6243" s="37"/>
      <c r="U6243" s="37"/>
      <c r="W6243" s="37"/>
      <c r="Y6243" s="37"/>
      <c r="Z6243" s="37"/>
      <c r="AB6243" s="37"/>
    </row>
    <row r="6244" spans="1:28">
      <c r="A6244" s="125"/>
      <c r="B6244" s="37"/>
      <c r="C6244" s="37"/>
      <c r="D6244" s="37"/>
      <c r="F6244" s="37"/>
      <c r="G6244" s="37"/>
      <c r="H6244" s="37"/>
      <c r="J6244" s="25"/>
      <c r="K6244" s="25"/>
      <c r="M6244" s="25"/>
      <c r="P6244" s="25"/>
      <c r="R6244" s="25"/>
      <c r="T6244" s="37"/>
      <c r="U6244" s="37"/>
      <c r="W6244" s="37"/>
      <c r="Y6244" s="37"/>
      <c r="Z6244" s="37"/>
      <c r="AB6244" s="37"/>
    </row>
    <row r="6245" spans="1:28">
      <c r="A6245" s="125"/>
      <c r="B6245" s="37"/>
      <c r="C6245" s="37"/>
      <c r="D6245" s="37"/>
      <c r="F6245" s="37"/>
      <c r="G6245" s="37"/>
      <c r="H6245" s="37"/>
      <c r="J6245" s="25"/>
      <c r="K6245" s="25"/>
      <c r="M6245" s="25"/>
      <c r="P6245" s="25"/>
      <c r="R6245" s="25"/>
      <c r="T6245" s="37"/>
      <c r="U6245" s="37"/>
      <c r="W6245" s="37"/>
      <c r="Y6245" s="37"/>
      <c r="Z6245" s="37"/>
      <c r="AB6245" s="37"/>
    </row>
    <row r="6246" spans="1:28">
      <c r="A6246" s="125"/>
      <c r="B6246" s="37"/>
      <c r="C6246" s="37"/>
      <c r="D6246" s="37"/>
      <c r="F6246" s="37"/>
      <c r="G6246" s="37"/>
      <c r="H6246" s="37"/>
      <c r="J6246" s="25"/>
      <c r="K6246" s="25"/>
      <c r="M6246" s="25"/>
      <c r="P6246" s="25"/>
      <c r="R6246" s="25"/>
      <c r="T6246" s="37"/>
      <c r="U6246" s="37"/>
      <c r="W6246" s="37"/>
      <c r="Y6246" s="37"/>
      <c r="Z6246" s="37"/>
      <c r="AB6246" s="37"/>
    </row>
    <row r="6247" spans="1:28">
      <c r="A6247" s="125"/>
      <c r="B6247" s="37"/>
      <c r="C6247" s="37"/>
      <c r="D6247" s="37"/>
      <c r="F6247" s="37"/>
      <c r="G6247" s="37"/>
      <c r="H6247" s="37"/>
      <c r="J6247" s="25"/>
      <c r="K6247" s="25"/>
      <c r="M6247" s="25"/>
      <c r="P6247" s="25"/>
      <c r="R6247" s="25"/>
      <c r="T6247" s="37"/>
      <c r="U6247" s="37"/>
      <c r="W6247" s="37"/>
      <c r="Y6247" s="37"/>
      <c r="Z6247" s="37"/>
      <c r="AB6247" s="37"/>
    </row>
    <row r="6248" spans="1:28">
      <c r="A6248" s="125"/>
      <c r="B6248" s="37"/>
      <c r="C6248" s="37"/>
      <c r="D6248" s="37"/>
      <c r="F6248" s="37"/>
      <c r="G6248" s="37"/>
      <c r="H6248" s="37"/>
      <c r="J6248" s="25"/>
      <c r="K6248" s="25"/>
      <c r="M6248" s="25"/>
      <c r="P6248" s="25"/>
      <c r="R6248" s="25"/>
      <c r="T6248" s="37"/>
      <c r="U6248" s="37"/>
      <c r="W6248" s="37"/>
      <c r="Y6248" s="37"/>
      <c r="Z6248" s="37"/>
      <c r="AB6248" s="37"/>
    </row>
    <row r="6249" spans="1:28">
      <c r="A6249" s="125"/>
      <c r="B6249" s="37"/>
      <c r="C6249" s="37"/>
      <c r="D6249" s="37"/>
      <c r="F6249" s="37"/>
      <c r="G6249" s="37"/>
      <c r="H6249" s="37"/>
      <c r="J6249" s="25"/>
      <c r="K6249" s="25"/>
      <c r="M6249" s="25"/>
      <c r="P6249" s="25"/>
      <c r="R6249" s="25"/>
      <c r="T6249" s="37"/>
      <c r="U6249" s="37"/>
      <c r="W6249" s="37"/>
      <c r="Y6249" s="37"/>
      <c r="Z6249" s="37"/>
      <c r="AB6249" s="37"/>
    </row>
    <row r="6250" spans="1:28">
      <c r="A6250" s="125"/>
      <c r="B6250" s="37"/>
      <c r="C6250" s="37"/>
      <c r="D6250" s="37"/>
      <c r="F6250" s="37"/>
      <c r="G6250" s="37"/>
      <c r="H6250" s="37"/>
      <c r="J6250" s="25"/>
      <c r="K6250" s="25"/>
      <c r="M6250" s="25"/>
      <c r="P6250" s="25"/>
      <c r="R6250" s="25"/>
      <c r="T6250" s="37"/>
      <c r="U6250" s="37"/>
      <c r="W6250" s="37"/>
      <c r="Y6250" s="37"/>
      <c r="Z6250" s="37"/>
      <c r="AB6250" s="37"/>
    </row>
    <row r="6251" spans="1:28">
      <c r="A6251" s="125"/>
      <c r="B6251" s="37"/>
      <c r="C6251" s="37"/>
      <c r="D6251" s="37"/>
      <c r="F6251" s="37"/>
      <c r="G6251" s="37"/>
      <c r="H6251" s="37"/>
      <c r="J6251" s="25"/>
      <c r="K6251" s="25"/>
      <c r="M6251" s="25"/>
      <c r="P6251" s="25"/>
      <c r="R6251" s="25"/>
      <c r="T6251" s="37"/>
      <c r="U6251" s="37"/>
      <c r="W6251" s="37"/>
      <c r="Y6251" s="37"/>
      <c r="Z6251" s="37"/>
      <c r="AB6251" s="37"/>
    </row>
    <row r="6252" spans="1:28">
      <c r="A6252" s="125"/>
      <c r="B6252" s="37"/>
      <c r="C6252" s="37"/>
      <c r="D6252" s="37"/>
      <c r="F6252" s="37"/>
      <c r="G6252" s="37"/>
      <c r="H6252" s="37"/>
      <c r="J6252" s="25"/>
      <c r="K6252" s="25"/>
      <c r="M6252" s="25"/>
      <c r="P6252" s="25"/>
      <c r="R6252" s="25"/>
      <c r="T6252" s="37"/>
      <c r="U6252" s="37"/>
      <c r="W6252" s="37"/>
      <c r="Y6252" s="37"/>
      <c r="Z6252" s="37"/>
      <c r="AB6252" s="37"/>
    </row>
    <row r="6253" spans="1:28">
      <c r="A6253" s="125"/>
      <c r="B6253" s="37"/>
      <c r="C6253" s="37"/>
      <c r="D6253" s="37"/>
      <c r="F6253" s="37"/>
      <c r="G6253" s="37"/>
      <c r="H6253" s="37"/>
      <c r="J6253" s="25"/>
      <c r="K6253" s="25"/>
      <c r="M6253" s="25"/>
      <c r="P6253" s="25"/>
      <c r="R6253" s="25"/>
      <c r="T6253" s="37"/>
      <c r="U6253" s="37"/>
      <c r="W6253" s="37"/>
      <c r="Y6253" s="37"/>
      <c r="Z6253" s="37"/>
      <c r="AB6253" s="37"/>
    </row>
    <row r="6254" spans="1:28">
      <c r="A6254" s="125"/>
      <c r="B6254" s="37"/>
      <c r="C6254" s="37"/>
      <c r="D6254" s="37"/>
      <c r="F6254" s="37"/>
      <c r="G6254" s="37"/>
      <c r="H6254" s="37"/>
      <c r="J6254" s="25"/>
      <c r="K6254" s="25"/>
      <c r="M6254" s="25"/>
      <c r="P6254" s="25"/>
      <c r="R6254" s="25"/>
      <c r="T6254" s="37"/>
      <c r="U6254" s="37"/>
      <c r="W6254" s="37"/>
      <c r="Y6254" s="37"/>
      <c r="Z6254" s="37"/>
      <c r="AB6254" s="37"/>
    </row>
    <row r="6255" spans="1:28">
      <c r="A6255" s="125"/>
      <c r="B6255" s="37"/>
      <c r="C6255" s="37"/>
      <c r="D6255" s="37"/>
      <c r="F6255" s="37"/>
      <c r="G6255" s="37"/>
      <c r="H6255" s="37"/>
      <c r="J6255" s="25"/>
      <c r="K6255" s="25"/>
      <c r="M6255" s="25"/>
      <c r="P6255" s="25"/>
      <c r="R6255" s="25"/>
      <c r="T6255" s="37"/>
      <c r="U6255" s="37"/>
      <c r="W6255" s="37"/>
      <c r="Y6255" s="37"/>
      <c r="Z6255" s="37"/>
      <c r="AB6255" s="37"/>
    </row>
    <row r="6256" spans="1:28">
      <c r="A6256" s="125"/>
      <c r="B6256" s="37"/>
      <c r="C6256" s="37"/>
      <c r="D6256" s="37"/>
      <c r="F6256" s="37"/>
      <c r="G6256" s="37"/>
      <c r="H6256" s="37"/>
      <c r="J6256" s="25"/>
      <c r="K6256" s="25"/>
      <c r="M6256" s="25"/>
      <c r="P6256" s="25"/>
      <c r="R6256" s="25"/>
      <c r="T6256" s="37"/>
      <c r="U6256" s="37"/>
      <c r="W6256" s="37"/>
      <c r="Y6256" s="37"/>
      <c r="Z6256" s="37"/>
      <c r="AB6256" s="37"/>
    </row>
    <row r="6257" spans="1:28">
      <c r="A6257" s="125"/>
      <c r="B6257" s="37"/>
      <c r="C6257" s="37"/>
      <c r="D6257" s="37"/>
      <c r="F6257" s="37"/>
      <c r="G6257" s="37"/>
      <c r="H6257" s="37"/>
      <c r="J6257" s="25"/>
      <c r="K6257" s="25"/>
      <c r="M6257" s="25"/>
      <c r="P6257" s="25"/>
      <c r="R6257" s="25"/>
      <c r="T6257" s="37"/>
      <c r="U6257" s="37"/>
      <c r="W6257" s="37"/>
      <c r="Y6257" s="37"/>
      <c r="Z6257" s="37"/>
      <c r="AB6257" s="37"/>
    </row>
    <row r="6258" spans="1:28">
      <c r="A6258" s="125"/>
      <c r="B6258" s="37"/>
      <c r="C6258" s="37"/>
      <c r="D6258" s="37"/>
      <c r="F6258" s="37"/>
      <c r="G6258" s="37"/>
      <c r="H6258" s="37"/>
      <c r="J6258" s="25"/>
      <c r="K6258" s="25"/>
      <c r="M6258" s="25"/>
      <c r="P6258" s="25"/>
      <c r="R6258" s="25"/>
      <c r="T6258" s="37"/>
      <c r="U6258" s="37"/>
      <c r="W6258" s="37"/>
      <c r="Y6258" s="37"/>
      <c r="Z6258" s="37"/>
      <c r="AB6258" s="37"/>
    </row>
    <row r="6259" spans="1:28">
      <c r="A6259" s="125"/>
      <c r="B6259" s="37"/>
      <c r="C6259" s="37"/>
      <c r="D6259" s="37"/>
      <c r="F6259" s="37"/>
      <c r="G6259" s="37"/>
      <c r="H6259" s="37"/>
      <c r="J6259" s="25"/>
      <c r="K6259" s="25"/>
      <c r="M6259" s="25"/>
      <c r="P6259" s="25"/>
      <c r="R6259" s="25"/>
      <c r="T6259" s="37"/>
      <c r="U6259" s="37"/>
      <c r="W6259" s="37"/>
      <c r="Y6259" s="37"/>
      <c r="Z6259" s="37"/>
      <c r="AB6259" s="37"/>
    </row>
    <row r="6260" spans="1:28">
      <c r="A6260" s="125"/>
      <c r="B6260" s="37"/>
      <c r="C6260" s="37"/>
      <c r="D6260" s="37"/>
      <c r="F6260" s="37"/>
      <c r="G6260" s="37"/>
      <c r="H6260" s="37"/>
      <c r="J6260" s="25"/>
      <c r="K6260" s="25"/>
      <c r="M6260" s="25"/>
      <c r="P6260" s="25"/>
      <c r="R6260" s="25"/>
      <c r="T6260" s="37"/>
      <c r="U6260" s="37"/>
      <c r="W6260" s="37"/>
      <c r="Y6260" s="37"/>
      <c r="Z6260" s="37"/>
      <c r="AB6260" s="37"/>
    </row>
    <row r="6261" spans="1:28">
      <c r="A6261" s="125"/>
      <c r="B6261" s="37"/>
      <c r="C6261" s="37"/>
      <c r="D6261" s="37"/>
      <c r="F6261" s="37"/>
      <c r="G6261" s="37"/>
      <c r="H6261" s="37"/>
      <c r="J6261" s="25"/>
      <c r="K6261" s="25"/>
      <c r="M6261" s="25"/>
      <c r="P6261" s="25"/>
      <c r="R6261" s="25"/>
      <c r="T6261" s="37"/>
      <c r="U6261" s="37"/>
      <c r="W6261" s="37"/>
      <c r="Y6261" s="37"/>
      <c r="Z6261" s="37"/>
      <c r="AB6261" s="37"/>
    </row>
    <row r="6262" spans="1:28">
      <c r="A6262" s="125"/>
      <c r="B6262" s="37"/>
      <c r="C6262" s="37"/>
      <c r="D6262" s="37"/>
      <c r="F6262" s="37"/>
      <c r="G6262" s="37"/>
      <c r="H6262" s="37"/>
      <c r="J6262" s="25"/>
      <c r="K6262" s="25"/>
      <c r="M6262" s="25"/>
      <c r="P6262" s="25"/>
      <c r="R6262" s="25"/>
      <c r="T6262" s="37"/>
      <c r="U6262" s="37"/>
      <c r="W6262" s="37"/>
      <c r="Y6262" s="37"/>
      <c r="Z6262" s="37"/>
      <c r="AB6262" s="37"/>
    </row>
    <row r="6263" spans="1:28">
      <c r="A6263" s="125"/>
      <c r="B6263" s="37"/>
      <c r="C6263" s="37"/>
      <c r="D6263" s="37"/>
      <c r="F6263" s="37"/>
      <c r="G6263" s="37"/>
      <c r="H6263" s="37"/>
      <c r="J6263" s="25"/>
      <c r="K6263" s="25"/>
      <c r="M6263" s="25"/>
      <c r="P6263" s="25"/>
      <c r="R6263" s="25"/>
      <c r="T6263" s="37"/>
      <c r="U6263" s="37"/>
      <c r="W6263" s="37"/>
      <c r="Y6263" s="37"/>
      <c r="Z6263" s="37"/>
      <c r="AB6263" s="37"/>
    </row>
    <row r="6264" spans="1:28">
      <c r="A6264" s="125"/>
      <c r="B6264" s="37"/>
      <c r="C6264" s="37"/>
      <c r="D6264" s="37"/>
      <c r="F6264" s="37"/>
      <c r="G6264" s="37"/>
      <c r="H6264" s="37"/>
      <c r="J6264" s="25"/>
      <c r="K6264" s="25"/>
      <c r="M6264" s="25"/>
      <c r="P6264" s="25"/>
      <c r="R6264" s="25"/>
      <c r="T6264" s="37"/>
      <c r="U6264" s="37"/>
      <c r="W6264" s="37"/>
      <c r="Y6264" s="37"/>
      <c r="Z6264" s="37"/>
      <c r="AB6264" s="37"/>
    </row>
    <row r="6265" spans="1:28">
      <c r="A6265" s="125"/>
      <c r="B6265" s="37"/>
      <c r="C6265" s="37"/>
      <c r="D6265" s="37"/>
      <c r="F6265" s="37"/>
      <c r="G6265" s="37"/>
      <c r="H6265" s="37"/>
      <c r="J6265" s="25"/>
      <c r="K6265" s="25"/>
      <c r="M6265" s="25"/>
      <c r="P6265" s="25"/>
      <c r="R6265" s="25"/>
      <c r="T6265" s="37"/>
      <c r="U6265" s="37"/>
      <c r="W6265" s="37"/>
      <c r="Y6265" s="37"/>
      <c r="Z6265" s="37"/>
      <c r="AB6265" s="37"/>
    </row>
    <row r="6266" spans="1:28">
      <c r="A6266" s="125"/>
      <c r="B6266" s="37"/>
      <c r="C6266" s="37"/>
      <c r="D6266" s="37"/>
      <c r="F6266" s="37"/>
      <c r="G6266" s="37"/>
      <c r="H6266" s="37"/>
      <c r="J6266" s="25"/>
      <c r="K6266" s="25"/>
      <c r="M6266" s="25"/>
      <c r="P6266" s="25"/>
      <c r="R6266" s="25"/>
      <c r="T6266" s="37"/>
      <c r="U6266" s="37"/>
      <c r="W6266" s="37"/>
      <c r="Y6266" s="37"/>
      <c r="Z6266" s="37"/>
      <c r="AB6266" s="37"/>
    </row>
    <row r="6267" spans="1:28">
      <c r="A6267" s="125"/>
      <c r="B6267" s="37"/>
      <c r="C6267" s="37"/>
      <c r="D6267" s="37"/>
      <c r="F6267" s="37"/>
      <c r="G6267" s="37"/>
      <c r="H6267" s="37"/>
      <c r="J6267" s="25"/>
      <c r="K6267" s="25"/>
      <c r="M6267" s="25"/>
      <c r="P6267" s="25"/>
      <c r="R6267" s="25"/>
      <c r="T6267" s="37"/>
      <c r="U6267" s="37"/>
      <c r="W6267" s="37"/>
      <c r="Y6267" s="37"/>
      <c r="Z6267" s="37"/>
      <c r="AB6267" s="37"/>
    </row>
    <row r="6268" spans="1:28">
      <c r="A6268" s="125"/>
      <c r="B6268" s="37"/>
      <c r="C6268" s="37"/>
      <c r="D6268" s="37"/>
      <c r="F6268" s="37"/>
      <c r="G6268" s="37"/>
      <c r="H6268" s="37"/>
      <c r="J6268" s="25"/>
      <c r="K6268" s="25"/>
      <c r="M6268" s="25"/>
      <c r="P6268" s="25"/>
      <c r="R6268" s="25"/>
      <c r="T6268" s="37"/>
      <c r="U6268" s="37"/>
      <c r="W6268" s="37"/>
      <c r="Y6268" s="37"/>
      <c r="Z6268" s="37"/>
      <c r="AB6268" s="37"/>
    </row>
    <row r="6269" spans="1:28">
      <c r="A6269" s="125"/>
      <c r="B6269" s="37"/>
      <c r="C6269" s="37"/>
      <c r="D6269" s="37"/>
      <c r="F6269" s="37"/>
      <c r="G6269" s="37"/>
      <c r="H6269" s="37"/>
      <c r="J6269" s="25"/>
      <c r="K6269" s="25"/>
      <c r="M6269" s="25"/>
      <c r="P6269" s="25"/>
      <c r="R6269" s="25"/>
      <c r="T6269" s="37"/>
      <c r="U6269" s="37"/>
      <c r="W6269" s="37"/>
      <c r="Y6269" s="37"/>
      <c r="Z6269" s="37"/>
      <c r="AB6269" s="37"/>
    </row>
    <row r="6270" spans="1:28">
      <c r="A6270" s="125"/>
      <c r="B6270" s="37"/>
      <c r="C6270" s="37"/>
      <c r="D6270" s="37"/>
      <c r="F6270" s="37"/>
      <c r="G6270" s="37"/>
      <c r="H6270" s="37"/>
      <c r="J6270" s="25"/>
      <c r="K6270" s="25"/>
      <c r="M6270" s="25"/>
      <c r="P6270" s="25"/>
      <c r="R6270" s="25"/>
      <c r="T6270" s="37"/>
      <c r="U6270" s="37"/>
      <c r="W6270" s="37"/>
      <c r="Y6270" s="37"/>
      <c r="Z6270" s="37"/>
      <c r="AB6270" s="37"/>
    </row>
    <row r="6271" spans="1:28">
      <c r="A6271" s="125"/>
      <c r="B6271" s="37"/>
      <c r="C6271" s="37"/>
      <c r="D6271" s="37"/>
      <c r="F6271" s="37"/>
      <c r="G6271" s="37"/>
      <c r="H6271" s="37"/>
      <c r="J6271" s="25"/>
      <c r="K6271" s="25"/>
      <c r="M6271" s="25"/>
      <c r="P6271" s="25"/>
      <c r="R6271" s="25"/>
      <c r="T6271" s="37"/>
      <c r="U6271" s="37"/>
      <c r="W6271" s="37"/>
      <c r="Y6271" s="37"/>
      <c r="Z6271" s="37"/>
      <c r="AB6271" s="37"/>
    </row>
    <row r="6272" spans="1:28">
      <c r="A6272" s="125"/>
      <c r="B6272" s="37"/>
      <c r="C6272" s="37"/>
      <c r="D6272" s="37"/>
      <c r="F6272" s="37"/>
      <c r="G6272" s="37"/>
      <c r="H6272" s="37"/>
      <c r="J6272" s="25"/>
      <c r="K6272" s="25"/>
      <c r="M6272" s="25"/>
      <c r="P6272" s="25"/>
      <c r="R6272" s="25"/>
      <c r="T6272" s="37"/>
      <c r="U6272" s="37"/>
      <c r="W6272" s="37"/>
      <c r="Y6272" s="37"/>
      <c r="Z6272" s="37"/>
      <c r="AB6272" s="37"/>
    </row>
    <row r="6273" spans="1:28">
      <c r="A6273" s="125"/>
      <c r="B6273" s="37"/>
      <c r="C6273" s="37"/>
      <c r="D6273" s="37"/>
      <c r="F6273" s="37"/>
      <c r="G6273" s="37"/>
      <c r="H6273" s="37"/>
      <c r="J6273" s="25"/>
      <c r="K6273" s="25"/>
      <c r="M6273" s="25"/>
      <c r="P6273" s="25"/>
      <c r="R6273" s="25"/>
      <c r="T6273" s="37"/>
      <c r="U6273" s="37"/>
      <c r="W6273" s="37"/>
      <c r="Y6273" s="37"/>
      <c r="Z6273" s="37"/>
      <c r="AB6273" s="37"/>
    </row>
    <row r="6274" spans="1:28">
      <c r="A6274" s="125"/>
      <c r="B6274" s="37"/>
      <c r="C6274" s="37"/>
      <c r="D6274" s="37"/>
      <c r="F6274" s="37"/>
      <c r="G6274" s="37"/>
      <c r="H6274" s="37"/>
      <c r="J6274" s="25"/>
      <c r="K6274" s="25"/>
      <c r="M6274" s="25"/>
      <c r="P6274" s="25"/>
      <c r="R6274" s="25"/>
      <c r="T6274" s="37"/>
      <c r="U6274" s="37"/>
      <c r="W6274" s="37"/>
      <c r="Y6274" s="37"/>
      <c r="Z6274" s="37"/>
      <c r="AB6274" s="37"/>
    </row>
    <row r="6275" spans="1:28">
      <c r="A6275" s="125"/>
      <c r="B6275" s="37"/>
      <c r="C6275" s="37"/>
      <c r="D6275" s="37"/>
      <c r="F6275" s="37"/>
      <c r="G6275" s="37"/>
      <c r="H6275" s="37"/>
      <c r="J6275" s="25"/>
      <c r="K6275" s="25"/>
      <c r="M6275" s="25"/>
      <c r="P6275" s="25"/>
      <c r="R6275" s="25"/>
      <c r="T6275" s="37"/>
      <c r="U6275" s="37"/>
      <c r="W6275" s="37"/>
      <c r="Y6275" s="37"/>
      <c r="Z6275" s="37"/>
      <c r="AB6275" s="37"/>
    </row>
    <row r="6276" spans="1:28">
      <c r="A6276" s="125"/>
      <c r="B6276" s="37"/>
      <c r="C6276" s="37"/>
      <c r="D6276" s="37"/>
      <c r="F6276" s="37"/>
      <c r="G6276" s="37"/>
      <c r="H6276" s="37"/>
      <c r="J6276" s="25"/>
      <c r="K6276" s="25"/>
      <c r="M6276" s="25"/>
      <c r="P6276" s="25"/>
      <c r="R6276" s="25"/>
      <c r="T6276" s="37"/>
      <c r="U6276" s="37"/>
      <c r="W6276" s="37"/>
      <c r="Y6276" s="37"/>
      <c r="Z6276" s="37"/>
      <c r="AB6276" s="37"/>
    </row>
    <row r="6277" spans="1:28">
      <c r="A6277" s="125"/>
      <c r="B6277" s="37"/>
      <c r="C6277" s="37"/>
      <c r="D6277" s="37"/>
      <c r="F6277" s="37"/>
      <c r="G6277" s="37"/>
      <c r="H6277" s="37"/>
      <c r="J6277" s="25"/>
      <c r="K6277" s="25"/>
      <c r="M6277" s="25"/>
      <c r="P6277" s="25"/>
      <c r="R6277" s="25"/>
      <c r="T6277" s="37"/>
      <c r="U6277" s="37"/>
      <c r="W6277" s="37"/>
      <c r="Y6277" s="37"/>
      <c r="Z6277" s="37"/>
      <c r="AB6277" s="37"/>
    </row>
    <row r="6278" spans="1:28">
      <c r="A6278" s="125"/>
      <c r="B6278" s="37"/>
      <c r="C6278" s="37"/>
      <c r="D6278" s="37"/>
      <c r="F6278" s="37"/>
      <c r="G6278" s="37"/>
      <c r="H6278" s="37"/>
      <c r="J6278" s="25"/>
      <c r="K6278" s="25"/>
      <c r="M6278" s="25"/>
      <c r="P6278" s="25"/>
      <c r="R6278" s="25"/>
      <c r="T6278" s="37"/>
      <c r="U6278" s="37"/>
      <c r="W6278" s="37"/>
      <c r="Y6278" s="37"/>
      <c r="Z6278" s="37"/>
      <c r="AB6278" s="37"/>
    </row>
    <row r="6279" spans="1:28">
      <c r="A6279" s="125"/>
      <c r="B6279" s="37"/>
      <c r="C6279" s="37"/>
      <c r="D6279" s="37"/>
      <c r="F6279" s="37"/>
      <c r="G6279" s="37"/>
      <c r="H6279" s="37"/>
      <c r="J6279" s="25"/>
      <c r="K6279" s="25"/>
      <c r="M6279" s="25"/>
      <c r="P6279" s="25"/>
      <c r="R6279" s="25"/>
      <c r="T6279" s="37"/>
      <c r="U6279" s="37"/>
      <c r="W6279" s="37"/>
      <c r="Y6279" s="37"/>
      <c r="Z6279" s="37"/>
      <c r="AB6279" s="37"/>
    </row>
    <row r="6280" spans="1:28">
      <c r="A6280" s="125"/>
      <c r="B6280" s="37"/>
      <c r="C6280" s="37"/>
      <c r="D6280" s="37"/>
      <c r="F6280" s="37"/>
      <c r="G6280" s="37"/>
      <c r="H6280" s="37"/>
      <c r="J6280" s="25"/>
      <c r="K6280" s="25"/>
      <c r="M6280" s="25"/>
      <c r="P6280" s="25"/>
      <c r="R6280" s="25"/>
      <c r="T6280" s="37"/>
      <c r="U6280" s="37"/>
      <c r="W6280" s="37"/>
      <c r="Y6280" s="37"/>
      <c r="Z6280" s="37"/>
      <c r="AB6280" s="37"/>
    </row>
    <row r="6281" spans="1:28">
      <c r="A6281" s="125"/>
      <c r="B6281" s="37"/>
      <c r="C6281" s="37"/>
      <c r="D6281" s="37"/>
      <c r="F6281" s="37"/>
      <c r="G6281" s="37"/>
      <c r="H6281" s="37"/>
      <c r="J6281" s="25"/>
      <c r="K6281" s="25"/>
      <c r="M6281" s="25"/>
      <c r="P6281" s="25"/>
      <c r="R6281" s="25"/>
      <c r="T6281" s="37"/>
      <c r="U6281" s="37"/>
      <c r="W6281" s="37"/>
      <c r="Y6281" s="37"/>
      <c r="Z6281" s="37"/>
      <c r="AB6281" s="37"/>
    </row>
    <row r="6282" spans="1:28">
      <c r="A6282" s="125"/>
      <c r="B6282" s="37"/>
      <c r="C6282" s="37"/>
      <c r="D6282" s="37"/>
      <c r="F6282" s="37"/>
      <c r="G6282" s="37"/>
      <c r="H6282" s="37"/>
      <c r="J6282" s="25"/>
      <c r="K6282" s="25"/>
      <c r="M6282" s="25"/>
      <c r="P6282" s="25"/>
      <c r="R6282" s="25"/>
      <c r="T6282" s="37"/>
      <c r="U6282" s="37"/>
      <c r="W6282" s="37"/>
      <c r="Y6282" s="37"/>
      <c r="Z6282" s="37"/>
      <c r="AB6282" s="37"/>
    </row>
    <row r="6283" spans="1:28">
      <c r="A6283" s="125"/>
      <c r="B6283" s="37"/>
      <c r="C6283" s="37"/>
      <c r="D6283" s="37"/>
      <c r="F6283" s="37"/>
      <c r="G6283" s="37"/>
      <c r="H6283" s="37"/>
      <c r="J6283" s="25"/>
      <c r="K6283" s="25"/>
      <c r="M6283" s="25"/>
      <c r="P6283" s="25"/>
      <c r="R6283" s="25"/>
      <c r="T6283" s="37"/>
      <c r="U6283" s="37"/>
      <c r="W6283" s="37"/>
      <c r="Y6283" s="37"/>
      <c r="Z6283" s="37"/>
      <c r="AB6283" s="37"/>
    </row>
    <row r="6284" spans="1:28">
      <c r="A6284" s="125"/>
      <c r="B6284" s="37"/>
      <c r="C6284" s="37"/>
      <c r="D6284" s="37"/>
      <c r="F6284" s="37"/>
      <c r="G6284" s="37"/>
      <c r="H6284" s="37"/>
      <c r="J6284" s="25"/>
      <c r="K6284" s="25"/>
      <c r="M6284" s="25"/>
      <c r="P6284" s="25"/>
      <c r="R6284" s="25"/>
      <c r="T6284" s="37"/>
      <c r="U6284" s="37"/>
      <c r="W6284" s="37"/>
      <c r="Y6284" s="37"/>
      <c r="Z6284" s="37"/>
      <c r="AB6284" s="37"/>
    </row>
    <row r="6285" spans="1:28">
      <c r="A6285" s="125"/>
      <c r="B6285" s="37"/>
      <c r="C6285" s="37"/>
      <c r="D6285" s="37"/>
      <c r="F6285" s="37"/>
      <c r="G6285" s="37"/>
      <c r="H6285" s="37"/>
      <c r="J6285" s="25"/>
      <c r="K6285" s="25"/>
      <c r="M6285" s="25"/>
      <c r="P6285" s="25"/>
      <c r="R6285" s="25"/>
      <c r="T6285" s="37"/>
      <c r="U6285" s="37"/>
      <c r="W6285" s="37"/>
      <c r="Y6285" s="37"/>
      <c r="Z6285" s="37"/>
      <c r="AB6285" s="37"/>
    </row>
    <row r="6286" spans="1:28">
      <c r="A6286" s="125"/>
      <c r="B6286" s="37"/>
      <c r="C6286" s="37"/>
      <c r="D6286" s="37"/>
      <c r="F6286" s="37"/>
      <c r="G6286" s="37"/>
      <c r="H6286" s="37"/>
      <c r="J6286" s="25"/>
      <c r="K6286" s="25"/>
      <c r="M6286" s="25"/>
      <c r="P6286" s="25"/>
      <c r="R6286" s="25"/>
      <c r="T6286" s="37"/>
      <c r="U6286" s="37"/>
      <c r="W6286" s="37"/>
      <c r="Y6286" s="37"/>
      <c r="Z6286" s="37"/>
      <c r="AB6286" s="37"/>
    </row>
    <row r="6287" spans="1:28">
      <c r="A6287" s="125"/>
      <c r="B6287" s="37"/>
      <c r="C6287" s="37"/>
      <c r="D6287" s="37"/>
      <c r="F6287" s="37"/>
      <c r="G6287" s="37"/>
      <c r="H6287" s="37"/>
      <c r="J6287" s="25"/>
      <c r="K6287" s="25"/>
      <c r="M6287" s="25"/>
      <c r="P6287" s="25"/>
      <c r="R6287" s="25"/>
      <c r="T6287" s="37"/>
      <c r="U6287" s="37"/>
      <c r="W6287" s="37"/>
      <c r="Y6287" s="37"/>
      <c r="Z6287" s="37"/>
      <c r="AB6287" s="37"/>
    </row>
    <row r="6288" spans="1:28">
      <c r="A6288" s="125"/>
      <c r="B6288" s="37"/>
      <c r="C6288" s="37"/>
      <c r="D6288" s="37"/>
      <c r="F6288" s="37"/>
      <c r="G6288" s="37"/>
      <c r="H6288" s="37"/>
      <c r="J6288" s="25"/>
      <c r="K6288" s="25"/>
      <c r="M6288" s="25"/>
      <c r="P6288" s="25"/>
      <c r="R6288" s="25"/>
      <c r="T6288" s="37"/>
      <c r="U6288" s="37"/>
      <c r="W6288" s="37"/>
      <c r="Y6288" s="37"/>
      <c r="Z6288" s="37"/>
      <c r="AB6288" s="37"/>
    </row>
    <row r="6289" spans="1:28">
      <c r="A6289" s="125"/>
      <c r="B6289" s="37"/>
      <c r="C6289" s="37"/>
      <c r="D6289" s="37"/>
      <c r="F6289" s="37"/>
      <c r="G6289" s="37"/>
      <c r="H6289" s="37"/>
      <c r="J6289" s="25"/>
      <c r="K6289" s="25"/>
      <c r="M6289" s="25"/>
      <c r="P6289" s="25"/>
      <c r="R6289" s="25"/>
      <c r="T6289" s="37"/>
      <c r="U6289" s="37"/>
      <c r="W6289" s="37"/>
      <c r="Y6289" s="37"/>
      <c r="Z6289" s="37"/>
      <c r="AB6289" s="37"/>
    </row>
    <row r="6290" spans="1:28">
      <c r="A6290" s="125"/>
      <c r="B6290" s="37"/>
      <c r="C6290" s="37"/>
      <c r="D6290" s="37"/>
      <c r="F6290" s="37"/>
      <c r="G6290" s="37"/>
      <c r="H6290" s="37"/>
      <c r="J6290" s="25"/>
      <c r="K6290" s="25"/>
      <c r="M6290" s="25"/>
      <c r="P6290" s="25"/>
      <c r="R6290" s="25"/>
      <c r="T6290" s="37"/>
      <c r="U6290" s="37"/>
      <c r="W6290" s="37"/>
      <c r="Y6290" s="37"/>
      <c r="Z6290" s="37"/>
      <c r="AB6290" s="37"/>
    </row>
    <row r="6291" spans="1:28">
      <c r="A6291" s="125"/>
      <c r="B6291" s="37"/>
      <c r="C6291" s="37"/>
      <c r="D6291" s="37"/>
      <c r="F6291" s="37"/>
      <c r="G6291" s="37"/>
      <c r="H6291" s="37"/>
      <c r="J6291" s="25"/>
      <c r="K6291" s="25"/>
      <c r="M6291" s="25"/>
      <c r="P6291" s="25"/>
      <c r="R6291" s="25"/>
      <c r="T6291" s="37"/>
      <c r="U6291" s="37"/>
      <c r="W6291" s="37"/>
      <c r="Y6291" s="37"/>
      <c r="Z6291" s="37"/>
      <c r="AB6291" s="37"/>
    </row>
    <row r="6292" spans="1:28">
      <c r="A6292" s="125"/>
      <c r="B6292" s="37"/>
      <c r="C6292" s="37"/>
      <c r="D6292" s="37"/>
      <c r="F6292" s="37"/>
      <c r="G6292" s="37"/>
      <c r="H6292" s="37"/>
      <c r="J6292" s="25"/>
      <c r="K6292" s="25"/>
      <c r="M6292" s="25"/>
      <c r="P6292" s="25"/>
      <c r="R6292" s="25"/>
      <c r="T6292" s="37"/>
      <c r="U6292" s="37"/>
      <c r="W6292" s="37"/>
      <c r="Y6292" s="37"/>
      <c r="Z6292" s="37"/>
      <c r="AB6292" s="37"/>
    </row>
    <row r="6293" spans="1:28">
      <c r="A6293" s="125"/>
      <c r="B6293" s="37"/>
      <c r="C6293" s="37"/>
      <c r="D6293" s="37"/>
      <c r="F6293" s="37"/>
      <c r="G6293" s="37"/>
      <c r="H6293" s="37"/>
      <c r="J6293" s="25"/>
      <c r="K6293" s="25"/>
      <c r="M6293" s="25"/>
      <c r="P6293" s="25"/>
      <c r="R6293" s="25"/>
      <c r="T6293" s="37"/>
      <c r="U6293" s="37"/>
      <c r="W6293" s="37"/>
      <c r="Y6293" s="37"/>
      <c r="Z6293" s="37"/>
      <c r="AB6293" s="37"/>
    </row>
    <row r="6294" spans="1:28">
      <c r="A6294" s="125"/>
      <c r="B6294" s="37"/>
      <c r="C6294" s="37"/>
      <c r="D6294" s="37"/>
      <c r="F6294" s="37"/>
      <c r="G6294" s="37"/>
      <c r="H6294" s="37"/>
      <c r="J6294" s="25"/>
      <c r="K6294" s="25"/>
      <c r="M6294" s="25"/>
      <c r="P6294" s="25"/>
      <c r="R6294" s="25"/>
      <c r="T6294" s="37"/>
      <c r="U6294" s="37"/>
      <c r="W6294" s="37"/>
      <c r="Y6294" s="37"/>
      <c r="Z6294" s="37"/>
      <c r="AB6294" s="37"/>
    </row>
    <row r="6295" spans="1:28">
      <c r="A6295" s="125"/>
      <c r="B6295" s="37"/>
      <c r="C6295" s="37"/>
      <c r="D6295" s="37"/>
      <c r="F6295" s="37"/>
      <c r="G6295" s="37"/>
      <c r="H6295" s="37"/>
      <c r="J6295" s="25"/>
      <c r="K6295" s="25"/>
      <c r="M6295" s="25"/>
      <c r="P6295" s="25"/>
      <c r="R6295" s="25"/>
      <c r="T6295" s="37"/>
      <c r="U6295" s="37"/>
      <c r="W6295" s="37"/>
      <c r="Y6295" s="37"/>
      <c r="Z6295" s="37"/>
      <c r="AB6295" s="37"/>
    </row>
    <row r="6296" spans="1:28">
      <c r="A6296" s="125"/>
      <c r="B6296" s="37"/>
      <c r="C6296" s="37"/>
      <c r="D6296" s="37"/>
      <c r="F6296" s="37"/>
      <c r="G6296" s="37"/>
      <c r="H6296" s="37"/>
      <c r="J6296" s="25"/>
      <c r="K6296" s="25"/>
      <c r="M6296" s="25"/>
      <c r="P6296" s="25"/>
      <c r="R6296" s="25"/>
      <c r="T6296" s="37"/>
      <c r="U6296" s="37"/>
      <c r="W6296" s="37"/>
      <c r="Y6296" s="37"/>
      <c r="Z6296" s="37"/>
      <c r="AB6296" s="37"/>
    </row>
    <row r="6297" spans="1:28">
      <c r="A6297" s="125"/>
      <c r="B6297" s="37"/>
      <c r="C6297" s="37"/>
      <c r="D6297" s="37"/>
      <c r="F6297" s="37"/>
      <c r="G6297" s="37"/>
      <c r="H6297" s="37"/>
      <c r="J6297" s="25"/>
      <c r="K6297" s="25"/>
      <c r="M6297" s="25"/>
      <c r="P6297" s="25"/>
      <c r="R6297" s="25"/>
      <c r="T6297" s="37"/>
      <c r="U6297" s="37"/>
      <c r="W6297" s="37"/>
      <c r="Y6297" s="37"/>
      <c r="Z6297" s="37"/>
      <c r="AB6297" s="37"/>
    </row>
    <row r="6298" spans="1:28">
      <c r="A6298" s="125"/>
      <c r="B6298" s="37"/>
      <c r="C6298" s="37"/>
      <c r="D6298" s="37"/>
      <c r="F6298" s="37"/>
      <c r="G6298" s="37"/>
      <c r="H6298" s="37"/>
      <c r="J6298" s="25"/>
      <c r="K6298" s="25"/>
      <c r="M6298" s="25"/>
      <c r="P6298" s="25"/>
      <c r="R6298" s="25"/>
      <c r="T6298" s="37"/>
      <c r="U6298" s="37"/>
      <c r="W6298" s="37"/>
      <c r="Y6298" s="37"/>
      <c r="Z6298" s="37"/>
      <c r="AB6298" s="37"/>
    </row>
    <row r="6299" spans="1:28">
      <c r="A6299" s="125"/>
      <c r="B6299" s="37"/>
      <c r="C6299" s="37"/>
      <c r="D6299" s="37"/>
      <c r="F6299" s="37"/>
      <c r="G6299" s="37"/>
      <c r="H6299" s="37"/>
      <c r="J6299" s="25"/>
      <c r="K6299" s="25"/>
      <c r="M6299" s="25"/>
      <c r="P6299" s="25"/>
      <c r="R6299" s="25"/>
      <c r="T6299" s="37"/>
      <c r="U6299" s="37"/>
      <c r="W6299" s="37"/>
      <c r="Y6299" s="37"/>
      <c r="Z6299" s="37"/>
      <c r="AB6299" s="37"/>
    </row>
    <row r="6300" spans="1:28">
      <c r="A6300" s="125"/>
      <c r="B6300" s="37"/>
      <c r="C6300" s="37"/>
      <c r="D6300" s="37"/>
      <c r="F6300" s="37"/>
      <c r="G6300" s="37"/>
      <c r="H6300" s="37"/>
      <c r="J6300" s="25"/>
      <c r="K6300" s="25"/>
      <c r="M6300" s="25"/>
      <c r="P6300" s="25"/>
      <c r="R6300" s="25"/>
      <c r="T6300" s="37"/>
      <c r="U6300" s="37"/>
      <c r="W6300" s="37"/>
      <c r="Y6300" s="37"/>
      <c r="Z6300" s="37"/>
      <c r="AB6300" s="37"/>
    </row>
    <row r="6301" spans="1:28">
      <c r="A6301" s="125"/>
      <c r="B6301" s="37"/>
      <c r="C6301" s="37"/>
      <c r="D6301" s="37"/>
      <c r="F6301" s="37"/>
      <c r="G6301" s="37"/>
      <c r="H6301" s="37"/>
      <c r="J6301" s="25"/>
      <c r="K6301" s="25"/>
      <c r="M6301" s="25"/>
      <c r="P6301" s="25"/>
      <c r="R6301" s="25"/>
      <c r="T6301" s="37"/>
      <c r="U6301" s="37"/>
      <c r="W6301" s="37"/>
      <c r="Y6301" s="37"/>
      <c r="Z6301" s="37"/>
      <c r="AB6301" s="37"/>
    </row>
    <row r="6302" spans="1:28">
      <c r="A6302" s="125"/>
      <c r="B6302" s="37"/>
      <c r="C6302" s="37"/>
      <c r="D6302" s="37"/>
      <c r="F6302" s="37"/>
      <c r="G6302" s="37"/>
      <c r="H6302" s="37"/>
      <c r="J6302" s="25"/>
      <c r="K6302" s="25"/>
      <c r="M6302" s="25"/>
      <c r="P6302" s="25"/>
      <c r="R6302" s="25"/>
      <c r="T6302" s="37"/>
      <c r="U6302" s="37"/>
      <c r="W6302" s="37"/>
      <c r="Y6302" s="37"/>
      <c r="Z6302" s="37"/>
      <c r="AB6302" s="37"/>
    </row>
    <row r="6303" spans="1:28">
      <c r="A6303" s="125"/>
      <c r="B6303" s="37"/>
      <c r="C6303" s="37"/>
      <c r="D6303" s="37"/>
      <c r="F6303" s="37"/>
      <c r="G6303" s="37"/>
      <c r="H6303" s="37"/>
      <c r="J6303" s="25"/>
      <c r="K6303" s="25"/>
      <c r="M6303" s="25"/>
      <c r="P6303" s="25"/>
      <c r="R6303" s="25"/>
      <c r="T6303" s="37"/>
      <c r="U6303" s="37"/>
      <c r="W6303" s="37"/>
      <c r="Y6303" s="37"/>
      <c r="Z6303" s="37"/>
      <c r="AB6303" s="37"/>
    </row>
    <row r="6304" spans="1:28">
      <c r="A6304" s="125"/>
      <c r="B6304" s="37"/>
      <c r="C6304" s="37"/>
      <c r="D6304" s="37"/>
      <c r="F6304" s="37"/>
      <c r="G6304" s="37"/>
      <c r="H6304" s="37"/>
      <c r="J6304" s="25"/>
      <c r="K6304" s="25"/>
      <c r="M6304" s="25"/>
      <c r="P6304" s="25"/>
      <c r="R6304" s="25"/>
      <c r="T6304" s="37"/>
      <c r="U6304" s="37"/>
      <c r="W6304" s="37"/>
      <c r="Y6304" s="37"/>
      <c r="Z6304" s="37"/>
      <c r="AB6304" s="37"/>
    </row>
    <row r="6305" spans="1:28">
      <c r="A6305" s="125"/>
      <c r="B6305" s="37"/>
      <c r="C6305" s="37"/>
      <c r="D6305" s="37"/>
      <c r="F6305" s="37"/>
      <c r="G6305" s="37"/>
      <c r="H6305" s="37"/>
      <c r="J6305" s="25"/>
      <c r="K6305" s="25"/>
      <c r="M6305" s="25"/>
      <c r="P6305" s="25"/>
      <c r="R6305" s="25"/>
      <c r="T6305" s="37"/>
      <c r="U6305" s="37"/>
      <c r="W6305" s="37"/>
      <c r="Y6305" s="37"/>
      <c r="Z6305" s="37"/>
      <c r="AB6305" s="37"/>
    </row>
    <row r="6306" spans="1:28">
      <c r="A6306" s="125"/>
      <c r="B6306" s="37"/>
      <c r="C6306" s="37"/>
      <c r="D6306" s="37"/>
      <c r="F6306" s="37"/>
      <c r="G6306" s="37"/>
      <c r="H6306" s="37"/>
      <c r="J6306" s="25"/>
      <c r="K6306" s="25"/>
      <c r="M6306" s="25"/>
      <c r="P6306" s="25"/>
      <c r="R6306" s="25"/>
      <c r="T6306" s="37"/>
      <c r="U6306" s="37"/>
      <c r="W6306" s="37"/>
      <c r="Y6306" s="37"/>
      <c r="Z6306" s="37"/>
      <c r="AB6306" s="37"/>
    </row>
    <row r="6307" spans="1:28">
      <c r="A6307" s="125"/>
      <c r="B6307" s="37"/>
      <c r="C6307" s="37"/>
      <c r="D6307" s="37"/>
      <c r="F6307" s="37"/>
      <c r="G6307" s="37"/>
      <c r="H6307" s="37"/>
      <c r="J6307" s="25"/>
      <c r="K6307" s="25"/>
      <c r="M6307" s="25"/>
      <c r="P6307" s="25"/>
      <c r="R6307" s="25"/>
      <c r="T6307" s="37"/>
      <c r="U6307" s="37"/>
      <c r="W6307" s="37"/>
      <c r="Y6307" s="37"/>
      <c r="Z6307" s="37"/>
      <c r="AB6307" s="37"/>
    </row>
    <row r="6308" spans="1:28">
      <c r="A6308" s="125"/>
      <c r="B6308" s="37"/>
      <c r="C6308" s="37"/>
      <c r="D6308" s="37"/>
      <c r="F6308" s="37"/>
      <c r="G6308" s="37"/>
      <c r="H6308" s="37"/>
      <c r="J6308" s="25"/>
      <c r="K6308" s="25"/>
      <c r="M6308" s="25"/>
      <c r="P6308" s="25"/>
      <c r="R6308" s="25"/>
      <c r="T6308" s="37"/>
      <c r="U6308" s="37"/>
      <c r="W6308" s="37"/>
      <c r="Y6308" s="37"/>
      <c r="Z6308" s="37"/>
      <c r="AB6308" s="37"/>
    </row>
    <row r="6309" spans="1:28">
      <c r="A6309" s="125"/>
      <c r="B6309" s="37"/>
      <c r="C6309" s="37"/>
      <c r="D6309" s="37"/>
      <c r="F6309" s="37"/>
      <c r="G6309" s="37"/>
      <c r="H6309" s="37"/>
      <c r="J6309" s="25"/>
      <c r="K6309" s="25"/>
      <c r="M6309" s="25"/>
      <c r="P6309" s="25"/>
      <c r="R6309" s="25"/>
      <c r="T6309" s="37"/>
      <c r="U6309" s="37"/>
      <c r="W6309" s="37"/>
      <c r="Y6309" s="37"/>
      <c r="Z6309" s="37"/>
      <c r="AB6309" s="37"/>
    </row>
    <row r="6310" spans="1:28">
      <c r="A6310" s="125"/>
      <c r="B6310" s="37"/>
      <c r="C6310" s="37"/>
      <c r="D6310" s="37"/>
      <c r="F6310" s="37"/>
      <c r="G6310" s="37"/>
      <c r="H6310" s="37"/>
      <c r="J6310" s="25"/>
      <c r="K6310" s="25"/>
      <c r="M6310" s="25"/>
      <c r="P6310" s="25"/>
      <c r="R6310" s="25"/>
      <c r="T6310" s="37"/>
      <c r="U6310" s="37"/>
      <c r="W6310" s="37"/>
      <c r="Y6310" s="37"/>
      <c r="Z6310" s="37"/>
      <c r="AB6310" s="37"/>
    </row>
    <row r="6311" spans="1:28">
      <c r="A6311" s="125"/>
      <c r="B6311" s="37"/>
      <c r="C6311" s="37"/>
      <c r="D6311" s="37"/>
      <c r="F6311" s="37"/>
      <c r="G6311" s="37"/>
      <c r="H6311" s="37"/>
      <c r="J6311" s="25"/>
      <c r="K6311" s="25"/>
      <c r="M6311" s="25"/>
      <c r="P6311" s="25"/>
      <c r="R6311" s="25"/>
      <c r="T6311" s="37"/>
      <c r="U6311" s="37"/>
      <c r="W6311" s="37"/>
      <c r="Y6311" s="37"/>
      <c r="Z6311" s="37"/>
      <c r="AB6311" s="37"/>
    </row>
    <row r="6312" spans="1:28">
      <c r="A6312" s="125"/>
      <c r="B6312" s="37"/>
      <c r="C6312" s="37"/>
      <c r="D6312" s="37"/>
      <c r="F6312" s="37"/>
      <c r="G6312" s="37"/>
      <c r="H6312" s="37"/>
      <c r="J6312" s="25"/>
      <c r="K6312" s="25"/>
      <c r="M6312" s="25"/>
      <c r="P6312" s="25"/>
      <c r="R6312" s="25"/>
      <c r="T6312" s="37"/>
      <c r="U6312" s="37"/>
      <c r="W6312" s="37"/>
      <c r="Y6312" s="37"/>
      <c r="Z6312" s="37"/>
      <c r="AB6312" s="37"/>
    </row>
    <row r="6313" spans="1:28">
      <c r="A6313" s="125"/>
      <c r="B6313" s="37"/>
      <c r="C6313" s="37"/>
      <c r="D6313" s="37"/>
      <c r="F6313" s="37"/>
      <c r="G6313" s="37"/>
      <c r="H6313" s="37"/>
      <c r="J6313" s="25"/>
      <c r="K6313" s="25"/>
      <c r="M6313" s="25"/>
      <c r="P6313" s="25"/>
      <c r="R6313" s="25"/>
      <c r="T6313" s="37"/>
      <c r="U6313" s="37"/>
      <c r="W6313" s="37"/>
      <c r="Y6313" s="37"/>
      <c r="Z6313" s="37"/>
      <c r="AB6313" s="37"/>
    </row>
    <row r="6314" spans="1:28">
      <c r="A6314" s="125"/>
      <c r="B6314" s="37"/>
      <c r="C6314" s="37"/>
      <c r="D6314" s="37"/>
      <c r="F6314" s="37"/>
      <c r="G6314" s="37"/>
      <c r="H6314" s="37"/>
      <c r="J6314" s="25"/>
      <c r="K6314" s="25"/>
      <c r="M6314" s="25"/>
      <c r="P6314" s="25"/>
      <c r="R6314" s="25"/>
      <c r="T6314" s="37"/>
      <c r="U6314" s="37"/>
      <c r="W6314" s="37"/>
      <c r="Y6314" s="37"/>
      <c r="Z6314" s="37"/>
      <c r="AB6314" s="37"/>
    </row>
    <row r="6315" spans="1:28">
      <c r="A6315" s="125"/>
      <c r="B6315" s="37"/>
      <c r="C6315" s="37"/>
      <c r="D6315" s="37"/>
      <c r="F6315" s="37"/>
      <c r="G6315" s="37"/>
      <c r="H6315" s="37"/>
      <c r="J6315" s="25"/>
      <c r="K6315" s="25"/>
      <c r="M6315" s="25"/>
      <c r="P6315" s="25"/>
      <c r="R6315" s="25"/>
      <c r="T6315" s="37"/>
      <c r="U6315" s="37"/>
      <c r="W6315" s="37"/>
      <c r="Y6315" s="37"/>
      <c r="Z6315" s="37"/>
      <c r="AB6315" s="37"/>
    </row>
    <row r="6316" spans="1:28">
      <c r="A6316" s="125"/>
      <c r="B6316" s="37"/>
      <c r="C6316" s="37"/>
      <c r="D6316" s="37"/>
      <c r="F6316" s="37"/>
      <c r="G6316" s="37"/>
      <c r="H6316" s="37"/>
      <c r="J6316" s="25"/>
      <c r="K6316" s="25"/>
      <c r="M6316" s="25"/>
      <c r="P6316" s="25"/>
      <c r="R6316" s="25"/>
      <c r="T6316" s="37"/>
      <c r="U6316" s="37"/>
      <c r="W6316" s="37"/>
      <c r="Y6316" s="37"/>
      <c r="Z6316" s="37"/>
      <c r="AB6316" s="37"/>
    </row>
    <row r="6317" spans="1:28">
      <c r="A6317" s="125"/>
      <c r="B6317" s="37"/>
      <c r="C6317" s="37"/>
      <c r="D6317" s="37"/>
      <c r="F6317" s="37"/>
      <c r="G6317" s="37"/>
      <c r="H6317" s="37"/>
      <c r="J6317" s="25"/>
      <c r="K6317" s="25"/>
      <c r="M6317" s="25"/>
      <c r="P6317" s="25"/>
      <c r="R6317" s="25"/>
      <c r="T6317" s="37"/>
      <c r="U6317" s="37"/>
      <c r="W6317" s="37"/>
      <c r="Y6317" s="37"/>
      <c r="Z6317" s="37"/>
      <c r="AB6317" s="37"/>
    </row>
    <row r="6318" spans="1:28">
      <c r="A6318" s="125"/>
      <c r="B6318" s="37"/>
      <c r="C6318" s="37"/>
      <c r="D6318" s="37"/>
      <c r="F6318" s="37"/>
      <c r="G6318" s="37"/>
      <c r="H6318" s="37"/>
      <c r="J6318" s="25"/>
      <c r="K6318" s="25"/>
      <c r="M6318" s="25"/>
      <c r="P6318" s="25"/>
      <c r="R6318" s="25"/>
      <c r="T6318" s="37"/>
      <c r="U6318" s="37"/>
      <c r="W6318" s="37"/>
      <c r="Y6318" s="37"/>
      <c r="Z6318" s="37"/>
      <c r="AB6318" s="37"/>
    </row>
    <row r="6319" spans="1:28">
      <c r="A6319" s="125"/>
      <c r="B6319" s="37"/>
      <c r="C6319" s="37"/>
      <c r="D6319" s="37"/>
      <c r="F6319" s="37"/>
      <c r="G6319" s="37"/>
      <c r="H6319" s="37"/>
      <c r="J6319" s="25"/>
      <c r="K6319" s="25"/>
      <c r="M6319" s="25"/>
      <c r="P6319" s="25"/>
      <c r="R6319" s="25"/>
      <c r="T6319" s="37"/>
      <c r="U6319" s="37"/>
      <c r="W6319" s="37"/>
      <c r="Y6319" s="37"/>
      <c r="Z6319" s="37"/>
      <c r="AB6319" s="37"/>
    </row>
    <row r="6320" spans="1:28">
      <c r="A6320" s="125"/>
      <c r="B6320" s="37"/>
      <c r="C6320" s="37"/>
      <c r="D6320" s="37"/>
      <c r="F6320" s="37"/>
      <c r="G6320" s="37"/>
      <c r="H6320" s="37"/>
      <c r="J6320" s="25"/>
      <c r="K6320" s="25"/>
      <c r="M6320" s="25"/>
      <c r="P6320" s="25"/>
      <c r="R6320" s="25"/>
      <c r="T6320" s="37"/>
      <c r="U6320" s="37"/>
      <c r="W6320" s="37"/>
      <c r="Y6320" s="37"/>
      <c r="Z6320" s="37"/>
      <c r="AB6320" s="37"/>
    </row>
    <row r="6321" spans="1:28">
      <c r="A6321" s="125"/>
      <c r="B6321" s="37"/>
      <c r="C6321" s="37"/>
      <c r="D6321" s="37"/>
      <c r="F6321" s="37"/>
      <c r="G6321" s="37"/>
      <c r="H6321" s="37"/>
      <c r="J6321" s="25"/>
      <c r="K6321" s="25"/>
      <c r="M6321" s="25"/>
      <c r="P6321" s="25"/>
      <c r="R6321" s="25"/>
      <c r="T6321" s="37"/>
      <c r="U6321" s="37"/>
      <c r="W6321" s="37"/>
      <c r="Y6321" s="37"/>
      <c r="Z6321" s="37"/>
      <c r="AB6321" s="37"/>
    </row>
    <row r="6322" spans="1:28">
      <c r="A6322" s="125"/>
      <c r="B6322" s="37"/>
      <c r="C6322" s="37"/>
      <c r="D6322" s="37"/>
      <c r="F6322" s="37"/>
      <c r="G6322" s="37"/>
      <c r="H6322" s="37"/>
      <c r="J6322" s="25"/>
      <c r="K6322" s="25"/>
      <c r="M6322" s="25"/>
      <c r="P6322" s="25"/>
      <c r="R6322" s="25"/>
      <c r="T6322" s="37"/>
      <c r="U6322" s="37"/>
      <c r="W6322" s="37"/>
      <c r="Y6322" s="37"/>
      <c r="Z6322" s="37"/>
      <c r="AB6322" s="37"/>
    </row>
    <row r="6323" spans="1:28">
      <c r="A6323" s="125"/>
      <c r="B6323" s="37"/>
      <c r="C6323" s="37"/>
      <c r="D6323" s="37"/>
      <c r="F6323" s="37"/>
      <c r="G6323" s="37"/>
      <c r="H6323" s="37"/>
      <c r="J6323" s="25"/>
      <c r="K6323" s="25"/>
      <c r="M6323" s="25"/>
      <c r="P6323" s="25"/>
      <c r="R6323" s="25"/>
      <c r="T6323" s="37"/>
      <c r="U6323" s="37"/>
      <c r="W6323" s="37"/>
      <c r="Y6323" s="37"/>
      <c r="Z6323" s="37"/>
      <c r="AB6323" s="37"/>
    </row>
    <row r="6324" spans="1:28">
      <c r="A6324" s="125"/>
      <c r="B6324" s="37"/>
      <c r="C6324" s="37"/>
      <c r="D6324" s="37"/>
      <c r="F6324" s="37"/>
      <c r="G6324" s="37"/>
      <c r="H6324" s="37"/>
      <c r="J6324" s="25"/>
      <c r="K6324" s="25"/>
      <c r="M6324" s="25"/>
      <c r="P6324" s="25"/>
      <c r="R6324" s="25"/>
      <c r="T6324" s="37"/>
      <c r="U6324" s="37"/>
      <c r="W6324" s="37"/>
      <c r="Y6324" s="37"/>
      <c r="Z6324" s="37"/>
      <c r="AB6324" s="37"/>
    </row>
    <row r="6325" spans="1:28">
      <c r="A6325" s="125"/>
      <c r="B6325" s="37"/>
      <c r="C6325" s="37"/>
      <c r="D6325" s="37"/>
      <c r="F6325" s="37"/>
      <c r="G6325" s="37"/>
      <c r="H6325" s="37"/>
      <c r="J6325" s="25"/>
      <c r="K6325" s="25"/>
      <c r="M6325" s="25"/>
      <c r="P6325" s="25"/>
      <c r="R6325" s="25"/>
      <c r="T6325" s="37"/>
      <c r="U6325" s="37"/>
      <c r="W6325" s="37"/>
      <c r="Y6325" s="37"/>
      <c r="Z6325" s="37"/>
      <c r="AB6325" s="37"/>
    </row>
    <row r="6326" spans="1:28">
      <c r="A6326" s="125"/>
      <c r="B6326" s="37"/>
      <c r="C6326" s="37"/>
      <c r="D6326" s="37"/>
      <c r="F6326" s="37"/>
      <c r="G6326" s="37"/>
      <c r="H6326" s="37"/>
      <c r="J6326" s="25"/>
      <c r="K6326" s="25"/>
      <c r="M6326" s="25"/>
      <c r="P6326" s="25"/>
      <c r="R6326" s="25"/>
      <c r="T6326" s="37"/>
      <c r="U6326" s="37"/>
      <c r="W6326" s="37"/>
      <c r="Y6326" s="37"/>
      <c r="Z6326" s="37"/>
      <c r="AB6326" s="37"/>
    </row>
    <row r="6327" spans="1:28">
      <c r="A6327" s="125"/>
      <c r="B6327" s="37"/>
      <c r="C6327" s="37"/>
      <c r="D6327" s="37"/>
      <c r="F6327" s="37"/>
      <c r="G6327" s="37"/>
      <c r="H6327" s="37"/>
      <c r="J6327" s="25"/>
      <c r="K6327" s="25"/>
      <c r="M6327" s="25"/>
      <c r="P6327" s="25"/>
      <c r="R6327" s="25"/>
      <c r="T6327" s="37"/>
      <c r="U6327" s="37"/>
      <c r="W6327" s="37"/>
      <c r="Y6327" s="37"/>
      <c r="Z6327" s="37"/>
      <c r="AB6327" s="37"/>
    </row>
    <row r="6328" spans="1:28">
      <c r="A6328" s="125"/>
      <c r="B6328" s="37"/>
      <c r="C6328" s="37"/>
      <c r="D6328" s="37"/>
      <c r="F6328" s="37"/>
      <c r="G6328" s="37"/>
      <c r="H6328" s="37"/>
      <c r="J6328" s="25"/>
      <c r="K6328" s="25"/>
      <c r="M6328" s="25"/>
      <c r="P6328" s="25"/>
      <c r="R6328" s="25"/>
      <c r="T6328" s="37"/>
      <c r="U6328" s="37"/>
      <c r="W6328" s="37"/>
      <c r="Y6328" s="37"/>
      <c r="Z6328" s="37"/>
      <c r="AB6328" s="37"/>
    </row>
    <row r="6329" spans="1:28">
      <c r="A6329" s="125"/>
      <c r="B6329" s="37"/>
      <c r="C6329" s="37"/>
      <c r="D6329" s="37"/>
      <c r="F6329" s="37"/>
      <c r="G6329" s="37"/>
      <c r="H6329" s="37"/>
      <c r="J6329" s="25"/>
      <c r="K6329" s="25"/>
      <c r="M6329" s="25"/>
      <c r="P6329" s="25"/>
      <c r="R6329" s="25"/>
      <c r="T6329" s="37"/>
      <c r="U6329" s="37"/>
      <c r="W6329" s="37"/>
      <c r="Y6329" s="37"/>
      <c r="Z6329" s="37"/>
      <c r="AB6329" s="37"/>
    </row>
    <row r="6330" spans="1:28">
      <c r="A6330" s="125"/>
      <c r="B6330" s="37"/>
      <c r="C6330" s="37"/>
      <c r="D6330" s="37"/>
      <c r="F6330" s="37"/>
      <c r="G6330" s="37"/>
      <c r="H6330" s="37"/>
      <c r="J6330" s="25"/>
      <c r="K6330" s="25"/>
      <c r="M6330" s="25"/>
      <c r="P6330" s="25"/>
      <c r="R6330" s="25"/>
      <c r="T6330" s="37"/>
      <c r="U6330" s="37"/>
      <c r="W6330" s="37"/>
      <c r="Y6330" s="37"/>
      <c r="Z6330" s="37"/>
      <c r="AB6330" s="37"/>
    </row>
    <row r="6331" spans="1:28">
      <c r="A6331" s="125"/>
      <c r="B6331" s="37"/>
      <c r="C6331" s="37"/>
      <c r="D6331" s="37"/>
      <c r="F6331" s="37"/>
      <c r="G6331" s="37"/>
      <c r="H6331" s="37"/>
      <c r="J6331" s="25"/>
      <c r="K6331" s="25"/>
      <c r="M6331" s="25"/>
      <c r="P6331" s="25"/>
      <c r="R6331" s="25"/>
      <c r="T6331" s="37"/>
      <c r="U6331" s="37"/>
      <c r="W6331" s="37"/>
      <c r="Y6331" s="37"/>
      <c r="Z6331" s="37"/>
      <c r="AB6331" s="37"/>
    </row>
    <row r="6332" spans="1:28">
      <c r="A6332" s="125"/>
      <c r="B6332" s="37"/>
      <c r="C6332" s="37"/>
      <c r="D6332" s="37"/>
      <c r="F6332" s="37"/>
      <c r="G6332" s="37"/>
      <c r="H6332" s="37"/>
      <c r="J6332" s="25"/>
      <c r="K6332" s="25"/>
      <c r="M6332" s="25"/>
      <c r="P6332" s="25"/>
      <c r="R6332" s="25"/>
      <c r="T6332" s="37"/>
      <c r="U6332" s="37"/>
      <c r="W6332" s="37"/>
      <c r="Y6332" s="37"/>
      <c r="Z6332" s="37"/>
      <c r="AB6332" s="37"/>
    </row>
    <row r="6333" spans="1:28">
      <c r="A6333" s="125"/>
      <c r="B6333" s="37"/>
      <c r="C6333" s="37"/>
      <c r="D6333" s="37"/>
      <c r="F6333" s="37"/>
      <c r="G6333" s="37"/>
      <c r="H6333" s="37"/>
      <c r="J6333" s="25"/>
      <c r="K6333" s="25"/>
      <c r="M6333" s="25"/>
      <c r="P6333" s="25"/>
      <c r="R6333" s="25"/>
      <c r="T6333" s="37"/>
      <c r="U6333" s="37"/>
      <c r="W6333" s="37"/>
      <c r="Y6333" s="37"/>
      <c r="Z6333" s="37"/>
      <c r="AB6333" s="37"/>
    </row>
    <row r="6334" spans="1:28">
      <c r="A6334" s="125"/>
      <c r="B6334" s="37"/>
      <c r="C6334" s="37"/>
      <c r="D6334" s="37"/>
      <c r="F6334" s="37"/>
      <c r="G6334" s="37"/>
      <c r="H6334" s="37"/>
      <c r="J6334" s="25"/>
      <c r="K6334" s="25"/>
      <c r="M6334" s="25"/>
      <c r="P6334" s="25"/>
      <c r="R6334" s="25"/>
      <c r="T6334" s="37"/>
      <c r="U6334" s="37"/>
      <c r="W6334" s="37"/>
      <c r="Y6334" s="37"/>
      <c r="Z6334" s="37"/>
      <c r="AB6334" s="37"/>
    </row>
    <row r="6335" spans="1:28">
      <c r="A6335" s="125"/>
      <c r="B6335" s="37"/>
      <c r="C6335" s="37"/>
      <c r="D6335" s="37"/>
      <c r="F6335" s="37"/>
      <c r="G6335" s="37"/>
      <c r="H6335" s="37"/>
      <c r="J6335" s="25"/>
      <c r="K6335" s="25"/>
      <c r="M6335" s="25"/>
      <c r="P6335" s="25"/>
      <c r="R6335" s="25"/>
      <c r="T6335" s="37"/>
      <c r="U6335" s="37"/>
      <c r="W6335" s="37"/>
      <c r="Y6335" s="37"/>
      <c r="Z6335" s="37"/>
      <c r="AB6335" s="37"/>
    </row>
    <row r="6336" spans="1:28">
      <c r="A6336" s="125"/>
      <c r="B6336" s="37"/>
      <c r="C6336" s="37"/>
      <c r="D6336" s="37"/>
      <c r="F6336" s="37"/>
      <c r="G6336" s="37"/>
      <c r="H6336" s="37"/>
      <c r="J6336" s="25"/>
      <c r="K6336" s="25"/>
      <c r="M6336" s="25"/>
      <c r="P6336" s="25"/>
      <c r="R6336" s="25"/>
      <c r="T6336" s="37"/>
      <c r="U6336" s="37"/>
      <c r="W6336" s="37"/>
      <c r="Y6336" s="37"/>
      <c r="Z6336" s="37"/>
      <c r="AB6336" s="37"/>
    </row>
    <row r="6337" spans="1:28">
      <c r="A6337" s="125"/>
      <c r="B6337" s="37"/>
      <c r="C6337" s="37"/>
      <c r="D6337" s="37"/>
      <c r="F6337" s="37"/>
      <c r="G6337" s="37"/>
      <c r="H6337" s="37"/>
      <c r="J6337" s="25"/>
      <c r="K6337" s="25"/>
      <c r="M6337" s="25"/>
      <c r="P6337" s="25"/>
      <c r="R6337" s="25"/>
      <c r="T6337" s="37"/>
      <c r="U6337" s="37"/>
      <c r="W6337" s="37"/>
      <c r="Y6337" s="37"/>
      <c r="Z6337" s="37"/>
      <c r="AB6337" s="37"/>
    </row>
    <row r="6338" spans="1:28">
      <c r="A6338" s="125"/>
      <c r="B6338" s="37"/>
      <c r="C6338" s="37"/>
      <c r="D6338" s="37"/>
      <c r="F6338" s="37"/>
      <c r="G6338" s="37"/>
      <c r="H6338" s="37"/>
      <c r="J6338" s="25"/>
      <c r="K6338" s="25"/>
      <c r="M6338" s="25"/>
      <c r="P6338" s="25"/>
      <c r="R6338" s="25"/>
      <c r="T6338" s="37"/>
      <c r="U6338" s="37"/>
      <c r="W6338" s="37"/>
      <c r="Y6338" s="37"/>
      <c r="Z6338" s="37"/>
      <c r="AB6338" s="37"/>
    </row>
    <row r="6339" spans="1:28">
      <c r="A6339" s="125"/>
      <c r="B6339" s="37"/>
      <c r="C6339" s="37"/>
      <c r="D6339" s="37"/>
      <c r="F6339" s="37"/>
      <c r="G6339" s="37"/>
      <c r="H6339" s="37"/>
      <c r="J6339" s="25"/>
      <c r="K6339" s="25"/>
      <c r="M6339" s="25"/>
      <c r="P6339" s="25"/>
      <c r="R6339" s="25"/>
      <c r="T6339" s="37"/>
      <c r="U6339" s="37"/>
      <c r="W6339" s="37"/>
      <c r="Y6339" s="37"/>
      <c r="Z6339" s="37"/>
      <c r="AB6339" s="37"/>
    </row>
    <row r="6340" spans="1:28">
      <c r="A6340" s="125"/>
      <c r="B6340" s="37"/>
      <c r="C6340" s="37"/>
      <c r="D6340" s="37"/>
      <c r="F6340" s="37"/>
      <c r="G6340" s="37"/>
      <c r="H6340" s="37"/>
      <c r="J6340" s="25"/>
      <c r="K6340" s="25"/>
      <c r="M6340" s="25"/>
      <c r="P6340" s="25"/>
      <c r="R6340" s="25"/>
      <c r="T6340" s="37"/>
      <c r="U6340" s="37"/>
      <c r="W6340" s="37"/>
      <c r="Y6340" s="37"/>
      <c r="Z6340" s="37"/>
      <c r="AB6340" s="37"/>
    </row>
    <row r="6341" spans="1:28">
      <c r="A6341" s="125"/>
      <c r="B6341" s="37"/>
      <c r="C6341" s="37"/>
      <c r="D6341" s="37"/>
      <c r="F6341" s="37"/>
      <c r="G6341" s="37"/>
      <c r="H6341" s="37"/>
      <c r="J6341" s="25"/>
      <c r="K6341" s="25"/>
      <c r="M6341" s="25"/>
      <c r="P6341" s="25"/>
      <c r="R6341" s="25"/>
      <c r="T6341" s="37"/>
      <c r="U6341" s="37"/>
      <c r="W6341" s="37"/>
      <c r="Y6341" s="37"/>
      <c r="Z6341" s="37"/>
      <c r="AB6341" s="37"/>
    </row>
    <row r="6342" spans="1:28">
      <c r="A6342" s="125"/>
      <c r="B6342" s="37"/>
      <c r="C6342" s="37"/>
      <c r="D6342" s="37"/>
      <c r="F6342" s="37"/>
      <c r="G6342" s="37"/>
      <c r="H6342" s="37"/>
      <c r="J6342" s="25"/>
      <c r="K6342" s="25"/>
      <c r="M6342" s="25"/>
      <c r="P6342" s="25"/>
      <c r="R6342" s="25"/>
      <c r="T6342" s="37"/>
      <c r="U6342" s="37"/>
      <c r="W6342" s="37"/>
      <c r="Y6342" s="37"/>
      <c r="Z6342" s="37"/>
      <c r="AB6342" s="37"/>
    </row>
    <row r="6343" spans="1:28">
      <c r="A6343" s="125"/>
      <c r="B6343" s="37"/>
      <c r="C6343" s="37"/>
      <c r="D6343" s="37"/>
      <c r="F6343" s="37"/>
      <c r="G6343" s="37"/>
      <c r="H6343" s="37"/>
      <c r="J6343" s="25"/>
      <c r="K6343" s="25"/>
      <c r="M6343" s="25"/>
      <c r="P6343" s="25"/>
      <c r="R6343" s="25"/>
      <c r="T6343" s="37"/>
      <c r="U6343" s="37"/>
      <c r="W6343" s="37"/>
      <c r="Y6343" s="37"/>
      <c r="Z6343" s="37"/>
      <c r="AB6343" s="37"/>
    </row>
    <row r="6344" spans="1:28">
      <c r="A6344" s="125"/>
      <c r="B6344" s="37"/>
      <c r="C6344" s="37"/>
      <c r="D6344" s="37"/>
      <c r="F6344" s="37"/>
      <c r="G6344" s="37"/>
      <c r="H6344" s="37"/>
      <c r="J6344" s="25"/>
      <c r="K6344" s="25"/>
      <c r="M6344" s="25"/>
      <c r="P6344" s="25"/>
      <c r="R6344" s="25"/>
      <c r="T6344" s="37"/>
      <c r="U6344" s="37"/>
      <c r="W6344" s="37"/>
      <c r="Y6344" s="37"/>
      <c r="Z6344" s="37"/>
      <c r="AB6344" s="37"/>
    </row>
    <row r="6345" spans="1:28">
      <c r="A6345" s="125"/>
      <c r="B6345" s="37"/>
      <c r="C6345" s="37"/>
      <c r="D6345" s="37"/>
      <c r="F6345" s="37"/>
      <c r="G6345" s="37"/>
      <c r="H6345" s="37"/>
      <c r="J6345" s="25"/>
      <c r="K6345" s="25"/>
      <c r="M6345" s="25"/>
      <c r="P6345" s="25"/>
      <c r="R6345" s="25"/>
      <c r="T6345" s="37"/>
      <c r="U6345" s="37"/>
      <c r="W6345" s="37"/>
      <c r="Y6345" s="37"/>
      <c r="Z6345" s="37"/>
      <c r="AB6345" s="37"/>
    </row>
    <row r="6346" spans="1:28">
      <c r="A6346" s="125"/>
      <c r="B6346" s="37"/>
      <c r="C6346" s="37"/>
      <c r="D6346" s="37"/>
      <c r="F6346" s="37"/>
      <c r="G6346" s="37"/>
      <c r="H6346" s="37"/>
      <c r="J6346" s="25"/>
      <c r="K6346" s="25"/>
      <c r="M6346" s="25"/>
      <c r="P6346" s="25"/>
      <c r="R6346" s="25"/>
      <c r="T6346" s="37"/>
      <c r="U6346" s="37"/>
      <c r="W6346" s="37"/>
      <c r="Y6346" s="37"/>
      <c r="Z6346" s="37"/>
      <c r="AB6346" s="37"/>
    </row>
    <row r="6347" spans="1:28">
      <c r="A6347" s="125"/>
      <c r="B6347" s="37"/>
      <c r="C6347" s="37"/>
      <c r="D6347" s="37"/>
      <c r="F6347" s="37"/>
      <c r="G6347" s="37"/>
      <c r="H6347" s="37"/>
      <c r="J6347" s="25"/>
      <c r="K6347" s="25"/>
      <c r="M6347" s="25"/>
      <c r="P6347" s="25"/>
      <c r="R6347" s="25"/>
      <c r="T6347" s="37"/>
      <c r="U6347" s="37"/>
      <c r="W6347" s="37"/>
      <c r="Y6347" s="37"/>
      <c r="Z6347" s="37"/>
      <c r="AB6347" s="37"/>
    </row>
    <row r="6348" spans="1:28">
      <c r="A6348" s="125"/>
      <c r="B6348" s="37"/>
      <c r="C6348" s="37"/>
      <c r="D6348" s="37"/>
      <c r="F6348" s="37"/>
      <c r="G6348" s="37"/>
      <c r="H6348" s="37"/>
      <c r="J6348" s="25"/>
      <c r="K6348" s="25"/>
      <c r="M6348" s="25"/>
      <c r="P6348" s="25"/>
      <c r="R6348" s="25"/>
      <c r="T6348" s="37"/>
      <c r="U6348" s="37"/>
      <c r="W6348" s="37"/>
      <c r="Y6348" s="37"/>
      <c r="Z6348" s="37"/>
      <c r="AB6348" s="37"/>
    </row>
    <row r="6349" spans="1:28">
      <c r="A6349" s="125"/>
      <c r="B6349" s="37"/>
      <c r="C6349" s="37"/>
      <c r="D6349" s="37"/>
      <c r="F6349" s="37"/>
      <c r="G6349" s="37"/>
      <c r="H6349" s="37"/>
      <c r="J6349" s="25"/>
      <c r="K6349" s="25"/>
      <c r="M6349" s="25"/>
      <c r="P6349" s="25"/>
      <c r="R6349" s="25"/>
      <c r="T6349" s="37"/>
      <c r="U6349" s="37"/>
      <c r="W6349" s="37"/>
      <c r="Y6349" s="37"/>
      <c r="Z6349" s="37"/>
      <c r="AB6349" s="37"/>
    </row>
    <row r="6350" spans="1:28">
      <c r="A6350" s="125"/>
      <c r="B6350" s="37"/>
      <c r="C6350" s="37"/>
      <c r="D6350" s="37"/>
      <c r="F6350" s="37"/>
      <c r="G6350" s="37"/>
      <c r="H6350" s="37"/>
      <c r="J6350" s="25"/>
      <c r="K6350" s="25"/>
      <c r="M6350" s="25"/>
      <c r="P6350" s="25"/>
      <c r="R6350" s="25"/>
      <c r="T6350" s="37"/>
      <c r="U6350" s="37"/>
      <c r="W6350" s="37"/>
      <c r="Y6350" s="37"/>
      <c r="Z6350" s="37"/>
      <c r="AB6350" s="37"/>
    </row>
    <row r="6351" spans="1:28">
      <c r="A6351" s="125"/>
      <c r="B6351" s="37"/>
      <c r="C6351" s="37"/>
      <c r="D6351" s="37"/>
      <c r="F6351" s="37"/>
      <c r="G6351" s="37"/>
      <c r="H6351" s="37"/>
      <c r="J6351" s="25"/>
      <c r="K6351" s="25"/>
      <c r="M6351" s="25"/>
      <c r="P6351" s="25"/>
      <c r="R6351" s="25"/>
      <c r="T6351" s="37"/>
      <c r="U6351" s="37"/>
      <c r="W6351" s="37"/>
      <c r="Y6351" s="37"/>
      <c r="Z6351" s="37"/>
      <c r="AB6351" s="37"/>
    </row>
    <row r="6352" spans="1:28">
      <c r="A6352" s="125"/>
      <c r="B6352" s="37"/>
      <c r="C6352" s="37"/>
      <c r="D6352" s="37"/>
      <c r="F6352" s="37"/>
      <c r="G6352" s="37"/>
      <c r="H6352" s="37"/>
      <c r="J6352" s="25"/>
      <c r="K6352" s="25"/>
      <c r="M6352" s="25"/>
      <c r="P6352" s="25"/>
      <c r="R6352" s="25"/>
      <c r="T6352" s="37"/>
      <c r="U6352" s="37"/>
      <c r="W6352" s="37"/>
      <c r="Y6352" s="37"/>
      <c r="Z6352" s="37"/>
      <c r="AB6352" s="37"/>
    </row>
    <row r="6353" spans="1:28">
      <c r="A6353" s="125"/>
      <c r="B6353" s="37"/>
      <c r="C6353" s="37"/>
      <c r="D6353" s="37"/>
      <c r="F6353" s="37"/>
      <c r="G6353" s="37"/>
      <c r="H6353" s="37"/>
      <c r="J6353" s="25"/>
      <c r="K6353" s="25"/>
      <c r="M6353" s="25"/>
      <c r="P6353" s="25"/>
      <c r="R6353" s="25"/>
      <c r="T6353" s="37"/>
      <c r="U6353" s="37"/>
      <c r="W6353" s="37"/>
      <c r="Y6353" s="37"/>
      <c r="Z6353" s="37"/>
      <c r="AB6353" s="37"/>
    </row>
    <row r="6354" spans="1:28">
      <c r="A6354" s="125"/>
      <c r="B6354" s="37"/>
      <c r="C6354" s="37"/>
      <c r="D6354" s="37"/>
      <c r="F6354" s="37"/>
      <c r="G6354" s="37"/>
      <c r="H6354" s="37"/>
      <c r="J6354" s="25"/>
      <c r="K6354" s="25"/>
      <c r="M6354" s="25"/>
      <c r="P6354" s="25"/>
      <c r="R6354" s="25"/>
      <c r="T6354" s="37"/>
      <c r="U6354" s="37"/>
      <c r="W6354" s="37"/>
      <c r="Y6354" s="37"/>
      <c r="Z6354" s="37"/>
      <c r="AB6354" s="37"/>
    </row>
    <row r="6355" spans="1:28">
      <c r="A6355" s="125"/>
      <c r="B6355" s="37"/>
      <c r="C6355" s="37"/>
      <c r="D6355" s="37"/>
      <c r="F6355" s="37"/>
      <c r="G6355" s="37"/>
      <c r="H6355" s="37"/>
      <c r="J6355" s="25"/>
      <c r="K6355" s="25"/>
      <c r="M6355" s="25"/>
      <c r="P6355" s="25"/>
      <c r="R6355" s="25"/>
      <c r="T6355" s="37"/>
      <c r="U6355" s="37"/>
      <c r="W6355" s="37"/>
      <c r="Y6355" s="37"/>
      <c r="Z6355" s="37"/>
      <c r="AB6355" s="37"/>
    </row>
    <row r="6356" spans="1:28">
      <c r="A6356" s="125"/>
      <c r="B6356" s="37"/>
      <c r="C6356" s="37"/>
      <c r="D6356" s="37"/>
      <c r="F6356" s="37"/>
      <c r="G6356" s="37"/>
      <c r="H6356" s="37"/>
      <c r="J6356" s="25"/>
      <c r="K6356" s="25"/>
      <c r="M6356" s="25"/>
      <c r="P6356" s="25"/>
      <c r="R6356" s="25"/>
      <c r="T6356" s="37"/>
      <c r="U6356" s="37"/>
      <c r="W6356" s="37"/>
      <c r="Y6356" s="37"/>
      <c r="Z6356" s="37"/>
      <c r="AB6356" s="37"/>
    </row>
    <row r="6357" spans="1:28">
      <c r="A6357" s="125"/>
      <c r="B6357" s="37"/>
      <c r="C6357" s="37"/>
      <c r="D6357" s="37"/>
      <c r="F6357" s="37"/>
      <c r="G6357" s="37"/>
      <c r="H6357" s="37"/>
      <c r="J6357" s="25"/>
      <c r="K6357" s="25"/>
      <c r="M6357" s="25"/>
      <c r="P6357" s="25"/>
      <c r="R6357" s="25"/>
      <c r="T6357" s="37"/>
      <c r="U6357" s="37"/>
      <c r="W6357" s="37"/>
      <c r="Y6357" s="37"/>
      <c r="Z6357" s="37"/>
      <c r="AB6357" s="37"/>
    </row>
    <row r="6358" spans="1:28">
      <c r="A6358" s="125"/>
      <c r="B6358" s="37"/>
      <c r="C6358" s="37"/>
      <c r="D6358" s="37"/>
      <c r="F6358" s="37"/>
      <c r="G6358" s="37"/>
      <c r="H6358" s="37"/>
      <c r="J6358" s="25"/>
      <c r="K6358" s="25"/>
      <c r="M6358" s="25"/>
      <c r="P6358" s="25"/>
      <c r="R6358" s="25"/>
      <c r="T6358" s="37"/>
      <c r="U6358" s="37"/>
      <c r="W6358" s="37"/>
      <c r="Y6358" s="37"/>
      <c r="Z6358" s="37"/>
      <c r="AB6358" s="37"/>
    </row>
    <row r="6359" spans="1:28">
      <c r="A6359" s="125"/>
      <c r="B6359" s="37"/>
      <c r="C6359" s="37"/>
      <c r="D6359" s="37"/>
      <c r="F6359" s="37"/>
      <c r="G6359" s="37"/>
      <c r="H6359" s="37"/>
      <c r="J6359" s="25"/>
      <c r="K6359" s="25"/>
      <c r="M6359" s="25"/>
      <c r="P6359" s="25"/>
      <c r="R6359" s="25"/>
      <c r="T6359" s="37"/>
      <c r="U6359" s="37"/>
      <c r="W6359" s="37"/>
      <c r="Y6359" s="37"/>
      <c r="Z6359" s="37"/>
      <c r="AB6359" s="37"/>
    </row>
    <row r="6360" spans="1:28">
      <c r="A6360" s="125"/>
      <c r="B6360" s="37"/>
      <c r="C6360" s="37"/>
      <c r="D6360" s="37"/>
      <c r="F6360" s="37"/>
      <c r="G6360" s="37"/>
      <c r="H6360" s="37"/>
      <c r="J6360" s="25"/>
      <c r="K6360" s="25"/>
      <c r="M6360" s="25"/>
      <c r="P6360" s="25"/>
      <c r="R6360" s="25"/>
      <c r="T6360" s="37"/>
      <c r="U6360" s="37"/>
      <c r="W6360" s="37"/>
      <c r="Y6360" s="37"/>
      <c r="Z6360" s="37"/>
      <c r="AB6360" s="37"/>
    </row>
    <row r="6361" spans="1:28">
      <c r="A6361" s="125"/>
      <c r="B6361" s="37"/>
      <c r="C6361" s="37"/>
      <c r="D6361" s="37"/>
      <c r="F6361" s="37"/>
      <c r="G6361" s="37"/>
      <c r="H6361" s="37"/>
      <c r="J6361" s="25"/>
      <c r="K6361" s="25"/>
      <c r="M6361" s="25"/>
      <c r="P6361" s="25"/>
      <c r="R6361" s="25"/>
      <c r="T6361" s="37"/>
      <c r="U6361" s="37"/>
      <c r="W6361" s="37"/>
      <c r="Y6361" s="37"/>
      <c r="Z6361" s="37"/>
      <c r="AB6361" s="37"/>
    </row>
    <row r="6362" spans="1:28">
      <c r="A6362" s="125"/>
      <c r="B6362" s="37"/>
      <c r="C6362" s="37"/>
      <c r="D6362" s="37"/>
      <c r="F6362" s="37"/>
      <c r="G6362" s="37"/>
      <c r="H6362" s="37"/>
      <c r="J6362" s="25"/>
      <c r="K6362" s="25"/>
      <c r="M6362" s="25"/>
      <c r="P6362" s="25"/>
      <c r="R6362" s="25"/>
      <c r="T6362" s="37"/>
      <c r="U6362" s="37"/>
      <c r="W6362" s="37"/>
      <c r="Y6362" s="37"/>
      <c r="Z6362" s="37"/>
      <c r="AB6362" s="37"/>
    </row>
    <row r="6363" spans="1:28">
      <c r="A6363" s="125"/>
      <c r="B6363" s="37"/>
      <c r="C6363" s="37"/>
      <c r="D6363" s="37"/>
      <c r="F6363" s="37"/>
      <c r="G6363" s="37"/>
      <c r="H6363" s="37"/>
      <c r="J6363" s="25"/>
      <c r="K6363" s="25"/>
      <c r="M6363" s="25"/>
      <c r="P6363" s="25"/>
      <c r="R6363" s="25"/>
      <c r="T6363" s="37"/>
      <c r="U6363" s="37"/>
      <c r="W6363" s="37"/>
      <c r="Y6363" s="37"/>
      <c r="Z6363" s="37"/>
      <c r="AB6363" s="37"/>
    </row>
    <row r="6364" spans="1:28">
      <c r="A6364" s="125"/>
      <c r="B6364" s="37"/>
      <c r="C6364" s="37"/>
      <c r="D6364" s="37"/>
      <c r="F6364" s="37"/>
      <c r="G6364" s="37"/>
      <c r="H6364" s="37"/>
      <c r="J6364" s="25"/>
      <c r="K6364" s="25"/>
      <c r="M6364" s="25"/>
      <c r="P6364" s="25"/>
      <c r="R6364" s="25"/>
      <c r="T6364" s="37"/>
      <c r="U6364" s="37"/>
      <c r="W6364" s="37"/>
      <c r="Y6364" s="37"/>
      <c r="Z6364" s="37"/>
      <c r="AB6364" s="37"/>
    </row>
    <row r="6365" spans="1:28">
      <c r="A6365" s="125"/>
      <c r="B6365" s="37"/>
      <c r="C6365" s="37"/>
      <c r="D6365" s="37"/>
      <c r="F6365" s="37"/>
      <c r="G6365" s="37"/>
      <c r="H6365" s="37"/>
      <c r="J6365" s="25"/>
      <c r="K6365" s="25"/>
      <c r="M6365" s="25"/>
      <c r="P6365" s="25"/>
      <c r="R6365" s="25"/>
      <c r="T6365" s="37"/>
      <c r="U6365" s="37"/>
      <c r="W6365" s="37"/>
      <c r="Y6365" s="37"/>
      <c r="Z6365" s="37"/>
      <c r="AB6365" s="37"/>
    </row>
    <row r="6366" spans="1:28">
      <c r="A6366" s="125"/>
      <c r="B6366" s="37"/>
      <c r="C6366" s="37"/>
      <c r="D6366" s="37"/>
      <c r="F6366" s="37"/>
      <c r="G6366" s="37"/>
      <c r="H6366" s="37"/>
      <c r="J6366" s="25"/>
      <c r="K6366" s="25"/>
      <c r="M6366" s="25"/>
      <c r="P6366" s="25"/>
      <c r="R6366" s="25"/>
      <c r="T6366" s="37"/>
      <c r="U6366" s="37"/>
      <c r="W6366" s="37"/>
      <c r="Y6366" s="37"/>
      <c r="Z6366" s="37"/>
      <c r="AB6366" s="37"/>
    </row>
    <row r="6367" spans="1:28">
      <c r="A6367" s="125"/>
      <c r="B6367" s="37"/>
      <c r="C6367" s="37"/>
      <c r="D6367" s="37"/>
      <c r="F6367" s="37"/>
      <c r="G6367" s="37"/>
      <c r="H6367" s="37"/>
      <c r="J6367" s="25"/>
      <c r="K6367" s="25"/>
      <c r="M6367" s="25"/>
      <c r="P6367" s="25"/>
      <c r="R6367" s="25"/>
      <c r="T6367" s="37"/>
      <c r="U6367" s="37"/>
      <c r="W6367" s="37"/>
      <c r="Y6367" s="37"/>
      <c r="Z6367" s="37"/>
      <c r="AB6367" s="37"/>
    </row>
    <row r="6368" spans="1:28">
      <c r="A6368" s="125"/>
      <c r="B6368" s="37"/>
      <c r="C6368" s="37"/>
      <c r="D6368" s="37"/>
      <c r="F6368" s="37"/>
      <c r="G6368" s="37"/>
      <c r="H6368" s="37"/>
      <c r="J6368" s="25"/>
      <c r="K6368" s="25"/>
      <c r="M6368" s="25"/>
      <c r="P6368" s="25"/>
      <c r="R6368" s="25"/>
      <c r="T6368" s="37"/>
      <c r="U6368" s="37"/>
      <c r="W6368" s="37"/>
      <c r="Y6368" s="37"/>
      <c r="Z6368" s="37"/>
      <c r="AB6368" s="37"/>
    </row>
    <row r="6369" spans="1:28">
      <c r="A6369" s="125"/>
      <c r="B6369" s="37"/>
      <c r="C6369" s="37"/>
      <c r="D6369" s="37"/>
      <c r="F6369" s="37"/>
      <c r="G6369" s="37"/>
      <c r="H6369" s="37"/>
      <c r="J6369" s="25"/>
      <c r="K6369" s="25"/>
      <c r="M6369" s="25"/>
      <c r="P6369" s="25"/>
      <c r="R6369" s="25"/>
      <c r="T6369" s="37"/>
      <c r="U6369" s="37"/>
      <c r="W6369" s="37"/>
      <c r="Y6369" s="37"/>
      <c r="Z6369" s="37"/>
      <c r="AB6369" s="37"/>
    </row>
    <row r="6370" spans="1:28">
      <c r="A6370" s="125"/>
      <c r="B6370" s="37"/>
      <c r="C6370" s="37"/>
      <c r="D6370" s="37"/>
      <c r="F6370" s="37"/>
      <c r="G6370" s="37"/>
      <c r="H6370" s="37"/>
      <c r="J6370" s="25"/>
      <c r="K6370" s="25"/>
      <c r="M6370" s="25"/>
      <c r="P6370" s="25"/>
      <c r="R6370" s="25"/>
      <c r="T6370" s="37"/>
      <c r="U6370" s="37"/>
      <c r="W6370" s="37"/>
      <c r="Y6370" s="37"/>
      <c r="Z6370" s="37"/>
      <c r="AB6370" s="37"/>
    </row>
    <row r="6371" spans="1:28">
      <c r="A6371" s="125"/>
      <c r="B6371" s="37"/>
      <c r="C6371" s="37"/>
      <c r="D6371" s="37"/>
      <c r="F6371" s="37"/>
      <c r="G6371" s="37"/>
      <c r="H6371" s="37"/>
      <c r="J6371" s="25"/>
      <c r="K6371" s="25"/>
      <c r="M6371" s="25"/>
      <c r="P6371" s="25"/>
      <c r="R6371" s="25"/>
      <c r="T6371" s="37"/>
      <c r="U6371" s="37"/>
      <c r="W6371" s="37"/>
      <c r="Y6371" s="37"/>
      <c r="Z6371" s="37"/>
      <c r="AB6371" s="37"/>
    </row>
    <row r="6372" spans="1:28">
      <c r="A6372" s="125"/>
      <c r="B6372" s="37"/>
      <c r="C6372" s="37"/>
      <c r="D6372" s="37"/>
      <c r="F6372" s="37"/>
      <c r="G6372" s="37"/>
      <c r="H6372" s="37"/>
      <c r="J6372" s="25"/>
      <c r="K6372" s="25"/>
      <c r="M6372" s="25"/>
      <c r="P6372" s="25"/>
      <c r="R6372" s="25"/>
      <c r="T6372" s="37"/>
      <c r="U6372" s="37"/>
      <c r="W6372" s="37"/>
      <c r="Y6372" s="37"/>
      <c r="Z6372" s="37"/>
      <c r="AB6372" s="37"/>
    </row>
    <row r="6373" spans="1:28">
      <c r="A6373" s="125"/>
      <c r="B6373" s="37"/>
      <c r="C6373" s="37"/>
      <c r="D6373" s="37"/>
      <c r="F6373" s="37"/>
      <c r="G6373" s="37"/>
      <c r="H6373" s="37"/>
      <c r="J6373" s="25"/>
      <c r="K6373" s="25"/>
      <c r="M6373" s="25"/>
      <c r="P6373" s="25"/>
      <c r="R6373" s="25"/>
      <c r="T6373" s="37"/>
      <c r="U6373" s="37"/>
      <c r="W6373" s="37"/>
      <c r="Y6373" s="37"/>
      <c r="Z6373" s="37"/>
      <c r="AB6373" s="37"/>
    </row>
    <row r="6374" spans="1:28">
      <c r="A6374" s="125"/>
      <c r="B6374" s="37"/>
      <c r="C6374" s="37"/>
      <c r="D6374" s="37"/>
      <c r="F6374" s="37"/>
      <c r="G6374" s="37"/>
      <c r="H6374" s="37"/>
      <c r="J6374" s="25"/>
      <c r="K6374" s="25"/>
      <c r="M6374" s="25"/>
      <c r="P6374" s="25"/>
      <c r="R6374" s="25"/>
      <c r="T6374" s="37"/>
      <c r="U6374" s="37"/>
      <c r="W6374" s="37"/>
      <c r="Y6374" s="37"/>
      <c r="Z6374" s="37"/>
      <c r="AB6374" s="37"/>
    </row>
    <row r="6375" spans="1:28">
      <c r="A6375" s="125"/>
      <c r="B6375" s="37"/>
      <c r="C6375" s="37"/>
      <c r="D6375" s="37"/>
      <c r="F6375" s="37"/>
      <c r="G6375" s="37"/>
      <c r="H6375" s="37"/>
      <c r="J6375" s="25"/>
      <c r="K6375" s="25"/>
      <c r="M6375" s="25"/>
      <c r="P6375" s="25"/>
      <c r="R6375" s="25"/>
      <c r="T6375" s="37"/>
      <c r="U6375" s="37"/>
      <c r="W6375" s="37"/>
      <c r="Y6375" s="37"/>
      <c r="Z6375" s="37"/>
      <c r="AB6375" s="37"/>
    </row>
    <row r="6376" spans="1:28">
      <c r="A6376" s="125"/>
      <c r="B6376" s="37"/>
      <c r="C6376" s="37"/>
      <c r="D6376" s="37"/>
      <c r="F6376" s="37"/>
      <c r="G6376" s="37"/>
      <c r="H6376" s="37"/>
      <c r="J6376" s="25"/>
      <c r="K6376" s="25"/>
      <c r="M6376" s="25"/>
      <c r="P6376" s="25"/>
      <c r="R6376" s="25"/>
      <c r="T6376" s="37"/>
      <c r="U6376" s="37"/>
      <c r="W6376" s="37"/>
      <c r="Y6376" s="37"/>
      <c r="Z6376" s="37"/>
      <c r="AB6376" s="37"/>
    </row>
    <row r="6377" spans="1:28">
      <c r="A6377" s="125"/>
      <c r="B6377" s="37"/>
      <c r="C6377" s="37"/>
      <c r="D6377" s="37"/>
      <c r="F6377" s="37"/>
      <c r="G6377" s="37"/>
      <c r="H6377" s="37"/>
      <c r="J6377" s="25"/>
      <c r="K6377" s="25"/>
      <c r="M6377" s="25"/>
      <c r="P6377" s="25"/>
      <c r="R6377" s="25"/>
      <c r="T6377" s="37"/>
      <c r="U6377" s="37"/>
      <c r="W6377" s="37"/>
      <c r="Y6377" s="37"/>
      <c r="Z6377" s="37"/>
      <c r="AB6377" s="37"/>
    </row>
    <row r="6378" spans="1:28">
      <c r="A6378" s="125"/>
      <c r="B6378" s="37"/>
      <c r="C6378" s="37"/>
      <c r="D6378" s="37"/>
      <c r="F6378" s="37"/>
      <c r="G6378" s="37"/>
      <c r="H6378" s="37"/>
      <c r="J6378" s="25"/>
      <c r="K6378" s="25"/>
      <c r="M6378" s="25"/>
      <c r="P6378" s="25"/>
      <c r="R6378" s="25"/>
      <c r="T6378" s="37"/>
      <c r="U6378" s="37"/>
      <c r="W6378" s="37"/>
      <c r="Y6378" s="37"/>
      <c r="Z6378" s="37"/>
      <c r="AB6378" s="37"/>
    </row>
    <row r="6379" spans="1:28">
      <c r="A6379" s="125"/>
      <c r="B6379" s="37"/>
      <c r="C6379" s="37"/>
      <c r="D6379" s="37"/>
      <c r="F6379" s="37"/>
      <c r="G6379" s="37"/>
      <c r="H6379" s="37"/>
      <c r="J6379" s="25"/>
      <c r="K6379" s="25"/>
      <c r="M6379" s="25"/>
      <c r="P6379" s="25"/>
      <c r="R6379" s="25"/>
      <c r="T6379" s="37"/>
      <c r="U6379" s="37"/>
      <c r="W6379" s="37"/>
      <c r="Y6379" s="37"/>
      <c r="Z6379" s="37"/>
      <c r="AB6379" s="37"/>
    </row>
    <row r="6380" spans="1:28">
      <c r="A6380" s="125"/>
      <c r="B6380" s="37"/>
      <c r="C6380" s="37"/>
      <c r="D6380" s="37"/>
      <c r="F6380" s="37"/>
      <c r="G6380" s="37"/>
      <c r="H6380" s="37"/>
      <c r="J6380" s="25"/>
      <c r="K6380" s="25"/>
      <c r="M6380" s="25"/>
      <c r="P6380" s="25"/>
      <c r="R6380" s="25"/>
      <c r="T6380" s="37"/>
      <c r="U6380" s="37"/>
      <c r="W6380" s="37"/>
      <c r="Y6380" s="37"/>
      <c r="Z6380" s="37"/>
      <c r="AB6380" s="37"/>
    </row>
    <row r="6381" spans="1:28">
      <c r="A6381" s="125"/>
      <c r="B6381" s="37"/>
      <c r="C6381" s="37"/>
      <c r="D6381" s="37"/>
      <c r="F6381" s="37"/>
      <c r="G6381" s="37"/>
      <c r="H6381" s="37"/>
      <c r="J6381" s="25"/>
      <c r="K6381" s="25"/>
      <c r="M6381" s="25"/>
      <c r="P6381" s="25"/>
      <c r="R6381" s="25"/>
      <c r="T6381" s="37"/>
      <c r="U6381" s="37"/>
      <c r="W6381" s="37"/>
      <c r="Y6381" s="37"/>
      <c r="Z6381" s="37"/>
      <c r="AB6381" s="37"/>
    </row>
    <row r="6382" spans="1:28">
      <c r="A6382" s="125"/>
      <c r="B6382" s="37"/>
      <c r="C6382" s="37"/>
      <c r="D6382" s="37"/>
      <c r="F6382" s="37"/>
      <c r="G6382" s="37"/>
      <c r="H6382" s="37"/>
      <c r="J6382" s="25"/>
      <c r="K6382" s="25"/>
      <c r="M6382" s="25"/>
      <c r="P6382" s="25"/>
      <c r="R6382" s="25"/>
      <c r="T6382" s="37"/>
      <c r="U6382" s="37"/>
      <c r="W6382" s="37"/>
      <c r="Y6382" s="37"/>
      <c r="Z6382" s="37"/>
      <c r="AB6382" s="37"/>
    </row>
    <row r="6383" spans="1:28">
      <c r="A6383" s="125"/>
      <c r="B6383" s="37"/>
      <c r="C6383" s="37"/>
      <c r="D6383" s="37"/>
      <c r="F6383" s="37"/>
      <c r="G6383" s="37"/>
      <c r="H6383" s="37"/>
      <c r="J6383" s="25"/>
      <c r="K6383" s="25"/>
      <c r="M6383" s="25"/>
      <c r="P6383" s="25"/>
      <c r="R6383" s="25"/>
      <c r="T6383" s="37"/>
      <c r="U6383" s="37"/>
      <c r="W6383" s="37"/>
      <c r="Y6383" s="37"/>
      <c r="Z6383" s="37"/>
      <c r="AB6383" s="37"/>
    </row>
    <row r="6384" spans="1:28">
      <c r="A6384" s="125"/>
      <c r="B6384" s="37"/>
      <c r="C6384" s="37"/>
      <c r="D6384" s="37"/>
      <c r="F6384" s="37"/>
      <c r="G6384" s="37"/>
      <c r="H6384" s="37"/>
      <c r="J6384" s="25"/>
      <c r="K6384" s="25"/>
      <c r="M6384" s="25"/>
      <c r="P6384" s="25"/>
      <c r="R6384" s="25"/>
      <c r="T6384" s="37"/>
      <c r="U6384" s="37"/>
      <c r="W6384" s="37"/>
      <c r="Y6384" s="37"/>
      <c r="Z6384" s="37"/>
      <c r="AB6384" s="37"/>
    </row>
    <row r="6385" spans="1:28">
      <c r="A6385" s="125"/>
      <c r="B6385" s="37"/>
      <c r="C6385" s="37"/>
      <c r="D6385" s="37"/>
      <c r="F6385" s="37"/>
      <c r="G6385" s="37"/>
      <c r="H6385" s="37"/>
      <c r="J6385" s="25"/>
      <c r="K6385" s="25"/>
      <c r="M6385" s="25"/>
      <c r="P6385" s="25"/>
      <c r="R6385" s="25"/>
      <c r="T6385" s="37"/>
      <c r="U6385" s="37"/>
      <c r="W6385" s="37"/>
      <c r="Y6385" s="37"/>
      <c r="Z6385" s="37"/>
      <c r="AB6385" s="37"/>
    </row>
    <row r="6386" spans="1:28">
      <c r="A6386" s="125"/>
      <c r="B6386" s="37"/>
      <c r="C6386" s="37"/>
      <c r="D6386" s="37"/>
      <c r="F6386" s="37"/>
      <c r="G6386" s="37"/>
      <c r="H6386" s="37"/>
      <c r="J6386" s="25"/>
      <c r="K6386" s="25"/>
      <c r="M6386" s="25"/>
      <c r="P6386" s="25"/>
      <c r="R6386" s="25"/>
      <c r="T6386" s="37"/>
      <c r="U6386" s="37"/>
      <c r="W6386" s="37"/>
      <c r="Y6386" s="37"/>
      <c r="Z6386" s="37"/>
      <c r="AB6386" s="37"/>
    </row>
    <row r="6387" spans="1:28">
      <c r="A6387" s="125"/>
      <c r="B6387" s="37"/>
      <c r="C6387" s="37"/>
      <c r="D6387" s="37"/>
      <c r="F6387" s="37"/>
      <c r="G6387" s="37"/>
      <c r="H6387" s="37"/>
      <c r="J6387" s="25"/>
      <c r="K6387" s="25"/>
      <c r="M6387" s="25"/>
      <c r="P6387" s="25"/>
      <c r="R6387" s="25"/>
      <c r="T6387" s="37"/>
      <c r="U6387" s="37"/>
      <c r="W6387" s="37"/>
      <c r="Y6387" s="37"/>
      <c r="Z6387" s="37"/>
      <c r="AB6387" s="37"/>
    </row>
    <row r="6388" spans="1:28">
      <c r="A6388" s="125"/>
      <c r="B6388" s="37"/>
      <c r="C6388" s="37"/>
      <c r="D6388" s="37"/>
      <c r="F6388" s="37"/>
      <c r="G6388" s="37"/>
      <c r="H6388" s="37"/>
      <c r="J6388" s="25"/>
      <c r="K6388" s="25"/>
      <c r="M6388" s="25"/>
      <c r="P6388" s="25"/>
      <c r="R6388" s="25"/>
      <c r="T6388" s="37"/>
      <c r="U6388" s="37"/>
      <c r="W6388" s="37"/>
      <c r="Y6388" s="37"/>
      <c r="Z6388" s="37"/>
      <c r="AB6388" s="37"/>
    </row>
    <row r="6389" spans="1:28">
      <c r="A6389" s="125"/>
      <c r="B6389" s="37"/>
      <c r="C6389" s="37"/>
      <c r="D6389" s="37"/>
      <c r="F6389" s="37"/>
      <c r="G6389" s="37"/>
      <c r="H6389" s="37"/>
      <c r="J6389" s="25"/>
      <c r="K6389" s="25"/>
      <c r="M6389" s="25"/>
      <c r="P6389" s="25"/>
      <c r="R6389" s="25"/>
      <c r="T6389" s="37"/>
      <c r="U6389" s="37"/>
      <c r="W6389" s="37"/>
      <c r="Y6389" s="37"/>
      <c r="Z6389" s="37"/>
      <c r="AB6389" s="37"/>
    </row>
    <row r="6390" spans="1:28">
      <c r="A6390" s="125"/>
      <c r="B6390" s="37"/>
      <c r="C6390" s="37"/>
      <c r="D6390" s="37"/>
      <c r="F6390" s="37"/>
      <c r="G6390" s="37"/>
      <c r="H6390" s="37"/>
      <c r="J6390" s="25"/>
      <c r="K6390" s="25"/>
      <c r="M6390" s="25"/>
      <c r="P6390" s="25"/>
      <c r="R6390" s="25"/>
      <c r="T6390" s="37"/>
      <c r="U6390" s="37"/>
      <c r="W6390" s="37"/>
      <c r="Y6390" s="37"/>
      <c r="Z6390" s="37"/>
      <c r="AB6390" s="37"/>
    </row>
    <row r="6391" spans="1:28">
      <c r="A6391" s="125"/>
      <c r="B6391" s="37"/>
      <c r="C6391" s="37"/>
      <c r="D6391" s="37"/>
      <c r="F6391" s="37"/>
      <c r="G6391" s="37"/>
      <c r="H6391" s="37"/>
      <c r="J6391" s="25"/>
      <c r="K6391" s="25"/>
      <c r="M6391" s="25"/>
      <c r="P6391" s="25"/>
      <c r="R6391" s="25"/>
      <c r="T6391" s="37"/>
      <c r="U6391" s="37"/>
      <c r="W6391" s="37"/>
      <c r="Y6391" s="37"/>
      <c r="Z6391" s="37"/>
      <c r="AB6391" s="37"/>
    </row>
    <row r="6392" spans="1:28">
      <c r="A6392" s="125"/>
      <c r="B6392" s="37"/>
      <c r="C6392" s="37"/>
      <c r="D6392" s="37"/>
      <c r="F6392" s="37"/>
      <c r="G6392" s="37"/>
      <c r="H6392" s="37"/>
      <c r="J6392" s="25"/>
      <c r="K6392" s="25"/>
      <c r="M6392" s="25"/>
      <c r="P6392" s="25"/>
      <c r="R6392" s="25"/>
      <c r="T6392" s="37"/>
      <c r="U6392" s="37"/>
      <c r="W6392" s="37"/>
      <c r="Y6392" s="37"/>
      <c r="Z6392" s="37"/>
      <c r="AB6392" s="37"/>
    </row>
    <row r="6393" spans="1:28">
      <c r="A6393" s="125"/>
      <c r="B6393" s="37"/>
      <c r="C6393" s="37"/>
      <c r="D6393" s="37"/>
      <c r="F6393" s="37"/>
      <c r="G6393" s="37"/>
      <c r="H6393" s="37"/>
      <c r="J6393" s="25"/>
      <c r="K6393" s="25"/>
      <c r="M6393" s="25"/>
      <c r="P6393" s="25"/>
      <c r="R6393" s="25"/>
      <c r="T6393" s="37"/>
      <c r="U6393" s="37"/>
      <c r="W6393" s="37"/>
      <c r="Y6393" s="37"/>
      <c r="Z6393" s="37"/>
      <c r="AB6393" s="37"/>
    </row>
    <row r="6394" spans="1:28">
      <c r="A6394" s="125"/>
      <c r="B6394" s="37"/>
      <c r="C6394" s="37"/>
      <c r="D6394" s="37"/>
      <c r="F6394" s="37"/>
      <c r="G6394" s="37"/>
      <c r="H6394" s="37"/>
      <c r="J6394" s="25"/>
      <c r="K6394" s="25"/>
      <c r="M6394" s="25"/>
      <c r="P6394" s="25"/>
      <c r="R6394" s="25"/>
      <c r="T6394" s="37"/>
      <c r="U6394" s="37"/>
      <c r="W6394" s="37"/>
      <c r="Y6394" s="37"/>
      <c r="Z6394" s="37"/>
      <c r="AB6394" s="37"/>
    </row>
    <row r="6395" spans="1:28">
      <c r="A6395" s="125"/>
      <c r="B6395" s="37"/>
      <c r="C6395" s="37"/>
      <c r="D6395" s="37"/>
      <c r="F6395" s="37"/>
      <c r="G6395" s="37"/>
      <c r="H6395" s="37"/>
      <c r="J6395" s="25"/>
      <c r="K6395" s="25"/>
      <c r="M6395" s="25"/>
      <c r="P6395" s="25"/>
      <c r="R6395" s="25"/>
      <c r="T6395" s="37"/>
      <c r="U6395" s="37"/>
      <c r="W6395" s="37"/>
      <c r="Y6395" s="37"/>
      <c r="Z6395" s="37"/>
      <c r="AB6395" s="37"/>
    </row>
    <row r="6396" spans="1:28">
      <c r="A6396" s="125"/>
      <c r="B6396" s="37"/>
      <c r="C6396" s="37"/>
      <c r="D6396" s="37"/>
      <c r="F6396" s="37"/>
      <c r="G6396" s="37"/>
      <c r="H6396" s="37"/>
      <c r="J6396" s="25"/>
      <c r="K6396" s="25"/>
      <c r="M6396" s="25"/>
      <c r="P6396" s="25"/>
      <c r="R6396" s="25"/>
      <c r="T6396" s="37"/>
      <c r="U6396" s="37"/>
      <c r="W6396" s="37"/>
      <c r="Y6396" s="37"/>
      <c r="Z6396" s="37"/>
      <c r="AB6396" s="37"/>
    </row>
    <row r="6397" spans="1:28">
      <c r="A6397" s="125"/>
      <c r="B6397" s="37"/>
      <c r="C6397" s="37"/>
      <c r="D6397" s="37"/>
      <c r="F6397" s="37"/>
      <c r="G6397" s="37"/>
      <c r="H6397" s="37"/>
      <c r="J6397" s="25"/>
      <c r="K6397" s="25"/>
      <c r="M6397" s="25"/>
      <c r="P6397" s="25"/>
      <c r="R6397" s="25"/>
      <c r="T6397" s="37"/>
      <c r="U6397" s="37"/>
      <c r="W6397" s="37"/>
      <c r="Y6397" s="37"/>
      <c r="Z6397" s="37"/>
      <c r="AB6397" s="37"/>
    </row>
    <row r="6398" spans="1:28">
      <c r="A6398" s="125"/>
      <c r="B6398" s="37"/>
      <c r="C6398" s="37"/>
      <c r="D6398" s="37"/>
      <c r="F6398" s="37"/>
      <c r="G6398" s="37"/>
      <c r="H6398" s="37"/>
      <c r="J6398" s="25"/>
      <c r="K6398" s="25"/>
      <c r="M6398" s="25"/>
      <c r="P6398" s="25"/>
      <c r="R6398" s="25"/>
      <c r="T6398" s="37"/>
      <c r="U6398" s="37"/>
      <c r="W6398" s="37"/>
      <c r="Y6398" s="37"/>
      <c r="Z6398" s="37"/>
      <c r="AB6398" s="37"/>
    </row>
    <row r="6399" spans="1:28">
      <c r="A6399" s="125"/>
      <c r="B6399" s="37"/>
      <c r="C6399" s="37"/>
      <c r="D6399" s="37"/>
      <c r="F6399" s="37"/>
      <c r="G6399" s="37"/>
      <c r="H6399" s="37"/>
      <c r="J6399" s="25"/>
      <c r="K6399" s="25"/>
      <c r="M6399" s="25"/>
      <c r="P6399" s="25"/>
      <c r="R6399" s="25"/>
      <c r="T6399" s="37"/>
      <c r="U6399" s="37"/>
      <c r="W6399" s="37"/>
      <c r="Y6399" s="37"/>
      <c r="Z6399" s="37"/>
      <c r="AB6399" s="37"/>
    </row>
    <row r="6400" spans="1:28">
      <c r="A6400" s="125"/>
      <c r="B6400" s="37"/>
      <c r="C6400" s="37"/>
      <c r="D6400" s="37"/>
      <c r="F6400" s="37"/>
      <c r="G6400" s="37"/>
      <c r="H6400" s="37"/>
      <c r="J6400" s="25"/>
      <c r="K6400" s="25"/>
      <c r="M6400" s="25"/>
      <c r="P6400" s="25"/>
      <c r="R6400" s="25"/>
      <c r="T6400" s="37"/>
      <c r="U6400" s="37"/>
      <c r="W6400" s="37"/>
      <c r="Y6400" s="37"/>
      <c r="Z6400" s="37"/>
      <c r="AB6400" s="37"/>
    </row>
    <row r="6401" spans="1:28">
      <c r="A6401" s="125"/>
      <c r="B6401" s="37"/>
      <c r="C6401" s="37"/>
      <c r="D6401" s="37"/>
      <c r="F6401" s="37"/>
      <c r="G6401" s="37"/>
      <c r="H6401" s="37"/>
      <c r="J6401" s="25"/>
      <c r="K6401" s="25"/>
      <c r="M6401" s="25"/>
      <c r="P6401" s="25"/>
      <c r="R6401" s="25"/>
      <c r="T6401" s="37"/>
      <c r="U6401" s="37"/>
      <c r="W6401" s="37"/>
      <c r="Y6401" s="37"/>
      <c r="Z6401" s="37"/>
      <c r="AB6401" s="37"/>
    </row>
    <row r="6402" spans="1:28">
      <c r="A6402" s="125"/>
      <c r="B6402" s="37"/>
      <c r="C6402" s="37"/>
      <c r="D6402" s="37"/>
      <c r="F6402" s="37"/>
      <c r="G6402" s="37"/>
      <c r="H6402" s="37"/>
      <c r="J6402" s="25"/>
      <c r="K6402" s="25"/>
      <c r="M6402" s="25"/>
      <c r="P6402" s="25"/>
      <c r="R6402" s="25"/>
      <c r="T6402" s="37"/>
      <c r="U6402" s="37"/>
      <c r="W6402" s="37"/>
      <c r="Y6402" s="37"/>
      <c r="Z6402" s="37"/>
      <c r="AB6402" s="37"/>
    </row>
    <row r="6403" spans="1:28">
      <c r="A6403" s="125"/>
      <c r="B6403" s="37"/>
      <c r="C6403" s="37"/>
      <c r="D6403" s="37"/>
      <c r="F6403" s="37"/>
      <c r="G6403" s="37"/>
      <c r="H6403" s="37"/>
      <c r="J6403" s="25"/>
      <c r="K6403" s="25"/>
      <c r="M6403" s="25"/>
      <c r="P6403" s="25"/>
      <c r="R6403" s="25"/>
      <c r="T6403" s="37"/>
      <c r="U6403" s="37"/>
      <c r="W6403" s="37"/>
      <c r="Y6403" s="37"/>
      <c r="Z6403" s="37"/>
      <c r="AB6403" s="37"/>
    </row>
    <row r="6404" spans="1:28">
      <c r="A6404" s="125"/>
      <c r="B6404" s="37"/>
      <c r="C6404" s="37"/>
      <c r="D6404" s="37"/>
      <c r="F6404" s="37"/>
      <c r="G6404" s="37"/>
      <c r="H6404" s="37"/>
      <c r="J6404" s="25"/>
      <c r="K6404" s="25"/>
      <c r="M6404" s="25"/>
      <c r="P6404" s="25"/>
      <c r="R6404" s="25"/>
      <c r="T6404" s="37"/>
      <c r="U6404" s="37"/>
      <c r="W6404" s="37"/>
      <c r="Y6404" s="37"/>
      <c r="Z6404" s="37"/>
      <c r="AB6404" s="37"/>
    </row>
    <row r="6405" spans="1:28">
      <c r="A6405" s="125"/>
      <c r="B6405" s="37"/>
      <c r="C6405" s="37"/>
      <c r="D6405" s="37"/>
      <c r="F6405" s="37"/>
      <c r="G6405" s="37"/>
      <c r="H6405" s="37"/>
      <c r="J6405" s="25"/>
      <c r="K6405" s="25"/>
      <c r="M6405" s="25"/>
      <c r="P6405" s="25"/>
      <c r="R6405" s="25"/>
      <c r="T6405" s="37"/>
      <c r="U6405" s="37"/>
      <c r="W6405" s="37"/>
      <c r="Y6405" s="37"/>
      <c r="Z6405" s="37"/>
      <c r="AB6405" s="37"/>
    </row>
    <row r="6406" spans="1:28">
      <c r="A6406" s="125"/>
      <c r="B6406" s="37"/>
      <c r="C6406" s="37"/>
      <c r="D6406" s="37"/>
      <c r="F6406" s="37"/>
      <c r="G6406" s="37"/>
      <c r="H6406" s="37"/>
      <c r="J6406" s="25"/>
      <c r="K6406" s="25"/>
      <c r="M6406" s="25"/>
      <c r="P6406" s="25"/>
      <c r="R6406" s="25"/>
      <c r="T6406" s="37"/>
      <c r="U6406" s="37"/>
      <c r="W6406" s="37"/>
      <c r="Y6406" s="37"/>
      <c r="Z6406" s="37"/>
      <c r="AB6406" s="37"/>
    </row>
    <row r="6407" spans="1:28">
      <c r="A6407" s="125"/>
      <c r="B6407" s="37"/>
      <c r="C6407" s="37"/>
      <c r="D6407" s="37"/>
      <c r="F6407" s="37"/>
      <c r="G6407" s="37"/>
      <c r="H6407" s="37"/>
      <c r="J6407" s="25"/>
      <c r="K6407" s="25"/>
      <c r="M6407" s="25"/>
      <c r="P6407" s="25"/>
      <c r="R6407" s="25"/>
      <c r="T6407" s="37"/>
      <c r="U6407" s="37"/>
      <c r="W6407" s="37"/>
      <c r="Y6407" s="37"/>
      <c r="Z6407" s="37"/>
      <c r="AB6407" s="37"/>
    </row>
    <row r="6408" spans="1:28">
      <c r="A6408" s="125"/>
      <c r="B6408" s="37"/>
      <c r="C6408" s="37"/>
      <c r="D6408" s="37"/>
      <c r="F6408" s="37"/>
      <c r="G6408" s="37"/>
      <c r="H6408" s="37"/>
      <c r="J6408" s="25"/>
      <c r="K6408" s="25"/>
      <c r="M6408" s="25"/>
      <c r="P6408" s="25"/>
      <c r="R6408" s="25"/>
      <c r="T6408" s="37"/>
      <c r="U6408" s="37"/>
      <c r="W6408" s="37"/>
      <c r="Y6408" s="37"/>
      <c r="Z6408" s="37"/>
      <c r="AB6408" s="37"/>
    </row>
    <row r="6409" spans="1:28">
      <c r="A6409" s="125"/>
      <c r="B6409" s="37"/>
      <c r="C6409" s="37"/>
      <c r="D6409" s="37"/>
      <c r="F6409" s="37"/>
      <c r="G6409" s="37"/>
      <c r="H6409" s="37"/>
      <c r="J6409" s="25"/>
      <c r="K6409" s="25"/>
      <c r="M6409" s="25"/>
      <c r="P6409" s="25"/>
      <c r="R6409" s="25"/>
      <c r="T6409" s="37"/>
      <c r="U6409" s="37"/>
      <c r="W6409" s="37"/>
      <c r="Y6409" s="37"/>
      <c r="Z6409" s="37"/>
      <c r="AB6409" s="37"/>
    </row>
    <row r="6410" spans="1:28">
      <c r="A6410" s="125"/>
      <c r="B6410" s="37"/>
      <c r="C6410" s="37"/>
      <c r="D6410" s="37"/>
      <c r="F6410" s="37"/>
      <c r="G6410" s="37"/>
      <c r="H6410" s="37"/>
      <c r="J6410" s="25"/>
      <c r="K6410" s="25"/>
      <c r="M6410" s="25"/>
      <c r="P6410" s="25"/>
      <c r="R6410" s="25"/>
      <c r="T6410" s="37"/>
      <c r="U6410" s="37"/>
      <c r="W6410" s="37"/>
      <c r="Y6410" s="37"/>
      <c r="Z6410" s="37"/>
      <c r="AB6410" s="37"/>
    </row>
    <row r="6411" spans="1:28">
      <c r="A6411" s="125"/>
      <c r="B6411" s="37"/>
      <c r="C6411" s="37"/>
      <c r="D6411" s="37"/>
      <c r="F6411" s="37"/>
      <c r="G6411" s="37"/>
      <c r="H6411" s="37"/>
      <c r="J6411" s="25"/>
      <c r="K6411" s="25"/>
      <c r="M6411" s="25"/>
      <c r="P6411" s="25"/>
      <c r="R6411" s="25"/>
      <c r="T6411" s="37"/>
      <c r="U6411" s="37"/>
      <c r="W6411" s="37"/>
      <c r="Y6411" s="37"/>
      <c r="Z6411" s="37"/>
      <c r="AB6411" s="37"/>
    </row>
    <row r="6412" spans="1:28">
      <c r="A6412" s="125"/>
      <c r="B6412" s="37"/>
      <c r="C6412" s="37"/>
      <c r="D6412" s="37"/>
      <c r="F6412" s="37"/>
      <c r="G6412" s="37"/>
      <c r="H6412" s="37"/>
      <c r="J6412" s="25"/>
      <c r="K6412" s="25"/>
      <c r="M6412" s="25"/>
      <c r="P6412" s="25"/>
      <c r="R6412" s="25"/>
      <c r="T6412" s="37"/>
      <c r="U6412" s="37"/>
      <c r="W6412" s="37"/>
      <c r="Y6412" s="37"/>
      <c r="Z6412" s="37"/>
      <c r="AB6412" s="37"/>
    </row>
    <row r="6413" spans="1:28">
      <c r="A6413" s="125"/>
      <c r="B6413" s="37"/>
      <c r="C6413" s="37"/>
      <c r="D6413" s="37"/>
      <c r="F6413" s="37"/>
      <c r="G6413" s="37"/>
      <c r="H6413" s="37"/>
      <c r="J6413" s="25"/>
      <c r="K6413" s="25"/>
      <c r="M6413" s="25"/>
      <c r="P6413" s="25"/>
      <c r="R6413" s="25"/>
      <c r="T6413" s="37"/>
      <c r="U6413" s="37"/>
      <c r="W6413" s="37"/>
      <c r="Y6413" s="37"/>
      <c r="Z6413" s="37"/>
      <c r="AB6413" s="37"/>
    </row>
    <row r="6414" spans="1:28">
      <c r="A6414" s="125"/>
      <c r="B6414" s="37"/>
      <c r="C6414" s="37"/>
      <c r="D6414" s="37"/>
      <c r="F6414" s="37"/>
      <c r="G6414" s="37"/>
      <c r="H6414" s="37"/>
      <c r="J6414" s="25"/>
      <c r="K6414" s="25"/>
      <c r="M6414" s="25"/>
      <c r="P6414" s="25"/>
      <c r="R6414" s="25"/>
      <c r="T6414" s="37"/>
      <c r="U6414" s="37"/>
      <c r="W6414" s="37"/>
      <c r="Y6414" s="37"/>
      <c r="Z6414" s="37"/>
      <c r="AB6414" s="37"/>
    </row>
    <row r="6415" spans="1:28">
      <c r="A6415" s="125"/>
      <c r="B6415" s="37"/>
      <c r="C6415" s="37"/>
      <c r="D6415" s="37"/>
      <c r="F6415" s="37"/>
      <c r="G6415" s="37"/>
      <c r="H6415" s="37"/>
      <c r="J6415" s="25"/>
      <c r="K6415" s="25"/>
      <c r="M6415" s="25"/>
      <c r="P6415" s="25"/>
      <c r="R6415" s="25"/>
      <c r="T6415" s="37"/>
      <c r="U6415" s="37"/>
      <c r="W6415" s="37"/>
      <c r="Y6415" s="37"/>
      <c r="Z6415" s="37"/>
      <c r="AB6415" s="37"/>
    </row>
    <row r="6416" spans="1:28">
      <c r="A6416" s="125"/>
      <c r="B6416" s="37"/>
      <c r="C6416" s="37"/>
      <c r="D6416" s="37"/>
      <c r="F6416" s="37"/>
      <c r="G6416" s="37"/>
      <c r="H6416" s="37"/>
      <c r="J6416" s="25"/>
      <c r="K6416" s="25"/>
      <c r="M6416" s="25"/>
      <c r="P6416" s="25"/>
      <c r="R6416" s="25"/>
      <c r="T6416" s="37"/>
      <c r="U6416" s="37"/>
      <c r="W6416" s="37"/>
      <c r="Y6416" s="37"/>
      <c r="Z6416" s="37"/>
      <c r="AB6416" s="37"/>
    </row>
    <row r="6417" spans="1:28">
      <c r="A6417" s="125"/>
      <c r="B6417" s="37"/>
      <c r="C6417" s="37"/>
      <c r="D6417" s="37"/>
      <c r="F6417" s="37"/>
      <c r="G6417" s="37"/>
      <c r="H6417" s="37"/>
      <c r="J6417" s="25"/>
      <c r="K6417" s="25"/>
      <c r="M6417" s="25"/>
      <c r="P6417" s="25"/>
      <c r="R6417" s="25"/>
      <c r="T6417" s="37"/>
      <c r="U6417" s="37"/>
      <c r="W6417" s="37"/>
      <c r="Y6417" s="37"/>
      <c r="Z6417" s="37"/>
      <c r="AB6417" s="37"/>
    </row>
    <row r="6418" spans="1:28">
      <c r="A6418" s="125"/>
      <c r="B6418" s="37"/>
      <c r="C6418" s="37"/>
      <c r="D6418" s="37"/>
      <c r="F6418" s="37"/>
      <c r="G6418" s="37"/>
      <c r="H6418" s="37"/>
      <c r="J6418" s="25"/>
      <c r="K6418" s="25"/>
      <c r="M6418" s="25"/>
      <c r="P6418" s="25"/>
      <c r="R6418" s="25"/>
      <c r="T6418" s="37"/>
      <c r="U6418" s="37"/>
      <c r="W6418" s="37"/>
      <c r="Y6418" s="37"/>
      <c r="Z6418" s="37"/>
      <c r="AB6418" s="37"/>
    </row>
    <row r="6419" spans="1:28">
      <c r="A6419" s="125"/>
      <c r="B6419" s="37"/>
      <c r="C6419" s="37"/>
      <c r="D6419" s="37"/>
      <c r="F6419" s="37"/>
      <c r="G6419" s="37"/>
      <c r="H6419" s="37"/>
      <c r="J6419" s="25"/>
      <c r="K6419" s="25"/>
      <c r="M6419" s="25"/>
      <c r="P6419" s="25"/>
      <c r="R6419" s="25"/>
      <c r="T6419" s="37"/>
      <c r="U6419" s="37"/>
      <c r="W6419" s="37"/>
      <c r="Y6419" s="37"/>
      <c r="Z6419" s="37"/>
      <c r="AB6419" s="37"/>
    </row>
    <row r="6420" spans="1:28">
      <c r="A6420" s="125"/>
      <c r="B6420" s="37"/>
      <c r="C6420" s="37"/>
      <c r="D6420" s="37"/>
      <c r="F6420" s="37"/>
      <c r="G6420" s="37"/>
      <c r="H6420" s="37"/>
      <c r="J6420" s="25"/>
      <c r="K6420" s="25"/>
      <c r="M6420" s="25"/>
      <c r="P6420" s="25"/>
      <c r="R6420" s="25"/>
      <c r="T6420" s="37"/>
      <c r="U6420" s="37"/>
      <c r="W6420" s="37"/>
      <c r="Y6420" s="37"/>
      <c r="Z6420" s="37"/>
      <c r="AB6420" s="37"/>
    </row>
    <row r="6421" spans="1:28">
      <c r="A6421" s="125"/>
      <c r="B6421" s="37"/>
      <c r="C6421" s="37"/>
      <c r="D6421" s="37"/>
      <c r="F6421" s="37"/>
      <c r="G6421" s="37"/>
      <c r="H6421" s="37"/>
      <c r="J6421" s="25"/>
      <c r="K6421" s="25"/>
      <c r="M6421" s="25"/>
      <c r="P6421" s="25"/>
      <c r="R6421" s="25"/>
      <c r="T6421" s="37"/>
      <c r="U6421" s="37"/>
      <c r="W6421" s="37"/>
      <c r="Y6421" s="37"/>
      <c r="Z6421" s="37"/>
      <c r="AB6421" s="37"/>
    </row>
    <row r="6422" spans="1:28">
      <c r="A6422" s="125"/>
      <c r="B6422" s="37"/>
      <c r="C6422" s="37"/>
      <c r="D6422" s="37"/>
      <c r="F6422" s="37"/>
      <c r="G6422" s="37"/>
      <c r="H6422" s="37"/>
      <c r="J6422" s="25"/>
      <c r="K6422" s="25"/>
      <c r="M6422" s="25"/>
      <c r="P6422" s="25"/>
      <c r="R6422" s="25"/>
      <c r="T6422" s="37"/>
      <c r="U6422" s="37"/>
      <c r="W6422" s="37"/>
      <c r="Y6422" s="37"/>
      <c r="Z6422" s="37"/>
      <c r="AB6422" s="37"/>
    </row>
    <row r="6423" spans="1:28">
      <c r="A6423" s="125"/>
      <c r="B6423" s="37"/>
      <c r="C6423" s="37"/>
      <c r="D6423" s="37"/>
      <c r="F6423" s="37"/>
      <c r="G6423" s="37"/>
      <c r="H6423" s="37"/>
      <c r="J6423" s="25"/>
      <c r="K6423" s="25"/>
      <c r="M6423" s="25"/>
      <c r="P6423" s="25"/>
      <c r="R6423" s="25"/>
      <c r="T6423" s="37"/>
      <c r="U6423" s="37"/>
      <c r="W6423" s="37"/>
      <c r="Y6423" s="37"/>
      <c r="Z6423" s="37"/>
      <c r="AB6423" s="37"/>
    </row>
    <row r="6424" spans="1:28">
      <c r="A6424" s="125"/>
      <c r="B6424" s="37"/>
      <c r="C6424" s="37"/>
      <c r="D6424" s="37"/>
      <c r="F6424" s="37"/>
      <c r="G6424" s="37"/>
      <c r="H6424" s="37"/>
      <c r="J6424" s="25"/>
      <c r="K6424" s="25"/>
      <c r="M6424" s="25"/>
      <c r="P6424" s="25"/>
      <c r="R6424" s="25"/>
      <c r="T6424" s="37"/>
      <c r="U6424" s="37"/>
      <c r="W6424" s="37"/>
      <c r="Y6424" s="37"/>
      <c r="Z6424" s="37"/>
      <c r="AB6424" s="37"/>
    </row>
    <row r="6425" spans="1:28">
      <c r="A6425" s="125"/>
      <c r="B6425" s="37"/>
      <c r="C6425" s="37"/>
      <c r="D6425" s="37"/>
      <c r="F6425" s="37"/>
      <c r="G6425" s="37"/>
      <c r="H6425" s="37"/>
      <c r="J6425" s="25"/>
      <c r="K6425" s="25"/>
      <c r="M6425" s="25"/>
      <c r="P6425" s="25"/>
      <c r="R6425" s="25"/>
      <c r="T6425" s="37"/>
      <c r="U6425" s="37"/>
      <c r="W6425" s="37"/>
      <c r="Y6425" s="37"/>
      <c r="Z6425" s="37"/>
      <c r="AB6425" s="37"/>
    </row>
    <row r="6426" spans="1:28">
      <c r="A6426" s="125"/>
      <c r="B6426" s="37"/>
      <c r="C6426" s="37"/>
      <c r="D6426" s="37"/>
      <c r="F6426" s="37"/>
      <c r="G6426" s="37"/>
      <c r="H6426" s="37"/>
      <c r="J6426" s="25"/>
      <c r="K6426" s="25"/>
      <c r="M6426" s="25"/>
      <c r="P6426" s="25"/>
      <c r="R6426" s="25"/>
      <c r="T6426" s="37"/>
      <c r="U6426" s="37"/>
      <c r="W6426" s="37"/>
      <c r="Y6426" s="37"/>
      <c r="Z6426" s="37"/>
      <c r="AB6426" s="37"/>
    </row>
    <row r="6427" spans="1:28">
      <c r="A6427" s="125"/>
      <c r="B6427" s="37"/>
      <c r="C6427" s="37"/>
      <c r="D6427" s="37"/>
      <c r="F6427" s="37"/>
      <c r="G6427" s="37"/>
      <c r="H6427" s="37"/>
      <c r="J6427" s="25"/>
      <c r="K6427" s="25"/>
      <c r="M6427" s="25"/>
      <c r="P6427" s="25"/>
      <c r="R6427" s="25"/>
      <c r="T6427" s="37"/>
      <c r="U6427" s="37"/>
      <c r="W6427" s="37"/>
      <c r="Y6427" s="37"/>
      <c r="Z6427" s="37"/>
      <c r="AB6427" s="37"/>
    </row>
    <row r="6428" spans="1:28">
      <c r="A6428" s="125"/>
      <c r="B6428" s="37"/>
      <c r="C6428" s="37"/>
      <c r="D6428" s="37"/>
      <c r="F6428" s="37"/>
      <c r="G6428" s="37"/>
      <c r="H6428" s="37"/>
      <c r="J6428" s="25"/>
      <c r="K6428" s="25"/>
      <c r="M6428" s="25"/>
      <c r="P6428" s="25"/>
      <c r="R6428" s="25"/>
      <c r="T6428" s="37"/>
      <c r="U6428" s="37"/>
      <c r="W6428" s="37"/>
      <c r="Y6428" s="37"/>
      <c r="Z6428" s="37"/>
      <c r="AB6428" s="37"/>
    </row>
    <row r="6429" spans="1:28">
      <c r="A6429" s="125"/>
      <c r="B6429" s="37"/>
      <c r="C6429" s="37"/>
      <c r="D6429" s="37"/>
      <c r="F6429" s="37"/>
      <c r="G6429" s="37"/>
      <c r="H6429" s="37"/>
      <c r="J6429" s="25"/>
      <c r="K6429" s="25"/>
      <c r="M6429" s="25"/>
      <c r="P6429" s="25"/>
      <c r="R6429" s="25"/>
      <c r="T6429" s="37"/>
      <c r="U6429" s="37"/>
      <c r="W6429" s="37"/>
      <c r="Y6429" s="37"/>
      <c r="Z6429" s="37"/>
      <c r="AB6429" s="37"/>
    </row>
    <row r="6430" spans="1:28">
      <c r="A6430" s="125"/>
      <c r="B6430" s="37"/>
      <c r="C6430" s="37"/>
      <c r="D6430" s="37"/>
      <c r="F6430" s="37"/>
      <c r="G6430" s="37"/>
      <c r="H6430" s="37"/>
      <c r="J6430" s="25"/>
      <c r="K6430" s="25"/>
      <c r="M6430" s="25"/>
      <c r="P6430" s="25"/>
      <c r="R6430" s="25"/>
      <c r="T6430" s="37"/>
      <c r="U6430" s="37"/>
      <c r="W6430" s="37"/>
      <c r="Y6430" s="37"/>
      <c r="Z6430" s="37"/>
      <c r="AB6430" s="37"/>
    </row>
    <row r="6431" spans="1:28">
      <c r="A6431" s="125"/>
      <c r="B6431" s="37"/>
      <c r="C6431" s="37"/>
      <c r="D6431" s="37"/>
      <c r="F6431" s="37"/>
      <c r="G6431" s="37"/>
      <c r="H6431" s="37"/>
      <c r="J6431" s="25"/>
      <c r="K6431" s="25"/>
      <c r="M6431" s="25"/>
      <c r="P6431" s="25"/>
      <c r="R6431" s="25"/>
      <c r="T6431" s="37"/>
      <c r="U6431" s="37"/>
      <c r="W6431" s="37"/>
      <c r="Y6431" s="37"/>
      <c r="Z6431" s="37"/>
      <c r="AB6431" s="37"/>
    </row>
    <row r="6432" spans="1:28">
      <c r="A6432" s="125"/>
      <c r="B6432" s="37"/>
      <c r="C6432" s="37"/>
      <c r="D6432" s="37"/>
      <c r="F6432" s="37"/>
      <c r="G6432" s="37"/>
      <c r="H6432" s="37"/>
      <c r="J6432" s="25"/>
      <c r="K6432" s="25"/>
      <c r="M6432" s="25"/>
      <c r="P6432" s="25"/>
      <c r="R6432" s="25"/>
      <c r="T6432" s="37"/>
      <c r="U6432" s="37"/>
      <c r="W6432" s="37"/>
      <c r="Y6432" s="37"/>
      <c r="Z6432" s="37"/>
      <c r="AB6432" s="37"/>
    </row>
    <row r="6433" spans="1:28">
      <c r="A6433" s="125"/>
      <c r="B6433" s="37"/>
      <c r="C6433" s="37"/>
      <c r="D6433" s="37"/>
      <c r="F6433" s="37"/>
      <c r="G6433" s="37"/>
      <c r="H6433" s="37"/>
      <c r="J6433" s="25"/>
      <c r="K6433" s="25"/>
      <c r="M6433" s="25"/>
      <c r="P6433" s="25"/>
      <c r="R6433" s="25"/>
      <c r="T6433" s="37"/>
      <c r="U6433" s="37"/>
      <c r="W6433" s="37"/>
      <c r="Y6433" s="37"/>
      <c r="Z6433" s="37"/>
      <c r="AB6433" s="37"/>
    </row>
    <row r="6434" spans="1:28">
      <c r="A6434" s="125"/>
      <c r="B6434" s="37"/>
      <c r="C6434" s="37"/>
      <c r="D6434" s="37"/>
      <c r="F6434" s="37"/>
      <c r="G6434" s="37"/>
      <c r="H6434" s="37"/>
      <c r="J6434" s="25"/>
      <c r="K6434" s="25"/>
      <c r="M6434" s="25"/>
      <c r="P6434" s="25"/>
      <c r="R6434" s="25"/>
      <c r="T6434" s="37"/>
      <c r="U6434" s="37"/>
      <c r="W6434" s="37"/>
      <c r="Y6434" s="37"/>
      <c r="Z6434" s="37"/>
      <c r="AB6434" s="37"/>
    </row>
    <row r="6435" spans="1:28">
      <c r="A6435" s="125"/>
      <c r="B6435" s="37"/>
      <c r="C6435" s="37"/>
      <c r="D6435" s="37"/>
      <c r="F6435" s="37"/>
      <c r="G6435" s="37"/>
      <c r="H6435" s="37"/>
      <c r="J6435" s="25"/>
      <c r="K6435" s="25"/>
      <c r="M6435" s="25"/>
      <c r="P6435" s="25"/>
      <c r="R6435" s="25"/>
      <c r="T6435" s="37"/>
      <c r="U6435" s="37"/>
      <c r="W6435" s="37"/>
      <c r="Y6435" s="37"/>
      <c r="Z6435" s="37"/>
      <c r="AB6435" s="37"/>
    </row>
    <row r="6436" spans="1:28">
      <c r="A6436" s="125"/>
      <c r="B6436" s="37"/>
      <c r="C6436" s="37"/>
      <c r="D6436" s="37"/>
      <c r="F6436" s="37"/>
      <c r="G6436" s="37"/>
      <c r="H6436" s="37"/>
      <c r="J6436" s="25"/>
      <c r="K6436" s="25"/>
      <c r="M6436" s="25"/>
      <c r="P6436" s="25"/>
      <c r="R6436" s="25"/>
      <c r="T6436" s="37"/>
      <c r="U6436" s="37"/>
      <c r="W6436" s="37"/>
      <c r="Y6436" s="37"/>
      <c r="Z6436" s="37"/>
      <c r="AB6436" s="37"/>
    </row>
    <row r="6437" spans="1:28">
      <c r="A6437" s="125"/>
      <c r="B6437" s="37"/>
      <c r="C6437" s="37"/>
      <c r="D6437" s="37"/>
      <c r="F6437" s="37"/>
      <c r="G6437" s="37"/>
      <c r="H6437" s="37"/>
      <c r="J6437" s="25"/>
      <c r="K6437" s="25"/>
      <c r="M6437" s="25"/>
      <c r="P6437" s="25"/>
      <c r="R6437" s="25"/>
      <c r="T6437" s="37"/>
      <c r="U6437" s="37"/>
      <c r="W6437" s="37"/>
      <c r="Y6437" s="37"/>
      <c r="Z6437" s="37"/>
      <c r="AB6437" s="37"/>
    </row>
    <row r="6438" spans="1:28">
      <c r="A6438" s="125"/>
      <c r="B6438" s="37"/>
      <c r="C6438" s="37"/>
      <c r="D6438" s="37"/>
      <c r="F6438" s="37"/>
      <c r="G6438" s="37"/>
      <c r="H6438" s="37"/>
      <c r="J6438" s="25"/>
      <c r="K6438" s="25"/>
      <c r="M6438" s="25"/>
      <c r="P6438" s="25"/>
      <c r="R6438" s="25"/>
      <c r="T6438" s="37"/>
      <c r="U6438" s="37"/>
      <c r="W6438" s="37"/>
      <c r="Y6438" s="37"/>
      <c r="Z6438" s="37"/>
      <c r="AB6438" s="37"/>
    </row>
    <row r="6439" spans="1:28">
      <c r="A6439" s="125"/>
      <c r="B6439" s="37"/>
      <c r="C6439" s="37"/>
      <c r="D6439" s="37"/>
      <c r="F6439" s="37"/>
      <c r="G6439" s="37"/>
      <c r="H6439" s="37"/>
      <c r="J6439" s="25"/>
      <c r="K6439" s="25"/>
      <c r="M6439" s="25"/>
      <c r="P6439" s="25"/>
      <c r="R6439" s="25"/>
      <c r="T6439" s="37"/>
      <c r="U6439" s="37"/>
      <c r="W6439" s="37"/>
      <c r="Y6439" s="37"/>
      <c r="Z6439" s="37"/>
      <c r="AB6439" s="37"/>
    </row>
    <row r="6440" spans="1:28">
      <c r="A6440" s="125"/>
      <c r="B6440" s="37"/>
      <c r="C6440" s="37"/>
      <c r="D6440" s="37"/>
      <c r="F6440" s="37"/>
      <c r="G6440" s="37"/>
      <c r="H6440" s="37"/>
      <c r="J6440" s="25"/>
      <c r="K6440" s="25"/>
      <c r="M6440" s="25"/>
      <c r="P6440" s="25"/>
      <c r="R6440" s="25"/>
      <c r="T6440" s="37"/>
      <c r="U6440" s="37"/>
      <c r="W6440" s="37"/>
      <c r="Y6440" s="37"/>
      <c r="Z6440" s="37"/>
      <c r="AB6440" s="37"/>
    </row>
    <row r="6441" spans="1:28">
      <c r="A6441" s="125"/>
      <c r="B6441" s="37"/>
      <c r="C6441" s="37"/>
      <c r="D6441" s="37"/>
      <c r="F6441" s="37"/>
      <c r="G6441" s="37"/>
      <c r="H6441" s="37"/>
      <c r="J6441" s="25"/>
      <c r="K6441" s="25"/>
      <c r="M6441" s="25"/>
      <c r="P6441" s="25"/>
      <c r="R6441" s="25"/>
      <c r="T6441" s="37"/>
      <c r="U6441" s="37"/>
      <c r="W6441" s="37"/>
      <c r="Y6441" s="37"/>
      <c r="Z6441" s="37"/>
      <c r="AB6441" s="37"/>
    </row>
    <row r="6442" spans="1:28">
      <c r="A6442" s="125"/>
      <c r="B6442" s="37"/>
      <c r="C6442" s="37"/>
      <c r="D6442" s="37"/>
      <c r="F6442" s="37"/>
      <c r="G6442" s="37"/>
      <c r="H6442" s="37"/>
      <c r="J6442" s="25"/>
      <c r="K6442" s="25"/>
      <c r="M6442" s="25"/>
      <c r="P6442" s="25"/>
      <c r="R6442" s="25"/>
      <c r="T6442" s="37"/>
      <c r="U6442" s="37"/>
      <c r="W6442" s="37"/>
      <c r="Y6442" s="37"/>
      <c r="Z6442" s="37"/>
      <c r="AB6442" s="37"/>
    </row>
    <row r="6443" spans="1:28">
      <c r="A6443" s="125"/>
      <c r="B6443" s="37"/>
      <c r="C6443" s="37"/>
      <c r="D6443" s="37"/>
      <c r="F6443" s="37"/>
      <c r="G6443" s="37"/>
      <c r="H6443" s="37"/>
      <c r="J6443" s="25"/>
      <c r="K6443" s="25"/>
      <c r="M6443" s="25"/>
      <c r="P6443" s="25"/>
      <c r="R6443" s="25"/>
      <c r="T6443" s="37"/>
      <c r="U6443" s="37"/>
      <c r="W6443" s="37"/>
      <c r="Y6443" s="37"/>
      <c r="Z6443" s="37"/>
      <c r="AB6443" s="37"/>
    </row>
    <row r="6444" spans="1:28">
      <c r="A6444" s="125"/>
      <c r="B6444" s="37"/>
      <c r="C6444" s="37"/>
      <c r="D6444" s="37"/>
      <c r="F6444" s="37"/>
      <c r="G6444" s="37"/>
      <c r="H6444" s="37"/>
      <c r="J6444" s="25"/>
      <c r="K6444" s="25"/>
      <c r="M6444" s="25"/>
      <c r="P6444" s="25"/>
      <c r="R6444" s="25"/>
      <c r="T6444" s="37"/>
      <c r="U6444" s="37"/>
      <c r="W6444" s="37"/>
      <c r="Y6444" s="37"/>
      <c r="Z6444" s="37"/>
      <c r="AB6444" s="37"/>
    </row>
    <row r="6445" spans="1:28">
      <c r="A6445" s="125"/>
      <c r="B6445" s="37"/>
      <c r="C6445" s="37"/>
      <c r="D6445" s="37"/>
      <c r="F6445" s="37"/>
      <c r="G6445" s="37"/>
      <c r="H6445" s="37"/>
      <c r="J6445" s="25"/>
      <c r="K6445" s="25"/>
      <c r="M6445" s="25"/>
      <c r="P6445" s="25"/>
      <c r="R6445" s="25"/>
      <c r="T6445" s="37"/>
      <c r="U6445" s="37"/>
      <c r="W6445" s="37"/>
      <c r="Y6445" s="37"/>
      <c r="Z6445" s="37"/>
      <c r="AB6445" s="37"/>
    </row>
    <row r="6446" spans="1:28">
      <c r="A6446" s="125"/>
      <c r="B6446" s="37"/>
      <c r="C6446" s="37"/>
      <c r="D6446" s="37"/>
      <c r="F6446" s="37"/>
      <c r="G6446" s="37"/>
      <c r="H6446" s="37"/>
      <c r="J6446" s="25"/>
      <c r="K6446" s="25"/>
      <c r="M6446" s="25"/>
      <c r="P6446" s="25"/>
      <c r="R6446" s="25"/>
      <c r="T6446" s="37"/>
      <c r="U6446" s="37"/>
      <c r="W6446" s="37"/>
      <c r="Y6446" s="37"/>
      <c r="Z6446" s="37"/>
      <c r="AB6446" s="37"/>
    </row>
    <row r="6447" spans="1:28">
      <c r="A6447" s="125"/>
      <c r="B6447" s="37"/>
      <c r="C6447" s="37"/>
      <c r="D6447" s="37"/>
      <c r="F6447" s="37"/>
      <c r="G6447" s="37"/>
      <c r="H6447" s="37"/>
      <c r="J6447" s="25"/>
      <c r="K6447" s="25"/>
      <c r="M6447" s="25"/>
      <c r="P6447" s="25"/>
      <c r="R6447" s="25"/>
      <c r="T6447" s="37"/>
      <c r="U6447" s="37"/>
      <c r="W6447" s="37"/>
      <c r="Y6447" s="37"/>
      <c r="Z6447" s="37"/>
      <c r="AB6447" s="37"/>
    </row>
    <row r="6448" spans="1:28">
      <c r="A6448" s="125"/>
      <c r="B6448" s="37"/>
      <c r="C6448" s="37"/>
      <c r="D6448" s="37"/>
      <c r="F6448" s="37"/>
      <c r="G6448" s="37"/>
      <c r="H6448" s="37"/>
      <c r="J6448" s="25"/>
      <c r="K6448" s="25"/>
      <c r="M6448" s="25"/>
      <c r="P6448" s="25"/>
      <c r="R6448" s="25"/>
      <c r="T6448" s="37"/>
      <c r="U6448" s="37"/>
      <c r="W6448" s="37"/>
      <c r="Y6448" s="37"/>
      <c r="Z6448" s="37"/>
      <c r="AB6448" s="37"/>
    </row>
    <row r="6449" spans="1:28">
      <c r="A6449" s="125"/>
      <c r="B6449" s="37"/>
      <c r="C6449" s="37"/>
      <c r="D6449" s="37"/>
      <c r="F6449" s="37"/>
      <c r="G6449" s="37"/>
      <c r="H6449" s="37"/>
      <c r="J6449" s="25"/>
      <c r="K6449" s="25"/>
      <c r="M6449" s="25"/>
      <c r="P6449" s="25"/>
      <c r="R6449" s="25"/>
      <c r="T6449" s="37"/>
      <c r="U6449" s="37"/>
      <c r="W6449" s="37"/>
      <c r="Y6449" s="37"/>
      <c r="Z6449" s="37"/>
      <c r="AB6449" s="37"/>
    </row>
    <row r="6450" spans="1:28">
      <c r="A6450" s="125"/>
      <c r="B6450" s="37"/>
      <c r="C6450" s="37"/>
      <c r="D6450" s="37"/>
      <c r="F6450" s="37"/>
      <c r="G6450" s="37"/>
      <c r="H6450" s="37"/>
      <c r="J6450" s="25"/>
      <c r="K6450" s="25"/>
      <c r="M6450" s="25"/>
      <c r="P6450" s="25"/>
      <c r="R6450" s="25"/>
      <c r="T6450" s="37"/>
      <c r="U6450" s="37"/>
      <c r="W6450" s="37"/>
      <c r="Y6450" s="37"/>
      <c r="Z6450" s="37"/>
      <c r="AB6450" s="37"/>
    </row>
    <row r="6451" spans="1:28">
      <c r="A6451" s="125"/>
      <c r="B6451" s="37"/>
      <c r="C6451" s="37"/>
      <c r="D6451" s="37"/>
      <c r="F6451" s="37"/>
      <c r="G6451" s="37"/>
      <c r="H6451" s="37"/>
      <c r="J6451" s="25"/>
      <c r="K6451" s="25"/>
      <c r="M6451" s="25"/>
      <c r="P6451" s="25"/>
      <c r="R6451" s="25"/>
      <c r="T6451" s="37"/>
      <c r="U6451" s="37"/>
      <c r="W6451" s="37"/>
      <c r="Y6451" s="37"/>
      <c r="Z6451" s="37"/>
      <c r="AB6451" s="37"/>
    </row>
    <row r="6452" spans="1:28">
      <c r="A6452" s="125"/>
      <c r="B6452" s="37"/>
      <c r="C6452" s="37"/>
      <c r="D6452" s="37"/>
      <c r="F6452" s="37"/>
      <c r="G6452" s="37"/>
      <c r="H6452" s="37"/>
      <c r="J6452" s="25"/>
      <c r="K6452" s="25"/>
      <c r="M6452" s="25"/>
      <c r="P6452" s="25"/>
      <c r="R6452" s="25"/>
      <c r="T6452" s="37"/>
      <c r="U6452" s="37"/>
      <c r="W6452" s="37"/>
      <c r="Y6452" s="37"/>
      <c r="Z6452" s="37"/>
      <c r="AB6452" s="37"/>
    </row>
    <row r="6453" spans="1:28">
      <c r="A6453" s="125"/>
      <c r="B6453" s="37"/>
      <c r="C6453" s="37"/>
      <c r="D6453" s="37"/>
      <c r="F6453" s="37"/>
      <c r="G6453" s="37"/>
      <c r="H6453" s="37"/>
      <c r="J6453" s="25"/>
      <c r="K6453" s="25"/>
      <c r="M6453" s="25"/>
      <c r="P6453" s="25"/>
      <c r="R6453" s="25"/>
      <c r="T6453" s="37"/>
      <c r="U6453" s="37"/>
      <c r="W6453" s="37"/>
      <c r="Y6453" s="37"/>
      <c r="Z6453" s="37"/>
      <c r="AB6453" s="37"/>
    </row>
    <row r="6454" spans="1:28">
      <c r="A6454" s="125"/>
      <c r="B6454" s="37"/>
      <c r="C6454" s="37"/>
      <c r="D6454" s="37"/>
      <c r="F6454" s="37"/>
      <c r="G6454" s="37"/>
      <c r="H6454" s="37"/>
      <c r="J6454" s="25"/>
      <c r="K6454" s="25"/>
      <c r="M6454" s="25"/>
      <c r="P6454" s="25"/>
      <c r="R6454" s="25"/>
      <c r="T6454" s="37"/>
      <c r="U6454" s="37"/>
      <c r="W6454" s="37"/>
      <c r="Y6454" s="37"/>
      <c r="Z6454" s="37"/>
      <c r="AB6454" s="37"/>
    </row>
    <row r="6455" spans="1:28">
      <c r="A6455" s="125"/>
      <c r="B6455" s="37"/>
      <c r="C6455" s="37"/>
      <c r="D6455" s="37"/>
      <c r="F6455" s="37"/>
      <c r="G6455" s="37"/>
      <c r="H6455" s="37"/>
      <c r="J6455" s="25"/>
      <c r="K6455" s="25"/>
      <c r="M6455" s="25"/>
      <c r="P6455" s="25"/>
      <c r="R6455" s="25"/>
      <c r="T6455" s="37"/>
      <c r="U6455" s="37"/>
      <c r="W6455" s="37"/>
      <c r="Y6455" s="37"/>
      <c r="Z6455" s="37"/>
      <c r="AB6455" s="37"/>
    </row>
    <row r="6456" spans="1:28">
      <c r="A6456" s="125"/>
      <c r="B6456" s="37"/>
      <c r="C6456" s="37"/>
      <c r="D6456" s="37"/>
      <c r="F6456" s="37"/>
      <c r="G6456" s="37"/>
      <c r="H6456" s="37"/>
      <c r="J6456" s="25"/>
      <c r="K6456" s="25"/>
      <c r="M6456" s="25"/>
      <c r="P6456" s="25"/>
      <c r="R6456" s="25"/>
      <c r="T6456" s="37"/>
      <c r="U6456" s="37"/>
      <c r="W6456" s="37"/>
      <c r="Y6456" s="37"/>
      <c r="Z6456" s="37"/>
      <c r="AB6456" s="37"/>
    </row>
    <row r="6457" spans="1:28">
      <c r="A6457" s="125"/>
      <c r="B6457" s="37"/>
      <c r="C6457" s="37"/>
      <c r="D6457" s="37"/>
      <c r="F6457" s="37"/>
      <c r="G6457" s="37"/>
      <c r="H6457" s="37"/>
      <c r="J6457" s="25"/>
      <c r="K6457" s="25"/>
      <c r="M6457" s="25"/>
      <c r="P6457" s="25"/>
      <c r="R6457" s="25"/>
      <c r="T6457" s="37"/>
      <c r="U6457" s="37"/>
      <c r="W6457" s="37"/>
      <c r="Y6457" s="37"/>
      <c r="Z6457" s="37"/>
      <c r="AB6457" s="37"/>
    </row>
    <row r="6458" spans="1:28">
      <c r="A6458" s="125"/>
      <c r="B6458" s="37"/>
      <c r="C6458" s="37"/>
      <c r="D6458" s="37"/>
      <c r="F6458" s="37"/>
      <c r="G6458" s="37"/>
      <c r="H6458" s="37"/>
      <c r="J6458" s="25"/>
      <c r="K6458" s="25"/>
      <c r="M6458" s="25"/>
      <c r="P6458" s="25"/>
      <c r="R6458" s="25"/>
      <c r="T6458" s="37"/>
      <c r="U6458" s="37"/>
      <c r="W6458" s="37"/>
      <c r="Y6458" s="37"/>
      <c r="Z6458" s="37"/>
      <c r="AB6458" s="37"/>
    </row>
    <row r="6459" spans="1:28">
      <c r="A6459" s="125"/>
      <c r="B6459" s="37"/>
      <c r="C6459" s="37"/>
      <c r="D6459" s="37"/>
      <c r="F6459" s="37"/>
      <c r="G6459" s="37"/>
      <c r="H6459" s="37"/>
      <c r="J6459" s="25"/>
      <c r="K6459" s="25"/>
      <c r="M6459" s="25"/>
      <c r="P6459" s="25"/>
      <c r="R6459" s="25"/>
      <c r="T6459" s="37"/>
      <c r="U6459" s="37"/>
      <c r="W6459" s="37"/>
      <c r="Y6459" s="37"/>
      <c r="Z6459" s="37"/>
      <c r="AB6459" s="37"/>
    </row>
    <row r="6460" spans="1:28">
      <c r="A6460" s="125"/>
      <c r="B6460" s="37"/>
      <c r="C6460" s="37"/>
      <c r="D6460" s="37"/>
      <c r="F6460" s="37"/>
      <c r="G6460" s="37"/>
      <c r="H6460" s="37"/>
      <c r="J6460" s="25"/>
      <c r="K6460" s="25"/>
      <c r="M6460" s="25"/>
      <c r="P6460" s="25"/>
      <c r="R6460" s="25"/>
      <c r="T6460" s="37"/>
      <c r="U6460" s="37"/>
      <c r="W6460" s="37"/>
      <c r="Y6460" s="37"/>
      <c r="Z6460" s="37"/>
      <c r="AB6460" s="37"/>
    </row>
    <row r="6461" spans="1:28">
      <c r="A6461" s="125"/>
      <c r="B6461" s="37"/>
      <c r="C6461" s="37"/>
      <c r="D6461" s="37"/>
      <c r="F6461" s="37"/>
      <c r="G6461" s="37"/>
      <c r="H6461" s="37"/>
      <c r="J6461" s="25"/>
      <c r="K6461" s="25"/>
      <c r="M6461" s="25"/>
      <c r="P6461" s="25"/>
      <c r="R6461" s="25"/>
      <c r="T6461" s="37"/>
      <c r="U6461" s="37"/>
      <c r="W6461" s="37"/>
      <c r="Y6461" s="37"/>
      <c r="Z6461" s="37"/>
      <c r="AB6461" s="37"/>
    </row>
    <row r="6462" spans="1:28">
      <c r="A6462" s="125"/>
      <c r="B6462" s="37"/>
      <c r="C6462" s="37"/>
      <c r="D6462" s="37"/>
      <c r="F6462" s="37"/>
      <c r="G6462" s="37"/>
      <c r="H6462" s="37"/>
      <c r="J6462" s="25"/>
      <c r="K6462" s="25"/>
      <c r="M6462" s="25"/>
      <c r="P6462" s="25"/>
      <c r="R6462" s="25"/>
      <c r="T6462" s="37"/>
      <c r="U6462" s="37"/>
      <c r="W6462" s="37"/>
      <c r="Y6462" s="37"/>
      <c r="Z6462" s="37"/>
      <c r="AB6462" s="37"/>
    </row>
    <row r="6463" spans="1:28">
      <c r="A6463" s="125"/>
      <c r="B6463" s="37"/>
      <c r="C6463" s="37"/>
      <c r="D6463" s="37"/>
      <c r="F6463" s="37"/>
      <c r="G6463" s="37"/>
      <c r="H6463" s="37"/>
      <c r="J6463" s="25"/>
      <c r="K6463" s="25"/>
      <c r="M6463" s="25"/>
      <c r="P6463" s="25"/>
      <c r="R6463" s="25"/>
      <c r="T6463" s="37"/>
      <c r="U6463" s="37"/>
      <c r="W6463" s="37"/>
      <c r="Y6463" s="37"/>
      <c r="Z6463" s="37"/>
      <c r="AB6463" s="37"/>
    </row>
    <row r="6464" spans="1:28">
      <c r="A6464" s="125"/>
      <c r="B6464" s="37"/>
      <c r="C6464" s="37"/>
      <c r="D6464" s="37"/>
      <c r="F6464" s="37"/>
      <c r="G6464" s="37"/>
      <c r="H6464" s="37"/>
      <c r="J6464" s="25"/>
      <c r="K6464" s="25"/>
      <c r="M6464" s="25"/>
      <c r="P6464" s="25"/>
      <c r="R6464" s="25"/>
      <c r="T6464" s="37"/>
      <c r="U6464" s="37"/>
      <c r="W6464" s="37"/>
      <c r="Y6464" s="37"/>
      <c r="Z6464" s="37"/>
      <c r="AB6464" s="37"/>
    </row>
    <row r="6465" spans="1:28">
      <c r="A6465" s="125"/>
      <c r="B6465" s="37"/>
      <c r="C6465" s="37"/>
      <c r="D6465" s="37"/>
      <c r="F6465" s="37"/>
      <c r="G6465" s="37"/>
      <c r="H6465" s="37"/>
      <c r="J6465" s="25"/>
      <c r="K6465" s="25"/>
      <c r="M6465" s="25"/>
      <c r="P6465" s="25"/>
      <c r="R6465" s="25"/>
      <c r="T6465" s="37"/>
      <c r="U6465" s="37"/>
      <c r="W6465" s="37"/>
      <c r="Y6465" s="37"/>
      <c r="Z6465" s="37"/>
      <c r="AB6465" s="37"/>
    </row>
    <row r="6466" spans="1:28">
      <c r="A6466" s="125"/>
      <c r="B6466" s="37"/>
      <c r="C6466" s="37"/>
      <c r="D6466" s="37"/>
      <c r="F6466" s="37"/>
      <c r="G6466" s="37"/>
      <c r="H6466" s="37"/>
      <c r="J6466" s="25"/>
      <c r="K6466" s="25"/>
      <c r="M6466" s="25"/>
      <c r="P6466" s="25"/>
      <c r="R6466" s="25"/>
      <c r="T6466" s="37"/>
      <c r="U6466" s="37"/>
      <c r="W6466" s="37"/>
      <c r="Y6466" s="37"/>
      <c r="Z6466" s="37"/>
      <c r="AB6466" s="37"/>
    </row>
    <row r="6467" spans="1:28">
      <c r="A6467" s="125"/>
      <c r="B6467" s="37"/>
      <c r="C6467" s="37"/>
      <c r="D6467" s="37"/>
      <c r="F6467" s="37"/>
      <c r="G6467" s="37"/>
      <c r="H6467" s="37"/>
      <c r="J6467" s="25"/>
      <c r="K6467" s="25"/>
      <c r="M6467" s="25"/>
      <c r="P6467" s="25"/>
      <c r="R6467" s="25"/>
      <c r="T6467" s="37"/>
      <c r="U6467" s="37"/>
      <c r="W6467" s="37"/>
      <c r="Y6467" s="37"/>
      <c r="Z6467" s="37"/>
      <c r="AB6467" s="37"/>
    </row>
    <row r="6468" spans="1:28">
      <c r="A6468" s="125"/>
      <c r="B6468" s="37"/>
      <c r="C6468" s="37"/>
      <c r="D6468" s="37"/>
      <c r="F6468" s="37"/>
      <c r="G6468" s="37"/>
      <c r="H6468" s="37"/>
      <c r="J6468" s="25"/>
      <c r="K6468" s="25"/>
      <c r="M6468" s="25"/>
      <c r="P6468" s="25"/>
      <c r="R6468" s="25"/>
      <c r="T6468" s="37"/>
      <c r="U6468" s="37"/>
      <c r="W6468" s="37"/>
      <c r="Y6468" s="37"/>
      <c r="Z6468" s="37"/>
      <c r="AB6468" s="37"/>
    </row>
    <row r="6469" spans="1:28">
      <c r="A6469" s="125"/>
      <c r="B6469" s="37"/>
      <c r="C6469" s="37"/>
      <c r="D6469" s="37"/>
      <c r="F6469" s="37"/>
      <c r="G6469" s="37"/>
      <c r="H6469" s="37"/>
      <c r="J6469" s="25"/>
      <c r="K6469" s="25"/>
      <c r="M6469" s="25"/>
      <c r="P6469" s="25"/>
      <c r="R6469" s="25"/>
      <c r="T6469" s="37"/>
      <c r="U6469" s="37"/>
      <c r="W6469" s="37"/>
      <c r="Y6469" s="37"/>
      <c r="Z6469" s="37"/>
      <c r="AB6469" s="37"/>
    </row>
    <row r="6470" spans="1:28">
      <c r="A6470" s="125"/>
      <c r="B6470" s="37"/>
      <c r="C6470" s="37"/>
      <c r="D6470" s="37"/>
      <c r="F6470" s="37"/>
      <c r="G6470" s="37"/>
      <c r="H6470" s="37"/>
      <c r="J6470" s="25"/>
      <c r="K6470" s="25"/>
      <c r="M6470" s="25"/>
      <c r="P6470" s="25"/>
      <c r="R6470" s="25"/>
      <c r="T6470" s="37"/>
      <c r="U6470" s="37"/>
      <c r="W6470" s="37"/>
      <c r="Y6470" s="37"/>
      <c r="Z6470" s="37"/>
      <c r="AB6470" s="37"/>
    </row>
    <row r="6471" spans="1:28">
      <c r="A6471" s="125"/>
      <c r="B6471" s="37"/>
      <c r="C6471" s="37"/>
      <c r="D6471" s="37"/>
      <c r="F6471" s="37"/>
      <c r="G6471" s="37"/>
      <c r="H6471" s="37"/>
      <c r="J6471" s="25"/>
      <c r="K6471" s="25"/>
      <c r="M6471" s="25"/>
      <c r="P6471" s="25"/>
      <c r="R6471" s="25"/>
      <c r="T6471" s="37"/>
      <c r="U6471" s="37"/>
      <c r="W6471" s="37"/>
      <c r="Y6471" s="37"/>
      <c r="Z6471" s="37"/>
      <c r="AB6471" s="37"/>
    </row>
    <row r="6472" spans="1:28">
      <c r="A6472" s="125"/>
      <c r="B6472" s="37"/>
      <c r="C6472" s="37"/>
      <c r="D6472" s="37"/>
      <c r="F6472" s="37"/>
      <c r="G6472" s="37"/>
      <c r="H6472" s="37"/>
      <c r="J6472" s="25"/>
      <c r="K6472" s="25"/>
      <c r="M6472" s="25"/>
      <c r="P6472" s="25"/>
      <c r="R6472" s="25"/>
      <c r="T6472" s="37"/>
      <c r="U6472" s="37"/>
      <c r="W6472" s="37"/>
      <c r="Y6472" s="37"/>
      <c r="Z6472" s="37"/>
      <c r="AB6472" s="37"/>
    </row>
    <row r="6473" spans="1:28">
      <c r="A6473" s="125"/>
      <c r="B6473" s="37"/>
      <c r="C6473" s="37"/>
      <c r="D6473" s="37"/>
      <c r="F6473" s="37"/>
      <c r="G6473" s="37"/>
      <c r="H6473" s="37"/>
      <c r="J6473" s="25"/>
      <c r="K6473" s="25"/>
      <c r="M6473" s="25"/>
      <c r="P6473" s="25"/>
      <c r="R6473" s="25"/>
      <c r="T6473" s="37"/>
      <c r="U6473" s="37"/>
      <c r="W6473" s="37"/>
      <c r="Y6473" s="37"/>
      <c r="Z6473" s="37"/>
      <c r="AB6473" s="37"/>
    </row>
    <row r="6474" spans="1:28">
      <c r="A6474" s="125"/>
      <c r="B6474" s="37"/>
      <c r="C6474" s="37"/>
      <c r="D6474" s="37"/>
      <c r="F6474" s="37"/>
      <c r="G6474" s="37"/>
      <c r="H6474" s="37"/>
      <c r="J6474" s="25"/>
      <c r="K6474" s="25"/>
      <c r="M6474" s="25"/>
      <c r="P6474" s="25"/>
      <c r="R6474" s="25"/>
      <c r="T6474" s="37"/>
      <c r="U6474" s="37"/>
      <c r="W6474" s="37"/>
      <c r="Y6474" s="37"/>
      <c r="Z6474" s="37"/>
      <c r="AB6474" s="37"/>
    </row>
    <row r="6475" spans="1:28">
      <c r="A6475" s="125"/>
      <c r="B6475" s="37"/>
      <c r="C6475" s="37"/>
      <c r="D6475" s="37"/>
      <c r="F6475" s="37"/>
      <c r="G6475" s="37"/>
      <c r="H6475" s="37"/>
      <c r="J6475" s="25"/>
      <c r="K6475" s="25"/>
      <c r="M6475" s="25"/>
      <c r="P6475" s="25"/>
      <c r="R6475" s="25"/>
      <c r="T6475" s="37"/>
      <c r="U6475" s="37"/>
      <c r="W6475" s="37"/>
      <c r="Y6475" s="37"/>
      <c r="Z6475" s="37"/>
      <c r="AB6475" s="37"/>
    </row>
    <row r="6476" spans="1:28">
      <c r="A6476" s="125"/>
      <c r="B6476" s="37"/>
      <c r="C6476" s="37"/>
      <c r="D6476" s="37"/>
      <c r="F6476" s="37"/>
      <c r="G6476" s="37"/>
      <c r="H6476" s="37"/>
      <c r="J6476" s="25"/>
      <c r="K6476" s="25"/>
      <c r="M6476" s="25"/>
      <c r="P6476" s="25"/>
      <c r="R6476" s="25"/>
      <c r="T6476" s="37"/>
      <c r="U6476" s="37"/>
      <c r="W6476" s="37"/>
      <c r="Y6476" s="37"/>
      <c r="Z6476" s="37"/>
      <c r="AB6476" s="37"/>
    </row>
    <row r="6477" spans="1:28">
      <c r="A6477" s="125"/>
      <c r="B6477" s="37"/>
      <c r="C6477" s="37"/>
      <c r="D6477" s="37"/>
      <c r="F6477" s="37"/>
      <c r="G6477" s="37"/>
      <c r="H6477" s="37"/>
      <c r="J6477" s="25"/>
      <c r="K6477" s="25"/>
      <c r="M6477" s="25"/>
      <c r="P6477" s="25"/>
      <c r="R6477" s="25"/>
      <c r="T6477" s="37"/>
      <c r="U6477" s="37"/>
      <c r="W6477" s="37"/>
      <c r="Y6477" s="37"/>
      <c r="Z6477" s="37"/>
      <c r="AB6477" s="37"/>
    </row>
    <row r="6478" spans="1:28">
      <c r="A6478" s="125"/>
      <c r="B6478" s="37"/>
      <c r="C6478" s="37"/>
      <c r="D6478" s="37"/>
      <c r="F6478" s="37"/>
      <c r="G6478" s="37"/>
      <c r="H6478" s="37"/>
      <c r="J6478" s="25"/>
      <c r="K6478" s="25"/>
      <c r="M6478" s="25"/>
      <c r="P6478" s="25"/>
      <c r="R6478" s="25"/>
      <c r="T6478" s="37"/>
      <c r="U6478" s="37"/>
      <c r="W6478" s="37"/>
      <c r="Y6478" s="37"/>
      <c r="Z6478" s="37"/>
      <c r="AB6478" s="37"/>
    </row>
    <row r="6479" spans="1:28">
      <c r="A6479" s="125"/>
      <c r="B6479" s="37"/>
      <c r="C6479" s="37"/>
      <c r="D6479" s="37"/>
      <c r="F6479" s="37"/>
      <c r="G6479" s="37"/>
      <c r="H6479" s="37"/>
      <c r="J6479" s="25"/>
      <c r="K6479" s="25"/>
      <c r="M6479" s="25"/>
      <c r="P6479" s="25"/>
      <c r="R6479" s="25"/>
      <c r="T6479" s="37"/>
      <c r="U6479" s="37"/>
      <c r="W6479" s="37"/>
      <c r="Y6479" s="37"/>
      <c r="Z6479" s="37"/>
      <c r="AB6479" s="37"/>
    </row>
    <row r="6480" spans="1:28">
      <c r="A6480" s="125"/>
      <c r="B6480" s="37"/>
      <c r="C6480" s="37"/>
      <c r="D6480" s="37"/>
      <c r="F6480" s="37"/>
      <c r="G6480" s="37"/>
      <c r="H6480" s="37"/>
      <c r="J6480" s="25"/>
      <c r="K6480" s="25"/>
      <c r="M6480" s="25"/>
      <c r="P6480" s="25"/>
      <c r="R6480" s="25"/>
      <c r="T6480" s="37"/>
      <c r="U6480" s="37"/>
      <c r="W6480" s="37"/>
      <c r="Y6480" s="37"/>
      <c r="Z6480" s="37"/>
      <c r="AB6480" s="37"/>
    </row>
    <row r="6481" spans="1:28">
      <c r="A6481" s="125"/>
      <c r="B6481" s="37"/>
      <c r="C6481" s="37"/>
      <c r="D6481" s="37"/>
      <c r="F6481" s="37"/>
      <c r="G6481" s="37"/>
      <c r="H6481" s="37"/>
      <c r="J6481" s="25"/>
      <c r="K6481" s="25"/>
      <c r="M6481" s="25"/>
      <c r="P6481" s="25"/>
      <c r="R6481" s="25"/>
      <c r="T6481" s="37"/>
      <c r="U6481" s="37"/>
      <c r="W6481" s="37"/>
      <c r="Y6481" s="37"/>
      <c r="Z6481" s="37"/>
      <c r="AB6481" s="37"/>
    </row>
    <row r="6482" spans="1:28">
      <c r="A6482" s="125"/>
      <c r="B6482" s="37"/>
      <c r="C6482" s="37"/>
      <c r="D6482" s="37"/>
      <c r="F6482" s="37"/>
      <c r="G6482" s="37"/>
      <c r="H6482" s="37"/>
      <c r="J6482" s="25"/>
      <c r="K6482" s="25"/>
      <c r="M6482" s="25"/>
      <c r="P6482" s="25"/>
      <c r="R6482" s="25"/>
      <c r="T6482" s="37"/>
      <c r="U6482" s="37"/>
      <c r="W6482" s="37"/>
      <c r="Y6482" s="37"/>
      <c r="Z6482" s="37"/>
      <c r="AB6482" s="37"/>
    </row>
    <row r="6483" spans="1:28">
      <c r="A6483" s="125"/>
      <c r="B6483" s="37"/>
      <c r="C6483" s="37"/>
      <c r="D6483" s="37"/>
      <c r="F6483" s="37"/>
      <c r="G6483" s="37"/>
      <c r="H6483" s="37"/>
      <c r="J6483" s="25"/>
      <c r="K6483" s="25"/>
      <c r="M6483" s="25"/>
      <c r="P6483" s="25"/>
      <c r="R6483" s="25"/>
      <c r="T6483" s="37"/>
      <c r="U6483" s="37"/>
      <c r="W6483" s="37"/>
      <c r="Y6483" s="37"/>
      <c r="Z6483" s="37"/>
      <c r="AB6483" s="37"/>
    </row>
    <row r="6484" spans="1:28">
      <c r="A6484" s="125"/>
      <c r="B6484" s="37"/>
      <c r="C6484" s="37"/>
      <c r="D6484" s="37"/>
      <c r="F6484" s="37"/>
      <c r="G6484" s="37"/>
      <c r="H6484" s="37"/>
      <c r="J6484" s="25"/>
      <c r="K6484" s="25"/>
      <c r="M6484" s="25"/>
      <c r="P6484" s="25"/>
      <c r="R6484" s="25"/>
      <c r="T6484" s="37"/>
      <c r="U6484" s="37"/>
      <c r="W6484" s="37"/>
      <c r="Y6484" s="37"/>
      <c r="Z6484" s="37"/>
      <c r="AB6484" s="37"/>
    </row>
    <row r="6485" spans="1:28">
      <c r="A6485" s="125"/>
      <c r="B6485" s="37"/>
      <c r="C6485" s="37"/>
      <c r="D6485" s="37"/>
      <c r="F6485" s="37"/>
      <c r="G6485" s="37"/>
      <c r="H6485" s="37"/>
      <c r="J6485" s="25"/>
      <c r="K6485" s="25"/>
      <c r="M6485" s="25"/>
      <c r="P6485" s="25"/>
      <c r="R6485" s="25"/>
      <c r="T6485" s="37"/>
      <c r="U6485" s="37"/>
      <c r="W6485" s="37"/>
      <c r="Y6485" s="37"/>
      <c r="Z6485" s="37"/>
      <c r="AB6485" s="37"/>
    </row>
    <row r="6486" spans="1:28">
      <c r="A6486" s="125"/>
      <c r="B6486" s="37"/>
      <c r="C6486" s="37"/>
      <c r="D6486" s="37"/>
      <c r="F6486" s="37"/>
      <c r="G6486" s="37"/>
      <c r="H6486" s="37"/>
      <c r="J6486" s="25"/>
      <c r="K6486" s="25"/>
      <c r="M6486" s="25"/>
      <c r="P6486" s="25"/>
      <c r="R6486" s="25"/>
      <c r="T6486" s="37"/>
      <c r="U6486" s="37"/>
      <c r="W6486" s="37"/>
      <c r="Y6486" s="37"/>
      <c r="Z6486" s="37"/>
      <c r="AB6486" s="37"/>
    </row>
    <row r="6487" spans="1:28">
      <c r="A6487" s="125"/>
      <c r="B6487" s="37"/>
      <c r="C6487" s="37"/>
      <c r="D6487" s="37"/>
      <c r="F6487" s="37"/>
      <c r="G6487" s="37"/>
      <c r="H6487" s="37"/>
      <c r="J6487" s="25"/>
      <c r="K6487" s="25"/>
      <c r="M6487" s="25"/>
      <c r="P6487" s="25"/>
      <c r="R6487" s="25"/>
      <c r="T6487" s="37"/>
      <c r="U6487" s="37"/>
      <c r="W6487" s="37"/>
      <c r="Y6487" s="37"/>
      <c r="Z6487" s="37"/>
      <c r="AB6487" s="37"/>
    </row>
    <row r="6488" spans="1:28">
      <c r="A6488" s="125"/>
      <c r="B6488" s="37"/>
      <c r="C6488" s="37"/>
      <c r="D6488" s="37"/>
      <c r="F6488" s="37"/>
      <c r="G6488" s="37"/>
      <c r="H6488" s="37"/>
      <c r="J6488" s="25"/>
      <c r="K6488" s="25"/>
      <c r="M6488" s="25"/>
      <c r="P6488" s="25"/>
      <c r="R6488" s="25"/>
      <c r="T6488" s="37"/>
      <c r="U6488" s="37"/>
      <c r="W6488" s="37"/>
      <c r="Y6488" s="37"/>
      <c r="Z6488" s="37"/>
      <c r="AB6488" s="37"/>
    </row>
    <row r="6489" spans="1:28">
      <c r="A6489" s="125"/>
      <c r="B6489" s="37"/>
      <c r="C6489" s="37"/>
      <c r="D6489" s="37"/>
      <c r="F6489" s="37"/>
      <c r="G6489" s="37"/>
      <c r="H6489" s="37"/>
      <c r="J6489" s="25"/>
      <c r="K6489" s="25"/>
      <c r="M6489" s="25"/>
      <c r="P6489" s="25"/>
      <c r="R6489" s="25"/>
      <c r="T6489" s="37"/>
      <c r="U6489" s="37"/>
      <c r="W6489" s="37"/>
      <c r="Y6489" s="37"/>
      <c r="Z6489" s="37"/>
      <c r="AB6489" s="37"/>
    </row>
    <row r="6490" spans="1:28">
      <c r="A6490" s="125"/>
      <c r="B6490" s="37"/>
      <c r="C6490" s="37"/>
      <c r="D6490" s="37"/>
      <c r="F6490" s="37"/>
      <c r="G6490" s="37"/>
      <c r="H6490" s="37"/>
      <c r="J6490" s="25"/>
      <c r="K6490" s="25"/>
      <c r="M6490" s="25"/>
      <c r="P6490" s="25"/>
      <c r="R6490" s="25"/>
      <c r="T6490" s="37"/>
      <c r="U6490" s="37"/>
      <c r="W6490" s="37"/>
      <c r="Y6490" s="37"/>
      <c r="Z6490" s="37"/>
      <c r="AB6490" s="37"/>
    </row>
    <row r="6491" spans="1:28">
      <c r="A6491" s="125"/>
      <c r="B6491" s="37"/>
      <c r="C6491" s="37"/>
      <c r="D6491" s="37"/>
      <c r="F6491" s="37"/>
      <c r="G6491" s="37"/>
      <c r="H6491" s="37"/>
      <c r="J6491" s="25"/>
      <c r="K6491" s="25"/>
      <c r="M6491" s="25"/>
      <c r="P6491" s="25"/>
      <c r="R6491" s="25"/>
      <c r="T6491" s="37"/>
      <c r="U6491" s="37"/>
      <c r="W6491" s="37"/>
      <c r="Y6491" s="37"/>
      <c r="Z6491" s="37"/>
      <c r="AB6491" s="37"/>
    </row>
    <row r="6492" spans="1:28">
      <c r="A6492" s="125"/>
      <c r="B6492" s="37"/>
      <c r="C6492" s="37"/>
      <c r="D6492" s="37"/>
      <c r="F6492" s="37"/>
      <c r="G6492" s="37"/>
      <c r="H6492" s="37"/>
      <c r="J6492" s="25"/>
      <c r="K6492" s="25"/>
      <c r="M6492" s="25"/>
      <c r="P6492" s="25"/>
      <c r="R6492" s="25"/>
      <c r="T6492" s="37"/>
      <c r="U6492" s="37"/>
      <c r="W6492" s="37"/>
      <c r="Y6492" s="37"/>
      <c r="Z6492" s="37"/>
      <c r="AB6492" s="37"/>
    </row>
    <row r="6493" spans="1:28">
      <c r="A6493" s="125"/>
      <c r="B6493" s="37"/>
      <c r="C6493" s="37"/>
      <c r="D6493" s="37"/>
      <c r="F6493" s="37"/>
      <c r="G6493" s="37"/>
      <c r="H6493" s="37"/>
      <c r="J6493" s="25"/>
      <c r="K6493" s="25"/>
      <c r="M6493" s="25"/>
      <c r="P6493" s="25"/>
      <c r="R6493" s="25"/>
      <c r="T6493" s="37"/>
      <c r="U6493" s="37"/>
      <c r="W6493" s="37"/>
      <c r="Y6493" s="37"/>
      <c r="Z6493" s="37"/>
      <c r="AB6493" s="37"/>
    </row>
    <row r="6494" spans="1:28">
      <c r="A6494" s="125"/>
      <c r="B6494" s="37"/>
      <c r="C6494" s="37"/>
      <c r="D6494" s="37"/>
      <c r="F6494" s="37"/>
      <c r="G6494" s="37"/>
      <c r="H6494" s="37"/>
      <c r="J6494" s="25"/>
      <c r="K6494" s="25"/>
      <c r="M6494" s="25"/>
      <c r="P6494" s="25"/>
      <c r="R6494" s="25"/>
      <c r="T6494" s="37"/>
      <c r="U6494" s="37"/>
      <c r="W6494" s="37"/>
      <c r="Y6494" s="37"/>
      <c r="Z6494" s="37"/>
      <c r="AB6494" s="37"/>
    </row>
    <row r="6495" spans="1:28">
      <c r="A6495" s="125"/>
      <c r="B6495" s="37"/>
      <c r="C6495" s="37"/>
      <c r="D6495" s="37"/>
      <c r="F6495" s="37"/>
      <c r="G6495" s="37"/>
      <c r="H6495" s="37"/>
      <c r="J6495" s="25"/>
      <c r="K6495" s="25"/>
      <c r="M6495" s="25"/>
      <c r="P6495" s="25"/>
      <c r="R6495" s="25"/>
      <c r="T6495" s="37"/>
      <c r="U6495" s="37"/>
      <c r="W6495" s="37"/>
      <c r="Y6495" s="37"/>
      <c r="Z6495" s="37"/>
      <c r="AB6495" s="37"/>
    </row>
    <row r="6496" spans="1:28">
      <c r="A6496" s="125"/>
      <c r="B6496" s="37"/>
      <c r="C6496" s="37"/>
      <c r="D6496" s="37"/>
      <c r="F6496" s="37"/>
      <c r="G6496" s="37"/>
      <c r="H6496" s="37"/>
      <c r="J6496" s="25"/>
      <c r="K6496" s="25"/>
      <c r="M6496" s="25"/>
      <c r="P6496" s="25"/>
      <c r="R6496" s="25"/>
      <c r="T6496" s="37"/>
      <c r="U6496" s="37"/>
      <c r="W6496" s="37"/>
      <c r="Y6496" s="37"/>
      <c r="Z6496" s="37"/>
      <c r="AB6496" s="37"/>
    </row>
    <row r="6497" spans="1:28">
      <c r="A6497" s="125"/>
      <c r="B6497" s="37"/>
      <c r="C6497" s="37"/>
      <c r="D6497" s="37"/>
      <c r="F6497" s="37"/>
      <c r="G6497" s="37"/>
      <c r="H6497" s="37"/>
      <c r="J6497" s="25"/>
      <c r="K6497" s="25"/>
      <c r="M6497" s="25"/>
      <c r="P6497" s="25"/>
      <c r="R6497" s="25"/>
      <c r="T6497" s="37"/>
      <c r="U6497" s="37"/>
      <c r="W6497" s="37"/>
      <c r="Y6497" s="37"/>
      <c r="Z6497" s="37"/>
      <c r="AB6497" s="37"/>
    </row>
    <row r="6498" spans="1:28">
      <c r="A6498" s="125"/>
      <c r="B6498" s="37"/>
      <c r="C6498" s="37"/>
      <c r="D6498" s="37"/>
      <c r="F6498" s="37"/>
      <c r="G6498" s="37"/>
      <c r="H6498" s="37"/>
      <c r="J6498" s="25"/>
      <c r="K6498" s="25"/>
      <c r="M6498" s="25"/>
      <c r="P6498" s="25"/>
      <c r="R6498" s="25"/>
      <c r="T6498" s="37"/>
      <c r="U6498" s="37"/>
      <c r="W6498" s="37"/>
      <c r="Y6498" s="37"/>
      <c r="Z6498" s="37"/>
      <c r="AB6498" s="37"/>
    </row>
    <row r="6499" spans="1:28">
      <c r="A6499" s="125"/>
      <c r="B6499" s="37"/>
      <c r="C6499" s="37"/>
      <c r="D6499" s="37"/>
      <c r="F6499" s="37"/>
      <c r="G6499" s="37"/>
      <c r="H6499" s="37"/>
      <c r="J6499" s="25"/>
      <c r="K6499" s="25"/>
      <c r="M6499" s="25"/>
      <c r="P6499" s="25"/>
      <c r="R6499" s="25"/>
      <c r="T6499" s="37"/>
      <c r="U6499" s="37"/>
      <c r="W6499" s="37"/>
      <c r="Y6499" s="37"/>
      <c r="Z6499" s="37"/>
      <c r="AB6499" s="37"/>
    </row>
    <row r="6500" spans="1:28">
      <c r="A6500" s="125"/>
      <c r="B6500" s="37"/>
      <c r="C6500" s="37"/>
      <c r="D6500" s="37"/>
      <c r="F6500" s="37"/>
      <c r="G6500" s="37"/>
      <c r="H6500" s="37"/>
      <c r="J6500" s="25"/>
      <c r="K6500" s="25"/>
      <c r="M6500" s="25"/>
      <c r="P6500" s="25"/>
      <c r="R6500" s="25"/>
      <c r="T6500" s="37"/>
      <c r="U6500" s="37"/>
      <c r="W6500" s="37"/>
      <c r="Y6500" s="37"/>
      <c r="Z6500" s="37"/>
      <c r="AB6500" s="37"/>
    </row>
    <row r="6501" spans="1:28">
      <c r="A6501" s="125"/>
      <c r="B6501" s="37"/>
      <c r="C6501" s="37"/>
      <c r="D6501" s="37"/>
      <c r="F6501" s="37"/>
      <c r="G6501" s="37"/>
      <c r="H6501" s="37"/>
      <c r="J6501" s="25"/>
      <c r="K6501" s="25"/>
      <c r="M6501" s="25"/>
      <c r="P6501" s="25"/>
      <c r="R6501" s="25"/>
      <c r="T6501" s="37"/>
      <c r="U6501" s="37"/>
      <c r="W6501" s="37"/>
      <c r="Y6501" s="37"/>
      <c r="Z6501" s="37"/>
      <c r="AB6501" s="37"/>
    </row>
    <row r="6502" spans="1:28">
      <c r="A6502" s="125"/>
      <c r="B6502" s="37"/>
      <c r="C6502" s="37"/>
      <c r="D6502" s="37"/>
      <c r="F6502" s="37"/>
      <c r="G6502" s="37"/>
      <c r="H6502" s="37"/>
      <c r="J6502" s="25"/>
      <c r="K6502" s="25"/>
      <c r="M6502" s="25"/>
      <c r="P6502" s="25"/>
      <c r="R6502" s="25"/>
      <c r="T6502" s="37"/>
      <c r="U6502" s="37"/>
      <c r="W6502" s="37"/>
      <c r="Y6502" s="37"/>
      <c r="Z6502" s="37"/>
      <c r="AB6502" s="37"/>
    </row>
    <row r="6503" spans="1:28">
      <c r="A6503" s="125"/>
      <c r="B6503" s="37"/>
      <c r="C6503" s="37"/>
      <c r="D6503" s="37"/>
      <c r="F6503" s="37"/>
      <c r="G6503" s="37"/>
      <c r="H6503" s="37"/>
      <c r="J6503" s="25"/>
      <c r="K6503" s="25"/>
      <c r="M6503" s="25"/>
      <c r="P6503" s="25"/>
      <c r="R6503" s="25"/>
      <c r="T6503" s="37"/>
      <c r="U6503" s="37"/>
      <c r="W6503" s="37"/>
      <c r="Y6503" s="37"/>
      <c r="Z6503" s="37"/>
      <c r="AB6503" s="37"/>
    </row>
    <row r="6504" spans="1:28">
      <c r="A6504" s="125"/>
      <c r="B6504" s="37"/>
      <c r="C6504" s="37"/>
      <c r="D6504" s="37"/>
      <c r="F6504" s="37"/>
      <c r="G6504" s="37"/>
      <c r="H6504" s="37"/>
      <c r="J6504" s="25"/>
      <c r="K6504" s="25"/>
      <c r="M6504" s="25"/>
      <c r="P6504" s="25"/>
      <c r="R6504" s="25"/>
      <c r="T6504" s="37"/>
      <c r="U6504" s="37"/>
      <c r="W6504" s="37"/>
      <c r="Y6504" s="37"/>
      <c r="Z6504" s="37"/>
      <c r="AB6504" s="37"/>
    </row>
    <row r="6505" spans="1:28">
      <c r="A6505" s="125"/>
      <c r="B6505" s="37"/>
      <c r="C6505" s="37"/>
      <c r="D6505" s="37"/>
      <c r="F6505" s="37"/>
      <c r="G6505" s="37"/>
      <c r="H6505" s="37"/>
      <c r="J6505" s="25"/>
      <c r="K6505" s="25"/>
      <c r="M6505" s="25"/>
      <c r="P6505" s="25"/>
      <c r="R6505" s="25"/>
      <c r="T6505" s="37"/>
      <c r="U6505" s="37"/>
      <c r="W6505" s="37"/>
      <c r="Y6505" s="37"/>
      <c r="Z6505" s="37"/>
      <c r="AB6505" s="37"/>
    </row>
    <row r="6506" spans="1:28">
      <c r="A6506" s="125"/>
      <c r="B6506" s="37"/>
      <c r="C6506" s="37"/>
      <c r="D6506" s="37"/>
      <c r="F6506" s="37"/>
      <c r="G6506" s="37"/>
      <c r="H6506" s="37"/>
      <c r="J6506" s="25"/>
      <c r="K6506" s="25"/>
      <c r="M6506" s="25"/>
      <c r="P6506" s="25"/>
      <c r="R6506" s="25"/>
      <c r="T6506" s="37"/>
      <c r="U6506" s="37"/>
      <c r="W6506" s="37"/>
      <c r="Y6506" s="37"/>
      <c r="Z6506" s="37"/>
      <c r="AB6506" s="37"/>
    </row>
    <row r="6507" spans="1:28">
      <c r="A6507" s="125"/>
      <c r="B6507" s="37"/>
      <c r="C6507" s="37"/>
      <c r="D6507" s="37"/>
      <c r="F6507" s="37"/>
      <c r="G6507" s="37"/>
      <c r="H6507" s="37"/>
      <c r="J6507" s="25"/>
      <c r="K6507" s="25"/>
      <c r="M6507" s="25"/>
      <c r="P6507" s="25"/>
      <c r="R6507" s="25"/>
      <c r="T6507" s="37"/>
      <c r="U6507" s="37"/>
      <c r="W6507" s="37"/>
      <c r="Y6507" s="37"/>
      <c r="Z6507" s="37"/>
      <c r="AB6507" s="37"/>
    </row>
    <row r="6508" spans="1:28">
      <c r="A6508" s="125"/>
      <c r="B6508" s="37"/>
      <c r="C6508" s="37"/>
      <c r="D6508" s="37"/>
      <c r="F6508" s="37"/>
      <c r="G6508" s="37"/>
      <c r="H6508" s="37"/>
      <c r="J6508" s="25"/>
      <c r="K6508" s="25"/>
      <c r="M6508" s="25"/>
      <c r="P6508" s="25"/>
      <c r="R6508" s="25"/>
      <c r="T6508" s="37"/>
      <c r="U6508" s="37"/>
      <c r="W6508" s="37"/>
      <c r="Y6508" s="37"/>
      <c r="Z6508" s="37"/>
      <c r="AB6508" s="37"/>
    </row>
    <row r="6509" spans="1:28">
      <c r="A6509" s="125"/>
      <c r="B6509" s="37"/>
      <c r="C6509" s="37"/>
      <c r="D6509" s="37"/>
      <c r="F6509" s="37"/>
      <c r="G6509" s="37"/>
      <c r="H6509" s="37"/>
      <c r="J6509" s="25"/>
      <c r="K6509" s="25"/>
      <c r="M6509" s="25"/>
      <c r="P6509" s="25"/>
      <c r="R6509" s="25"/>
      <c r="T6509" s="37"/>
      <c r="U6509" s="37"/>
      <c r="W6509" s="37"/>
      <c r="Y6509" s="37"/>
      <c r="Z6509" s="37"/>
      <c r="AB6509" s="37"/>
    </row>
    <row r="6510" spans="1:28">
      <c r="A6510" s="125"/>
      <c r="B6510" s="37"/>
      <c r="C6510" s="37"/>
      <c r="D6510" s="37"/>
      <c r="F6510" s="37"/>
      <c r="G6510" s="37"/>
      <c r="H6510" s="37"/>
      <c r="J6510" s="25"/>
      <c r="K6510" s="25"/>
      <c r="M6510" s="25"/>
      <c r="P6510" s="25"/>
      <c r="R6510" s="25"/>
      <c r="T6510" s="37"/>
      <c r="U6510" s="37"/>
      <c r="W6510" s="37"/>
      <c r="Y6510" s="37"/>
      <c r="Z6510" s="37"/>
      <c r="AB6510" s="37"/>
    </row>
    <row r="6511" spans="1:28">
      <c r="A6511" s="125"/>
      <c r="B6511" s="37"/>
      <c r="C6511" s="37"/>
      <c r="D6511" s="37"/>
      <c r="F6511" s="37"/>
      <c r="G6511" s="37"/>
      <c r="H6511" s="37"/>
      <c r="J6511" s="25"/>
      <c r="K6511" s="25"/>
      <c r="M6511" s="25"/>
      <c r="P6511" s="25"/>
      <c r="R6511" s="25"/>
      <c r="T6511" s="37"/>
      <c r="U6511" s="37"/>
      <c r="W6511" s="37"/>
      <c r="Y6511" s="37"/>
      <c r="Z6511" s="37"/>
      <c r="AB6511" s="37"/>
    </row>
    <row r="6512" spans="1:28">
      <c r="A6512" s="125"/>
      <c r="B6512" s="37"/>
      <c r="C6512" s="37"/>
      <c r="D6512" s="37"/>
      <c r="F6512" s="37"/>
      <c r="G6512" s="37"/>
      <c r="H6512" s="37"/>
      <c r="J6512" s="25"/>
      <c r="K6512" s="25"/>
      <c r="M6512" s="25"/>
      <c r="P6512" s="25"/>
      <c r="R6512" s="25"/>
      <c r="T6512" s="37"/>
      <c r="U6512" s="37"/>
      <c r="W6512" s="37"/>
      <c r="Y6512" s="37"/>
      <c r="Z6512" s="37"/>
      <c r="AB6512" s="37"/>
    </row>
    <row r="6513" spans="1:28">
      <c r="A6513" s="125"/>
      <c r="B6513" s="37"/>
      <c r="C6513" s="37"/>
      <c r="D6513" s="37"/>
      <c r="F6513" s="37"/>
      <c r="G6513" s="37"/>
      <c r="H6513" s="37"/>
      <c r="J6513" s="25"/>
      <c r="K6513" s="25"/>
      <c r="M6513" s="25"/>
      <c r="P6513" s="25"/>
      <c r="R6513" s="25"/>
      <c r="T6513" s="37"/>
      <c r="U6513" s="37"/>
      <c r="W6513" s="37"/>
      <c r="Y6513" s="37"/>
      <c r="Z6513" s="37"/>
      <c r="AB6513" s="37"/>
    </row>
    <row r="6514" spans="1:28">
      <c r="A6514" s="125"/>
      <c r="B6514" s="37"/>
      <c r="C6514" s="37"/>
      <c r="D6514" s="37"/>
      <c r="F6514" s="37"/>
      <c r="G6514" s="37"/>
      <c r="H6514" s="37"/>
      <c r="J6514" s="25"/>
      <c r="K6514" s="25"/>
      <c r="M6514" s="25"/>
      <c r="P6514" s="25"/>
      <c r="R6514" s="25"/>
      <c r="T6514" s="37"/>
      <c r="U6514" s="37"/>
      <c r="W6514" s="37"/>
      <c r="Y6514" s="37"/>
      <c r="Z6514" s="37"/>
      <c r="AB6514" s="37"/>
    </row>
    <row r="6515" spans="1:28">
      <c r="A6515" s="125"/>
      <c r="B6515" s="37"/>
      <c r="C6515" s="37"/>
      <c r="D6515" s="37"/>
      <c r="F6515" s="37"/>
      <c r="G6515" s="37"/>
      <c r="H6515" s="37"/>
      <c r="J6515" s="25"/>
      <c r="K6515" s="25"/>
      <c r="M6515" s="25"/>
      <c r="P6515" s="25"/>
      <c r="R6515" s="25"/>
      <c r="T6515" s="37"/>
      <c r="U6515" s="37"/>
      <c r="W6515" s="37"/>
      <c r="Y6515" s="37"/>
      <c r="Z6515" s="37"/>
      <c r="AB6515" s="37"/>
    </row>
    <row r="6516" spans="1:28">
      <c r="A6516" s="125"/>
      <c r="B6516" s="37"/>
      <c r="C6516" s="37"/>
      <c r="D6516" s="37"/>
      <c r="F6516" s="37"/>
      <c r="G6516" s="37"/>
      <c r="H6516" s="37"/>
      <c r="J6516" s="25"/>
      <c r="K6516" s="25"/>
      <c r="M6516" s="25"/>
      <c r="P6516" s="25"/>
      <c r="R6516" s="25"/>
      <c r="T6516" s="37"/>
      <c r="U6516" s="37"/>
      <c r="W6516" s="37"/>
      <c r="Y6516" s="37"/>
      <c r="Z6516" s="37"/>
      <c r="AB6516" s="37"/>
    </row>
    <row r="6517" spans="1:28">
      <c r="A6517" s="125"/>
      <c r="B6517" s="37"/>
      <c r="C6517" s="37"/>
      <c r="D6517" s="37"/>
      <c r="F6517" s="37"/>
      <c r="G6517" s="37"/>
      <c r="H6517" s="37"/>
      <c r="J6517" s="25"/>
      <c r="K6517" s="25"/>
      <c r="M6517" s="25"/>
      <c r="P6517" s="25"/>
      <c r="R6517" s="25"/>
      <c r="T6517" s="37"/>
      <c r="U6517" s="37"/>
      <c r="W6517" s="37"/>
      <c r="Y6517" s="37"/>
      <c r="Z6517" s="37"/>
      <c r="AB6517" s="37"/>
    </row>
    <row r="6518" spans="1:28">
      <c r="A6518" s="125"/>
      <c r="B6518" s="37"/>
      <c r="C6518" s="37"/>
      <c r="D6518" s="37"/>
      <c r="F6518" s="37"/>
      <c r="G6518" s="37"/>
      <c r="H6518" s="37"/>
      <c r="J6518" s="25"/>
      <c r="K6518" s="25"/>
      <c r="M6518" s="25"/>
      <c r="P6518" s="25"/>
      <c r="R6518" s="25"/>
      <c r="T6518" s="37"/>
      <c r="U6518" s="37"/>
      <c r="W6518" s="37"/>
      <c r="Y6518" s="37"/>
      <c r="Z6518" s="37"/>
      <c r="AB6518" s="37"/>
    </row>
    <row r="6519" spans="1:28">
      <c r="A6519" s="125"/>
      <c r="B6519" s="37"/>
      <c r="C6519" s="37"/>
      <c r="D6519" s="37"/>
      <c r="F6519" s="37"/>
      <c r="G6519" s="37"/>
      <c r="H6519" s="37"/>
      <c r="J6519" s="25"/>
      <c r="K6519" s="25"/>
      <c r="M6519" s="25"/>
      <c r="P6519" s="25"/>
      <c r="R6519" s="25"/>
      <c r="T6519" s="37"/>
      <c r="U6519" s="37"/>
      <c r="W6519" s="37"/>
      <c r="Y6519" s="37"/>
      <c r="Z6519" s="37"/>
      <c r="AB6519" s="37"/>
    </row>
    <row r="6520" spans="1:28">
      <c r="A6520" s="125"/>
      <c r="B6520" s="37"/>
      <c r="C6520" s="37"/>
      <c r="D6520" s="37"/>
      <c r="F6520" s="37"/>
      <c r="G6520" s="37"/>
      <c r="H6520" s="37"/>
      <c r="J6520" s="25"/>
      <c r="K6520" s="25"/>
      <c r="M6520" s="25"/>
      <c r="P6520" s="25"/>
      <c r="R6520" s="25"/>
      <c r="T6520" s="37"/>
      <c r="U6520" s="37"/>
      <c r="W6520" s="37"/>
      <c r="Y6520" s="37"/>
      <c r="Z6520" s="37"/>
      <c r="AB6520" s="37"/>
    </row>
    <row r="6521" spans="1:28">
      <c r="A6521" s="125"/>
      <c r="B6521" s="37"/>
      <c r="C6521" s="37"/>
      <c r="D6521" s="37"/>
      <c r="F6521" s="37"/>
      <c r="G6521" s="37"/>
      <c r="H6521" s="37"/>
      <c r="J6521" s="25"/>
      <c r="K6521" s="25"/>
      <c r="M6521" s="25"/>
      <c r="P6521" s="25"/>
      <c r="R6521" s="25"/>
      <c r="T6521" s="37"/>
      <c r="U6521" s="37"/>
      <c r="W6521" s="37"/>
      <c r="Y6521" s="37"/>
      <c r="Z6521" s="37"/>
      <c r="AB6521" s="37"/>
    </row>
    <row r="6522" spans="1:28">
      <c r="A6522" s="125"/>
      <c r="B6522" s="37"/>
      <c r="C6522" s="37"/>
      <c r="D6522" s="37"/>
      <c r="F6522" s="37"/>
      <c r="G6522" s="37"/>
      <c r="H6522" s="37"/>
      <c r="J6522" s="25"/>
      <c r="K6522" s="25"/>
      <c r="M6522" s="25"/>
      <c r="P6522" s="25"/>
      <c r="R6522" s="25"/>
      <c r="T6522" s="37"/>
      <c r="U6522" s="37"/>
      <c r="W6522" s="37"/>
      <c r="Y6522" s="37"/>
      <c r="Z6522" s="37"/>
      <c r="AB6522" s="37"/>
    </row>
    <row r="6523" spans="1:28">
      <c r="A6523" s="125"/>
      <c r="B6523" s="37"/>
      <c r="C6523" s="37"/>
      <c r="D6523" s="37"/>
      <c r="F6523" s="37"/>
      <c r="G6523" s="37"/>
      <c r="H6523" s="37"/>
      <c r="J6523" s="25"/>
      <c r="K6523" s="25"/>
      <c r="M6523" s="25"/>
      <c r="P6523" s="25"/>
      <c r="R6523" s="25"/>
      <c r="T6523" s="37"/>
      <c r="U6523" s="37"/>
      <c r="W6523" s="37"/>
      <c r="Y6523" s="37"/>
      <c r="Z6523" s="37"/>
      <c r="AB6523" s="37"/>
    </row>
    <row r="6524" spans="1:28">
      <c r="A6524" s="125"/>
      <c r="B6524" s="37"/>
      <c r="C6524" s="37"/>
      <c r="D6524" s="37"/>
      <c r="F6524" s="37"/>
      <c r="G6524" s="37"/>
      <c r="H6524" s="37"/>
      <c r="J6524" s="25"/>
      <c r="K6524" s="25"/>
      <c r="M6524" s="25"/>
      <c r="P6524" s="25"/>
      <c r="R6524" s="25"/>
      <c r="T6524" s="37"/>
      <c r="U6524" s="37"/>
      <c r="W6524" s="37"/>
      <c r="Y6524" s="37"/>
      <c r="Z6524" s="37"/>
      <c r="AB6524" s="37"/>
    </row>
    <row r="6525" spans="1:28">
      <c r="A6525" s="125"/>
      <c r="B6525" s="37"/>
      <c r="C6525" s="37"/>
      <c r="D6525" s="37"/>
      <c r="F6525" s="37"/>
      <c r="G6525" s="37"/>
      <c r="H6525" s="37"/>
      <c r="J6525" s="25"/>
      <c r="K6525" s="25"/>
      <c r="M6525" s="25"/>
      <c r="P6525" s="25"/>
      <c r="R6525" s="25"/>
      <c r="T6525" s="37"/>
      <c r="U6525" s="37"/>
      <c r="W6525" s="37"/>
      <c r="Y6525" s="37"/>
      <c r="Z6525" s="37"/>
      <c r="AB6525" s="37"/>
    </row>
    <row r="6526" spans="1:28">
      <c r="A6526" s="125"/>
      <c r="B6526" s="37"/>
      <c r="C6526" s="37"/>
      <c r="D6526" s="37"/>
      <c r="F6526" s="37"/>
      <c r="G6526" s="37"/>
      <c r="H6526" s="37"/>
      <c r="J6526" s="25"/>
      <c r="K6526" s="25"/>
      <c r="M6526" s="25"/>
      <c r="P6526" s="25"/>
      <c r="R6526" s="25"/>
      <c r="T6526" s="37"/>
      <c r="U6526" s="37"/>
      <c r="W6526" s="37"/>
      <c r="Y6526" s="37"/>
      <c r="Z6526" s="37"/>
      <c r="AB6526" s="37"/>
    </row>
    <row r="6527" spans="1:28">
      <c r="A6527" s="125"/>
      <c r="B6527" s="37"/>
      <c r="C6527" s="37"/>
      <c r="D6527" s="37"/>
      <c r="F6527" s="37"/>
      <c r="G6527" s="37"/>
      <c r="H6527" s="37"/>
      <c r="J6527" s="25"/>
      <c r="K6527" s="25"/>
      <c r="M6527" s="25"/>
      <c r="P6527" s="25"/>
      <c r="R6527" s="25"/>
      <c r="T6527" s="37"/>
      <c r="U6527" s="37"/>
      <c r="W6527" s="37"/>
      <c r="Y6527" s="37"/>
      <c r="Z6527" s="37"/>
      <c r="AB6527" s="37"/>
    </row>
    <row r="6528" spans="1:28">
      <c r="A6528" s="125"/>
      <c r="B6528" s="37"/>
      <c r="C6528" s="37"/>
      <c r="D6528" s="37"/>
      <c r="F6528" s="37"/>
      <c r="G6528" s="37"/>
      <c r="H6528" s="37"/>
      <c r="J6528" s="25"/>
      <c r="K6528" s="25"/>
      <c r="M6528" s="25"/>
      <c r="P6528" s="25"/>
      <c r="R6528" s="25"/>
      <c r="T6528" s="37"/>
      <c r="U6528" s="37"/>
      <c r="W6528" s="37"/>
      <c r="Y6528" s="37"/>
      <c r="Z6528" s="37"/>
      <c r="AB6528" s="37"/>
    </row>
    <row r="6529" spans="1:28">
      <c r="A6529" s="125"/>
      <c r="B6529" s="37"/>
      <c r="C6529" s="37"/>
      <c r="D6529" s="37"/>
      <c r="F6529" s="37"/>
      <c r="G6529" s="37"/>
      <c r="H6529" s="37"/>
      <c r="J6529" s="25"/>
      <c r="K6529" s="25"/>
      <c r="M6529" s="25"/>
      <c r="P6529" s="25"/>
      <c r="R6529" s="25"/>
      <c r="T6529" s="37"/>
      <c r="U6529" s="37"/>
      <c r="W6529" s="37"/>
      <c r="Y6529" s="37"/>
      <c r="Z6529" s="37"/>
      <c r="AB6529" s="37"/>
    </row>
    <row r="6530" spans="1:28">
      <c r="A6530" s="125"/>
      <c r="B6530" s="37"/>
      <c r="C6530" s="37"/>
      <c r="D6530" s="37"/>
      <c r="F6530" s="37"/>
      <c r="G6530" s="37"/>
      <c r="H6530" s="37"/>
      <c r="J6530" s="25"/>
      <c r="K6530" s="25"/>
      <c r="M6530" s="25"/>
      <c r="P6530" s="25"/>
      <c r="R6530" s="25"/>
      <c r="T6530" s="37"/>
      <c r="U6530" s="37"/>
      <c r="W6530" s="37"/>
      <c r="Y6530" s="37"/>
      <c r="Z6530" s="37"/>
      <c r="AB6530" s="37"/>
    </row>
    <row r="6531" spans="1:28">
      <c r="A6531" s="125"/>
      <c r="B6531" s="37"/>
      <c r="C6531" s="37"/>
      <c r="D6531" s="37"/>
      <c r="F6531" s="37"/>
      <c r="G6531" s="37"/>
      <c r="H6531" s="37"/>
      <c r="J6531" s="25"/>
      <c r="K6531" s="25"/>
      <c r="M6531" s="25"/>
      <c r="P6531" s="25"/>
      <c r="R6531" s="25"/>
      <c r="T6531" s="37"/>
      <c r="U6531" s="37"/>
      <c r="W6531" s="37"/>
      <c r="Y6531" s="37"/>
      <c r="Z6531" s="37"/>
      <c r="AB6531" s="37"/>
    </row>
    <row r="6532" spans="1:28">
      <c r="A6532" s="125"/>
      <c r="B6532" s="37"/>
      <c r="C6532" s="37"/>
      <c r="D6532" s="37"/>
      <c r="F6532" s="37"/>
      <c r="G6532" s="37"/>
      <c r="H6532" s="37"/>
      <c r="J6532" s="25"/>
      <c r="K6532" s="25"/>
      <c r="M6532" s="25"/>
      <c r="P6532" s="25"/>
      <c r="R6532" s="25"/>
      <c r="T6532" s="37"/>
      <c r="U6532" s="37"/>
      <c r="W6532" s="37"/>
      <c r="Y6532" s="37"/>
      <c r="Z6532" s="37"/>
      <c r="AB6532" s="37"/>
    </row>
    <row r="6533" spans="1:28">
      <c r="A6533" s="125"/>
      <c r="B6533" s="37"/>
      <c r="C6533" s="37"/>
      <c r="D6533" s="37"/>
      <c r="F6533" s="37"/>
      <c r="G6533" s="37"/>
      <c r="H6533" s="37"/>
      <c r="J6533" s="25"/>
      <c r="K6533" s="25"/>
      <c r="M6533" s="25"/>
      <c r="P6533" s="25"/>
      <c r="R6533" s="25"/>
      <c r="T6533" s="37"/>
      <c r="U6533" s="37"/>
      <c r="W6533" s="37"/>
      <c r="Y6533" s="37"/>
      <c r="Z6533" s="37"/>
      <c r="AB6533" s="37"/>
    </row>
    <row r="6534" spans="1:28">
      <c r="A6534" s="125"/>
      <c r="B6534" s="37"/>
      <c r="C6534" s="37"/>
      <c r="D6534" s="37"/>
      <c r="F6534" s="37"/>
      <c r="G6534" s="37"/>
      <c r="H6534" s="37"/>
      <c r="J6534" s="25"/>
      <c r="K6534" s="25"/>
      <c r="M6534" s="25"/>
      <c r="P6534" s="25"/>
      <c r="R6534" s="25"/>
      <c r="T6534" s="37"/>
      <c r="U6534" s="37"/>
      <c r="W6534" s="37"/>
      <c r="Y6534" s="37"/>
      <c r="Z6534" s="37"/>
      <c r="AB6534" s="37"/>
    </row>
    <row r="6535" spans="1:28">
      <c r="A6535" s="125"/>
      <c r="B6535" s="37"/>
      <c r="C6535" s="37"/>
      <c r="D6535" s="37"/>
      <c r="F6535" s="37"/>
      <c r="G6535" s="37"/>
      <c r="H6535" s="37"/>
      <c r="J6535" s="25"/>
      <c r="K6535" s="25"/>
      <c r="M6535" s="25"/>
      <c r="P6535" s="25"/>
      <c r="R6535" s="25"/>
      <c r="T6535" s="37"/>
      <c r="U6535" s="37"/>
      <c r="W6535" s="37"/>
      <c r="Y6535" s="37"/>
      <c r="Z6535" s="37"/>
      <c r="AB6535" s="37"/>
    </row>
    <row r="6536" spans="1:28">
      <c r="A6536" s="125"/>
      <c r="B6536" s="37"/>
      <c r="C6536" s="37"/>
      <c r="D6536" s="37"/>
      <c r="F6536" s="37"/>
      <c r="G6536" s="37"/>
      <c r="H6536" s="37"/>
      <c r="J6536" s="25"/>
      <c r="K6536" s="25"/>
      <c r="M6536" s="25"/>
      <c r="P6536" s="25"/>
      <c r="R6536" s="25"/>
      <c r="T6536" s="37"/>
      <c r="U6536" s="37"/>
      <c r="W6536" s="37"/>
      <c r="Y6536" s="37"/>
      <c r="Z6536" s="37"/>
      <c r="AB6536" s="37"/>
    </row>
    <row r="6537" spans="1:28">
      <c r="A6537" s="125"/>
      <c r="B6537" s="37"/>
      <c r="C6537" s="37"/>
      <c r="D6537" s="37"/>
      <c r="F6537" s="37"/>
      <c r="G6537" s="37"/>
      <c r="H6537" s="37"/>
      <c r="J6537" s="25"/>
      <c r="K6537" s="25"/>
      <c r="M6537" s="25"/>
      <c r="P6537" s="25"/>
      <c r="R6537" s="25"/>
      <c r="T6537" s="37"/>
      <c r="U6537" s="37"/>
      <c r="W6537" s="37"/>
      <c r="Y6537" s="37"/>
      <c r="Z6537" s="37"/>
      <c r="AB6537" s="37"/>
    </row>
    <row r="6538" spans="1:28">
      <c r="A6538" s="125"/>
      <c r="B6538" s="37"/>
      <c r="C6538" s="37"/>
      <c r="D6538" s="37"/>
      <c r="F6538" s="37"/>
      <c r="G6538" s="37"/>
      <c r="H6538" s="37"/>
      <c r="J6538" s="25"/>
      <c r="K6538" s="25"/>
      <c r="M6538" s="25"/>
      <c r="P6538" s="25"/>
      <c r="R6538" s="25"/>
      <c r="T6538" s="37"/>
      <c r="U6538" s="37"/>
      <c r="W6538" s="37"/>
      <c r="Y6538" s="37"/>
      <c r="Z6538" s="37"/>
      <c r="AB6538" s="37"/>
    </row>
    <row r="6539" spans="1:28">
      <c r="A6539" s="125"/>
      <c r="B6539" s="37"/>
      <c r="C6539" s="37"/>
      <c r="D6539" s="37"/>
      <c r="F6539" s="37"/>
      <c r="G6539" s="37"/>
      <c r="H6539" s="37"/>
      <c r="J6539" s="25"/>
      <c r="K6539" s="25"/>
      <c r="M6539" s="25"/>
      <c r="P6539" s="25"/>
      <c r="R6539" s="25"/>
      <c r="T6539" s="37"/>
      <c r="U6539" s="37"/>
      <c r="W6539" s="37"/>
      <c r="Y6539" s="37"/>
      <c r="Z6539" s="37"/>
      <c r="AB6539" s="37"/>
    </row>
    <row r="6540" spans="1:28">
      <c r="A6540" s="125"/>
      <c r="B6540" s="37"/>
      <c r="C6540" s="37"/>
      <c r="D6540" s="37"/>
      <c r="F6540" s="37"/>
      <c r="G6540" s="37"/>
      <c r="H6540" s="37"/>
      <c r="J6540" s="25"/>
      <c r="K6540" s="25"/>
      <c r="M6540" s="25"/>
      <c r="P6540" s="25"/>
      <c r="R6540" s="25"/>
      <c r="T6540" s="37"/>
      <c r="U6540" s="37"/>
      <c r="W6540" s="37"/>
      <c r="Y6540" s="37"/>
      <c r="Z6540" s="37"/>
      <c r="AB6540" s="37"/>
    </row>
    <row r="6541" spans="1:28">
      <c r="A6541" s="125"/>
      <c r="B6541" s="37"/>
      <c r="C6541" s="37"/>
      <c r="D6541" s="37"/>
      <c r="F6541" s="37"/>
      <c r="G6541" s="37"/>
      <c r="H6541" s="37"/>
      <c r="J6541" s="25"/>
      <c r="K6541" s="25"/>
      <c r="M6541" s="25"/>
      <c r="P6541" s="25"/>
      <c r="R6541" s="25"/>
      <c r="T6541" s="37"/>
      <c r="U6541" s="37"/>
      <c r="W6541" s="37"/>
      <c r="Y6541" s="37"/>
      <c r="Z6541" s="37"/>
      <c r="AB6541" s="37"/>
    </row>
    <row r="6542" spans="1:28">
      <c r="A6542" s="125"/>
      <c r="B6542" s="37"/>
      <c r="C6542" s="37"/>
      <c r="D6542" s="37"/>
      <c r="F6542" s="37"/>
      <c r="G6542" s="37"/>
      <c r="H6542" s="37"/>
      <c r="J6542" s="25"/>
      <c r="K6542" s="25"/>
      <c r="M6542" s="25"/>
      <c r="P6542" s="25"/>
      <c r="R6542" s="25"/>
      <c r="T6542" s="37"/>
      <c r="U6542" s="37"/>
      <c r="W6542" s="37"/>
      <c r="Y6542" s="37"/>
      <c r="Z6542" s="37"/>
      <c r="AB6542" s="37"/>
    </row>
    <row r="6543" spans="1:28">
      <c r="A6543" s="125"/>
      <c r="B6543" s="37"/>
      <c r="C6543" s="37"/>
      <c r="D6543" s="37"/>
      <c r="F6543" s="37"/>
      <c r="G6543" s="37"/>
      <c r="H6543" s="37"/>
      <c r="J6543" s="25"/>
      <c r="K6543" s="25"/>
      <c r="M6543" s="25"/>
      <c r="P6543" s="25"/>
      <c r="R6543" s="25"/>
      <c r="T6543" s="37"/>
      <c r="U6543" s="37"/>
      <c r="W6543" s="37"/>
      <c r="Y6543" s="37"/>
      <c r="Z6543" s="37"/>
      <c r="AB6543" s="37"/>
    </row>
    <row r="6544" spans="1:28">
      <c r="A6544" s="125"/>
      <c r="B6544" s="37"/>
      <c r="C6544" s="37"/>
      <c r="D6544" s="37"/>
      <c r="F6544" s="37"/>
      <c r="G6544" s="37"/>
      <c r="H6544" s="37"/>
      <c r="J6544" s="25"/>
      <c r="K6544" s="25"/>
      <c r="M6544" s="25"/>
      <c r="P6544" s="25"/>
      <c r="R6544" s="25"/>
      <c r="T6544" s="37"/>
      <c r="U6544" s="37"/>
      <c r="W6544" s="37"/>
      <c r="Y6544" s="37"/>
      <c r="Z6544" s="37"/>
      <c r="AB6544" s="37"/>
    </row>
    <row r="6545" spans="1:28">
      <c r="A6545" s="125"/>
      <c r="B6545" s="37"/>
      <c r="C6545" s="37"/>
      <c r="D6545" s="37"/>
      <c r="F6545" s="37"/>
      <c r="G6545" s="37"/>
      <c r="H6545" s="37"/>
      <c r="J6545" s="25"/>
      <c r="K6545" s="25"/>
      <c r="M6545" s="25"/>
      <c r="P6545" s="25"/>
      <c r="R6545" s="25"/>
      <c r="T6545" s="37"/>
      <c r="U6545" s="37"/>
      <c r="W6545" s="37"/>
      <c r="Y6545" s="37"/>
      <c r="Z6545" s="37"/>
      <c r="AB6545" s="37"/>
    </row>
    <row r="6546" spans="1:28">
      <c r="A6546" s="125"/>
      <c r="B6546" s="37"/>
      <c r="C6546" s="37"/>
      <c r="D6546" s="37"/>
      <c r="F6546" s="37"/>
      <c r="G6546" s="37"/>
      <c r="H6546" s="37"/>
      <c r="J6546" s="25"/>
      <c r="K6546" s="25"/>
      <c r="M6546" s="25"/>
      <c r="P6546" s="25"/>
      <c r="R6546" s="25"/>
      <c r="T6546" s="37"/>
      <c r="U6546" s="37"/>
      <c r="W6546" s="37"/>
      <c r="Y6546" s="37"/>
      <c r="Z6546" s="37"/>
      <c r="AB6546" s="37"/>
    </row>
    <row r="6547" spans="1:28">
      <c r="A6547" s="125"/>
      <c r="B6547" s="37"/>
      <c r="C6547" s="37"/>
      <c r="D6547" s="37"/>
      <c r="F6547" s="37"/>
      <c r="G6547" s="37"/>
      <c r="H6547" s="37"/>
      <c r="J6547" s="25"/>
      <c r="K6547" s="25"/>
      <c r="M6547" s="25"/>
      <c r="P6547" s="25"/>
      <c r="R6547" s="25"/>
      <c r="T6547" s="37"/>
      <c r="U6547" s="37"/>
      <c r="W6547" s="37"/>
      <c r="Y6547" s="37"/>
      <c r="Z6547" s="37"/>
      <c r="AB6547" s="37"/>
    </row>
    <row r="6548" spans="1:28">
      <c r="A6548" s="125"/>
      <c r="B6548" s="37"/>
      <c r="C6548" s="37"/>
      <c r="D6548" s="37"/>
      <c r="F6548" s="37"/>
      <c r="G6548" s="37"/>
      <c r="H6548" s="37"/>
      <c r="J6548" s="25"/>
      <c r="K6548" s="25"/>
      <c r="M6548" s="25"/>
      <c r="P6548" s="25"/>
      <c r="R6548" s="25"/>
      <c r="T6548" s="37"/>
      <c r="U6548" s="37"/>
      <c r="W6548" s="37"/>
      <c r="Y6548" s="37"/>
      <c r="Z6548" s="37"/>
      <c r="AB6548" s="37"/>
    </row>
    <row r="6549" spans="1:28">
      <c r="A6549" s="125"/>
      <c r="B6549" s="37"/>
      <c r="C6549" s="37"/>
      <c r="D6549" s="37"/>
      <c r="F6549" s="37"/>
      <c r="G6549" s="37"/>
      <c r="H6549" s="37"/>
      <c r="J6549" s="25"/>
      <c r="K6549" s="25"/>
      <c r="M6549" s="25"/>
      <c r="P6549" s="25"/>
      <c r="R6549" s="25"/>
      <c r="T6549" s="37"/>
      <c r="U6549" s="37"/>
      <c r="W6549" s="37"/>
      <c r="Y6549" s="37"/>
      <c r="Z6549" s="37"/>
      <c r="AB6549" s="37"/>
    </row>
    <row r="6550" spans="1:28">
      <c r="A6550" s="125"/>
      <c r="B6550" s="37"/>
      <c r="C6550" s="37"/>
      <c r="D6550" s="37"/>
      <c r="F6550" s="37"/>
      <c r="G6550" s="37"/>
      <c r="H6550" s="37"/>
      <c r="J6550" s="25"/>
      <c r="K6550" s="25"/>
      <c r="M6550" s="25"/>
      <c r="P6550" s="25"/>
      <c r="R6550" s="25"/>
      <c r="T6550" s="37"/>
      <c r="U6550" s="37"/>
      <c r="W6550" s="37"/>
      <c r="Y6550" s="37"/>
      <c r="Z6550" s="37"/>
      <c r="AB6550" s="37"/>
    </row>
    <row r="6551" spans="1:28">
      <c r="A6551" s="125"/>
      <c r="B6551" s="37"/>
      <c r="C6551" s="37"/>
      <c r="D6551" s="37"/>
      <c r="F6551" s="37"/>
      <c r="G6551" s="37"/>
      <c r="H6551" s="37"/>
      <c r="J6551" s="25"/>
      <c r="K6551" s="25"/>
      <c r="M6551" s="25"/>
      <c r="P6551" s="25"/>
      <c r="R6551" s="25"/>
      <c r="T6551" s="37"/>
      <c r="U6551" s="37"/>
      <c r="W6551" s="37"/>
      <c r="Y6551" s="37"/>
      <c r="Z6551" s="37"/>
      <c r="AB6551" s="37"/>
    </row>
    <row r="6552" spans="1:28">
      <c r="A6552" s="125"/>
      <c r="B6552" s="37"/>
      <c r="C6552" s="37"/>
      <c r="D6552" s="37"/>
      <c r="F6552" s="37"/>
      <c r="G6552" s="37"/>
      <c r="H6552" s="37"/>
      <c r="J6552" s="25"/>
      <c r="K6552" s="25"/>
      <c r="M6552" s="25"/>
      <c r="P6552" s="25"/>
      <c r="R6552" s="25"/>
      <c r="T6552" s="37"/>
      <c r="U6552" s="37"/>
      <c r="W6552" s="37"/>
      <c r="Y6552" s="37"/>
      <c r="Z6552" s="37"/>
      <c r="AB6552" s="37"/>
    </row>
    <row r="6553" spans="1:28">
      <c r="A6553" s="125"/>
      <c r="B6553" s="37"/>
      <c r="C6553" s="37"/>
      <c r="D6553" s="37"/>
      <c r="F6553" s="37"/>
      <c r="G6553" s="37"/>
      <c r="H6553" s="37"/>
      <c r="J6553" s="25"/>
      <c r="K6553" s="25"/>
      <c r="M6553" s="25"/>
      <c r="P6553" s="25"/>
      <c r="R6553" s="25"/>
      <c r="T6553" s="37"/>
      <c r="U6553" s="37"/>
      <c r="W6553" s="37"/>
      <c r="Y6553" s="37"/>
      <c r="Z6553" s="37"/>
      <c r="AB6553" s="37"/>
    </row>
    <row r="6554" spans="1:28">
      <c r="A6554" s="125"/>
      <c r="B6554" s="37"/>
      <c r="C6554" s="37"/>
      <c r="D6554" s="37"/>
      <c r="F6554" s="37"/>
      <c r="G6554" s="37"/>
      <c r="H6554" s="37"/>
      <c r="J6554" s="25"/>
      <c r="K6554" s="25"/>
      <c r="M6554" s="25"/>
      <c r="P6554" s="25"/>
      <c r="R6554" s="25"/>
      <c r="T6554" s="37"/>
      <c r="U6554" s="37"/>
      <c r="W6554" s="37"/>
      <c r="Y6554" s="37"/>
      <c r="Z6554" s="37"/>
      <c r="AB6554" s="37"/>
    </row>
    <row r="6555" spans="1:28">
      <c r="A6555" s="125"/>
      <c r="B6555" s="37"/>
      <c r="C6555" s="37"/>
      <c r="D6555" s="37"/>
      <c r="F6555" s="37"/>
      <c r="G6555" s="37"/>
      <c r="H6555" s="37"/>
      <c r="J6555" s="25"/>
      <c r="K6555" s="25"/>
      <c r="M6555" s="25"/>
      <c r="P6555" s="25"/>
      <c r="R6555" s="25"/>
      <c r="T6555" s="37"/>
      <c r="U6555" s="37"/>
      <c r="W6555" s="37"/>
      <c r="Y6555" s="37"/>
      <c r="Z6555" s="37"/>
      <c r="AB6555" s="37"/>
    </row>
    <row r="6556" spans="1:28">
      <c r="A6556" s="125"/>
      <c r="B6556" s="37"/>
      <c r="C6556" s="37"/>
      <c r="D6556" s="37"/>
      <c r="F6556" s="37"/>
      <c r="G6556" s="37"/>
      <c r="H6556" s="37"/>
      <c r="J6556" s="25"/>
      <c r="K6556" s="25"/>
      <c r="M6556" s="25"/>
      <c r="P6556" s="25"/>
      <c r="R6556" s="25"/>
      <c r="T6556" s="37"/>
      <c r="U6556" s="37"/>
      <c r="W6556" s="37"/>
      <c r="Y6556" s="37"/>
      <c r="Z6556" s="37"/>
      <c r="AB6556" s="37"/>
    </row>
    <row r="6557" spans="1:28">
      <c r="A6557" s="125"/>
      <c r="B6557" s="37"/>
      <c r="C6557" s="37"/>
      <c r="D6557" s="37"/>
      <c r="F6557" s="37"/>
      <c r="G6557" s="37"/>
      <c r="H6557" s="37"/>
      <c r="J6557" s="25"/>
      <c r="K6557" s="25"/>
      <c r="M6557" s="25"/>
      <c r="P6557" s="25"/>
      <c r="R6557" s="25"/>
      <c r="T6557" s="37"/>
      <c r="U6557" s="37"/>
      <c r="W6557" s="37"/>
      <c r="Y6557" s="37"/>
      <c r="Z6557" s="37"/>
      <c r="AB6557" s="37"/>
    </row>
    <row r="6558" spans="1:28">
      <c r="A6558" s="125"/>
      <c r="B6558" s="37"/>
      <c r="C6558" s="37"/>
      <c r="D6558" s="37"/>
      <c r="F6558" s="37"/>
      <c r="G6558" s="37"/>
      <c r="H6558" s="37"/>
      <c r="J6558" s="25"/>
      <c r="K6558" s="25"/>
      <c r="M6558" s="25"/>
      <c r="P6558" s="25"/>
      <c r="R6558" s="25"/>
      <c r="T6558" s="37"/>
      <c r="U6558" s="37"/>
      <c r="W6558" s="37"/>
      <c r="Y6558" s="37"/>
      <c r="Z6558" s="37"/>
      <c r="AB6558" s="37"/>
    </row>
    <row r="6559" spans="1:28">
      <c r="A6559" s="125"/>
      <c r="B6559" s="37"/>
      <c r="C6559" s="37"/>
      <c r="D6559" s="37"/>
      <c r="F6559" s="37"/>
      <c r="G6559" s="37"/>
      <c r="H6559" s="37"/>
      <c r="J6559" s="25"/>
      <c r="K6559" s="25"/>
      <c r="M6559" s="25"/>
      <c r="P6559" s="25"/>
      <c r="R6559" s="25"/>
      <c r="T6559" s="37"/>
      <c r="U6559" s="37"/>
      <c r="W6559" s="37"/>
      <c r="Y6559" s="37"/>
      <c r="Z6559" s="37"/>
      <c r="AB6559" s="37"/>
    </row>
    <row r="6560" spans="1:28">
      <c r="A6560" s="125"/>
      <c r="B6560" s="37"/>
      <c r="C6560" s="37"/>
      <c r="D6560" s="37"/>
      <c r="F6560" s="37"/>
      <c r="G6560" s="37"/>
      <c r="H6560" s="37"/>
      <c r="J6560" s="25"/>
      <c r="K6560" s="25"/>
      <c r="M6560" s="25"/>
      <c r="P6560" s="25"/>
      <c r="R6560" s="25"/>
      <c r="T6560" s="37"/>
      <c r="U6560" s="37"/>
      <c r="W6560" s="37"/>
      <c r="Y6560" s="37"/>
      <c r="Z6560" s="37"/>
      <c r="AB6560" s="37"/>
    </row>
    <row r="6561" spans="1:28">
      <c r="A6561" s="125"/>
      <c r="B6561" s="37"/>
      <c r="C6561" s="37"/>
      <c r="D6561" s="37"/>
      <c r="F6561" s="37"/>
      <c r="G6561" s="37"/>
      <c r="H6561" s="37"/>
      <c r="J6561" s="25"/>
      <c r="K6561" s="25"/>
      <c r="M6561" s="25"/>
      <c r="P6561" s="25"/>
      <c r="R6561" s="25"/>
      <c r="T6561" s="37"/>
      <c r="U6561" s="37"/>
      <c r="W6561" s="37"/>
      <c r="Y6561" s="37"/>
      <c r="Z6561" s="37"/>
      <c r="AB6561" s="37"/>
    </row>
    <row r="6562" spans="1:28">
      <c r="A6562" s="125"/>
      <c r="B6562" s="37"/>
      <c r="C6562" s="37"/>
      <c r="D6562" s="37"/>
      <c r="F6562" s="37"/>
      <c r="G6562" s="37"/>
      <c r="H6562" s="37"/>
      <c r="J6562" s="25"/>
      <c r="K6562" s="25"/>
      <c r="M6562" s="25"/>
      <c r="P6562" s="25"/>
      <c r="R6562" s="25"/>
      <c r="T6562" s="37"/>
      <c r="U6562" s="37"/>
      <c r="W6562" s="37"/>
      <c r="Y6562" s="37"/>
      <c r="Z6562" s="37"/>
      <c r="AB6562" s="37"/>
    </row>
    <row r="6563" spans="1:28">
      <c r="A6563" s="125"/>
      <c r="B6563" s="37"/>
      <c r="C6563" s="37"/>
      <c r="D6563" s="37"/>
      <c r="F6563" s="37"/>
      <c r="G6563" s="37"/>
      <c r="H6563" s="37"/>
      <c r="J6563" s="25"/>
      <c r="K6563" s="25"/>
      <c r="M6563" s="25"/>
      <c r="P6563" s="25"/>
      <c r="R6563" s="25"/>
      <c r="T6563" s="37"/>
      <c r="U6563" s="37"/>
      <c r="W6563" s="37"/>
      <c r="Y6563" s="37"/>
      <c r="Z6563" s="37"/>
      <c r="AB6563" s="37"/>
    </row>
    <row r="6564" spans="1:28">
      <c r="A6564" s="125"/>
      <c r="B6564" s="37"/>
      <c r="C6564" s="37"/>
      <c r="D6564" s="37"/>
      <c r="F6564" s="37"/>
      <c r="G6564" s="37"/>
      <c r="H6564" s="37"/>
      <c r="J6564" s="25"/>
      <c r="K6564" s="25"/>
      <c r="M6564" s="25"/>
      <c r="P6564" s="25"/>
      <c r="R6564" s="25"/>
      <c r="T6564" s="37"/>
      <c r="U6564" s="37"/>
      <c r="W6564" s="37"/>
      <c r="Y6564" s="37"/>
      <c r="Z6564" s="37"/>
      <c r="AB6564" s="37"/>
    </row>
    <row r="6565" spans="1:28">
      <c r="A6565" s="125"/>
      <c r="B6565" s="37"/>
      <c r="C6565" s="37"/>
      <c r="D6565" s="37"/>
      <c r="F6565" s="37"/>
      <c r="G6565" s="37"/>
      <c r="H6565" s="37"/>
      <c r="J6565" s="25"/>
      <c r="K6565" s="25"/>
      <c r="M6565" s="25"/>
      <c r="P6565" s="25"/>
      <c r="R6565" s="25"/>
      <c r="T6565" s="37"/>
      <c r="U6565" s="37"/>
      <c r="W6565" s="37"/>
      <c r="Y6565" s="37"/>
      <c r="Z6565" s="37"/>
      <c r="AB6565" s="37"/>
    </row>
    <row r="6566" spans="1:28">
      <c r="A6566" s="125"/>
      <c r="B6566" s="37"/>
      <c r="C6566" s="37"/>
      <c r="D6566" s="37"/>
      <c r="F6566" s="37"/>
      <c r="G6566" s="37"/>
      <c r="H6566" s="37"/>
      <c r="J6566" s="25"/>
      <c r="K6566" s="25"/>
      <c r="M6566" s="25"/>
      <c r="P6566" s="25"/>
      <c r="R6566" s="25"/>
      <c r="T6566" s="37"/>
      <c r="U6566" s="37"/>
      <c r="W6566" s="37"/>
      <c r="Y6566" s="37"/>
      <c r="Z6566" s="37"/>
      <c r="AB6566" s="37"/>
    </row>
    <row r="6567" spans="1:28">
      <c r="A6567" s="125"/>
      <c r="B6567" s="37"/>
      <c r="C6567" s="37"/>
      <c r="D6567" s="37"/>
      <c r="F6567" s="37"/>
      <c r="G6567" s="37"/>
      <c r="H6567" s="37"/>
      <c r="J6567" s="25"/>
      <c r="K6567" s="25"/>
      <c r="M6567" s="25"/>
      <c r="P6567" s="25"/>
      <c r="R6567" s="25"/>
      <c r="T6567" s="37"/>
      <c r="U6567" s="37"/>
      <c r="W6567" s="37"/>
      <c r="Y6567" s="37"/>
      <c r="Z6567" s="37"/>
      <c r="AB6567" s="37"/>
    </row>
    <row r="6568" spans="1:28">
      <c r="A6568" s="125"/>
      <c r="B6568" s="37"/>
      <c r="C6568" s="37"/>
      <c r="D6568" s="37"/>
      <c r="F6568" s="37"/>
      <c r="G6568" s="37"/>
      <c r="H6568" s="37"/>
      <c r="J6568" s="25"/>
      <c r="K6568" s="25"/>
      <c r="M6568" s="25"/>
      <c r="P6568" s="25"/>
      <c r="R6568" s="25"/>
      <c r="T6568" s="37"/>
      <c r="U6568" s="37"/>
      <c r="W6568" s="37"/>
      <c r="Y6568" s="37"/>
      <c r="Z6568" s="37"/>
      <c r="AB6568" s="37"/>
    </row>
    <row r="6569" spans="1:28">
      <c r="A6569" s="125"/>
      <c r="B6569" s="37"/>
      <c r="C6569" s="37"/>
      <c r="D6569" s="37"/>
      <c r="F6569" s="37"/>
      <c r="G6569" s="37"/>
      <c r="H6569" s="37"/>
      <c r="J6569" s="25"/>
      <c r="K6569" s="25"/>
      <c r="M6569" s="25"/>
      <c r="P6569" s="25"/>
      <c r="R6569" s="25"/>
      <c r="T6569" s="37"/>
      <c r="U6569" s="37"/>
      <c r="W6569" s="37"/>
      <c r="Y6569" s="37"/>
      <c r="Z6569" s="37"/>
      <c r="AB6569" s="37"/>
    </row>
    <row r="6570" spans="1:28">
      <c r="A6570" s="125"/>
      <c r="B6570" s="37"/>
      <c r="C6570" s="37"/>
      <c r="D6570" s="37"/>
      <c r="F6570" s="37"/>
      <c r="G6570" s="37"/>
      <c r="H6570" s="37"/>
      <c r="J6570" s="25"/>
      <c r="K6570" s="25"/>
      <c r="M6570" s="25"/>
      <c r="P6570" s="25"/>
      <c r="R6570" s="25"/>
      <c r="T6570" s="37"/>
      <c r="U6570" s="37"/>
      <c r="W6570" s="37"/>
      <c r="Y6570" s="37"/>
      <c r="Z6570" s="37"/>
      <c r="AB6570" s="37"/>
    </row>
    <row r="6571" spans="1:28">
      <c r="A6571" s="125"/>
      <c r="B6571" s="37"/>
      <c r="C6571" s="37"/>
      <c r="D6571" s="37"/>
      <c r="F6571" s="37"/>
      <c r="G6571" s="37"/>
      <c r="H6571" s="37"/>
      <c r="J6571" s="25"/>
      <c r="K6571" s="25"/>
      <c r="M6571" s="25"/>
      <c r="P6571" s="25"/>
      <c r="R6571" s="25"/>
      <c r="T6571" s="37"/>
      <c r="U6571" s="37"/>
      <c r="W6571" s="37"/>
      <c r="Y6571" s="37"/>
      <c r="Z6571" s="37"/>
      <c r="AB6571" s="37"/>
    </row>
    <row r="6572" spans="1:28">
      <c r="A6572" s="125"/>
      <c r="B6572" s="37"/>
      <c r="C6572" s="37"/>
      <c r="D6572" s="37"/>
      <c r="F6572" s="37"/>
      <c r="G6572" s="37"/>
      <c r="H6572" s="37"/>
      <c r="J6572" s="25"/>
      <c r="K6572" s="25"/>
      <c r="M6572" s="25"/>
      <c r="P6572" s="25"/>
      <c r="R6572" s="25"/>
      <c r="T6572" s="37"/>
      <c r="U6572" s="37"/>
      <c r="W6572" s="37"/>
      <c r="Y6572" s="37"/>
      <c r="Z6572" s="37"/>
      <c r="AB6572" s="37"/>
    </row>
    <row r="6573" spans="1:28">
      <c r="A6573" s="125"/>
      <c r="B6573" s="37"/>
      <c r="C6573" s="37"/>
      <c r="D6573" s="37"/>
      <c r="F6573" s="37"/>
      <c r="G6573" s="37"/>
      <c r="H6573" s="37"/>
      <c r="J6573" s="25"/>
      <c r="K6573" s="25"/>
      <c r="M6573" s="25"/>
      <c r="P6573" s="25"/>
      <c r="R6573" s="25"/>
      <c r="T6573" s="37"/>
      <c r="U6573" s="37"/>
      <c r="W6573" s="37"/>
      <c r="Y6573" s="37"/>
      <c r="Z6573" s="37"/>
      <c r="AB6573" s="37"/>
    </row>
    <row r="6574" spans="1:28">
      <c r="A6574" s="125"/>
      <c r="B6574" s="37"/>
      <c r="C6574" s="37"/>
      <c r="D6574" s="37"/>
      <c r="F6574" s="37"/>
      <c r="G6574" s="37"/>
      <c r="H6574" s="37"/>
      <c r="J6574" s="25"/>
      <c r="K6574" s="25"/>
      <c r="M6574" s="25"/>
      <c r="P6574" s="25"/>
      <c r="R6574" s="25"/>
      <c r="T6574" s="37"/>
      <c r="U6574" s="37"/>
      <c r="W6574" s="37"/>
      <c r="Y6574" s="37"/>
      <c r="Z6574" s="37"/>
      <c r="AB6574" s="37"/>
    </row>
    <row r="6575" spans="1:28">
      <c r="A6575" s="125"/>
      <c r="B6575" s="37"/>
      <c r="C6575" s="37"/>
      <c r="D6575" s="37"/>
      <c r="F6575" s="37"/>
      <c r="G6575" s="37"/>
      <c r="H6575" s="37"/>
      <c r="J6575" s="25"/>
      <c r="K6575" s="25"/>
      <c r="M6575" s="25"/>
      <c r="P6575" s="25"/>
      <c r="R6575" s="25"/>
      <c r="T6575" s="37"/>
      <c r="U6575" s="37"/>
      <c r="W6575" s="37"/>
      <c r="Y6575" s="37"/>
      <c r="Z6575" s="37"/>
      <c r="AB6575" s="37"/>
    </row>
    <row r="6576" spans="1:28">
      <c r="A6576" s="125"/>
      <c r="B6576" s="37"/>
      <c r="C6576" s="37"/>
      <c r="D6576" s="37"/>
      <c r="F6576" s="37"/>
      <c r="G6576" s="37"/>
      <c r="H6576" s="37"/>
      <c r="J6576" s="25"/>
      <c r="K6576" s="25"/>
      <c r="M6576" s="25"/>
      <c r="P6576" s="25"/>
      <c r="R6576" s="25"/>
      <c r="T6576" s="37"/>
      <c r="U6576" s="37"/>
      <c r="W6576" s="37"/>
      <c r="Y6576" s="37"/>
      <c r="Z6576" s="37"/>
      <c r="AB6576" s="37"/>
    </row>
    <row r="6577" spans="1:28">
      <c r="A6577" s="125"/>
      <c r="B6577" s="37"/>
      <c r="C6577" s="37"/>
      <c r="D6577" s="37"/>
      <c r="F6577" s="37"/>
      <c r="G6577" s="37"/>
      <c r="H6577" s="37"/>
      <c r="J6577" s="25"/>
      <c r="K6577" s="25"/>
      <c r="M6577" s="25"/>
      <c r="P6577" s="25"/>
      <c r="R6577" s="25"/>
      <c r="T6577" s="37"/>
      <c r="U6577" s="37"/>
      <c r="W6577" s="37"/>
      <c r="Y6577" s="37"/>
      <c r="Z6577" s="37"/>
      <c r="AB6577" s="37"/>
    </row>
    <row r="6578" spans="1:28">
      <c r="A6578" s="125"/>
      <c r="B6578" s="37"/>
      <c r="C6578" s="37"/>
      <c r="D6578" s="37"/>
      <c r="F6578" s="37"/>
      <c r="G6578" s="37"/>
      <c r="H6578" s="37"/>
      <c r="J6578" s="25"/>
      <c r="K6578" s="25"/>
      <c r="M6578" s="25"/>
      <c r="P6578" s="25"/>
      <c r="R6578" s="25"/>
      <c r="T6578" s="37"/>
      <c r="U6578" s="37"/>
      <c r="W6578" s="37"/>
      <c r="Y6578" s="37"/>
      <c r="Z6578" s="37"/>
      <c r="AB6578" s="37"/>
    </row>
    <row r="6579" spans="1:28">
      <c r="A6579" s="125"/>
      <c r="B6579" s="37"/>
      <c r="C6579" s="37"/>
      <c r="D6579" s="37"/>
      <c r="F6579" s="37"/>
      <c r="G6579" s="37"/>
      <c r="H6579" s="37"/>
      <c r="J6579" s="25"/>
      <c r="K6579" s="25"/>
      <c r="M6579" s="25"/>
      <c r="P6579" s="25"/>
      <c r="R6579" s="25"/>
      <c r="T6579" s="37"/>
      <c r="U6579" s="37"/>
      <c r="W6579" s="37"/>
      <c r="Y6579" s="37"/>
      <c r="Z6579" s="37"/>
      <c r="AB6579" s="37"/>
    </row>
    <row r="6580" spans="1:28">
      <c r="A6580" s="125"/>
      <c r="B6580" s="37"/>
      <c r="C6580" s="37"/>
      <c r="D6580" s="37"/>
      <c r="F6580" s="37"/>
      <c r="G6580" s="37"/>
      <c r="H6580" s="37"/>
      <c r="J6580" s="25"/>
      <c r="K6580" s="25"/>
      <c r="M6580" s="25"/>
      <c r="P6580" s="25"/>
      <c r="R6580" s="25"/>
      <c r="T6580" s="37"/>
      <c r="U6580" s="37"/>
      <c r="W6580" s="37"/>
      <c r="Y6580" s="37"/>
      <c r="Z6580" s="37"/>
      <c r="AB6580" s="37"/>
    </row>
    <row r="6581" spans="1:28">
      <c r="A6581" s="125"/>
      <c r="B6581" s="37"/>
      <c r="C6581" s="37"/>
      <c r="D6581" s="37"/>
      <c r="F6581" s="37"/>
      <c r="G6581" s="37"/>
      <c r="H6581" s="37"/>
      <c r="J6581" s="25"/>
      <c r="K6581" s="25"/>
      <c r="M6581" s="25"/>
      <c r="P6581" s="25"/>
      <c r="R6581" s="25"/>
      <c r="T6581" s="37"/>
      <c r="U6581" s="37"/>
      <c r="W6581" s="37"/>
      <c r="Y6581" s="37"/>
      <c r="Z6581" s="37"/>
      <c r="AB6581" s="37"/>
    </row>
    <row r="6582" spans="1:28">
      <c r="A6582" s="125"/>
      <c r="B6582" s="37"/>
      <c r="C6582" s="37"/>
      <c r="D6582" s="37"/>
      <c r="F6582" s="37"/>
      <c r="G6582" s="37"/>
      <c r="H6582" s="37"/>
      <c r="J6582" s="25"/>
      <c r="K6582" s="25"/>
      <c r="M6582" s="25"/>
      <c r="P6582" s="25"/>
      <c r="R6582" s="25"/>
      <c r="T6582" s="37"/>
      <c r="U6582" s="37"/>
      <c r="W6582" s="37"/>
      <c r="Y6582" s="37"/>
      <c r="Z6582" s="37"/>
      <c r="AB6582" s="37"/>
    </row>
    <row r="6583" spans="1:28">
      <c r="A6583" s="125"/>
      <c r="B6583" s="37"/>
      <c r="C6583" s="37"/>
      <c r="D6583" s="37"/>
      <c r="F6583" s="37"/>
      <c r="G6583" s="37"/>
      <c r="H6583" s="37"/>
      <c r="J6583" s="25"/>
      <c r="K6583" s="25"/>
      <c r="M6583" s="25"/>
      <c r="P6583" s="25"/>
      <c r="R6583" s="25"/>
      <c r="T6583" s="37"/>
      <c r="U6583" s="37"/>
      <c r="W6583" s="37"/>
      <c r="Y6583" s="37"/>
      <c r="Z6583" s="37"/>
      <c r="AB6583" s="37"/>
    </row>
    <row r="6584" spans="1:28">
      <c r="A6584" s="125"/>
      <c r="B6584" s="37"/>
      <c r="C6584" s="37"/>
      <c r="D6584" s="37"/>
      <c r="F6584" s="37"/>
      <c r="G6584" s="37"/>
      <c r="H6584" s="37"/>
      <c r="J6584" s="25"/>
      <c r="K6584" s="25"/>
      <c r="M6584" s="25"/>
      <c r="P6584" s="25"/>
      <c r="R6584" s="25"/>
      <c r="T6584" s="37"/>
      <c r="U6584" s="37"/>
      <c r="W6584" s="37"/>
      <c r="Y6584" s="37"/>
      <c r="Z6584" s="37"/>
      <c r="AB6584" s="37"/>
    </row>
    <row r="6585" spans="1:28">
      <c r="A6585" s="125"/>
      <c r="B6585" s="37"/>
      <c r="C6585" s="37"/>
      <c r="D6585" s="37"/>
      <c r="F6585" s="37"/>
      <c r="G6585" s="37"/>
      <c r="H6585" s="37"/>
      <c r="J6585" s="25"/>
      <c r="K6585" s="25"/>
      <c r="M6585" s="25"/>
      <c r="P6585" s="25"/>
      <c r="R6585" s="25"/>
      <c r="T6585" s="37"/>
      <c r="U6585" s="37"/>
      <c r="W6585" s="37"/>
      <c r="Y6585" s="37"/>
      <c r="Z6585" s="37"/>
      <c r="AB6585" s="37"/>
    </row>
    <row r="6586" spans="1:28">
      <c r="A6586" s="125"/>
      <c r="B6586" s="37"/>
      <c r="C6586" s="37"/>
      <c r="D6586" s="37"/>
      <c r="F6586" s="37"/>
      <c r="G6586" s="37"/>
      <c r="H6586" s="37"/>
      <c r="J6586" s="25"/>
      <c r="K6586" s="25"/>
      <c r="M6586" s="25"/>
      <c r="P6586" s="25"/>
      <c r="R6586" s="25"/>
      <c r="T6586" s="37"/>
      <c r="U6586" s="37"/>
      <c r="W6586" s="37"/>
      <c r="Y6586" s="37"/>
      <c r="Z6586" s="37"/>
      <c r="AB6586" s="37"/>
    </row>
    <row r="6587" spans="1:28">
      <c r="A6587" s="125"/>
      <c r="B6587" s="37"/>
      <c r="C6587" s="37"/>
      <c r="D6587" s="37"/>
      <c r="F6587" s="37"/>
      <c r="G6587" s="37"/>
      <c r="H6587" s="37"/>
      <c r="J6587" s="25"/>
      <c r="K6587" s="25"/>
      <c r="M6587" s="25"/>
      <c r="P6587" s="25"/>
      <c r="R6587" s="25"/>
      <c r="T6587" s="37"/>
      <c r="U6587" s="37"/>
      <c r="W6587" s="37"/>
      <c r="Y6587" s="37"/>
      <c r="Z6587" s="37"/>
      <c r="AB6587" s="37"/>
    </row>
    <row r="6588" spans="1:28">
      <c r="A6588" s="125"/>
      <c r="B6588" s="37"/>
      <c r="C6588" s="37"/>
      <c r="D6588" s="37"/>
      <c r="F6588" s="37"/>
      <c r="G6588" s="37"/>
      <c r="H6588" s="37"/>
      <c r="J6588" s="25"/>
      <c r="K6588" s="25"/>
      <c r="M6588" s="25"/>
      <c r="P6588" s="25"/>
      <c r="R6588" s="25"/>
      <c r="T6588" s="37"/>
      <c r="U6588" s="37"/>
      <c r="W6588" s="37"/>
      <c r="Y6588" s="37"/>
      <c r="Z6588" s="37"/>
      <c r="AB6588" s="37"/>
    </row>
    <row r="6589" spans="1:28">
      <c r="A6589" s="125"/>
      <c r="B6589" s="37"/>
      <c r="C6589" s="37"/>
      <c r="D6589" s="37"/>
      <c r="F6589" s="37"/>
      <c r="G6589" s="37"/>
      <c r="H6589" s="37"/>
      <c r="J6589" s="25"/>
      <c r="K6589" s="25"/>
      <c r="M6589" s="25"/>
      <c r="P6589" s="25"/>
      <c r="R6589" s="25"/>
      <c r="T6589" s="37"/>
      <c r="U6589" s="37"/>
      <c r="W6589" s="37"/>
      <c r="Y6589" s="37"/>
      <c r="Z6589" s="37"/>
      <c r="AB6589" s="37"/>
    </row>
    <row r="6590" spans="1:28">
      <c r="A6590" s="125"/>
      <c r="B6590" s="37"/>
      <c r="C6590" s="37"/>
      <c r="D6590" s="37"/>
      <c r="F6590" s="37"/>
      <c r="G6590" s="37"/>
      <c r="H6590" s="37"/>
      <c r="J6590" s="25"/>
      <c r="K6590" s="25"/>
      <c r="M6590" s="25"/>
      <c r="P6590" s="25"/>
      <c r="R6590" s="25"/>
      <c r="T6590" s="37"/>
      <c r="U6590" s="37"/>
      <c r="W6590" s="37"/>
      <c r="Y6590" s="37"/>
      <c r="Z6590" s="37"/>
      <c r="AB6590" s="37"/>
    </row>
    <row r="6591" spans="1:28">
      <c r="A6591" s="125"/>
      <c r="B6591" s="37"/>
      <c r="C6591" s="37"/>
      <c r="D6591" s="37"/>
      <c r="F6591" s="37"/>
      <c r="G6591" s="37"/>
      <c r="H6591" s="37"/>
      <c r="J6591" s="25"/>
      <c r="K6591" s="25"/>
      <c r="M6591" s="25"/>
      <c r="P6591" s="25"/>
      <c r="R6591" s="25"/>
      <c r="T6591" s="37"/>
      <c r="U6591" s="37"/>
      <c r="W6591" s="37"/>
      <c r="Y6591" s="37"/>
      <c r="Z6591" s="37"/>
      <c r="AB6591" s="37"/>
    </row>
    <row r="6592" spans="1:28">
      <c r="A6592" s="125"/>
      <c r="B6592" s="37"/>
      <c r="C6592" s="37"/>
      <c r="D6592" s="37"/>
      <c r="F6592" s="37"/>
      <c r="G6592" s="37"/>
      <c r="H6592" s="37"/>
      <c r="J6592" s="25"/>
      <c r="K6592" s="25"/>
      <c r="M6592" s="25"/>
      <c r="P6592" s="25"/>
      <c r="R6592" s="25"/>
      <c r="T6592" s="37"/>
      <c r="U6592" s="37"/>
      <c r="W6592" s="37"/>
      <c r="Y6592" s="37"/>
      <c r="Z6592" s="37"/>
      <c r="AB6592" s="37"/>
    </row>
    <row r="6593" spans="1:28">
      <c r="A6593" s="125"/>
      <c r="B6593" s="37"/>
      <c r="C6593" s="37"/>
      <c r="D6593" s="37"/>
      <c r="F6593" s="37"/>
      <c r="G6593" s="37"/>
      <c r="H6593" s="37"/>
      <c r="J6593" s="25"/>
      <c r="K6593" s="25"/>
      <c r="M6593" s="25"/>
      <c r="P6593" s="25"/>
      <c r="R6593" s="25"/>
      <c r="T6593" s="37"/>
      <c r="U6593" s="37"/>
      <c r="W6593" s="37"/>
      <c r="Y6593" s="37"/>
      <c r="Z6593" s="37"/>
      <c r="AB6593" s="37"/>
    </row>
    <row r="6594" spans="1:28">
      <c r="A6594" s="125"/>
      <c r="B6594" s="37"/>
      <c r="C6594" s="37"/>
      <c r="D6594" s="37"/>
      <c r="F6594" s="37"/>
      <c r="G6594" s="37"/>
      <c r="H6594" s="37"/>
      <c r="J6594" s="25"/>
      <c r="K6594" s="25"/>
      <c r="M6594" s="25"/>
      <c r="P6594" s="25"/>
      <c r="R6594" s="25"/>
      <c r="T6594" s="37"/>
      <c r="U6594" s="37"/>
      <c r="W6594" s="37"/>
      <c r="Y6594" s="37"/>
      <c r="Z6594" s="37"/>
      <c r="AB6594" s="37"/>
    </row>
    <row r="6595" spans="1:28">
      <c r="A6595" s="125"/>
      <c r="B6595" s="37"/>
      <c r="C6595" s="37"/>
      <c r="D6595" s="37"/>
      <c r="F6595" s="37"/>
      <c r="G6595" s="37"/>
      <c r="H6595" s="37"/>
      <c r="J6595" s="25"/>
      <c r="K6595" s="25"/>
      <c r="M6595" s="25"/>
      <c r="P6595" s="25"/>
      <c r="R6595" s="25"/>
      <c r="T6595" s="37"/>
      <c r="U6595" s="37"/>
      <c r="W6595" s="37"/>
      <c r="Y6595" s="37"/>
      <c r="Z6595" s="37"/>
      <c r="AB6595" s="37"/>
    </row>
    <row r="6596" spans="1:28">
      <c r="A6596" s="125"/>
      <c r="B6596" s="37"/>
      <c r="C6596" s="37"/>
      <c r="D6596" s="37"/>
      <c r="F6596" s="37"/>
      <c r="G6596" s="37"/>
      <c r="H6596" s="37"/>
      <c r="J6596" s="25"/>
      <c r="K6596" s="25"/>
      <c r="M6596" s="25"/>
      <c r="P6596" s="25"/>
      <c r="R6596" s="25"/>
      <c r="T6596" s="37"/>
      <c r="U6596" s="37"/>
      <c r="W6596" s="37"/>
      <c r="Y6596" s="37"/>
      <c r="Z6596" s="37"/>
      <c r="AB6596" s="37"/>
    </row>
    <row r="6597" spans="1:28">
      <c r="A6597" s="125"/>
      <c r="B6597" s="37"/>
      <c r="C6597" s="37"/>
      <c r="D6597" s="37"/>
      <c r="F6597" s="37"/>
      <c r="G6597" s="37"/>
      <c r="H6597" s="37"/>
      <c r="J6597" s="25"/>
      <c r="K6597" s="25"/>
      <c r="M6597" s="25"/>
      <c r="P6597" s="25"/>
      <c r="R6597" s="25"/>
      <c r="T6597" s="37"/>
      <c r="U6597" s="37"/>
      <c r="W6597" s="37"/>
      <c r="Y6597" s="37"/>
      <c r="Z6597" s="37"/>
      <c r="AB6597" s="37"/>
    </row>
    <row r="6598" spans="1:28">
      <c r="A6598" s="125"/>
      <c r="B6598" s="37"/>
      <c r="C6598" s="37"/>
      <c r="D6598" s="37"/>
      <c r="F6598" s="37"/>
      <c r="G6598" s="37"/>
      <c r="H6598" s="37"/>
      <c r="J6598" s="25"/>
      <c r="K6598" s="25"/>
      <c r="M6598" s="25"/>
      <c r="P6598" s="25"/>
      <c r="R6598" s="25"/>
      <c r="T6598" s="37"/>
      <c r="U6598" s="37"/>
      <c r="W6598" s="37"/>
      <c r="Y6598" s="37"/>
      <c r="Z6598" s="37"/>
      <c r="AB6598" s="37"/>
    </row>
    <row r="6599" spans="1:28">
      <c r="A6599" s="125"/>
      <c r="B6599" s="37"/>
      <c r="C6599" s="37"/>
      <c r="D6599" s="37"/>
      <c r="F6599" s="37"/>
      <c r="G6599" s="37"/>
      <c r="H6599" s="37"/>
      <c r="J6599" s="25"/>
      <c r="K6599" s="25"/>
      <c r="M6599" s="25"/>
      <c r="P6599" s="25"/>
      <c r="R6599" s="25"/>
      <c r="T6599" s="37"/>
      <c r="U6599" s="37"/>
      <c r="W6599" s="37"/>
      <c r="Y6599" s="37"/>
      <c r="Z6599" s="37"/>
      <c r="AB6599" s="37"/>
    </row>
    <row r="6600" spans="1:28">
      <c r="A6600" s="125"/>
      <c r="B6600" s="37"/>
      <c r="C6600" s="37"/>
      <c r="D6600" s="37"/>
      <c r="F6600" s="37"/>
      <c r="G6600" s="37"/>
      <c r="H6600" s="37"/>
      <c r="J6600" s="25"/>
      <c r="K6600" s="25"/>
      <c r="M6600" s="25"/>
      <c r="P6600" s="25"/>
      <c r="R6600" s="25"/>
      <c r="T6600" s="37"/>
      <c r="U6600" s="37"/>
      <c r="W6600" s="37"/>
      <c r="Y6600" s="37"/>
      <c r="Z6600" s="37"/>
      <c r="AB6600" s="37"/>
    </row>
    <row r="6601" spans="1:28">
      <c r="A6601" s="125"/>
      <c r="B6601" s="37"/>
      <c r="C6601" s="37"/>
      <c r="D6601" s="37"/>
      <c r="F6601" s="37"/>
      <c r="G6601" s="37"/>
      <c r="H6601" s="37"/>
      <c r="J6601" s="25"/>
      <c r="K6601" s="25"/>
      <c r="M6601" s="25"/>
      <c r="P6601" s="25"/>
      <c r="R6601" s="25"/>
      <c r="T6601" s="37"/>
      <c r="U6601" s="37"/>
      <c r="W6601" s="37"/>
      <c r="Y6601" s="37"/>
      <c r="Z6601" s="37"/>
      <c r="AB6601" s="37"/>
    </row>
    <row r="6602" spans="1:28">
      <c r="A6602" s="125"/>
      <c r="B6602" s="37"/>
      <c r="C6602" s="37"/>
      <c r="D6602" s="37"/>
      <c r="F6602" s="37"/>
      <c r="G6602" s="37"/>
      <c r="H6602" s="37"/>
      <c r="J6602" s="25"/>
      <c r="K6602" s="25"/>
      <c r="M6602" s="25"/>
      <c r="P6602" s="25"/>
      <c r="R6602" s="25"/>
      <c r="T6602" s="37"/>
      <c r="U6602" s="37"/>
      <c r="W6602" s="37"/>
      <c r="Y6602" s="37"/>
      <c r="Z6602" s="37"/>
      <c r="AB6602" s="37"/>
    </row>
    <row r="6603" spans="1:28">
      <c r="A6603" s="125"/>
      <c r="B6603" s="37"/>
      <c r="C6603" s="37"/>
      <c r="D6603" s="37"/>
      <c r="F6603" s="37"/>
      <c r="G6603" s="37"/>
      <c r="H6603" s="37"/>
      <c r="J6603" s="25"/>
      <c r="K6603" s="25"/>
      <c r="M6603" s="25"/>
      <c r="P6603" s="25"/>
      <c r="R6603" s="25"/>
      <c r="T6603" s="37"/>
      <c r="U6603" s="37"/>
      <c r="W6603" s="37"/>
      <c r="Y6603" s="37"/>
      <c r="Z6603" s="37"/>
      <c r="AB6603" s="37"/>
    </row>
    <row r="6604" spans="1:28">
      <c r="A6604" s="125"/>
      <c r="B6604" s="37"/>
      <c r="C6604" s="37"/>
      <c r="D6604" s="37"/>
      <c r="F6604" s="37"/>
      <c r="G6604" s="37"/>
      <c r="H6604" s="37"/>
      <c r="J6604" s="25"/>
      <c r="K6604" s="25"/>
      <c r="M6604" s="25"/>
      <c r="P6604" s="25"/>
      <c r="R6604" s="25"/>
      <c r="T6604" s="37"/>
      <c r="U6604" s="37"/>
      <c r="W6604" s="37"/>
      <c r="Y6604" s="37"/>
      <c r="Z6604" s="37"/>
      <c r="AB6604" s="37"/>
    </row>
    <row r="6605" spans="1:28">
      <c r="A6605" s="125"/>
      <c r="B6605" s="37"/>
      <c r="C6605" s="37"/>
      <c r="D6605" s="37"/>
      <c r="F6605" s="37"/>
      <c r="G6605" s="37"/>
      <c r="H6605" s="37"/>
      <c r="J6605" s="25"/>
      <c r="K6605" s="25"/>
      <c r="M6605" s="25"/>
      <c r="P6605" s="25"/>
      <c r="R6605" s="25"/>
      <c r="T6605" s="37"/>
      <c r="U6605" s="37"/>
      <c r="W6605" s="37"/>
      <c r="Y6605" s="37"/>
      <c r="Z6605" s="37"/>
      <c r="AB6605" s="37"/>
    </row>
    <row r="6606" spans="1:28">
      <c r="A6606" s="125"/>
      <c r="B6606" s="37"/>
      <c r="C6606" s="37"/>
      <c r="D6606" s="37"/>
      <c r="F6606" s="37"/>
      <c r="G6606" s="37"/>
      <c r="H6606" s="37"/>
      <c r="J6606" s="25"/>
      <c r="K6606" s="25"/>
      <c r="M6606" s="25"/>
      <c r="P6606" s="25"/>
      <c r="R6606" s="25"/>
      <c r="T6606" s="37"/>
      <c r="U6606" s="37"/>
      <c r="W6606" s="37"/>
      <c r="Y6606" s="37"/>
      <c r="Z6606" s="37"/>
      <c r="AB6606" s="37"/>
    </row>
    <row r="6607" spans="1:28">
      <c r="A6607" s="125"/>
      <c r="B6607" s="37"/>
      <c r="C6607" s="37"/>
      <c r="D6607" s="37"/>
      <c r="F6607" s="37"/>
      <c r="G6607" s="37"/>
      <c r="H6607" s="37"/>
      <c r="J6607" s="25"/>
      <c r="K6607" s="25"/>
      <c r="M6607" s="25"/>
      <c r="P6607" s="25"/>
      <c r="R6607" s="25"/>
      <c r="T6607" s="37"/>
      <c r="U6607" s="37"/>
      <c r="W6607" s="37"/>
      <c r="Y6607" s="37"/>
      <c r="Z6607" s="37"/>
      <c r="AB6607" s="37"/>
    </row>
    <row r="6608" spans="1:28">
      <c r="A6608" s="125"/>
      <c r="B6608" s="37"/>
      <c r="C6608" s="37"/>
      <c r="D6608" s="37"/>
      <c r="F6608" s="37"/>
      <c r="G6608" s="37"/>
      <c r="H6608" s="37"/>
      <c r="J6608" s="25"/>
      <c r="K6608" s="25"/>
      <c r="M6608" s="25"/>
      <c r="P6608" s="25"/>
      <c r="R6608" s="25"/>
      <c r="T6608" s="37"/>
      <c r="U6608" s="37"/>
      <c r="W6608" s="37"/>
      <c r="Y6608" s="37"/>
      <c r="Z6608" s="37"/>
      <c r="AB6608" s="37"/>
    </row>
    <row r="6609" spans="1:28">
      <c r="A6609" s="125"/>
      <c r="B6609" s="37"/>
      <c r="C6609" s="37"/>
      <c r="D6609" s="37"/>
      <c r="F6609" s="37"/>
      <c r="G6609" s="37"/>
      <c r="H6609" s="37"/>
      <c r="J6609" s="25"/>
      <c r="K6609" s="25"/>
      <c r="M6609" s="25"/>
      <c r="P6609" s="25"/>
      <c r="R6609" s="25"/>
      <c r="T6609" s="37"/>
      <c r="U6609" s="37"/>
      <c r="W6609" s="37"/>
      <c r="Y6609" s="37"/>
      <c r="Z6609" s="37"/>
      <c r="AB6609" s="37"/>
    </row>
    <row r="6610" spans="1:28">
      <c r="A6610" s="125"/>
      <c r="B6610" s="37"/>
      <c r="C6610" s="37"/>
      <c r="D6610" s="37"/>
      <c r="F6610" s="37"/>
      <c r="G6610" s="37"/>
      <c r="H6610" s="37"/>
      <c r="J6610" s="25"/>
      <c r="K6610" s="25"/>
      <c r="M6610" s="25"/>
      <c r="P6610" s="25"/>
      <c r="R6610" s="25"/>
      <c r="T6610" s="37"/>
      <c r="U6610" s="37"/>
      <c r="W6610" s="37"/>
      <c r="Y6610" s="37"/>
      <c r="Z6610" s="37"/>
      <c r="AB6610" s="37"/>
    </row>
    <row r="6611" spans="1:28">
      <c r="A6611" s="125"/>
      <c r="B6611" s="37"/>
      <c r="C6611" s="37"/>
      <c r="D6611" s="37"/>
      <c r="F6611" s="37"/>
      <c r="G6611" s="37"/>
      <c r="H6611" s="37"/>
      <c r="J6611" s="25"/>
      <c r="K6611" s="25"/>
      <c r="M6611" s="25"/>
      <c r="P6611" s="25"/>
      <c r="R6611" s="25"/>
      <c r="T6611" s="37"/>
      <c r="U6611" s="37"/>
      <c r="W6611" s="37"/>
      <c r="Y6611" s="37"/>
      <c r="Z6611" s="37"/>
      <c r="AB6611" s="37"/>
    </row>
    <row r="6612" spans="1:28">
      <c r="A6612" s="125"/>
      <c r="B6612" s="37"/>
      <c r="C6612" s="37"/>
      <c r="D6612" s="37"/>
      <c r="F6612" s="37"/>
      <c r="G6612" s="37"/>
      <c r="H6612" s="37"/>
      <c r="J6612" s="25"/>
      <c r="K6612" s="25"/>
      <c r="M6612" s="25"/>
      <c r="P6612" s="25"/>
      <c r="R6612" s="25"/>
      <c r="T6612" s="37"/>
      <c r="U6612" s="37"/>
      <c r="W6612" s="37"/>
      <c r="Y6612" s="37"/>
      <c r="Z6612" s="37"/>
      <c r="AB6612" s="37"/>
    </row>
    <row r="6613" spans="1:28">
      <c r="A6613" s="125"/>
      <c r="B6613" s="37"/>
      <c r="C6613" s="37"/>
      <c r="D6613" s="37"/>
      <c r="F6613" s="37"/>
      <c r="G6613" s="37"/>
      <c r="H6613" s="37"/>
      <c r="J6613" s="25"/>
      <c r="K6613" s="25"/>
      <c r="M6613" s="25"/>
      <c r="P6613" s="25"/>
      <c r="R6613" s="25"/>
      <c r="T6613" s="37"/>
      <c r="U6613" s="37"/>
      <c r="W6613" s="37"/>
      <c r="Y6613" s="37"/>
      <c r="Z6613" s="37"/>
      <c r="AB6613" s="37"/>
    </row>
    <row r="6614" spans="1:28">
      <c r="A6614" s="125"/>
      <c r="B6614" s="37"/>
      <c r="C6614" s="37"/>
      <c r="D6614" s="37"/>
      <c r="F6614" s="37"/>
      <c r="G6614" s="37"/>
      <c r="H6614" s="37"/>
      <c r="J6614" s="25"/>
      <c r="K6614" s="25"/>
      <c r="M6614" s="25"/>
      <c r="P6614" s="25"/>
      <c r="R6614" s="25"/>
      <c r="T6614" s="37"/>
      <c r="U6614" s="37"/>
      <c r="W6614" s="37"/>
      <c r="Y6614" s="37"/>
      <c r="Z6614" s="37"/>
      <c r="AB6614" s="37"/>
    </row>
    <row r="6615" spans="1:28">
      <c r="A6615" s="125"/>
      <c r="B6615" s="37"/>
      <c r="C6615" s="37"/>
      <c r="D6615" s="37"/>
      <c r="F6615" s="37"/>
      <c r="G6615" s="37"/>
      <c r="H6615" s="37"/>
      <c r="J6615" s="25"/>
      <c r="K6615" s="25"/>
      <c r="M6615" s="25"/>
      <c r="P6615" s="25"/>
      <c r="R6615" s="25"/>
      <c r="T6615" s="37"/>
      <c r="U6615" s="37"/>
      <c r="W6615" s="37"/>
      <c r="Y6615" s="37"/>
      <c r="Z6615" s="37"/>
      <c r="AB6615" s="37"/>
    </row>
    <row r="6616" spans="1:28">
      <c r="A6616" s="125"/>
      <c r="B6616" s="37"/>
      <c r="C6616" s="37"/>
      <c r="D6616" s="37"/>
      <c r="F6616" s="37"/>
      <c r="G6616" s="37"/>
      <c r="H6616" s="37"/>
      <c r="J6616" s="25"/>
      <c r="K6616" s="25"/>
      <c r="M6616" s="25"/>
      <c r="P6616" s="25"/>
      <c r="R6616" s="25"/>
      <c r="T6616" s="37"/>
      <c r="U6616" s="37"/>
      <c r="W6616" s="37"/>
      <c r="Y6616" s="37"/>
      <c r="Z6616" s="37"/>
      <c r="AB6616" s="37"/>
    </row>
    <row r="6617" spans="1:28">
      <c r="A6617" s="125"/>
      <c r="B6617" s="37"/>
      <c r="C6617" s="37"/>
      <c r="D6617" s="37"/>
      <c r="F6617" s="37"/>
      <c r="G6617" s="37"/>
      <c r="H6617" s="37"/>
      <c r="J6617" s="25"/>
      <c r="K6617" s="25"/>
      <c r="M6617" s="25"/>
      <c r="P6617" s="25"/>
      <c r="R6617" s="25"/>
      <c r="T6617" s="37"/>
      <c r="U6617" s="37"/>
      <c r="W6617" s="37"/>
      <c r="Y6617" s="37"/>
      <c r="Z6617" s="37"/>
      <c r="AB6617" s="37"/>
    </row>
    <row r="6618" spans="1:28">
      <c r="A6618" s="125"/>
      <c r="B6618" s="37"/>
      <c r="C6618" s="37"/>
      <c r="D6618" s="37"/>
      <c r="F6618" s="37"/>
      <c r="G6618" s="37"/>
      <c r="H6618" s="37"/>
      <c r="J6618" s="25"/>
      <c r="K6618" s="25"/>
      <c r="M6618" s="25"/>
      <c r="P6618" s="25"/>
      <c r="R6618" s="25"/>
      <c r="T6618" s="37"/>
      <c r="U6618" s="37"/>
      <c r="W6618" s="37"/>
      <c r="Y6618" s="37"/>
      <c r="Z6618" s="37"/>
      <c r="AB6618" s="37"/>
    </row>
    <row r="6619" spans="1:28">
      <c r="A6619" s="125"/>
      <c r="B6619" s="37"/>
      <c r="C6619" s="37"/>
      <c r="D6619" s="37"/>
      <c r="F6619" s="37"/>
      <c r="G6619" s="37"/>
      <c r="H6619" s="37"/>
      <c r="J6619" s="25"/>
      <c r="K6619" s="25"/>
      <c r="M6619" s="25"/>
      <c r="P6619" s="25"/>
      <c r="R6619" s="25"/>
      <c r="T6619" s="37"/>
      <c r="U6619" s="37"/>
      <c r="W6619" s="37"/>
      <c r="Y6619" s="37"/>
      <c r="Z6619" s="37"/>
      <c r="AB6619" s="37"/>
    </row>
    <row r="6620" spans="1:28">
      <c r="A6620" s="125"/>
      <c r="B6620" s="37"/>
      <c r="C6620" s="37"/>
      <c r="D6620" s="37"/>
      <c r="F6620" s="37"/>
      <c r="G6620" s="37"/>
      <c r="H6620" s="37"/>
      <c r="J6620" s="25"/>
      <c r="K6620" s="25"/>
      <c r="M6620" s="25"/>
      <c r="P6620" s="25"/>
      <c r="R6620" s="25"/>
      <c r="T6620" s="37"/>
      <c r="U6620" s="37"/>
      <c r="W6620" s="37"/>
      <c r="Y6620" s="37"/>
      <c r="Z6620" s="37"/>
      <c r="AB6620" s="37"/>
    </row>
    <row r="6621" spans="1:28">
      <c r="A6621" s="125"/>
      <c r="B6621" s="37"/>
      <c r="C6621" s="37"/>
      <c r="D6621" s="37"/>
      <c r="F6621" s="37"/>
      <c r="G6621" s="37"/>
      <c r="H6621" s="37"/>
      <c r="J6621" s="25"/>
      <c r="K6621" s="25"/>
      <c r="M6621" s="25"/>
      <c r="P6621" s="25"/>
      <c r="R6621" s="25"/>
      <c r="T6621" s="37"/>
      <c r="U6621" s="37"/>
      <c r="W6621" s="37"/>
      <c r="Y6621" s="37"/>
      <c r="Z6621" s="37"/>
      <c r="AB6621" s="37"/>
    </row>
    <row r="6622" spans="1:28">
      <c r="A6622" s="125"/>
      <c r="B6622" s="37"/>
      <c r="C6622" s="37"/>
      <c r="D6622" s="37"/>
      <c r="F6622" s="37"/>
      <c r="G6622" s="37"/>
      <c r="H6622" s="37"/>
      <c r="J6622" s="25"/>
      <c r="K6622" s="25"/>
      <c r="M6622" s="25"/>
      <c r="P6622" s="25"/>
      <c r="R6622" s="25"/>
      <c r="T6622" s="37"/>
      <c r="U6622" s="37"/>
      <c r="W6622" s="37"/>
      <c r="Y6622" s="37"/>
      <c r="Z6622" s="37"/>
      <c r="AB6622" s="37"/>
    </row>
    <row r="6623" spans="1:28">
      <c r="A6623" s="125"/>
      <c r="B6623" s="37"/>
      <c r="C6623" s="37"/>
      <c r="D6623" s="37"/>
      <c r="F6623" s="37"/>
      <c r="G6623" s="37"/>
      <c r="H6623" s="37"/>
      <c r="J6623" s="25"/>
      <c r="K6623" s="25"/>
      <c r="M6623" s="25"/>
      <c r="P6623" s="25"/>
      <c r="R6623" s="25"/>
      <c r="T6623" s="37"/>
      <c r="U6623" s="37"/>
      <c r="W6623" s="37"/>
      <c r="Y6623" s="37"/>
      <c r="Z6623" s="37"/>
      <c r="AB6623" s="37"/>
    </row>
    <row r="6624" spans="1:28">
      <c r="A6624" s="125"/>
      <c r="B6624" s="37"/>
      <c r="C6624" s="37"/>
      <c r="D6624" s="37"/>
      <c r="F6624" s="37"/>
      <c r="G6624" s="37"/>
      <c r="H6624" s="37"/>
      <c r="J6624" s="25"/>
      <c r="K6624" s="25"/>
      <c r="M6624" s="25"/>
      <c r="P6624" s="25"/>
      <c r="R6624" s="25"/>
      <c r="T6624" s="37"/>
      <c r="U6624" s="37"/>
      <c r="W6624" s="37"/>
      <c r="Y6624" s="37"/>
      <c r="Z6624" s="37"/>
      <c r="AB6624" s="37"/>
    </row>
    <row r="6625" spans="1:28">
      <c r="A6625" s="125"/>
      <c r="B6625" s="37"/>
      <c r="C6625" s="37"/>
      <c r="D6625" s="37"/>
      <c r="F6625" s="37"/>
      <c r="G6625" s="37"/>
      <c r="H6625" s="37"/>
      <c r="J6625" s="25"/>
      <c r="K6625" s="25"/>
      <c r="M6625" s="25"/>
      <c r="P6625" s="25"/>
      <c r="R6625" s="25"/>
      <c r="T6625" s="37"/>
      <c r="U6625" s="37"/>
      <c r="W6625" s="37"/>
      <c r="Y6625" s="37"/>
      <c r="Z6625" s="37"/>
      <c r="AB6625" s="37"/>
    </row>
    <row r="6626" spans="1:28">
      <c r="A6626" s="125"/>
      <c r="B6626" s="37"/>
      <c r="C6626" s="37"/>
      <c r="D6626" s="37"/>
      <c r="F6626" s="37"/>
      <c r="G6626" s="37"/>
      <c r="H6626" s="37"/>
      <c r="J6626" s="25"/>
      <c r="K6626" s="25"/>
      <c r="M6626" s="25"/>
      <c r="P6626" s="25"/>
      <c r="R6626" s="25"/>
      <c r="T6626" s="37"/>
      <c r="U6626" s="37"/>
      <c r="W6626" s="37"/>
      <c r="Y6626" s="37"/>
      <c r="Z6626" s="37"/>
      <c r="AB6626" s="37"/>
    </row>
    <row r="6627" spans="1:28">
      <c r="A6627" s="125"/>
      <c r="B6627" s="37"/>
      <c r="C6627" s="37"/>
      <c r="D6627" s="37"/>
      <c r="F6627" s="37"/>
      <c r="G6627" s="37"/>
      <c r="H6627" s="37"/>
      <c r="J6627" s="25"/>
      <c r="K6627" s="25"/>
      <c r="M6627" s="25"/>
      <c r="P6627" s="25"/>
      <c r="R6627" s="25"/>
      <c r="T6627" s="37"/>
      <c r="U6627" s="37"/>
      <c r="W6627" s="37"/>
      <c r="Y6627" s="37"/>
      <c r="Z6627" s="37"/>
      <c r="AB6627" s="37"/>
    </row>
    <row r="6628" spans="1:28">
      <c r="A6628" s="125"/>
      <c r="B6628" s="37"/>
      <c r="C6628" s="37"/>
      <c r="D6628" s="37"/>
      <c r="F6628" s="37"/>
      <c r="G6628" s="37"/>
      <c r="H6628" s="37"/>
      <c r="J6628" s="25"/>
      <c r="K6628" s="25"/>
      <c r="M6628" s="25"/>
      <c r="P6628" s="25"/>
      <c r="R6628" s="25"/>
      <c r="T6628" s="37"/>
      <c r="U6628" s="37"/>
      <c r="W6628" s="37"/>
      <c r="Y6628" s="37"/>
      <c r="Z6628" s="37"/>
      <c r="AB6628" s="37"/>
    </row>
    <row r="6629" spans="1:28">
      <c r="A6629" s="125"/>
      <c r="B6629" s="37"/>
      <c r="C6629" s="37"/>
      <c r="D6629" s="37"/>
      <c r="F6629" s="37"/>
      <c r="G6629" s="37"/>
      <c r="H6629" s="37"/>
      <c r="J6629" s="25"/>
      <c r="K6629" s="25"/>
      <c r="M6629" s="25"/>
      <c r="P6629" s="25"/>
      <c r="R6629" s="25"/>
      <c r="T6629" s="37"/>
      <c r="U6629" s="37"/>
      <c r="W6629" s="37"/>
      <c r="Y6629" s="37"/>
      <c r="Z6629" s="37"/>
      <c r="AB6629" s="37"/>
    </row>
    <row r="6630" spans="1:28">
      <c r="A6630" s="125"/>
      <c r="B6630" s="37"/>
      <c r="C6630" s="37"/>
      <c r="D6630" s="37"/>
      <c r="F6630" s="37"/>
      <c r="G6630" s="37"/>
      <c r="H6630" s="37"/>
      <c r="J6630" s="25"/>
      <c r="K6630" s="25"/>
      <c r="M6630" s="25"/>
      <c r="P6630" s="25"/>
      <c r="R6630" s="25"/>
      <c r="T6630" s="37"/>
      <c r="U6630" s="37"/>
      <c r="W6630" s="37"/>
      <c r="Y6630" s="37"/>
      <c r="Z6630" s="37"/>
      <c r="AB6630" s="37"/>
    </row>
    <row r="6631" spans="1:28">
      <c r="A6631" s="125"/>
      <c r="B6631" s="37"/>
      <c r="C6631" s="37"/>
      <c r="D6631" s="37"/>
      <c r="F6631" s="37"/>
      <c r="G6631" s="37"/>
      <c r="H6631" s="37"/>
      <c r="J6631" s="25"/>
      <c r="K6631" s="25"/>
      <c r="M6631" s="25"/>
      <c r="P6631" s="25"/>
      <c r="R6631" s="25"/>
      <c r="T6631" s="37"/>
      <c r="U6631" s="37"/>
      <c r="W6631" s="37"/>
      <c r="Y6631" s="37"/>
      <c r="Z6631" s="37"/>
      <c r="AB6631" s="37"/>
    </row>
    <row r="6632" spans="1:28">
      <c r="A6632" s="125"/>
      <c r="B6632" s="37"/>
      <c r="C6632" s="37"/>
      <c r="D6632" s="37"/>
      <c r="F6632" s="37"/>
      <c r="G6632" s="37"/>
      <c r="H6632" s="37"/>
      <c r="J6632" s="25"/>
      <c r="K6632" s="25"/>
      <c r="M6632" s="25"/>
      <c r="P6632" s="25"/>
      <c r="R6632" s="25"/>
      <c r="T6632" s="37"/>
      <c r="U6632" s="37"/>
      <c r="W6632" s="37"/>
      <c r="Y6632" s="37"/>
      <c r="Z6632" s="37"/>
      <c r="AB6632" s="37"/>
    </row>
    <row r="6633" spans="1:28">
      <c r="A6633" s="125"/>
      <c r="B6633" s="37"/>
      <c r="C6633" s="37"/>
      <c r="D6633" s="37"/>
      <c r="F6633" s="37"/>
      <c r="G6633" s="37"/>
      <c r="H6633" s="37"/>
      <c r="J6633" s="25"/>
      <c r="K6633" s="25"/>
      <c r="M6633" s="25"/>
      <c r="P6633" s="25"/>
      <c r="R6633" s="25"/>
      <c r="T6633" s="37"/>
      <c r="U6633" s="37"/>
      <c r="W6633" s="37"/>
      <c r="Y6633" s="37"/>
      <c r="Z6633" s="37"/>
      <c r="AB6633" s="37"/>
    </row>
    <row r="6634" spans="1:28">
      <c r="A6634" s="125"/>
      <c r="B6634" s="37"/>
      <c r="C6634" s="37"/>
      <c r="D6634" s="37"/>
      <c r="F6634" s="37"/>
      <c r="G6634" s="37"/>
      <c r="H6634" s="37"/>
      <c r="J6634" s="25"/>
      <c r="K6634" s="25"/>
      <c r="M6634" s="25"/>
      <c r="P6634" s="25"/>
      <c r="R6634" s="25"/>
      <c r="T6634" s="37"/>
      <c r="U6634" s="37"/>
      <c r="W6634" s="37"/>
      <c r="Y6634" s="37"/>
      <c r="Z6634" s="37"/>
      <c r="AB6634" s="37"/>
    </row>
    <row r="6635" spans="1:28">
      <c r="A6635" s="125"/>
      <c r="B6635" s="37"/>
      <c r="C6635" s="37"/>
      <c r="D6635" s="37"/>
      <c r="F6635" s="37"/>
      <c r="G6635" s="37"/>
      <c r="H6635" s="37"/>
      <c r="J6635" s="25"/>
      <c r="K6635" s="25"/>
      <c r="M6635" s="25"/>
      <c r="P6635" s="25"/>
      <c r="R6635" s="25"/>
      <c r="T6635" s="37"/>
      <c r="U6635" s="37"/>
      <c r="W6635" s="37"/>
      <c r="Y6635" s="37"/>
      <c r="Z6635" s="37"/>
      <c r="AB6635" s="37"/>
    </row>
    <row r="6636" spans="1:28">
      <c r="A6636" s="125"/>
      <c r="B6636" s="37"/>
      <c r="C6636" s="37"/>
      <c r="D6636" s="37"/>
      <c r="F6636" s="37"/>
      <c r="G6636" s="37"/>
      <c r="H6636" s="37"/>
      <c r="J6636" s="25"/>
      <c r="K6636" s="25"/>
      <c r="M6636" s="25"/>
      <c r="P6636" s="25"/>
      <c r="R6636" s="25"/>
      <c r="T6636" s="37"/>
      <c r="U6636" s="37"/>
      <c r="W6636" s="37"/>
      <c r="Y6636" s="37"/>
      <c r="Z6636" s="37"/>
      <c r="AB6636" s="37"/>
    </row>
    <row r="6637" spans="1:28">
      <c r="A6637" s="125"/>
      <c r="B6637" s="37"/>
      <c r="C6637" s="37"/>
      <c r="D6637" s="37"/>
      <c r="F6637" s="37"/>
      <c r="G6637" s="37"/>
      <c r="H6637" s="37"/>
      <c r="J6637" s="25"/>
      <c r="K6637" s="25"/>
      <c r="M6637" s="25"/>
      <c r="P6637" s="25"/>
      <c r="R6637" s="25"/>
      <c r="T6637" s="37"/>
      <c r="U6637" s="37"/>
      <c r="W6637" s="37"/>
      <c r="Y6637" s="37"/>
      <c r="Z6637" s="37"/>
      <c r="AB6637" s="37"/>
    </row>
    <row r="6638" spans="1:28">
      <c r="A6638" s="125"/>
      <c r="B6638" s="37"/>
      <c r="C6638" s="37"/>
      <c r="D6638" s="37"/>
      <c r="F6638" s="37"/>
      <c r="G6638" s="37"/>
      <c r="H6638" s="37"/>
      <c r="J6638" s="25"/>
      <c r="K6638" s="25"/>
      <c r="M6638" s="25"/>
      <c r="P6638" s="25"/>
      <c r="R6638" s="25"/>
      <c r="T6638" s="37"/>
      <c r="U6638" s="37"/>
      <c r="W6638" s="37"/>
      <c r="Y6638" s="37"/>
      <c r="Z6638" s="37"/>
      <c r="AB6638" s="37"/>
    </row>
    <row r="6639" spans="1:28">
      <c r="A6639" s="125"/>
      <c r="B6639" s="37"/>
      <c r="C6639" s="37"/>
      <c r="D6639" s="37"/>
      <c r="F6639" s="37"/>
      <c r="G6639" s="37"/>
      <c r="H6639" s="37"/>
      <c r="J6639" s="25"/>
      <c r="K6639" s="25"/>
      <c r="M6639" s="25"/>
      <c r="P6639" s="25"/>
      <c r="R6639" s="25"/>
      <c r="T6639" s="37"/>
      <c r="U6639" s="37"/>
      <c r="W6639" s="37"/>
      <c r="Y6639" s="37"/>
      <c r="Z6639" s="37"/>
      <c r="AB6639" s="37"/>
    </row>
    <row r="6640" spans="1:28">
      <c r="A6640" s="125"/>
      <c r="B6640" s="37"/>
      <c r="C6640" s="37"/>
      <c r="D6640" s="37"/>
      <c r="F6640" s="37"/>
      <c r="G6640" s="37"/>
      <c r="H6640" s="37"/>
      <c r="J6640" s="25"/>
      <c r="K6640" s="25"/>
      <c r="M6640" s="25"/>
      <c r="P6640" s="25"/>
      <c r="R6640" s="25"/>
      <c r="T6640" s="37"/>
      <c r="U6640" s="37"/>
      <c r="W6640" s="37"/>
      <c r="Y6640" s="37"/>
      <c r="Z6640" s="37"/>
      <c r="AB6640" s="37"/>
    </row>
    <row r="6641" spans="1:28">
      <c r="A6641" s="125"/>
      <c r="B6641" s="37"/>
      <c r="C6641" s="37"/>
      <c r="D6641" s="37"/>
      <c r="F6641" s="37"/>
      <c r="G6641" s="37"/>
      <c r="H6641" s="37"/>
      <c r="J6641" s="25"/>
      <c r="K6641" s="25"/>
      <c r="M6641" s="25"/>
      <c r="P6641" s="25"/>
      <c r="R6641" s="25"/>
      <c r="T6641" s="37"/>
      <c r="U6641" s="37"/>
      <c r="W6641" s="37"/>
      <c r="Y6641" s="37"/>
      <c r="Z6641" s="37"/>
      <c r="AB6641" s="37"/>
    </row>
    <row r="6642" spans="1:28">
      <c r="A6642" s="125"/>
      <c r="B6642" s="37"/>
      <c r="C6642" s="37"/>
      <c r="D6642" s="37"/>
      <c r="F6642" s="37"/>
      <c r="G6642" s="37"/>
      <c r="H6642" s="37"/>
      <c r="J6642" s="25"/>
      <c r="K6642" s="25"/>
      <c r="M6642" s="25"/>
      <c r="P6642" s="25"/>
      <c r="R6642" s="25"/>
      <c r="T6642" s="37"/>
      <c r="U6642" s="37"/>
      <c r="W6642" s="37"/>
      <c r="Y6642" s="37"/>
      <c r="Z6642" s="37"/>
      <c r="AB6642" s="37"/>
    </row>
    <row r="6643" spans="1:28">
      <c r="A6643" s="125"/>
      <c r="B6643" s="37"/>
      <c r="C6643" s="37"/>
      <c r="D6643" s="37"/>
      <c r="F6643" s="37"/>
      <c r="G6643" s="37"/>
      <c r="H6643" s="37"/>
      <c r="J6643" s="25"/>
      <c r="K6643" s="25"/>
      <c r="M6643" s="25"/>
      <c r="P6643" s="25"/>
      <c r="R6643" s="25"/>
      <c r="T6643" s="37"/>
      <c r="U6643" s="37"/>
      <c r="W6643" s="37"/>
      <c r="Y6643" s="37"/>
      <c r="Z6643" s="37"/>
      <c r="AB6643" s="37"/>
    </row>
    <row r="6644" spans="1:28">
      <c r="A6644" s="125"/>
      <c r="B6644" s="37"/>
      <c r="C6644" s="37"/>
      <c r="D6644" s="37"/>
      <c r="F6644" s="37"/>
      <c r="G6644" s="37"/>
      <c r="H6644" s="37"/>
      <c r="J6644" s="25"/>
      <c r="K6644" s="25"/>
      <c r="M6644" s="25"/>
      <c r="P6644" s="25"/>
      <c r="R6644" s="25"/>
      <c r="T6644" s="37"/>
      <c r="U6644" s="37"/>
      <c r="W6644" s="37"/>
      <c r="Y6644" s="37"/>
      <c r="Z6644" s="37"/>
      <c r="AB6644" s="37"/>
    </row>
    <row r="6645" spans="1:28">
      <c r="A6645" s="125"/>
      <c r="B6645" s="37"/>
      <c r="C6645" s="37"/>
      <c r="D6645" s="37"/>
      <c r="F6645" s="37"/>
      <c r="G6645" s="37"/>
      <c r="H6645" s="37"/>
      <c r="J6645" s="25"/>
      <c r="K6645" s="25"/>
      <c r="M6645" s="25"/>
      <c r="P6645" s="25"/>
      <c r="R6645" s="25"/>
      <c r="T6645" s="37"/>
      <c r="U6645" s="37"/>
      <c r="W6645" s="37"/>
      <c r="Y6645" s="37"/>
      <c r="Z6645" s="37"/>
      <c r="AB6645" s="37"/>
    </row>
    <row r="6646" spans="1:28">
      <c r="A6646" s="125"/>
      <c r="B6646" s="37"/>
      <c r="C6646" s="37"/>
      <c r="D6646" s="37"/>
      <c r="F6646" s="37"/>
      <c r="G6646" s="37"/>
      <c r="H6646" s="37"/>
      <c r="J6646" s="25"/>
      <c r="K6646" s="25"/>
      <c r="M6646" s="25"/>
      <c r="P6646" s="25"/>
      <c r="R6646" s="25"/>
      <c r="T6646" s="37"/>
      <c r="U6646" s="37"/>
      <c r="W6646" s="37"/>
      <c r="Y6646" s="37"/>
      <c r="Z6646" s="37"/>
      <c r="AB6646" s="37"/>
    </row>
    <row r="6647" spans="1:28">
      <c r="A6647" s="125"/>
      <c r="B6647" s="37"/>
      <c r="C6647" s="37"/>
      <c r="D6647" s="37"/>
      <c r="F6647" s="37"/>
      <c r="G6647" s="37"/>
      <c r="H6647" s="37"/>
      <c r="J6647" s="25"/>
      <c r="K6647" s="25"/>
      <c r="M6647" s="25"/>
      <c r="P6647" s="25"/>
      <c r="R6647" s="25"/>
      <c r="T6647" s="37"/>
      <c r="U6647" s="37"/>
      <c r="W6647" s="37"/>
      <c r="Y6647" s="37"/>
      <c r="Z6647" s="37"/>
      <c r="AB6647" s="37"/>
    </row>
    <row r="6648" spans="1:28">
      <c r="A6648" s="125"/>
      <c r="B6648" s="37"/>
      <c r="C6648" s="37"/>
      <c r="D6648" s="37"/>
      <c r="F6648" s="37"/>
      <c r="G6648" s="37"/>
      <c r="H6648" s="37"/>
      <c r="J6648" s="25"/>
      <c r="K6648" s="25"/>
      <c r="M6648" s="25"/>
      <c r="P6648" s="25"/>
      <c r="R6648" s="25"/>
      <c r="T6648" s="37"/>
      <c r="U6648" s="37"/>
      <c r="W6648" s="37"/>
      <c r="Y6648" s="37"/>
      <c r="Z6648" s="37"/>
      <c r="AB6648" s="37"/>
    </row>
    <row r="6649" spans="1:28">
      <c r="A6649" s="125"/>
      <c r="B6649" s="37"/>
      <c r="C6649" s="37"/>
      <c r="D6649" s="37"/>
      <c r="F6649" s="37"/>
      <c r="G6649" s="37"/>
      <c r="H6649" s="37"/>
      <c r="J6649" s="25"/>
      <c r="K6649" s="25"/>
      <c r="M6649" s="25"/>
      <c r="P6649" s="25"/>
      <c r="R6649" s="25"/>
      <c r="T6649" s="37"/>
      <c r="U6649" s="37"/>
      <c r="W6649" s="37"/>
      <c r="Y6649" s="37"/>
      <c r="Z6649" s="37"/>
      <c r="AB6649" s="37"/>
    </row>
    <row r="6650" spans="1:28">
      <c r="A6650" s="125"/>
      <c r="B6650" s="37"/>
      <c r="C6650" s="37"/>
      <c r="D6650" s="37"/>
      <c r="F6650" s="37"/>
      <c r="G6650" s="37"/>
      <c r="H6650" s="37"/>
      <c r="J6650" s="25"/>
      <c r="K6650" s="25"/>
      <c r="M6650" s="25"/>
      <c r="P6650" s="25"/>
      <c r="R6650" s="25"/>
      <c r="T6650" s="37"/>
      <c r="U6650" s="37"/>
      <c r="W6650" s="37"/>
      <c r="Y6650" s="37"/>
      <c r="Z6650" s="37"/>
      <c r="AB6650" s="37"/>
    </row>
    <row r="6651" spans="1:28">
      <c r="A6651" s="125"/>
      <c r="B6651" s="37"/>
      <c r="C6651" s="37"/>
      <c r="D6651" s="37"/>
      <c r="F6651" s="37"/>
      <c r="G6651" s="37"/>
      <c r="H6651" s="37"/>
      <c r="J6651" s="25"/>
      <c r="K6651" s="25"/>
      <c r="M6651" s="25"/>
      <c r="P6651" s="25"/>
      <c r="R6651" s="25"/>
      <c r="T6651" s="37"/>
      <c r="U6651" s="37"/>
      <c r="W6651" s="37"/>
      <c r="Y6651" s="37"/>
      <c r="Z6651" s="37"/>
      <c r="AB6651" s="37"/>
    </row>
    <row r="6652" spans="1:28">
      <c r="A6652" s="125"/>
      <c r="B6652" s="37"/>
      <c r="C6652" s="37"/>
      <c r="D6652" s="37"/>
      <c r="F6652" s="37"/>
      <c r="G6652" s="37"/>
      <c r="H6652" s="37"/>
      <c r="J6652" s="25"/>
      <c r="K6652" s="25"/>
      <c r="M6652" s="25"/>
      <c r="P6652" s="25"/>
      <c r="R6652" s="25"/>
      <c r="T6652" s="37"/>
      <c r="U6652" s="37"/>
      <c r="W6652" s="37"/>
      <c r="Y6652" s="37"/>
      <c r="Z6652" s="37"/>
      <c r="AB6652" s="37"/>
    </row>
    <row r="6653" spans="1:28">
      <c r="A6653" s="125"/>
      <c r="B6653" s="37"/>
      <c r="C6653" s="37"/>
      <c r="D6653" s="37"/>
      <c r="F6653" s="37"/>
      <c r="G6653" s="37"/>
      <c r="H6653" s="37"/>
      <c r="J6653" s="25"/>
      <c r="K6653" s="25"/>
      <c r="M6653" s="25"/>
      <c r="P6653" s="25"/>
      <c r="R6653" s="25"/>
      <c r="T6653" s="37"/>
      <c r="U6653" s="37"/>
      <c r="W6653" s="37"/>
      <c r="Y6653" s="37"/>
      <c r="Z6653" s="37"/>
      <c r="AB6653" s="37"/>
    </row>
    <row r="6654" spans="1:28">
      <c r="A6654" s="125"/>
      <c r="B6654" s="37"/>
      <c r="C6654" s="37"/>
      <c r="D6654" s="37"/>
      <c r="F6654" s="37"/>
      <c r="G6654" s="37"/>
      <c r="H6654" s="37"/>
      <c r="J6654" s="25"/>
      <c r="K6654" s="25"/>
      <c r="M6654" s="25"/>
      <c r="P6654" s="25"/>
      <c r="R6654" s="25"/>
      <c r="T6654" s="37"/>
      <c r="U6654" s="37"/>
      <c r="W6654" s="37"/>
      <c r="Y6654" s="37"/>
      <c r="Z6654" s="37"/>
      <c r="AB6654" s="37"/>
    </row>
    <row r="6655" spans="1:28">
      <c r="A6655" s="125"/>
      <c r="B6655" s="37"/>
      <c r="C6655" s="37"/>
      <c r="D6655" s="37"/>
      <c r="F6655" s="37"/>
      <c r="G6655" s="37"/>
      <c r="H6655" s="37"/>
      <c r="J6655" s="25"/>
      <c r="K6655" s="25"/>
      <c r="M6655" s="25"/>
      <c r="P6655" s="25"/>
      <c r="R6655" s="25"/>
      <c r="T6655" s="37"/>
      <c r="U6655" s="37"/>
      <c r="W6655" s="37"/>
      <c r="Y6655" s="37"/>
      <c r="Z6655" s="37"/>
      <c r="AB6655" s="37"/>
    </row>
    <row r="6656" spans="1:28">
      <c r="A6656" s="125"/>
      <c r="B6656" s="37"/>
      <c r="C6656" s="37"/>
      <c r="D6656" s="37"/>
      <c r="F6656" s="37"/>
      <c r="G6656" s="37"/>
      <c r="H6656" s="37"/>
      <c r="J6656" s="25"/>
      <c r="K6656" s="25"/>
      <c r="M6656" s="25"/>
      <c r="P6656" s="25"/>
      <c r="R6656" s="25"/>
      <c r="T6656" s="37"/>
      <c r="U6656" s="37"/>
      <c r="W6656" s="37"/>
      <c r="Y6656" s="37"/>
      <c r="Z6656" s="37"/>
      <c r="AB6656" s="37"/>
    </row>
    <row r="6657" spans="1:28">
      <c r="A6657" s="125"/>
      <c r="B6657" s="37"/>
      <c r="C6657" s="37"/>
      <c r="D6657" s="37"/>
      <c r="F6657" s="37"/>
      <c r="G6657" s="37"/>
      <c r="H6657" s="37"/>
      <c r="J6657" s="25"/>
      <c r="K6657" s="25"/>
      <c r="M6657" s="25"/>
      <c r="P6657" s="25"/>
      <c r="R6657" s="25"/>
      <c r="T6657" s="37"/>
      <c r="U6657" s="37"/>
      <c r="W6657" s="37"/>
      <c r="Y6657" s="37"/>
      <c r="Z6657" s="37"/>
      <c r="AB6657" s="37"/>
    </row>
    <row r="6658" spans="1:28">
      <c r="A6658" s="125"/>
      <c r="B6658" s="37"/>
      <c r="C6658" s="37"/>
      <c r="D6658" s="37"/>
      <c r="F6658" s="37"/>
      <c r="G6658" s="37"/>
      <c r="H6658" s="37"/>
      <c r="J6658" s="25"/>
      <c r="K6658" s="25"/>
      <c r="M6658" s="25"/>
      <c r="P6658" s="25"/>
      <c r="R6658" s="25"/>
      <c r="T6658" s="37"/>
      <c r="U6658" s="37"/>
      <c r="W6658" s="37"/>
      <c r="Y6658" s="37"/>
      <c r="Z6658" s="37"/>
      <c r="AB6658" s="37"/>
    </row>
    <row r="6659" spans="1:28">
      <c r="A6659" s="125"/>
      <c r="B6659" s="37"/>
      <c r="C6659" s="37"/>
      <c r="D6659" s="37"/>
      <c r="F6659" s="37"/>
      <c r="G6659" s="37"/>
      <c r="H6659" s="37"/>
      <c r="J6659" s="25"/>
      <c r="K6659" s="25"/>
      <c r="M6659" s="25"/>
      <c r="P6659" s="25"/>
      <c r="R6659" s="25"/>
      <c r="T6659" s="37"/>
      <c r="U6659" s="37"/>
      <c r="W6659" s="37"/>
      <c r="Y6659" s="37"/>
      <c r="Z6659" s="37"/>
      <c r="AB6659" s="37"/>
    </row>
    <row r="6660" spans="1:28">
      <c r="A6660" s="125"/>
      <c r="B6660" s="37"/>
      <c r="C6660" s="37"/>
      <c r="D6660" s="37"/>
      <c r="F6660" s="37"/>
      <c r="G6660" s="37"/>
      <c r="H6660" s="37"/>
      <c r="J6660" s="25"/>
      <c r="K6660" s="25"/>
      <c r="M6660" s="25"/>
      <c r="P6660" s="25"/>
      <c r="R6660" s="25"/>
      <c r="T6660" s="37"/>
      <c r="U6660" s="37"/>
      <c r="W6660" s="37"/>
      <c r="Y6660" s="37"/>
      <c r="Z6660" s="37"/>
      <c r="AB6660" s="37"/>
    </row>
    <row r="6661" spans="1:28">
      <c r="A6661" s="125"/>
      <c r="B6661" s="37"/>
      <c r="C6661" s="37"/>
      <c r="D6661" s="37"/>
      <c r="F6661" s="37"/>
      <c r="G6661" s="37"/>
      <c r="H6661" s="37"/>
      <c r="J6661" s="25"/>
      <c r="K6661" s="25"/>
      <c r="M6661" s="25"/>
      <c r="P6661" s="25"/>
      <c r="R6661" s="25"/>
      <c r="T6661" s="37"/>
      <c r="U6661" s="37"/>
      <c r="W6661" s="37"/>
      <c r="Y6661" s="37"/>
      <c r="Z6661" s="37"/>
      <c r="AB6661" s="37"/>
    </row>
    <row r="6662" spans="1:28">
      <c r="A6662" s="125"/>
      <c r="B6662" s="37"/>
      <c r="C6662" s="37"/>
      <c r="D6662" s="37"/>
      <c r="F6662" s="37"/>
      <c r="G6662" s="37"/>
      <c r="H6662" s="37"/>
      <c r="J6662" s="25"/>
      <c r="K6662" s="25"/>
      <c r="M6662" s="25"/>
      <c r="P6662" s="25"/>
      <c r="R6662" s="25"/>
      <c r="T6662" s="37"/>
      <c r="U6662" s="37"/>
      <c r="W6662" s="37"/>
      <c r="Y6662" s="37"/>
      <c r="Z6662" s="37"/>
      <c r="AB6662" s="37"/>
    </row>
    <row r="6663" spans="1:28">
      <c r="A6663" s="125"/>
      <c r="B6663" s="37"/>
      <c r="C6663" s="37"/>
      <c r="D6663" s="37"/>
      <c r="F6663" s="37"/>
      <c r="G6663" s="37"/>
      <c r="H6663" s="37"/>
      <c r="J6663" s="25"/>
      <c r="K6663" s="25"/>
      <c r="M6663" s="25"/>
      <c r="P6663" s="25"/>
      <c r="R6663" s="25"/>
      <c r="T6663" s="37"/>
      <c r="U6663" s="37"/>
      <c r="W6663" s="37"/>
      <c r="Y6663" s="37"/>
      <c r="Z6663" s="37"/>
      <c r="AB6663" s="37"/>
    </row>
    <row r="6664" spans="1:28">
      <c r="A6664" s="125"/>
      <c r="B6664" s="37"/>
      <c r="C6664" s="37"/>
      <c r="D6664" s="37"/>
      <c r="F6664" s="37"/>
      <c r="G6664" s="37"/>
      <c r="H6664" s="37"/>
      <c r="J6664" s="25"/>
      <c r="K6664" s="25"/>
      <c r="M6664" s="25"/>
      <c r="P6664" s="25"/>
      <c r="R6664" s="25"/>
      <c r="T6664" s="37"/>
      <c r="U6664" s="37"/>
      <c r="W6664" s="37"/>
      <c r="Y6664" s="37"/>
      <c r="Z6664" s="37"/>
      <c r="AB6664" s="37"/>
    </row>
    <row r="6665" spans="1:28">
      <c r="A6665" s="125"/>
      <c r="B6665" s="37"/>
      <c r="C6665" s="37"/>
      <c r="D6665" s="37"/>
      <c r="F6665" s="37"/>
      <c r="G6665" s="37"/>
      <c r="H6665" s="37"/>
      <c r="J6665" s="25"/>
      <c r="K6665" s="25"/>
      <c r="M6665" s="25"/>
      <c r="P6665" s="25"/>
      <c r="R6665" s="25"/>
      <c r="T6665" s="37"/>
      <c r="U6665" s="37"/>
      <c r="W6665" s="37"/>
      <c r="Y6665" s="37"/>
      <c r="Z6665" s="37"/>
      <c r="AB6665" s="37"/>
    </row>
    <row r="6666" spans="1:28">
      <c r="A6666" s="125"/>
      <c r="B6666" s="37"/>
      <c r="C6666" s="37"/>
      <c r="D6666" s="37"/>
      <c r="F6666" s="37"/>
      <c r="G6666" s="37"/>
      <c r="H6666" s="37"/>
      <c r="J6666" s="25"/>
      <c r="K6666" s="25"/>
      <c r="M6666" s="25"/>
      <c r="P6666" s="25"/>
      <c r="R6666" s="25"/>
      <c r="T6666" s="37"/>
      <c r="U6666" s="37"/>
      <c r="W6666" s="37"/>
      <c r="Y6666" s="37"/>
      <c r="Z6666" s="37"/>
      <c r="AB6666" s="37"/>
    </row>
    <row r="6667" spans="1:28">
      <c r="A6667" s="125"/>
      <c r="B6667" s="37"/>
      <c r="C6667" s="37"/>
      <c r="D6667" s="37"/>
      <c r="F6667" s="37"/>
      <c r="G6667" s="37"/>
      <c r="H6667" s="37"/>
      <c r="J6667" s="25"/>
      <c r="K6667" s="25"/>
      <c r="M6667" s="25"/>
      <c r="P6667" s="25"/>
      <c r="R6667" s="25"/>
      <c r="T6667" s="37"/>
      <c r="U6667" s="37"/>
      <c r="W6667" s="37"/>
      <c r="Y6667" s="37"/>
      <c r="Z6667" s="37"/>
      <c r="AB6667" s="37"/>
    </row>
    <row r="6668" spans="1:28">
      <c r="A6668" s="125"/>
      <c r="B6668" s="37"/>
      <c r="C6668" s="37"/>
      <c r="D6668" s="37"/>
      <c r="F6668" s="37"/>
      <c r="G6668" s="37"/>
      <c r="H6668" s="37"/>
      <c r="J6668" s="25"/>
      <c r="K6668" s="25"/>
      <c r="M6668" s="25"/>
      <c r="P6668" s="25"/>
      <c r="R6668" s="25"/>
      <c r="T6668" s="37"/>
      <c r="U6668" s="37"/>
      <c r="W6668" s="37"/>
      <c r="Y6668" s="37"/>
      <c r="Z6668" s="37"/>
      <c r="AB6668" s="37"/>
    </row>
    <row r="6669" spans="1:28">
      <c r="A6669" s="125"/>
      <c r="B6669" s="37"/>
      <c r="C6669" s="37"/>
      <c r="D6669" s="37"/>
      <c r="F6669" s="37"/>
      <c r="G6669" s="37"/>
      <c r="H6669" s="37"/>
      <c r="J6669" s="25"/>
      <c r="K6669" s="25"/>
      <c r="M6669" s="25"/>
      <c r="P6669" s="25"/>
      <c r="R6669" s="25"/>
      <c r="T6669" s="37"/>
      <c r="U6669" s="37"/>
      <c r="W6669" s="37"/>
      <c r="Y6669" s="37"/>
      <c r="Z6669" s="37"/>
      <c r="AB6669" s="37"/>
    </row>
    <row r="6670" spans="1:28">
      <c r="A6670" s="125"/>
      <c r="B6670" s="37"/>
      <c r="C6670" s="37"/>
      <c r="D6670" s="37"/>
      <c r="F6670" s="37"/>
      <c r="G6670" s="37"/>
      <c r="H6670" s="37"/>
      <c r="J6670" s="25"/>
      <c r="K6670" s="25"/>
      <c r="M6670" s="25"/>
      <c r="P6670" s="25"/>
      <c r="R6670" s="25"/>
      <c r="T6670" s="37"/>
      <c r="U6670" s="37"/>
      <c r="W6670" s="37"/>
      <c r="Y6670" s="37"/>
      <c r="Z6670" s="37"/>
      <c r="AB6670" s="37"/>
    </row>
    <row r="6671" spans="1:28">
      <c r="A6671" s="125"/>
      <c r="B6671" s="37"/>
      <c r="C6671" s="37"/>
      <c r="D6671" s="37"/>
      <c r="F6671" s="37"/>
      <c r="G6671" s="37"/>
      <c r="H6671" s="37"/>
      <c r="J6671" s="25"/>
      <c r="K6671" s="25"/>
      <c r="M6671" s="25"/>
      <c r="P6671" s="25"/>
      <c r="R6671" s="25"/>
      <c r="T6671" s="37"/>
      <c r="U6671" s="37"/>
      <c r="W6671" s="37"/>
      <c r="Y6671" s="37"/>
      <c r="Z6671" s="37"/>
      <c r="AB6671" s="37"/>
    </row>
    <row r="6672" spans="1:28">
      <c r="A6672" s="125"/>
      <c r="B6672" s="37"/>
      <c r="C6672" s="37"/>
      <c r="D6672" s="37"/>
      <c r="F6672" s="37"/>
      <c r="G6672" s="37"/>
      <c r="H6672" s="37"/>
      <c r="J6672" s="25"/>
      <c r="K6672" s="25"/>
      <c r="M6672" s="25"/>
      <c r="P6672" s="25"/>
      <c r="R6672" s="25"/>
      <c r="T6672" s="37"/>
      <c r="U6672" s="37"/>
      <c r="W6672" s="37"/>
      <c r="Y6672" s="37"/>
      <c r="Z6672" s="37"/>
      <c r="AB6672" s="37"/>
    </row>
    <row r="6673" spans="1:28">
      <c r="A6673" s="125"/>
      <c r="B6673" s="37"/>
      <c r="C6673" s="37"/>
      <c r="D6673" s="37"/>
      <c r="F6673" s="37"/>
      <c r="G6673" s="37"/>
      <c r="H6673" s="37"/>
      <c r="J6673" s="25"/>
      <c r="K6673" s="25"/>
      <c r="M6673" s="25"/>
      <c r="P6673" s="25"/>
      <c r="R6673" s="25"/>
      <c r="T6673" s="37"/>
      <c r="U6673" s="37"/>
      <c r="W6673" s="37"/>
      <c r="Y6673" s="37"/>
      <c r="Z6673" s="37"/>
      <c r="AB6673" s="37"/>
    </row>
    <row r="6674" spans="1:28">
      <c r="A6674" s="125"/>
      <c r="B6674" s="37"/>
      <c r="C6674" s="37"/>
      <c r="D6674" s="37"/>
      <c r="F6674" s="37"/>
      <c r="G6674" s="37"/>
      <c r="H6674" s="37"/>
      <c r="J6674" s="25"/>
      <c r="K6674" s="25"/>
      <c r="M6674" s="25"/>
      <c r="P6674" s="25"/>
      <c r="R6674" s="25"/>
      <c r="T6674" s="37"/>
      <c r="U6674" s="37"/>
      <c r="W6674" s="37"/>
      <c r="Y6674" s="37"/>
      <c r="Z6674" s="37"/>
      <c r="AB6674" s="37"/>
    </row>
    <row r="6675" spans="1:28">
      <c r="A6675" s="125"/>
      <c r="B6675" s="37"/>
      <c r="C6675" s="37"/>
      <c r="D6675" s="37"/>
      <c r="F6675" s="37"/>
      <c r="G6675" s="37"/>
      <c r="H6675" s="37"/>
      <c r="J6675" s="25"/>
      <c r="K6675" s="25"/>
      <c r="M6675" s="25"/>
      <c r="P6675" s="25"/>
      <c r="R6675" s="25"/>
      <c r="T6675" s="37"/>
      <c r="U6675" s="37"/>
      <c r="W6675" s="37"/>
      <c r="Y6675" s="37"/>
      <c r="Z6675" s="37"/>
      <c r="AB6675" s="37"/>
    </row>
    <row r="6676" spans="1:28">
      <c r="A6676" s="125"/>
      <c r="B6676" s="37"/>
      <c r="C6676" s="37"/>
      <c r="D6676" s="37"/>
      <c r="F6676" s="37"/>
      <c r="G6676" s="37"/>
      <c r="H6676" s="37"/>
      <c r="J6676" s="25"/>
      <c r="K6676" s="25"/>
      <c r="M6676" s="25"/>
      <c r="P6676" s="25"/>
      <c r="R6676" s="25"/>
      <c r="T6676" s="37"/>
      <c r="U6676" s="37"/>
      <c r="W6676" s="37"/>
      <c r="Y6676" s="37"/>
      <c r="Z6676" s="37"/>
      <c r="AB6676" s="37"/>
    </row>
    <row r="6677" spans="1:28">
      <c r="A6677" s="125"/>
      <c r="B6677" s="37"/>
      <c r="C6677" s="37"/>
      <c r="D6677" s="37"/>
      <c r="F6677" s="37"/>
      <c r="G6677" s="37"/>
      <c r="H6677" s="37"/>
      <c r="J6677" s="25"/>
      <c r="K6677" s="25"/>
      <c r="M6677" s="25"/>
      <c r="P6677" s="25"/>
      <c r="R6677" s="25"/>
      <c r="T6677" s="37"/>
      <c r="U6677" s="37"/>
      <c r="W6677" s="37"/>
      <c r="Y6677" s="37"/>
      <c r="Z6677" s="37"/>
      <c r="AB6677" s="37"/>
    </row>
    <row r="6678" spans="1:28">
      <c r="A6678" s="125"/>
      <c r="B6678" s="37"/>
      <c r="C6678" s="37"/>
      <c r="D6678" s="37"/>
      <c r="F6678" s="37"/>
      <c r="G6678" s="37"/>
      <c r="H6678" s="37"/>
      <c r="J6678" s="25"/>
      <c r="K6678" s="25"/>
      <c r="M6678" s="25"/>
      <c r="P6678" s="25"/>
      <c r="R6678" s="25"/>
      <c r="T6678" s="37"/>
      <c r="U6678" s="37"/>
      <c r="W6678" s="37"/>
      <c r="Y6678" s="37"/>
      <c r="Z6678" s="37"/>
      <c r="AB6678" s="37"/>
    </row>
    <row r="6679" spans="1:28">
      <c r="A6679" s="125"/>
      <c r="B6679" s="37"/>
      <c r="C6679" s="37"/>
      <c r="D6679" s="37"/>
      <c r="F6679" s="37"/>
      <c r="G6679" s="37"/>
      <c r="H6679" s="37"/>
      <c r="J6679" s="25"/>
      <c r="K6679" s="25"/>
      <c r="M6679" s="25"/>
      <c r="P6679" s="25"/>
      <c r="R6679" s="25"/>
      <c r="T6679" s="37"/>
      <c r="U6679" s="37"/>
      <c r="W6679" s="37"/>
      <c r="Y6679" s="37"/>
      <c r="Z6679" s="37"/>
      <c r="AB6679" s="37"/>
    </row>
    <row r="6680" spans="1:28">
      <c r="A6680" s="125"/>
      <c r="B6680" s="37"/>
      <c r="C6680" s="37"/>
      <c r="D6680" s="37"/>
      <c r="F6680" s="37"/>
      <c r="G6680" s="37"/>
      <c r="H6680" s="37"/>
      <c r="J6680" s="25"/>
      <c r="K6680" s="25"/>
      <c r="M6680" s="25"/>
      <c r="P6680" s="25"/>
      <c r="R6680" s="25"/>
      <c r="T6680" s="37"/>
      <c r="U6680" s="37"/>
      <c r="W6680" s="37"/>
      <c r="Y6680" s="37"/>
      <c r="Z6680" s="37"/>
      <c r="AB6680" s="37"/>
    </row>
    <row r="6681" spans="1:28">
      <c r="A6681" s="125"/>
      <c r="B6681" s="37"/>
      <c r="C6681" s="37"/>
      <c r="D6681" s="37"/>
      <c r="F6681" s="37"/>
      <c r="G6681" s="37"/>
      <c r="H6681" s="37"/>
      <c r="J6681" s="25"/>
      <c r="K6681" s="25"/>
      <c r="M6681" s="25"/>
      <c r="P6681" s="25"/>
      <c r="R6681" s="25"/>
      <c r="T6681" s="37"/>
      <c r="U6681" s="37"/>
      <c r="W6681" s="37"/>
      <c r="Y6681" s="37"/>
      <c r="Z6681" s="37"/>
      <c r="AB6681" s="37"/>
    </row>
    <row r="6682" spans="1:28">
      <c r="A6682" s="125"/>
      <c r="B6682" s="37"/>
      <c r="C6682" s="37"/>
      <c r="D6682" s="37"/>
      <c r="F6682" s="37"/>
      <c r="G6682" s="37"/>
      <c r="H6682" s="37"/>
      <c r="J6682" s="25"/>
      <c r="K6682" s="25"/>
      <c r="M6682" s="25"/>
      <c r="P6682" s="25"/>
      <c r="R6682" s="25"/>
      <c r="T6682" s="37"/>
      <c r="U6682" s="37"/>
      <c r="W6682" s="37"/>
      <c r="Y6682" s="37"/>
      <c r="Z6682" s="37"/>
      <c r="AB6682" s="37"/>
    </row>
    <row r="6683" spans="1:28">
      <c r="A6683" s="125"/>
      <c r="B6683" s="37"/>
      <c r="C6683" s="37"/>
      <c r="D6683" s="37"/>
      <c r="F6683" s="37"/>
      <c r="G6683" s="37"/>
      <c r="H6683" s="37"/>
      <c r="J6683" s="25"/>
      <c r="K6683" s="25"/>
      <c r="M6683" s="25"/>
      <c r="P6683" s="25"/>
      <c r="R6683" s="25"/>
      <c r="T6683" s="37"/>
      <c r="U6683" s="37"/>
      <c r="W6683" s="37"/>
      <c r="Y6683" s="37"/>
      <c r="Z6683" s="37"/>
      <c r="AB6683" s="37"/>
    </row>
    <row r="6684" spans="1:28">
      <c r="A6684" s="125"/>
      <c r="B6684" s="37"/>
      <c r="C6684" s="37"/>
      <c r="D6684" s="37"/>
      <c r="F6684" s="37"/>
      <c r="G6684" s="37"/>
      <c r="H6684" s="37"/>
      <c r="J6684" s="25"/>
      <c r="K6684" s="25"/>
      <c r="M6684" s="25"/>
      <c r="P6684" s="25"/>
      <c r="R6684" s="25"/>
      <c r="T6684" s="37"/>
      <c r="U6684" s="37"/>
      <c r="W6684" s="37"/>
      <c r="Y6684" s="37"/>
      <c r="Z6684" s="37"/>
      <c r="AB6684" s="37"/>
    </row>
    <row r="6685" spans="1:28">
      <c r="A6685" s="125"/>
      <c r="B6685" s="37"/>
      <c r="C6685" s="37"/>
      <c r="D6685" s="37"/>
      <c r="F6685" s="37"/>
      <c r="G6685" s="37"/>
      <c r="H6685" s="37"/>
      <c r="J6685" s="25"/>
      <c r="K6685" s="25"/>
      <c r="M6685" s="25"/>
      <c r="P6685" s="25"/>
      <c r="R6685" s="25"/>
      <c r="T6685" s="37"/>
      <c r="U6685" s="37"/>
      <c r="W6685" s="37"/>
      <c r="Y6685" s="37"/>
      <c r="Z6685" s="37"/>
      <c r="AB6685" s="37"/>
    </row>
    <row r="6686" spans="1:28">
      <c r="A6686" s="125"/>
      <c r="B6686" s="37"/>
      <c r="C6686" s="37"/>
      <c r="D6686" s="37"/>
      <c r="F6686" s="37"/>
      <c r="G6686" s="37"/>
      <c r="H6686" s="37"/>
      <c r="J6686" s="25"/>
      <c r="K6686" s="25"/>
      <c r="M6686" s="25"/>
      <c r="P6686" s="25"/>
      <c r="R6686" s="25"/>
      <c r="T6686" s="37"/>
      <c r="U6686" s="37"/>
      <c r="W6686" s="37"/>
      <c r="Y6686" s="37"/>
      <c r="Z6686" s="37"/>
      <c r="AB6686" s="37"/>
    </row>
    <row r="6687" spans="1:28">
      <c r="A6687" s="125"/>
      <c r="B6687" s="37"/>
      <c r="C6687" s="37"/>
      <c r="D6687" s="37"/>
      <c r="F6687" s="37"/>
      <c r="G6687" s="37"/>
      <c r="H6687" s="37"/>
      <c r="J6687" s="25"/>
      <c r="K6687" s="25"/>
      <c r="M6687" s="25"/>
      <c r="P6687" s="25"/>
      <c r="R6687" s="25"/>
      <c r="T6687" s="37"/>
      <c r="U6687" s="37"/>
      <c r="W6687" s="37"/>
      <c r="Y6687" s="37"/>
      <c r="Z6687" s="37"/>
      <c r="AB6687" s="37"/>
    </row>
    <row r="6688" spans="1:28">
      <c r="A6688" s="125"/>
      <c r="B6688" s="37"/>
      <c r="C6688" s="37"/>
      <c r="D6688" s="37"/>
      <c r="F6688" s="37"/>
      <c r="G6688" s="37"/>
      <c r="H6688" s="37"/>
      <c r="J6688" s="25"/>
      <c r="K6688" s="25"/>
      <c r="M6688" s="25"/>
      <c r="P6688" s="25"/>
      <c r="R6688" s="25"/>
      <c r="T6688" s="37"/>
      <c r="U6688" s="37"/>
      <c r="W6688" s="37"/>
      <c r="Y6688" s="37"/>
      <c r="Z6688" s="37"/>
      <c r="AB6688" s="37"/>
    </row>
    <row r="6689" spans="1:28">
      <c r="A6689" s="125"/>
      <c r="B6689" s="37"/>
      <c r="C6689" s="37"/>
      <c r="D6689" s="37"/>
      <c r="F6689" s="37"/>
      <c r="G6689" s="37"/>
      <c r="H6689" s="37"/>
      <c r="J6689" s="25"/>
      <c r="K6689" s="25"/>
      <c r="M6689" s="25"/>
      <c r="P6689" s="25"/>
      <c r="R6689" s="25"/>
      <c r="T6689" s="37"/>
      <c r="U6689" s="37"/>
      <c r="W6689" s="37"/>
      <c r="Y6689" s="37"/>
      <c r="Z6689" s="37"/>
      <c r="AB6689" s="37"/>
    </row>
    <row r="6690" spans="1:28">
      <c r="A6690" s="125"/>
      <c r="B6690" s="37"/>
      <c r="C6690" s="37"/>
      <c r="D6690" s="37"/>
      <c r="F6690" s="37"/>
      <c r="G6690" s="37"/>
      <c r="H6690" s="37"/>
      <c r="J6690" s="25"/>
      <c r="K6690" s="25"/>
      <c r="M6690" s="25"/>
      <c r="P6690" s="25"/>
      <c r="R6690" s="25"/>
      <c r="T6690" s="37"/>
      <c r="U6690" s="37"/>
      <c r="W6690" s="37"/>
      <c r="Y6690" s="37"/>
      <c r="Z6690" s="37"/>
      <c r="AB6690" s="37"/>
    </row>
    <row r="6691" spans="1:28">
      <c r="A6691" s="125"/>
      <c r="B6691" s="37"/>
      <c r="C6691" s="37"/>
      <c r="D6691" s="37"/>
      <c r="F6691" s="37"/>
      <c r="G6691" s="37"/>
      <c r="H6691" s="37"/>
      <c r="J6691" s="25"/>
      <c r="K6691" s="25"/>
      <c r="M6691" s="25"/>
      <c r="P6691" s="25"/>
      <c r="R6691" s="25"/>
      <c r="T6691" s="37"/>
      <c r="U6691" s="37"/>
      <c r="W6691" s="37"/>
      <c r="Y6691" s="37"/>
      <c r="Z6691" s="37"/>
      <c r="AB6691" s="37"/>
    </row>
    <row r="6692" spans="1:28">
      <c r="A6692" s="125"/>
      <c r="B6692" s="37"/>
      <c r="C6692" s="37"/>
      <c r="D6692" s="37"/>
      <c r="F6692" s="37"/>
      <c r="G6692" s="37"/>
      <c r="H6692" s="37"/>
      <c r="J6692" s="25"/>
      <c r="K6692" s="25"/>
      <c r="M6692" s="25"/>
      <c r="P6692" s="25"/>
      <c r="R6692" s="25"/>
      <c r="T6692" s="37"/>
      <c r="U6692" s="37"/>
      <c r="W6692" s="37"/>
      <c r="Y6692" s="37"/>
      <c r="Z6692" s="37"/>
      <c r="AB6692" s="37"/>
    </row>
    <row r="6693" spans="1:28">
      <c r="A6693" s="125"/>
      <c r="B6693" s="37"/>
      <c r="C6693" s="37"/>
      <c r="D6693" s="37"/>
      <c r="F6693" s="37"/>
      <c r="G6693" s="37"/>
      <c r="H6693" s="37"/>
      <c r="J6693" s="25"/>
      <c r="K6693" s="25"/>
      <c r="M6693" s="25"/>
      <c r="P6693" s="25"/>
      <c r="R6693" s="25"/>
      <c r="T6693" s="37"/>
      <c r="U6693" s="37"/>
      <c r="W6693" s="37"/>
      <c r="Y6693" s="37"/>
      <c r="Z6693" s="37"/>
      <c r="AB6693" s="37"/>
    </row>
    <row r="6694" spans="1:28">
      <c r="A6694" s="125"/>
      <c r="B6694" s="37"/>
      <c r="C6694" s="37"/>
      <c r="D6694" s="37"/>
      <c r="F6694" s="37"/>
      <c r="G6694" s="37"/>
      <c r="H6694" s="37"/>
      <c r="J6694" s="25"/>
      <c r="K6694" s="25"/>
      <c r="M6694" s="25"/>
      <c r="P6694" s="25"/>
      <c r="R6694" s="25"/>
      <c r="T6694" s="37"/>
      <c r="U6694" s="37"/>
      <c r="W6694" s="37"/>
      <c r="Y6694" s="37"/>
      <c r="Z6694" s="37"/>
      <c r="AB6694" s="37"/>
    </row>
    <row r="6695" spans="1:28">
      <c r="A6695" s="125"/>
      <c r="B6695" s="37"/>
      <c r="C6695" s="37"/>
      <c r="D6695" s="37"/>
      <c r="F6695" s="37"/>
      <c r="G6695" s="37"/>
      <c r="H6695" s="37"/>
      <c r="J6695" s="25"/>
      <c r="K6695" s="25"/>
      <c r="M6695" s="25"/>
      <c r="P6695" s="25"/>
      <c r="R6695" s="25"/>
      <c r="T6695" s="37"/>
      <c r="U6695" s="37"/>
      <c r="W6695" s="37"/>
      <c r="Y6695" s="37"/>
      <c r="Z6695" s="37"/>
      <c r="AB6695" s="37"/>
    </row>
    <row r="6696" spans="1:28">
      <c r="A6696" s="125"/>
      <c r="B6696" s="37"/>
      <c r="C6696" s="37"/>
      <c r="D6696" s="37"/>
      <c r="F6696" s="37"/>
      <c r="G6696" s="37"/>
      <c r="H6696" s="37"/>
      <c r="J6696" s="25"/>
      <c r="K6696" s="25"/>
      <c r="M6696" s="25"/>
      <c r="P6696" s="25"/>
      <c r="R6696" s="25"/>
      <c r="T6696" s="37"/>
      <c r="U6696" s="37"/>
      <c r="W6696" s="37"/>
      <c r="Y6696" s="37"/>
      <c r="Z6696" s="37"/>
      <c r="AB6696" s="37"/>
    </row>
    <row r="6697" spans="1:28">
      <c r="A6697" s="125"/>
      <c r="B6697" s="37"/>
      <c r="C6697" s="37"/>
      <c r="D6697" s="37"/>
      <c r="F6697" s="37"/>
      <c r="G6697" s="37"/>
      <c r="H6697" s="37"/>
      <c r="J6697" s="25"/>
      <c r="K6697" s="25"/>
      <c r="M6697" s="25"/>
      <c r="P6697" s="25"/>
      <c r="R6697" s="25"/>
      <c r="T6697" s="37"/>
      <c r="U6697" s="37"/>
      <c r="W6697" s="37"/>
      <c r="Y6697" s="37"/>
      <c r="Z6697" s="37"/>
      <c r="AB6697" s="37"/>
    </row>
    <row r="6698" spans="1:28">
      <c r="A6698" s="125"/>
      <c r="B6698" s="37"/>
      <c r="C6698" s="37"/>
      <c r="D6698" s="37"/>
      <c r="F6698" s="37"/>
      <c r="G6698" s="37"/>
      <c r="H6698" s="37"/>
      <c r="J6698" s="25"/>
      <c r="K6698" s="25"/>
      <c r="M6698" s="25"/>
      <c r="P6698" s="25"/>
      <c r="R6698" s="25"/>
      <c r="T6698" s="37"/>
      <c r="U6698" s="37"/>
      <c r="W6698" s="37"/>
      <c r="Y6698" s="37"/>
      <c r="Z6698" s="37"/>
      <c r="AB6698" s="37"/>
    </row>
    <row r="6699" spans="1:28">
      <c r="A6699" s="125"/>
      <c r="B6699" s="37"/>
      <c r="C6699" s="37"/>
      <c r="D6699" s="37"/>
      <c r="F6699" s="37"/>
      <c r="G6699" s="37"/>
      <c r="H6699" s="37"/>
      <c r="J6699" s="25"/>
      <c r="K6699" s="25"/>
      <c r="M6699" s="25"/>
      <c r="P6699" s="25"/>
      <c r="R6699" s="25"/>
      <c r="T6699" s="37"/>
      <c r="U6699" s="37"/>
      <c r="W6699" s="37"/>
      <c r="Y6699" s="37"/>
      <c r="Z6699" s="37"/>
      <c r="AB6699" s="37"/>
    </row>
    <row r="6700" spans="1:28">
      <c r="A6700" s="125"/>
      <c r="B6700" s="37"/>
      <c r="C6700" s="37"/>
      <c r="D6700" s="37"/>
      <c r="F6700" s="37"/>
      <c r="G6700" s="37"/>
      <c r="H6700" s="37"/>
      <c r="J6700" s="25"/>
      <c r="K6700" s="25"/>
      <c r="M6700" s="25"/>
      <c r="P6700" s="25"/>
      <c r="R6700" s="25"/>
      <c r="T6700" s="37"/>
      <c r="U6700" s="37"/>
      <c r="W6700" s="37"/>
      <c r="Y6700" s="37"/>
      <c r="Z6700" s="37"/>
      <c r="AB6700" s="37"/>
    </row>
    <row r="6701" spans="1:28">
      <c r="A6701" s="125"/>
      <c r="B6701" s="37"/>
      <c r="C6701" s="37"/>
      <c r="D6701" s="37"/>
      <c r="F6701" s="37"/>
      <c r="G6701" s="37"/>
      <c r="H6701" s="37"/>
      <c r="J6701" s="25"/>
      <c r="K6701" s="25"/>
      <c r="M6701" s="25"/>
      <c r="P6701" s="25"/>
      <c r="R6701" s="25"/>
      <c r="T6701" s="37"/>
      <c r="U6701" s="37"/>
      <c r="W6701" s="37"/>
      <c r="Y6701" s="37"/>
      <c r="Z6701" s="37"/>
      <c r="AB6701" s="37"/>
    </row>
    <row r="6702" spans="1:28">
      <c r="A6702" s="125"/>
      <c r="B6702" s="37"/>
      <c r="C6702" s="37"/>
      <c r="D6702" s="37"/>
      <c r="F6702" s="37"/>
      <c r="G6702" s="37"/>
      <c r="H6702" s="37"/>
      <c r="J6702" s="25"/>
      <c r="K6702" s="25"/>
      <c r="M6702" s="25"/>
      <c r="P6702" s="25"/>
      <c r="R6702" s="25"/>
      <c r="T6702" s="37"/>
      <c r="U6702" s="37"/>
      <c r="W6702" s="37"/>
      <c r="Y6702" s="37"/>
      <c r="Z6702" s="37"/>
      <c r="AB6702" s="37"/>
    </row>
    <row r="6703" spans="1:28">
      <c r="A6703" s="125"/>
      <c r="B6703" s="37"/>
      <c r="C6703" s="37"/>
      <c r="D6703" s="37"/>
      <c r="F6703" s="37"/>
      <c r="G6703" s="37"/>
      <c r="H6703" s="37"/>
      <c r="J6703" s="25"/>
      <c r="K6703" s="25"/>
      <c r="M6703" s="25"/>
      <c r="P6703" s="25"/>
      <c r="R6703" s="25"/>
      <c r="T6703" s="37"/>
      <c r="U6703" s="37"/>
      <c r="W6703" s="37"/>
      <c r="Y6703" s="37"/>
      <c r="Z6703" s="37"/>
      <c r="AB6703" s="37"/>
    </row>
    <row r="6704" spans="1:28">
      <c r="A6704" s="125"/>
      <c r="B6704" s="37"/>
      <c r="C6704" s="37"/>
      <c r="D6704" s="37"/>
      <c r="F6704" s="37"/>
      <c r="G6704" s="37"/>
      <c r="H6704" s="37"/>
      <c r="J6704" s="25"/>
      <c r="K6704" s="25"/>
      <c r="M6704" s="25"/>
      <c r="P6704" s="25"/>
      <c r="R6704" s="25"/>
      <c r="T6704" s="37"/>
      <c r="U6704" s="37"/>
      <c r="W6704" s="37"/>
      <c r="Y6704" s="37"/>
      <c r="Z6704" s="37"/>
      <c r="AB6704" s="37"/>
    </row>
    <row r="6705" spans="1:28">
      <c r="A6705" s="125"/>
      <c r="B6705" s="37"/>
      <c r="C6705" s="37"/>
      <c r="D6705" s="37"/>
      <c r="F6705" s="37"/>
      <c r="G6705" s="37"/>
      <c r="H6705" s="37"/>
      <c r="J6705" s="25"/>
      <c r="K6705" s="25"/>
      <c r="M6705" s="25"/>
      <c r="P6705" s="25"/>
      <c r="R6705" s="25"/>
      <c r="T6705" s="37"/>
      <c r="U6705" s="37"/>
      <c r="W6705" s="37"/>
      <c r="Y6705" s="37"/>
      <c r="Z6705" s="37"/>
      <c r="AB6705" s="37"/>
    </row>
    <row r="6706" spans="1:28">
      <c r="A6706" s="125"/>
      <c r="B6706" s="37"/>
      <c r="C6706" s="37"/>
      <c r="D6706" s="37"/>
      <c r="F6706" s="37"/>
      <c r="G6706" s="37"/>
      <c r="H6706" s="37"/>
      <c r="J6706" s="25"/>
      <c r="K6706" s="25"/>
      <c r="M6706" s="25"/>
      <c r="P6706" s="25"/>
      <c r="R6706" s="25"/>
      <c r="T6706" s="37"/>
      <c r="U6706" s="37"/>
      <c r="W6706" s="37"/>
      <c r="Y6706" s="37"/>
      <c r="Z6706" s="37"/>
      <c r="AB6706" s="37"/>
    </row>
    <row r="6707" spans="1:28">
      <c r="A6707" s="125"/>
      <c r="B6707" s="37"/>
      <c r="C6707" s="37"/>
      <c r="D6707" s="37"/>
      <c r="F6707" s="37"/>
      <c r="G6707" s="37"/>
      <c r="H6707" s="37"/>
      <c r="J6707" s="25"/>
      <c r="K6707" s="25"/>
      <c r="M6707" s="25"/>
      <c r="P6707" s="25"/>
      <c r="R6707" s="25"/>
      <c r="T6707" s="37"/>
      <c r="U6707" s="37"/>
      <c r="W6707" s="37"/>
      <c r="Y6707" s="37"/>
      <c r="Z6707" s="37"/>
      <c r="AB6707" s="37"/>
    </row>
    <row r="6708" spans="1:28">
      <c r="A6708" s="125"/>
      <c r="B6708" s="37"/>
      <c r="C6708" s="37"/>
      <c r="D6708" s="37"/>
      <c r="F6708" s="37"/>
      <c r="G6708" s="37"/>
      <c r="H6708" s="37"/>
      <c r="J6708" s="25"/>
      <c r="K6708" s="25"/>
      <c r="M6708" s="25"/>
      <c r="P6708" s="25"/>
      <c r="R6708" s="25"/>
      <c r="T6708" s="37"/>
      <c r="U6708" s="37"/>
      <c r="W6708" s="37"/>
      <c r="Y6708" s="37"/>
      <c r="Z6708" s="37"/>
      <c r="AB6708" s="37"/>
    </row>
    <row r="6709" spans="1:28">
      <c r="A6709" s="125"/>
      <c r="B6709" s="37"/>
      <c r="C6709" s="37"/>
      <c r="D6709" s="37"/>
      <c r="F6709" s="37"/>
      <c r="G6709" s="37"/>
      <c r="H6709" s="37"/>
      <c r="J6709" s="25"/>
      <c r="K6709" s="25"/>
      <c r="M6709" s="25"/>
      <c r="P6709" s="25"/>
      <c r="R6709" s="25"/>
      <c r="T6709" s="37"/>
      <c r="U6709" s="37"/>
      <c r="W6709" s="37"/>
      <c r="Y6709" s="37"/>
      <c r="Z6709" s="37"/>
      <c r="AB6709" s="37"/>
    </row>
    <row r="6710" spans="1:28">
      <c r="A6710" s="125"/>
      <c r="B6710" s="37"/>
      <c r="C6710" s="37"/>
      <c r="D6710" s="37"/>
      <c r="F6710" s="37"/>
      <c r="G6710" s="37"/>
      <c r="H6710" s="37"/>
      <c r="J6710" s="25"/>
      <c r="K6710" s="25"/>
      <c r="M6710" s="25"/>
      <c r="P6710" s="25"/>
      <c r="R6710" s="25"/>
      <c r="T6710" s="37"/>
      <c r="U6710" s="37"/>
      <c r="W6710" s="37"/>
      <c r="Y6710" s="37"/>
      <c r="Z6710" s="37"/>
      <c r="AB6710" s="37"/>
    </row>
    <row r="6711" spans="1:28">
      <c r="A6711" s="125"/>
      <c r="B6711" s="37"/>
      <c r="C6711" s="37"/>
      <c r="D6711" s="37"/>
      <c r="F6711" s="37"/>
      <c r="G6711" s="37"/>
      <c r="H6711" s="37"/>
      <c r="J6711" s="25"/>
      <c r="K6711" s="25"/>
      <c r="M6711" s="25"/>
      <c r="P6711" s="25"/>
      <c r="R6711" s="25"/>
      <c r="T6711" s="37"/>
      <c r="U6711" s="37"/>
      <c r="W6711" s="37"/>
      <c r="Y6711" s="37"/>
      <c r="Z6711" s="37"/>
      <c r="AB6711" s="37"/>
    </row>
    <row r="6712" spans="1:28">
      <c r="A6712" s="125"/>
      <c r="B6712" s="37"/>
      <c r="C6712" s="37"/>
      <c r="D6712" s="37"/>
      <c r="F6712" s="37"/>
      <c r="G6712" s="37"/>
      <c r="H6712" s="37"/>
      <c r="J6712" s="25"/>
      <c r="K6712" s="25"/>
      <c r="M6712" s="25"/>
      <c r="P6712" s="25"/>
      <c r="R6712" s="25"/>
      <c r="T6712" s="37"/>
      <c r="U6712" s="37"/>
      <c r="W6712" s="37"/>
      <c r="Y6712" s="37"/>
      <c r="Z6712" s="37"/>
      <c r="AB6712" s="37"/>
    </row>
    <row r="6713" spans="1:28">
      <c r="A6713" s="125"/>
      <c r="B6713" s="37"/>
      <c r="C6713" s="37"/>
      <c r="D6713" s="37"/>
      <c r="F6713" s="37"/>
      <c r="G6713" s="37"/>
      <c r="H6713" s="37"/>
      <c r="J6713" s="25"/>
      <c r="K6713" s="25"/>
      <c r="M6713" s="25"/>
      <c r="P6713" s="25"/>
      <c r="R6713" s="25"/>
      <c r="T6713" s="37"/>
      <c r="U6713" s="37"/>
      <c r="W6713" s="37"/>
      <c r="Y6713" s="37"/>
      <c r="Z6713" s="37"/>
      <c r="AB6713" s="37"/>
    </row>
    <row r="6714" spans="1:28">
      <c r="A6714" s="125"/>
      <c r="B6714" s="37"/>
      <c r="C6714" s="37"/>
      <c r="D6714" s="37"/>
      <c r="F6714" s="37"/>
      <c r="G6714" s="37"/>
      <c r="H6714" s="37"/>
      <c r="J6714" s="25"/>
      <c r="K6714" s="25"/>
      <c r="M6714" s="25"/>
      <c r="P6714" s="25"/>
      <c r="R6714" s="25"/>
      <c r="T6714" s="37"/>
      <c r="U6714" s="37"/>
      <c r="W6714" s="37"/>
      <c r="Y6714" s="37"/>
      <c r="Z6714" s="37"/>
      <c r="AB6714" s="37"/>
    </row>
    <row r="6715" spans="1:28">
      <c r="A6715" s="125"/>
      <c r="B6715" s="37"/>
      <c r="C6715" s="37"/>
      <c r="D6715" s="37"/>
      <c r="F6715" s="37"/>
      <c r="G6715" s="37"/>
      <c r="H6715" s="37"/>
      <c r="J6715" s="25"/>
      <c r="K6715" s="25"/>
      <c r="M6715" s="25"/>
      <c r="P6715" s="25"/>
      <c r="R6715" s="25"/>
      <c r="T6715" s="37"/>
      <c r="U6715" s="37"/>
      <c r="W6715" s="37"/>
      <c r="Y6715" s="37"/>
      <c r="Z6715" s="37"/>
      <c r="AB6715" s="37"/>
    </row>
    <row r="6716" spans="1:28">
      <c r="A6716" s="125"/>
      <c r="B6716" s="37"/>
      <c r="C6716" s="37"/>
      <c r="D6716" s="37"/>
      <c r="F6716" s="37"/>
      <c r="G6716" s="37"/>
      <c r="H6716" s="37"/>
      <c r="J6716" s="25"/>
      <c r="K6716" s="25"/>
      <c r="M6716" s="25"/>
      <c r="P6716" s="25"/>
      <c r="R6716" s="25"/>
      <c r="T6716" s="37"/>
      <c r="U6716" s="37"/>
      <c r="W6716" s="37"/>
      <c r="Y6716" s="37"/>
      <c r="Z6716" s="37"/>
      <c r="AB6716" s="37"/>
    </row>
    <row r="6717" spans="1:28">
      <c r="A6717" s="125"/>
      <c r="B6717" s="37"/>
      <c r="C6717" s="37"/>
      <c r="D6717" s="37"/>
      <c r="F6717" s="37"/>
      <c r="G6717" s="37"/>
      <c r="H6717" s="37"/>
      <c r="J6717" s="25"/>
      <c r="K6717" s="25"/>
      <c r="M6717" s="25"/>
      <c r="P6717" s="25"/>
      <c r="R6717" s="25"/>
      <c r="T6717" s="37"/>
      <c r="U6717" s="37"/>
      <c r="W6717" s="37"/>
      <c r="Y6717" s="37"/>
      <c r="Z6717" s="37"/>
      <c r="AB6717" s="37"/>
    </row>
    <row r="6718" spans="1:28">
      <c r="A6718" s="125"/>
      <c r="B6718" s="37"/>
      <c r="C6718" s="37"/>
      <c r="D6718" s="37"/>
      <c r="F6718" s="37"/>
      <c r="G6718" s="37"/>
      <c r="H6718" s="37"/>
      <c r="J6718" s="25"/>
      <c r="K6718" s="25"/>
      <c r="M6718" s="25"/>
      <c r="P6718" s="25"/>
      <c r="R6718" s="25"/>
      <c r="T6718" s="37"/>
      <c r="U6718" s="37"/>
      <c r="W6718" s="37"/>
      <c r="Y6718" s="37"/>
      <c r="Z6718" s="37"/>
      <c r="AB6718" s="37"/>
    </row>
    <row r="6719" spans="1:28">
      <c r="A6719" s="125"/>
      <c r="B6719" s="37"/>
      <c r="C6719" s="37"/>
      <c r="D6719" s="37"/>
      <c r="F6719" s="37"/>
      <c r="G6719" s="37"/>
      <c r="H6719" s="37"/>
      <c r="J6719" s="25"/>
      <c r="K6719" s="25"/>
      <c r="M6719" s="25"/>
      <c r="P6719" s="25"/>
      <c r="R6719" s="25"/>
      <c r="T6719" s="37"/>
      <c r="U6719" s="37"/>
      <c r="W6719" s="37"/>
      <c r="Y6719" s="37"/>
      <c r="Z6719" s="37"/>
      <c r="AB6719" s="37"/>
    </row>
    <row r="6720" spans="1:28">
      <c r="A6720" s="125"/>
      <c r="B6720" s="37"/>
      <c r="C6720" s="37"/>
      <c r="D6720" s="37"/>
      <c r="F6720" s="37"/>
      <c r="G6720" s="37"/>
      <c r="H6720" s="37"/>
      <c r="J6720" s="25"/>
      <c r="K6720" s="25"/>
      <c r="M6720" s="25"/>
      <c r="P6720" s="25"/>
      <c r="R6720" s="25"/>
      <c r="T6720" s="37"/>
      <c r="U6720" s="37"/>
      <c r="W6720" s="37"/>
      <c r="Y6720" s="37"/>
      <c r="Z6720" s="37"/>
      <c r="AB6720" s="37"/>
    </row>
    <row r="6721" spans="1:28">
      <c r="A6721" s="125"/>
      <c r="B6721" s="37"/>
      <c r="C6721" s="37"/>
      <c r="D6721" s="37"/>
      <c r="F6721" s="37"/>
      <c r="G6721" s="37"/>
      <c r="H6721" s="37"/>
      <c r="J6721" s="25"/>
      <c r="K6721" s="25"/>
      <c r="M6721" s="25"/>
      <c r="P6721" s="25"/>
      <c r="R6721" s="25"/>
      <c r="T6721" s="37"/>
      <c r="U6721" s="37"/>
      <c r="W6721" s="37"/>
      <c r="Y6721" s="37"/>
      <c r="Z6721" s="37"/>
      <c r="AB6721" s="37"/>
    </row>
    <row r="6722" spans="1:28">
      <c r="A6722" s="125"/>
      <c r="B6722" s="37"/>
      <c r="C6722" s="37"/>
      <c r="D6722" s="37"/>
      <c r="F6722" s="37"/>
      <c r="G6722" s="37"/>
      <c r="H6722" s="37"/>
      <c r="J6722" s="25"/>
      <c r="K6722" s="25"/>
      <c r="M6722" s="25"/>
      <c r="P6722" s="25"/>
      <c r="R6722" s="25"/>
      <c r="T6722" s="37"/>
      <c r="U6722" s="37"/>
      <c r="W6722" s="37"/>
      <c r="Y6722" s="37"/>
      <c r="Z6722" s="37"/>
      <c r="AB6722" s="37"/>
    </row>
    <row r="6723" spans="1:28">
      <c r="A6723" s="125"/>
      <c r="B6723" s="37"/>
      <c r="C6723" s="37"/>
      <c r="D6723" s="37"/>
      <c r="F6723" s="37"/>
      <c r="G6723" s="37"/>
      <c r="H6723" s="37"/>
      <c r="J6723" s="25"/>
      <c r="K6723" s="25"/>
      <c r="M6723" s="25"/>
      <c r="P6723" s="25"/>
      <c r="R6723" s="25"/>
      <c r="T6723" s="37"/>
      <c r="U6723" s="37"/>
      <c r="W6723" s="37"/>
      <c r="Y6723" s="37"/>
      <c r="Z6723" s="37"/>
      <c r="AB6723" s="37"/>
    </row>
    <row r="6724" spans="1:28">
      <c r="A6724" s="125"/>
      <c r="B6724" s="37"/>
      <c r="C6724" s="37"/>
      <c r="D6724" s="37"/>
      <c r="F6724" s="37"/>
      <c r="G6724" s="37"/>
      <c r="H6724" s="37"/>
      <c r="J6724" s="25"/>
      <c r="K6724" s="25"/>
      <c r="M6724" s="25"/>
      <c r="P6724" s="25"/>
      <c r="R6724" s="25"/>
      <c r="T6724" s="37"/>
      <c r="U6724" s="37"/>
      <c r="W6724" s="37"/>
      <c r="Y6724" s="37"/>
      <c r="Z6724" s="37"/>
      <c r="AB6724" s="37"/>
    </row>
    <row r="6725" spans="1:28">
      <c r="A6725" s="125"/>
      <c r="B6725" s="37"/>
      <c r="C6725" s="37"/>
      <c r="D6725" s="37"/>
      <c r="F6725" s="37"/>
      <c r="G6725" s="37"/>
      <c r="H6725" s="37"/>
      <c r="J6725" s="25"/>
      <c r="K6725" s="25"/>
      <c r="M6725" s="25"/>
      <c r="P6725" s="25"/>
      <c r="R6725" s="25"/>
      <c r="T6725" s="37"/>
      <c r="U6725" s="37"/>
      <c r="W6725" s="37"/>
      <c r="Y6725" s="37"/>
      <c r="Z6725" s="37"/>
      <c r="AB6725" s="37"/>
    </row>
    <row r="6726" spans="1:28">
      <c r="A6726" s="125"/>
      <c r="B6726" s="37"/>
      <c r="C6726" s="37"/>
      <c r="D6726" s="37"/>
      <c r="F6726" s="37"/>
      <c r="G6726" s="37"/>
      <c r="H6726" s="37"/>
      <c r="J6726" s="25"/>
      <c r="K6726" s="25"/>
      <c r="M6726" s="25"/>
      <c r="P6726" s="25"/>
      <c r="R6726" s="25"/>
      <c r="T6726" s="37"/>
      <c r="U6726" s="37"/>
      <c r="W6726" s="37"/>
      <c r="Y6726" s="37"/>
      <c r="Z6726" s="37"/>
      <c r="AB6726" s="37"/>
    </row>
    <row r="6727" spans="1:28">
      <c r="A6727" s="125"/>
      <c r="B6727" s="37"/>
      <c r="C6727" s="37"/>
      <c r="D6727" s="37"/>
      <c r="F6727" s="37"/>
      <c r="G6727" s="37"/>
      <c r="H6727" s="37"/>
      <c r="J6727" s="25"/>
      <c r="K6727" s="25"/>
      <c r="M6727" s="25"/>
      <c r="P6727" s="25"/>
      <c r="R6727" s="25"/>
      <c r="T6727" s="37"/>
      <c r="U6727" s="37"/>
      <c r="W6727" s="37"/>
      <c r="Y6727" s="37"/>
      <c r="Z6727" s="37"/>
      <c r="AB6727" s="37"/>
    </row>
    <row r="6728" spans="1:28">
      <c r="A6728" s="125"/>
      <c r="B6728" s="37"/>
      <c r="C6728" s="37"/>
      <c r="D6728" s="37"/>
      <c r="F6728" s="37"/>
      <c r="G6728" s="37"/>
      <c r="H6728" s="37"/>
      <c r="J6728" s="25"/>
      <c r="K6728" s="25"/>
      <c r="M6728" s="25"/>
      <c r="P6728" s="25"/>
      <c r="R6728" s="25"/>
      <c r="T6728" s="37"/>
      <c r="U6728" s="37"/>
      <c r="W6728" s="37"/>
      <c r="Y6728" s="37"/>
      <c r="Z6728" s="37"/>
      <c r="AB6728" s="37"/>
    </row>
    <row r="6729" spans="1:28">
      <c r="A6729" s="125"/>
      <c r="B6729" s="37"/>
      <c r="C6729" s="37"/>
      <c r="D6729" s="37"/>
      <c r="F6729" s="37"/>
      <c r="G6729" s="37"/>
      <c r="H6729" s="37"/>
      <c r="J6729" s="25"/>
      <c r="K6729" s="25"/>
      <c r="M6729" s="25"/>
      <c r="P6729" s="25"/>
      <c r="R6729" s="25"/>
      <c r="T6729" s="37"/>
      <c r="U6729" s="37"/>
      <c r="W6729" s="37"/>
      <c r="Y6729" s="37"/>
      <c r="Z6729" s="37"/>
      <c r="AB6729" s="37"/>
    </row>
    <row r="6730" spans="1:28">
      <c r="A6730" s="125"/>
      <c r="B6730" s="37"/>
      <c r="C6730" s="37"/>
      <c r="D6730" s="37"/>
      <c r="F6730" s="37"/>
      <c r="G6730" s="37"/>
      <c r="H6730" s="37"/>
      <c r="J6730" s="25"/>
      <c r="K6730" s="25"/>
      <c r="M6730" s="25"/>
      <c r="P6730" s="25"/>
      <c r="R6730" s="25"/>
      <c r="T6730" s="37"/>
      <c r="U6730" s="37"/>
      <c r="W6730" s="37"/>
      <c r="Y6730" s="37"/>
      <c r="Z6730" s="37"/>
      <c r="AB6730" s="37"/>
    </row>
    <row r="6731" spans="1:28">
      <c r="A6731" s="125"/>
      <c r="B6731" s="37"/>
      <c r="C6731" s="37"/>
      <c r="D6731" s="37"/>
      <c r="F6731" s="37"/>
      <c r="G6731" s="37"/>
      <c r="H6731" s="37"/>
      <c r="J6731" s="25"/>
      <c r="K6731" s="25"/>
      <c r="M6731" s="25"/>
      <c r="P6731" s="25"/>
      <c r="R6731" s="25"/>
      <c r="T6731" s="37"/>
      <c r="U6731" s="37"/>
      <c r="W6731" s="37"/>
      <c r="Y6731" s="37"/>
      <c r="Z6731" s="37"/>
      <c r="AB6731" s="37"/>
    </row>
    <row r="6732" spans="1:28">
      <c r="A6732" s="125"/>
      <c r="B6732" s="37"/>
      <c r="C6732" s="37"/>
      <c r="D6732" s="37"/>
      <c r="F6732" s="37"/>
      <c r="G6732" s="37"/>
      <c r="H6732" s="37"/>
      <c r="J6732" s="25"/>
      <c r="K6732" s="25"/>
      <c r="M6732" s="25"/>
      <c r="P6732" s="25"/>
      <c r="R6732" s="25"/>
      <c r="T6732" s="37"/>
      <c r="U6732" s="37"/>
      <c r="W6732" s="37"/>
      <c r="Y6732" s="37"/>
      <c r="Z6732" s="37"/>
      <c r="AB6732" s="37"/>
    </row>
    <row r="6733" spans="1:28">
      <c r="A6733" s="125"/>
      <c r="B6733" s="37"/>
      <c r="C6733" s="37"/>
      <c r="D6733" s="37"/>
      <c r="F6733" s="37"/>
      <c r="G6733" s="37"/>
      <c r="H6733" s="37"/>
      <c r="J6733" s="25"/>
      <c r="K6733" s="25"/>
      <c r="M6733" s="25"/>
      <c r="P6733" s="25"/>
      <c r="R6733" s="25"/>
      <c r="T6733" s="37"/>
      <c r="U6733" s="37"/>
      <c r="W6733" s="37"/>
      <c r="Y6733" s="37"/>
      <c r="Z6733" s="37"/>
      <c r="AB6733" s="37"/>
    </row>
    <row r="6734" spans="1:28">
      <c r="A6734" s="125"/>
      <c r="B6734" s="37"/>
      <c r="C6734" s="37"/>
      <c r="D6734" s="37"/>
      <c r="F6734" s="37"/>
      <c r="G6734" s="37"/>
      <c r="H6734" s="37"/>
      <c r="J6734" s="25"/>
      <c r="K6734" s="25"/>
      <c r="M6734" s="25"/>
      <c r="P6734" s="25"/>
      <c r="R6734" s="25"/>
      <c r="T6734" s="37"/>
      <c r="U6734" s="37"/>
      <c r="W6734" s="37"/>
      <c r="Y6734" s="37"/>
      <c r="Z6734" s="37"/>
      <c r="AB6734" s="37"/>
    </row>
    <row r="6735" spans="1:28">
      <c r="A6735" s="125"/>
      <c r="B6735" s="37"/>
      <c r="C6735" s="37"/>
      <c r="D6735" s="37"/>
      <c r="F6735" s="37"/>
      <c r="G6735" s="37"/>
      <c r="H6735" s="37"/>
      <c r="J6735" s="25"/>
      <c r="K6735" s="25"/>
      <c r="M6735" s="25"/>
      <c r="P6735" s="25"/>
      <c r="R6735" s="25"/>
      <c r="T6735" s="37"/>
      <c r="U6735" s="37"/>
      <c r="W6735" s="37"/>
      <c r="Y6735" s="37"/>
      <c r="Z6735" s="37"/>
      <c r="AB6735" s="37"/>
    </row>
    <row r="6736" spans="1:28">
      <c r="A6736" s="125"/>
      <c r="B6736" s="37"/>
      <c r="C6736" s="37"/>
      <c r="D6736" s="37"/>
      <c r="F6736" s="37"/>
      <c r="G6736" s="37"/>
      <c r="H6736" s="37"/>
      <c r="J6736" s="25"/>
      <c r="K6736" s="25"/>
      <c r="M6736" s="25"/>
      <c r="P6736" s="25"/>
      <c r="R6736" s="25"/>
      <c r="T6736" s="37"/>
      <c r="U6736" s="37"/>
      <c r="W6736" s="37"/>
      <c r="Y6736" s="37"/>
      <c r="Z6736" s="37"/>
      <c r="AB6736" s="37"/>
    </row>
    <row r="6737" spans="1:28">
      <c r="A6737" s="125"/>
      <c r="B6737" s="37"/>
      <c r="C6737" s="37"/>
      <c r="D6737" s="37"/>
      <c r="F6737" s="37"/>
      <c r="G6737" s="37"/>
      <c r="H6737" s="37"/>
      <c r="J6737" s="25"/>
      <c r="K6737" s="25"/>
      <c r="M6737" s="25"/>
      <c r="P6737" s="25"/>
      <c r="R6737" s="25"/>
      <c r="T6737" s="37"/>
      <c r="U6737" s="37"/>
      <c r="W6737" s="37"/>
      <c r="Y6737" s="37"/>
      <c r="Z6737" s="37"/>
      <c r="AB6737" s="37"/>
    </row>
    <row r="6738" spans="1:28">
      <c r="A6738" s="125"/>
      <c r="B6738" s="37"/>
      <c r="C6738" s="37"/>
      <c r="D6738" s="37"/>
      <c r="F6738" s="37"/>
      <c r="G6738" s="37"/>
      <c r="H6738" s="37"/>
      <c r="J6738" s="25"/>
      <c r="K6738" s="25"/>
      <c r="M6738" s="25"/>
      <c r="P6738" s="25"/>
      <c r="R6738" s="25"/>
      <c r="T6738" s="37"/>
      <c r="U6738" s="37"/>
      <c r="W6738" s="37"/>
      <c r="Y6738" s="37"/>
      <c r="Z6738" s="37"/>
      <c r="AB6738" s="37"/>
    </row>
    <row r="6739" spans="1:28">
      <c r="A6739" s="125"/>
      <c r="B6739" s="37"/>
      <c r="C6739" s="37"/>
      <c r="D6739" s="37"/>
      <c r="F6739" s="37"/>
      <c r="G6739" s="37"/>
      <c r="H6739" s="37"/>
      <c r="J6739" s="25"/>
      <c r="K6739" s="25"/>
      <c r="M6739" s="25"/>
      <c r="P6739" s="25"/>
      <c r="R6739" s="25"/>
      <c r="T6739" s="37"/>
      <c r="U6739" s="37"/>
      <c r="W6739" s="37"/>
      <c r="Y6739" s="37"/>
      <c r="Z6739" s="37"/>
      <c r="AB6739" s="37"/>
    </row>
    <row r="6740" spans="1:28">
      <c r="A6740" s="125"/>
      <c r="B6740" s="37"/>
      <c r="C6740" s="37"/>
      <c r="D6740" s="37"/>
      <c r="F6740" s="37"/>
      <c r="G6740" s="37"/>
      <c r="H6740" s="37"/>
      <c r="J6740" s="25"/>
      <c r="K6740" s="25"/>
      <c r="M6740" s="25"/>
      <c r="P6740" s="25"/>
      <c r="R6740" s="25"/>
      <c r="T6740" s="37"/>
      <c r="U6740" s="37"/>
      <c r="W6740" s="37"/>
      <c r="Y6740" s="37"/>
      <c r="Z6740" s="37"/>
      <c r="AB6740" s="37"/>
    </row>
    <row r="6741" spans="1:28">
      <c r="A6741" s="125"/>
      <c r="B6741" s="37"/>
      <c r="C6741" s="37"/>
      <c r="D6741" s="37"/>
      <c r="F6741" s="37"/>
      <c r="G6741" s="37"/>
      <c r="H6741" s="37"/>
      <c r="J6741" s="25"/>
      <c r="K6741" s="25"/>
      <c r="M6741" s="25"/>
      <c r="P6741" s="25"/>
      <c r="R6741" s="25"/>
      <c r="T6741" s="37"/>
      <c r="U6741" s="37"/>
      <c r="W6741" s="37"/>
      <c r="Y6741" s="37"/>
      <c r="Z6741" s="37"/>
      <c r="AB6741" s="37"/>
    </row>
    <row r="6742" spans="1:28">
      <c r="A6742" s="125"/>
      <c r="B6742" s="37"/>
      <c r="C6742" s="37"/>
      <c r="D6742" s="37"/>
      <c r="F6742" s="37"/>
      <c r="G6742" s="37"/>
      <c r="H6742" s="37"/>
      <c r="J6742" s="25"/>
      <c r="K6742" s="25"/>
      <c r="M6742" s="25"/>
      <c r="P6742" s="25"/>
      <c r="R6742" s="25"/>
      <c r="T6742" s="37"/>
      <c r="U6742" s="37"/>
      <c r="W6742" s="37"/>
      <c r="Y6742" s="37"/>
      <c r="Z6742" s="37"/>
      <c r="AB6742" s="37"/>
    </row>
    <row r="6743" spans="1:28">
      <c r="A6743" s="125"/>
      <c r="B6743" s="37"/>
      <c r="C6743" s="37"/>
      <c r="D6743" s="37"/>
      <c r="F6743" s="37"/>
      <c r="G6743" s="37"/>
      <c r="H6743" s="37"/>
      <c r="J6743" s="25"/>
      <c r="K6743" s="25"/>
      <c r="M6743" s="25"/>
      <c r="P6743" s="25"/>
      <c r="R6743" s="25"/>
      <c r="T6743" s="37"/>
      <c r="U6743" s="37"/>
      <c r="W6743" s="37"/>
      <c r="Y6743" s="37"/>
      <c r="Z6743" s="37"/>
      <c r="AB6743" s="37"/>
    </row>
    <row r="6744" spans="1:28">
      <c r="A6744" s="125"/>
      <c r="B6744" s="37"/>
      <c r="C6744" s="37"/>
      <c r="D6744" s="37"/>
      <c r="F6744" s="37"/>
      <c r="G6744" s="37"/>
      <c r="H6744" s="37"/>
      <c r="J6744" s="25"/>
      <c r="K6744" s="25"/>
      <c r="M6744" s="25"/>
      <c r="P6744" s="25"/>
      <c r="R6744" s="25"/>
      <c r="T6744" s="37"/>
      <c r="U6744" s="37"/>
      <c r="W6744" s="37"/>
      <c r="Y6744" s="37"/>
      <c r="Z6744" s="37"/>
      <c r="AB6744" s="37"/>
    </row>
    <row r="6745" spans="1:28">
      <c r="A6745" s="125"/>
      <c r="B6745" s="37"/>
      <c r="C6745" s="37"/>
      <c r="D6745" s="37"/>
      <c r="F6745" s="37"/>
      <c r="G6745" s="37"/>
      <c r="H6745" s="37"/>
      <c r="J6745" s="25"/>
      <c r="K6745" s="25"/>
      <c r="M6745" s="25"/>
      <c r="P6745" s="25"/>
      <c r="R6745" s="25"/>
      <c r="T6745" s="37"/>
      <c r="U6745" s="37"/>
      <c r="W6745" s="37"/>
      <c r="Y6745" s="37"/>
      <c r="Z6745" s="37"/>
      <c r="AB6745" s="37"/>
    </row>
    <row r="6746" spans="1:28">
      <c r="A6746" s="125"/>
      <c r="B6746" s="37"/>
      <c r="C6746" s="37"/>
      <c r="D6746" s="37"/>
      <c r="F6746" s="37"/>
      <c r="G6746" s="37"/>
      <c r="H6746" s="37"/>
      <c r="J6746" s="25"/>
      <c r="K6746" s="25"/>
      <c r="M6746" s="25"/>
      <c r="P6746" s="25"/>
      <c r="R6746" s="25"/>
      <c r="T6746" s="37"/>
      <c r="U6746" s="37"/>
      <c r="W6746" s="37"/>
      <c r="Y6746" s="37"/>
      <c r="Z6746" s="37"/>
      <c r="AB6746" s="37"/>
    </row>
    <row r="6747" spans="1:28">
      <c r="A6747" s="125"/>
      <c r="B6747" s="37"/>
      <c r="C6747" s="37"/>
      <c r="D6747" s="37"/>
      <c r="F6747" s="37"/>
      <c r="G6747" s="37"/>
      <c r="H6747" s="37"/>
      <c r="J6747" s="25"/>
      <c r="K6747" s="25"/>
      <c r="M6747" s="25"/>
      <c r="P6747" s="25"/>
      <c r="R6747" s="25"/>
      <c r="T6747" s="37"/>
      <c r="U6747" s="37"/>
      <c r="W6747" s="37"/>
      <c r="Y6747" s="37"/>
      <c r="Z6747" s="37"/>
      <c r="AB6747" s="37"/>
    </row>
    <row r="6748" spans="1:28">
      <c r="A6748" s="125"/>
      <c r="B6748" s="37"/>
      <c r="C6748" s="37"/>
      <c r="D6748" s="37"/>
      <c r="F6748" s="37"/>
      <c r="G6748" s="37"/>
      <c r="H6748" s="37"/>
      <c r="J6748" s="25"/>
      <c r="K6748" s="25"/>
      <c r="M6748" s="25"/>
      <c r="P6748" s="25"/>
      <c r="R6748" s="25"/>
      <c r="T6748" s="37"/>
      <c r="U6748" s="37"/>
      <c r="W6748" s="37"/>
      <c r="Y6748" s="37"/>
      <c r="Z6748" s="37"/>
      <c r="AB6748" s="37"/>
    </row>
    <row r="6749" spans="1:28">
      <c r="A6749" s="125"/>
      <c r="B6749" s="37"/>
      <c r="C6749" s="37"/>
      <c r="D6749" s="37"/>
      <c r="F6749" s="37"/>
      <c r="G6749" s="37"/>
      <c r="H6749" s="37"/>
      <c r="J6749" s="25"/>
      <c r="K6749" s="25"/>
      <c r="M6749" s="25"/>
      <c r="P6749" s="25"/>
      <c r="R6749" s="25"/>
      <c r="T6749" s="37"/>
      <c r="U6749" s="37"/>
      <c r="W6749" s="37"/>
      <c r="Y6749" s="37"/>
      <c r="Z6749" s="37"/>
      <c r="AB6749" s="37"/>
    </row>
    <row r="6750" spans="1:28">
      <c r="A6750" s="125"/>
      <c r="B6750" s="37"/>
      <c r="C6750" s="37"/>
      <c r="D6750" s="37"/>
      <c r="F6750" s="37"/>
      <c r="G6750" s="37"/>
      <c r="H6750" s="37"/>
      <c r="J6750" s="25"/>
      <c r="K6750" s="25"/>
      <c r="M6750" s="25"/>
      <c r="P6750" s="25"/>
      <c r="R6750" s="25"/>
      <c r="T6750" s="37"/>
      <c r="U6750" s="37"/>
      <c r="W6750" s="37"/>
      <c r="Y6750" s="37"/>
      <c r="Z6750" s="37"/>
      <c r="AB6750" s="37"/>
    </row>
    <row r="6751" spans="1:28">
      <c r="A6751" s="125"/>
      <c r="B6751" s="37"/>
      <c r="C6751" s="37"/>
      <c r="D6751" s="37"/>
      <c r="F6751" s="37"/>
      <c r="G6751" s="37"/>
      <c r="H6751" s="37"/>
      <c r="J6751" s="25"/>
      <c r="K6751" s="25"/>
      <c r="M6751" s="25"/>
      <c r="P6751" s="25"/>
      <c r="R6751" s="25"/>
      <c r="T6751" s="37"/>
      <c r="U6751" s="37"/>
      <c r="W6751" s="37"/>
      <c r="Y6751" s="37"/>
      <c r="Z6751" s="37"/>
      <c r="AB6751" s="37"/>
    </row>
    <row r="6752" spans="1:28">
      <c r="A6752" s="125"/>
      <c r="B6752" s="37"/>
      <c r="C6752" s="37"/>
      <c r="D6752" s="37"/>
      <c r="F6752" s="37"/>
      <c r="G6752" s="37"/>
      <c r="H6752" s="37"/>
      <c r="J6752" s="25"/>
      <c r="K6752" s="25"/>
      <c r="M6752" s="25"/>
      <c r="P6752" s="25"/>
      <c r="R6752" s="25"/>
      <c r="T6752" s="37"/>
      <c r="U6752" s="37"/>
      <c r="W6752" s="37"/>
      <c r="Y6752" s="37"/>
      <c r="Z6752" s="37"/>
      <c r="AB6752" s="37"/>
    </row>
    <row r="6753" spans="1:28">
      <c r="A6753" s="125"/>
      <c r="B6753" s="37"/>
      <c r="C6753" s="37"/>
      <c r="D6753" s="37"/>
      <c r="F6753" s="37"/>
      <c r="G6753" s="37"/>
      <c r="H6753" s="37"/>
      <c r="J6753" s="25"/>
      <c r="K6753" s="25"/>
      <c r="M6753" s="25"/>
      <c r="P6753" s="25"/>
      <c r="R6753" s="25"/>
      <c r="T6753" s="37"/>
      <c r="U6753" s="37"/>
      <c r="W6753" s="37"/>
      <c r="Y6753" s="37"/>
      <c r="Z6753" s="37"/>
      <c r="AB6753" s="37"/>
    </row>
    <row r="6754" spans="1:28">
      <c r="A6754" s="125"/>
      <c r="B6754" s="37"/>
      <c r="C6754" s="37"/>
      <c r="D6754" s="37"/>
      <c r="F6754" s="37"/>
      <c r="G6754" s="37"/>
      <c r="H6754" s="37"/>
      <c r="J6754" s="25"/>
      <c r="K6754" s="25"/>
      <c r="M6754" s="25"/>
      <c r="P6754" s="25"/>
      <c r="R6754" s="25"/>
      <c r="T6754" s="37"/>
      <c r="U6754" s="37"/>
      <c r="W6754" s="37"/>
      <c r="Y6754" s="37"/>
      <c r="Z6754" s="37"/>
      <c r="AB6754" s="37"/>
    </row>
    <row r="6755" spans="1:28">
      <c r="A6755" s="125"/>
      <c r="B6755" s="37"/>
      <c r="C6755" s="37"/>
      <c r="D6755" s="37"/>
      <c r="F6755" s="37"/>
      <c r="G6755" s="37"/>
      <c r="H6755" s="37"/>
      <c r="J6755" s="25"/>
      <c r="K6755" s="25"/>
      <c r="M6755" s="25"/>
      <c r="P6755" s="25"/>
      <c r="R6755" s="25"/>
      <c r="T6755" s="37"/>
      <c r="U6755" s="37"/>
      <c r="W6755" s="37"/>
      <c r="Y6755" s="37"/>
      <c r="Z6755" s="37"/>
      <c r="AB6755" s="37"/>
    </row>
    <row r="6756" spans="1:28">
      <c r="A6756" s="125"/>
      <c r="B6756" s="37"/>
      <c r="C6756" s="37"/>
      <c r="D6756" s="37"/>
      <c r="F6756" s="37"/>
      <c r="G6756" s="37"/>
      <c r="H6756" s="37"/>
      <c r="J6756" s="25"/>
      <c r="K6756" s="25"/>
      <c r="M6756" s="25"/>
      <c r="P6756" s="25"/>
      <c r="R6756" s="25"/>
      <c r="T6756" s="37"/>
      <c r="U6756" s="37"/>
      <c r="W6756" s="37"/>
      <c r="Y6756" s="37"/>
      <c r="Z6756" s="37"/>
      <c r="AB6756" s="37"/>
    </row>
    <row r="6757" spans="1:28">
      <c r="A6757" s="125"/>
      <c r="B6757" s="37"/>
      <c r="C6757" s="37"/>
      <c r="D6757" s="37"/>
      <c r="F6757" s="37"/>
      <c r="G6757" s="37"/>
      <c r="H6757" s="37"/>
      <c r="J6757" s="25"/>
      <c r="K6757" s="25"/>
      <c r="M6757" s="25"/>
      <c r="P6757" s="25"/>
      <c r="R6757" s="25"/>
      <c r="T6757" s="37"/>
      <c r="U6757" s="37"/>
      <c r="W6757" s="37"/>
      <c r="Y6757" s="37"/>
      <c r="Z6757" s="37"/>
      <c r="AB6757" s="37"/>
    </row>
    <row r="6758" spans="1:28">
      <c r="A6758" s="125"/>
      <c r="B6758" s="37"/>
      <c r="C6758" s="37"/>
      <c r="D6758" s="37"/>
      <c r="F6758" s="37"/>
      <c r="G6758" s="37"/>
      <c r="H6758" s="37"/>
      <c r="J6758" s="25"/>
      <c r="K6758" s="25"/>
      <c r="M6758" s="25"/>
      <c r="P6758" s="25"/>
      <c r="R6758" s="25"/>
      <c r="T6758" s="37"/>
      <c r="U6758" s="37"/>
      <c r="W6758" s="37"/>
      <c r="Y6758" s="37"/>
      <c r="Z6758" s="37"/>
      <c r="AB6758" s="37"/>
    </row>
    <row r="6759" spans="1:28">
      <c r="A6759" s="125"/>
      <c r="B6759" s="37"/>
      <c r="C6759" s="37"/>
      <c r="D6759" s="37"/>
      <c r="F6759" s="37"/>
      <c r="G6759" s="37"/>
      <c r="H6759" s="37"/>
      <c r="J6759" s="25"/>
      <c r="K6759" s="25"/>
      <c r="M6759" s="25"/>
      <c r="P6759" s="25"/>
      <c r="R6759" s="25"/>
      <c r="T6759" s="37"/>
      <c r="U6759" s="37"/>
      <c r="W6759" s="37"/>
      <c r="Y6759" s="37"/>
      <c r="Z6759" s="37"/>
      <c r="AB6759" s="37"/>
    </row>
    <row r="6760" spans="1:28">
      <c r="A6760" s="125"/>
      <c r="B6760" s="37"/>
      <c r="C6760" s="37"/>
      <c r="D6760" s="37"/>
      <c r="F6760" s="37"/>
      <c r="G6760" s="37"/>
      <c r="H6760" s="37"/>
      <c r="J6760" s="25"/>
      <c r="K6760" s="25"/>
      <c r="M6760" s="25"/>
      <c r="P6760" s="25"/>
      <c r="R6760" s="25"/>
      <c r="T6760" s="37"/>
      <c r="U6760" s="37"/>
      <c r="W6760" s="37"/>
      <c r="Y6760" s="37"/>
      <c r="Z6760" s="37"/>
      <c r="AB6760" s="37"/>
    </row>
    <row r="6761" spans="1:28">
      <c r="A6761" s="125"/>
      <c r="B6761" s="37"/>
      <c r="C6761" s="37"/>
      <c r="D6761" s="37"/>
      <c r="F6761" s="37"/>
      <c r="G6761" s="37"/>
      <c r="H6761" s="37"/>
      <c r="J6761" s="25"/>
      <c r="K6761" s="25"/>
      <c r="M6761" s="25"/>
      <c r="P6761" s="25"/>
      <c r="R6761" s="25"/>
      <c r="T6761" s="37"/>
      <c r="U6761" s="37"/>
      <c r="W6761" s="37"/>
      <c r="Y6761" s="37"/>
      <c r="Z6761" s="37"/>
      <c r="AB6761" s="37"/>
    </row>
    <row r="6762" spans="1:28">
      <c r="A6762" s="125"/>
      <c r="B6762" s="37"/>
      <c r="C6762" s="37"/>
      <c r="D6762" s="37"/>
      <c r="F6762" s="37"/>
      <c r="G6762" s="37"/>
      <c r="H6762" s="37"/>
      <c r="J6762" s="25"/>
      <c r="K6762" s="25"/>
      <c r="M6762" s="25"/>
      <c r="P6762" s="25"/>
      <c r="R6762" s="25"/>
      <c r="T6762" s="37"/>
      <c r="U6762" s="37"/>
      <c r="W6762" s="37"/>
      <c r="Y6762" s="37"/>
      <c r="Z6762" s="37"/>
      <c r="AB6762" s="37"/>
    </row>
    <row r="6763" spans="1:28">
      <c r="A6763" s="125"/>
      <c r="B6763" s="37"/>
      <c r="C6763" s="37"/>
      <c r="D6763" s="37"/>
      <c r="F6763" s="37"/>
      <c r="G6763" s="37"/>
      <c r="H6763" s="37"/>
      <c r="J6763" s="25"/>
      <c r="K6763" s="25"/>
      <c r="M6763" s="25"/>
      <c r="P6763" s="25"/>
      <c r="R6763" s="25"/>
      <c r="T6763" s="37"/>
      <c r="U6763" s="37"/>
      <c r="W6763" s="37"/>
      <c r="Y6763" s="37"/>
      <c r="Z6763" s="37"/>
      <c r="AB6763" s="37"/>
    </row>
    <row r="6764" spans="1:28">
      <c r="A6764" s="125"/>
      <c r="B6764" s="37"/>
      <c r="C6764" s="37"/>
      <c r="D6764" s="37"/>
      <c r="F6764" s="37"/>
      <c r="G6764" s="37"/>
      <c r="H6764" s="37"/>
      <c r="J6764" s="25"/>
      <c r="K6764" s="25"/>
      <c r="M6764" s="25"/>
      <c r="P6764" s="25"/>
      <c r="R6764" s="25"/>
      <c r="T6764" s="37"/>
      <c r="U6764" s="37"/>
      <c r="W6764" s="37"/>
      <c r="Y6764" s="37"/>
      <c r="Z6764" s="37"/>
      <c r="AB6764" s="37"/>
    </row>
    <row r="6765" spans="1:28">
      <c r="A6765" s="125"/>
      <c r="B6765" s="37"/>
      <c r="C6765" s="37"/>
      <c r="D6765" s="37"/>
      <c r="F6765" s="37"/>
      <c r="G6765" s="37"/>
      <c r="H6765" s="37"/>
      <c r="J6765" s="25"/>
      <c r="K6765" s="25"/>
      <c r="M6765" s="25"/>
      <c r="P6765" s="25"/>
      <c r="R6765" s="25"/>
      <c r="T6765" s="37"/>
      <c r="U6765" s="37"/>
      <c r="W6765" s="37"/>
      <c r="Y6765" s="37"/>
      <c r="Z6765" s="37"/>
      <c r="AB6765" s="37"/>
    </row>
    <row r="6766" spans="1:28">
      <c r="A6766" s="125"/>
      <c r="B6766" s="37"/>
      <c r="C6766" s="37"/>
      <c r="D6766" s="37"/>
      <c r="F6766" s="37"/>
      <c r="G6766" s="37"/>
      <c r="H6766" s="37"/>
      <c r="J6766" s="25"/>
      <c r="K6766" s="25"/>
      <c r="M6766" s="25"/>
      <c r="P6766" s="25"/>
      <c r="R6766" s="25"/>
      <c r="T6766" s="37"/>
      <c r="U6766" s="37"/>
      <c r="W6766" s="37"/>
      <c r="Y6766" s="37"/>
      <c r="Z6766" s="37"/>
      <c r="AB6766" s="37"/>
    </row>
    <row r="6767" spans="1:28">
      <c r="A6767" s="125"/>
      <c r="B6767" s="37"/>
      <c r="C6767" s="37"/>
      <c r="D6767" s="37"/>
      <c r="F6767" s="37"/>
      <c r="G6767" s="37"/>
      <c r="H6767" s="37"/>
      <c r="J6767" s="25"/>
      <c r="K6767" s="25"/>
      <c r="M6767" s="25"/>
      <c r="P6767" s="25"/>
      <c r="R6767" s="25"/>
      <c r="T6767" s="37"/>
      <c r="U6767" s="37"/>
      <c r="W6767" s="37"/>
      <c r="Y6767" s="37"/>
      <c r="Z6767" s="37"/>
      <c r="AB6767" s="37"/>
    </row>
    <row r="6768" spans="1:28">
      <c r="A6768" s="125"/>
      <c r="B6768" s="37"/>
      <c r="C6768" s="37"/>
      <c r="D6768" s="37"/>
      <c r="F6768" s="37"/>
      <c r="G6768" s="37"/>
      <c r="H6768" s="37"/>
      <c r="J6768" s="25"/>
      <c r="K6768" s="25"/>
      <c r="M6768" s="25"/>
      <c r="P6768" s="25"/>
      <c r="R6768" s="25"/>
      <c r="T6768" s="37"/>
      <c r="U6768" s="37"/>
      <c r="W6768" s="37"/>
      <c r="Y6768" s="37"/>
      <c r="Z6768" s="37"/>
      <c r="AB6768" s="37"/>
    </row>
    <row r="6769" spans="1:28">
      <c r="A6769" s="125"/>
      <c r="B6769" s="37"/>
      <c r="C6769" s="37"/>
      <c r="D6769" s="37"/>
      <c r="F6769" s="37"/>
      <c r="G6769" s="37"/>
      <c r="H6769" s="37"/>
      <c r="J6769" s="25"/>
      <c r="K6769" s="25"/>
      <c r="M6769" s="25"/>
      <c r="P6769" s="25"/>
      <c r="R6769" s="25"/>
      <c r="T6769" s="37"/>
      <c r="U6769" s="37"/>
      <c r="W6769" s="37"/>
      <c r="Y6769" s="37"/>
      <c r="Z6769" s="37"/>
      <c r="AB6769" s="37"/>
    </row>
    <row r="6770" spans="1:28">
      <c r="A6770" s="125"/>
      <c r="B6770" s="37"/>
      <c r="C6770" s="37"/>
      <c r="D6770" s="37"/>
      <c r="F6770" s="37"/>
      <c r="G6770" s="37"/>
      <c r="H6770" s="37"/>
      <c r="J6770" s="25"/>
      <c r="K6770" s="25"/>
      <c r="M6770" s="25"/>
      <c r="P6770" s="25"/>
      <c r="R6770" s="25"/>
      <c r="T6770" s="37"/>
      <c r="U6770" s="37"/>
      <c r="W6770" s="37"/>
      <c r="Y6770" s="37"/>
      <c r="Z6770" s="37"/>
      <c r="AB6770" s="37"/>
    </row>
    <row r="6771" spans="1:28">
      <c r="A6771" s="125"/>
      <c r="B6771" s="37"/>
      <c r="C6771" s="37"/>
      <c r="D6771" s="37"/>
      <c r="F6771" s="37"/>
      <c r="G6771" s="37"/>
      <c r="H6771" s="37"/>
      <c r="J6771" s="25"/>
      <c r="K6771" s="25"/>
      <c r="M6771" s="25"/>
      <c r="P6771" s="25"/>
      <c r="R6771" s="25"/>
      <c r="T6771" s="37"/>
      <c r="U6771" s="37"/>
      <c r="W6771" s="37"/>
      <c r="Y6771" s="37"/>
      <c r="Z6771" s="37"/>
      <c r="AB6771" s="37"/>
    </row>
    <row r="6772" spans="1:28">
      <c r="A6772" s="125"/>
      <c r="B6772" s="37"/>
      <c r="C6772" s="37"/>
      <c r="D6772" s="37"/>
      <c r="F6772" s="37"/>
      <c r="G6772" s="37"/>
      <c r="H6772" s="37"/>
      <c r="J6772" s="25"/>
      <c r="K6772" s="25"/>
      <c r="M6772" s="25"/>
      <c r="P6772" s="25"/>
      <c r="R6772" s="25"/>
      <c r="T6772" s="37"/>
      <c r="U6772" s="37"/>
      <c r="W6772" s="37"/>
      <c r="Y6772" s="37"/>
      <c r="Z6772" s="37"/>
      <c r="AB6772" s="37"/>
    </row>
    <row r="6773" spans="1:28">
      <c r="A6773" s="125"/>
      <c r="B6773" s="37"/>
      <c r="C6773" s="37"/>
      <c r="D6773" s="37"/>
      <c r="F6773" s="37"/>
      <c r="G6773" s="37"/>
      <c r="H6773" s="37"/>
      <c r="J6773" s="25"/>
      <c r="K6773" s="25"/>
      <c r="M6773" s="25"/>
      <c r="P6773" s="25"/>
      <c r="R6773" s="25"/>
      <c r="T6773" s="37"/>
      <c r="U6773" s="37"/>
      <c r="W6773" s="37"/>
      <c r="Y6773" s="37"/>
      <c r="Z6773" s="37"/>
      <c r="AB6773" s="37"/>
    </row>
    <row r="6774" spans="1:28">
      <c r="A6774" s="125"/>
      <c r="B6774" s="37"/>
      <c r="C6774" s="37"/>
      <c r="D6774" s="37"/>
      <c r="F6774" s="37"/>
      <c r="G6774" s="37"/>
      <c r="H6774" s="37"/>
      <c r="J6774" s="25"/>
      <c r="K6774" s="25"/>
      <c r="M6774" s="25"/>
      <c r="P6774" s="25"/>
      <c r="R6774" s="25"/>
      <c r="T6774" s="37"/>
      <c r="U6774" s="37"/>
      <c r="W6774" s="37"/>
      <c r="Y6774" s="37"/>
      <c r="Z6774" s="37"/>
      <c r="AB6774" s="37"/>
    </row>
    <row r="6775" spans="1:28">
      <c r="A6775" s="125"/>
      <c r="B6775" s="37"/>
      <c r="C6775" s="37"/>
      <c r="D6775" s="37"/>
      <c r="F6775" s="37"/>
      <c r="G6775" s="37"/>
      <c r="H6775" s="37"/>
      <c r="J6775" s="25"/>
      <c r="K6775" s="25"/>
      <c r="M6775" s="25"/>
      <c r="P6775" s="25"/>
      <c r="R6775" s="25"/>
      <c r="T6775" s="37"/>
      <c r="U6775" s="37"/>
      <c r="W6775" s="37"/>
      <c r="Y6775" s="37"/>
      <c r="Z6775" s="37"/>
      <c r="AB6775" s="37"/>
    </row>
    <row r="6776" spans="1:28">
      <c r="A6776" s="125"/>
      <c r="B6776" s="37"/>
      <c r="C6776" s="37"/>
      <c r="D6776" s="37"/>
      <c r="F6776" s="37"/>
      <c r="G6776" s="37"/>
      <c r="H6776" s="37"/>
      <c r="J6776" s="25"/>
      <c r="K6776" s="25"/>
      <c r="M6776" s="25"/>
      <c r="P6776" s="25"/>
      <c r="R6776" s="25"/>
      <c r="T6776" s="37"/>
      <c r="U6776" s="37"/>
      <c r="W6776" s="37"/>
      <c r="Y6776" s="37"/>
      <c r="Z6776" s="37"/>
      <c r="AB6776" s="37"/>
    </row>
    <row r="6777" spans="1:28">
      <c r="A6777" s="125"/>
      <c r="B6777" s="37"/>
      <c r="C6777" s="37"/>
      <c r="D6777" s="37"/>
      <c r="F6777" s="37"/>
      <c r="G6777" s="37"/>
      <c r="H6777" s="37"/>
      <c r="J6777" s="25"/>
      <c r="K6777" s="25"/>
      <c r="M6777" s="25"/>
      <c r="P6777" s="25"/>
      <c r="R6777" s="25"/>
      <c r="T6777" s="37"/>
      <c r="U6777" s="37"/>
      <c r="W6777" s="37"/>
      <c r="Y6777" s="37"/>
      <c r="Z6777" s="37"/>
      <c r="AB6777" s="37"/>
    </row>
    <row r="6778" spans="1:28">
      <c r="A6778" s="125"/>
      <c r="B6778" s="37"/>
      <c r="C6778" s="37"/>
      <c r="D6778" s="37"/>
      <c r="F6778" s="37"/>
      <c r="G6778" s="37"/>
      <c r="H6778" s="37"/>
      <c r="J6778" s="25"/>
      <c r="K6778" s="25"/>
      <c r="M6778" s="25"/>
      <c r="P6778" s="25"/>
      <c r="R6778" s="25"/>
      <c r="T6778" s="37"/>
      <c r="U6778" s="37"/>
      <c r="W6778" s="37"/>
      <c r="Y6778" s="37"/>
      <c r="Z6778" s="37"/>
      <c r="AB6778" s="37"/>
    </row>
    <row r="6779" spans="1:28">
      <c r="A6779" s="125"/>
      <c r="B6779" s="37"/>
      <c r="C6779" s="37"/>
      <c r="D6779" s="37"/>
      <c r="F6779" s="37"/>
      <c r="G6779" s="37"/>
      <c r="H6779" s="37"/>
      <c r="J6779" s="25"/>
      <c r="K6779" s="25"/>
      <c r="M6779" s="25"/>
      <c r="P6779" s="25"/>
      <c r="R6779" s="25"/>
      <c r="T6779" s="37"/>
      <c r="U6779" s="37"/>
      <c r="W6779" s="37"/>
      <c r="Y6779" s="37"/>
      <c r="Z6779" s="37"/>
      <c r="AB6779" s="37"/>
    </row>
    <row r="6780" spans="1:28">
      <c r="A6780" s="125"/>
      <c r="B6780" s="37"/>
      <c r="C6780" s="37"/>
      <c r="D6780" s="37"/>
      <c r="F6780" s="37"/>
      <c r="G6780" s="37"/>
      <c r="H6780" s="37"/>
      <c r="J6780" s="25"/>
      <c r="K6780" s="25"/>
      <c r="M6780" s="25"/>
      <c r="P6780" s="25"/>
      <c r="R6780" s="25"/>
      <c r="T6780" s="37"/>
      <c r="U6780" s="37"/>
      <c r="W6780" s="37"/>
      <c r="Y6780" s="37"/>
      <c r="Z6780" s="37"/>
      <c r="AB6780" s="37"/>
    </row>
    <row r="6781" spans="1:28">
      <c r="A6781" s="125"/>
      <c r="B6781" s="37"/>
      <c r="C6781" s="37"/>
      <c r="D6781" s="37"/>
      <c r="F6781" s="37"/>
      <c r="G6781" s="37"/>
      <c r="H6781" s="37"/>
      <c r="J6781" s="25"/>
      <c r="K6781" s="25"/>
      <c r="M6781" s="25"/>
      <c r="P6781" s="25"/>
      <c r="R6781" s="25"/>
      <c r="T6781" s="37"/>
      <c r="U6781" s="37"/>
      <c r="W6781" s="37"/>
      <c r="Y6781" s="37"/>
      <c r="Z6781" s="37"/>
      <c r="AB6781" s="37"/>
    </row>
    <row r="6782" spans="1:28">
      <c r="A6782" s="125"/>
      <c r="B6782" s="37"/>
      <c r="C6782" s="37"/>
      <c r="D6782" s="37"/>
      <c r="F6782" s="37"/>
      <c r="G6782" s="37"/>
      <c r="H6782" s="37"/>
      <c r="J6782" s="25"/>
      <c r="K6782" s="25"/>
      <c r="M6782" s="25"/>
      <c r="P6782" s="25"/>
      <c r="R6782" s="25"/>
      <c r="T6782" s="37"/>
      <c r="U6782" s="37"/>
      <c r="W6782" s="37"/>
      <c r="Y6782" s="37"/>
      <c r="Z6782" s="37"/>
      <c r="AB6782" s="37"/>
    </row>
    <row r="6783" spans="1:28">
      <c r="A6783" s="125"/>
      <c r="B6783" s="37"/>
      <c r="C6783" s="37"/>
      <c r="D6783" s="37"/>
      <c r="F6783" s="37"/>
      <c r="G6783" s="37"/>
      <c r="H6783" s="37"/>
      <c r="J6783" s="25"/>
      <c r="K6783" s="25"/>
      <c r="M6783" s="25"/>
      <c r="P6783" s="25"/>
      <c r="R6783" s="25"/>
      <c r="T6783" s="37"/>
      <c r="U6783" s="37"/>
      <c r="W6783" s="37"/>
      <c r="Y6783" s="37"/>
      <c r="Z6783" s="37"/>
      <c r="AB6783" s="37"/>
    </row>
    <row r="6784" spans="1:28">
      <c r="A6784" s="125"/>
      <c r="B6784" s="37"/>
      <c r="C6784" s="37"/>
      <c r="D6784" s="37"/>
      <c r="F6784" s="37"/>
      <c r="G6784" s="37"/>
      <c r="H6784" s="37"/>
      <c r="J6784" s="25"/>
      <c r="K6784" s="25"/>
      <c r="M6784" s="25"/>
      <c r="P6784" s="25"/>
      <c r="R6784" s="25"/>
      <c r="T6784" s="37"/>
      <c r="U6784" s="37"/>
      <c r="W6784" s="37"/>
      <c r="Y6784" s="37"/>
      <c r="Z6784" s="37"/>
      <c r="AB6784" s="37"/>
    </row>
    <row r="6785" spans="1:28">
      <c r="A6785" s="125"/>
      <c r="B6785" s="37"/>
      <c r="C6785" s="37"/>
      <c r="D6785" s="37"/>
      <c r="F6785" s="37"/>
      <c r="G6785" s="37"/>
      <c r="H6785" s="37"/>
      <c r="J6785" s="25"/>
      <c r="K6785" s="25"/>
      <c r="M6785" s="25"/>
      <c r="P6785" s="25"/>
      <c r="R6785" s="25"/>
      <c r="T6785" s="37"/>
      <c r="U6785" s="37"/>
      <c r="W6785" s="37"/>
      <c r="Y6785" s="37"/>
      <c r="Z6785" s="37"/>
      <c r="AB6785" s="37"/>
    </row>
    <row r="6786" spans="1:28">
      <c r="A6786" s="125"/>
      <c r="B6786" s="37"/>
      <c r="C6786" s="37"/>
      <c r="D6786" s="37"/>
      <c r="F6786" s="37"/>
      <c r="G6786" s="37"/>
      <c r="H6786" s="37"/>
      <c r="J6786" s="25"/>
      <c r="K6786" s="25"/>
      <c r="M6786" s="25"/>
      <c r="P6786" s="25"/>
      <c r="R6786" s="25"/>
      <c r="T6786" s="37"/>
      <c r="U6786" s="37"/>
      <c r="W6786" s="37"/>
      <c r="Y6786" s="37"/>
      <c r="Z6786" s="37"/>
      <c r="AB6786" s="37"/>
    </row>
    <row r="6787" spans="1:28">
      <c r="A6787" s="125"/>
      <c r="B6787" s="37"/>
      <c r="C6787" s="37"/>
      <c r="D6787" s="37"/>
      <c r="F6787" s="37"/>
      <c r="G6787" s="37"/>
      <c r="H6787" s="37"/>
      <c r="J6787" s="25"/>
      <c r="K6787" s="25"/>
      <c r="M6787" s="25"/>
      <c r="P6787" s="25"/>
      <c r="R6787" s="25"/>
      <c r="T6787" s="37"/>
      <c r="U6787" s="37"/>
      <c r="W6787" s="37"/>
      <c r="Y6787" s="37"/>
      <c r="Z6787" s="37"/>
      <c r="AB6787" s="37"/>
    </row>
    <row r="6788" spans="1:28">
      <c r="A6788" s="125"/>
      <c r="B6788" s="37"/>
      <c r="C6788" s="37"/>
      <c r="D6788" s="37"/>
      <c r="F6788" s="37"/>
      <c r="G6788" s="37"/>
      <c r="H6788" s="37"/>
      <c r="J6788" s="25"/>
      <c r="K6788" s="25"/>
      <c r="M6788" s="25"/>
      <c r="P6788" s="25"/>
      <c r="R6788" s="25"/>
      <c r="T6788" s="37"/>
      <c r="U6788" s="37"/>
      <c r="W6788" s="37"/>
      <c r="Y6788" s="37"/>
      <c r="Z6788" s="37"/>
      <c r="AB6788" s="37"/>
    </row>
    <row r="6789" spans="1:28">
      <c r="A6789" s="125"/>
      <c r="B6789" s="37"/>
      <c r="C6789" s="37"/>
      <c r="D6789" s="37"/>
      <c r="F6789" s="37"/>
      <c r="G6789" s="37"/>
      <c r="H6789" s="37"/>
      <c r="J6789" s="25"/>
      <c r="K6789" s="25"/>
      <c r="M6789" s="25"/>
      <c r="P6789" s="25"/>
      <c r="R6789" s="25"/>
      <c r="T6789" s="37"/>
      <c r="U6789" s="37"/>
      <c r="W6789" s="37"/>
      <c r="Y6789" s="37"/>
      <c r="Z6789" s="37"/>
      <c r="AB6789" s="37"/>
    </row>
    <row r="6790" spans="1:28">
      <c r="A6790" s="125"/>
      <c r="B6790" s="37"/>
      <c r="C6790" s="37"/>
      <c r="D6790" s="37"/>
      <c r="F6790" s="37"/>
      <c r="G6790" s="37"/>
      <c r="H6790" s="37"/>
      <c r="J6790" s="25"/>
      <c r="K6790" s="25"/>
      <c r="M6790" s="25"/>
      <c r="P6790" s="25"/>
      <c r="R6790" s="25"/>
      <c r="T6790" s="37"/>
      <c r="U6790" s="37"/>
      <c r="W6790" s="37"/>
      <c r="Y6790" s="37"/>
      <c r="Z6790" s="37"/>
      <c r="AB6790" s="37"/>
    </row>
    <row r="6791" spans="1:28">
      <c r="A6791" s="125"/>
      <c r="B6791" s="37"/>
      <c r="C6791" s="37"/>
      <c r="D6791" s="37"/>
      <c r="F6791" s="37"/>
      <c r="G6791" s="37"/>
      <c r="H6791" s="37"/>
      <c r="J6791" s="25"/>
      <c r="K6791" s="25"/>
      <c r="M6791" s="25"/>
      <c r="P6791" s="25"/>
      <c r="R6791" s="25"/>
      <c r="T6791" s="37"/>
      <c r="U6791" s="37"/>
      <c r="W6791" s="37"/>
      <c r="Y6791" s="37"/>
      <c r="Z6791" s="37"/>
      <c r="AB6791" s="37"/>
    </row>
    <row r="6792" spans="1:28">
      <c r="A6792" s="125"/>
      <c r="B6792" s="37"/>
      <c r="C6792" s="37"/>
      <c r="D6792" s="37"/>
      <c r="F6792" s="37"/>
      <c r="G6792" s="37"/>
      <c r="H6792" s="37"/>
      <c r="J6792" s="25"/>
      <c r="K6792" s="25"/>
      <c r="M6792" s="25"/>
      <c r="P6792" s="25"/>
      <c r="R6792" s="25"/>
      <c r="T6792" s="37"/>
      <c r="U6792" s="37"/>
      <c r="W6792" s="37"/>
      <c r="Y6792" s="37"/>
      <c r="Z6792" s="37"/>
      <c r="AB6792" s="37"/>
    </row>
    <row r="6793" spans="1:28">
      <c r="A6793" s="125"/>
      <c r="B6793" s="37"/>
      <c r="C6793" s="37"/>
      <c r="D6793" s="37"/>
      <c r="F6793" s="37"/>
      <c r="G6793" s="37"/>
      <c r="H6793" s="37"/>
      <c r="J6793" s="25"/>
      <c r="K6793" s="25"/>
      <c r="M6793" s="25"/>
      <c r="P6793" s="25"/>
      <c r="R6793" s="25"/>
      <c r="T6793" s="37"/>
      <c r="U6793" s="37"/>
      <c r="W6793" s="37"/>
      <c r="Y6793" s="37"/>
      <c r="Z6793" s="37"/>
      <c r="AB6793" s="37"/>
    </row>
    <row r="6794" spans="1:28">
      <c r="A6794" s="125"/>
      <c r="B6794" s="37"/>
      <c r="C6794" s="37"/>
      <c r="D6794" s="37"/>
      <c r="F6794" s="37"/>
      <c r="G6794" s="37"/>
      <c r="H6794" s="37"/>
      <c r="J6794" s="25"/>
      <c r="K6794" s="25"/>
      <c r="M6794" s="25"/>
      <c r="P6794" s="25"/>
      <c r="R6794" s="25"/>
      <c r="T6794" s="37"/>
      <c r="U6794" s="37"/>
      <c r="W6794" s="37"/>
      <c r="Y6794" s="37"/>
      <c r="Z6794" s="37"/>
      <c r="AB6794" s="37"/>
    </row>
    <row r="6795" spans="1:28">
      <c r="A6795" s="125"/>
      <c r="B6795" s="37"/>
      <c r="C6795" s="37"/>
      <c r="D6795" s="37"/>
      <c r="F6795" s="37"/>
      <c r="G6795" s="37"/>
      <c r="H6795" s="37"/>
      <c r="J6795" s="25"/>
      <c r="K6795" s="25"/>
      <c r="M6795" s="25"/>
      <c r="P6795" s="25"/>
      <c r="R6795" s="25"/>
      <c r="T6795" s="37"/>
      <c r="U6795" s="37"/>
      <c r="W6795" s="37"/>
      <c r="Y6795" s="37"/>
      <c r="Z6795" s="37"/>
      <c r="AB6795" s="37"/>
    </row>
    <row r="6796" spans="1:28">
      <c r="A6796" s="125"/>
      <c r="B6796" s="37"/>
      <c r="C6796" s="37"/>
      <c r="D6796" s="37"/>
      <c r="F6796" s="37"/>
      <c r="G6796" s="37"/>
      <c r="H6796" s="37"/>
      <c r="J6796" s="25"/>
      <c r="K6796" s="25"/>
      <c r="M6796" s="25"/>
      <c r="P6796" s="25"/>
      <c r="R6796" s="25"/>
      <c r="T6796" s="37"/>
      <c r="U6796" s="37"/>
      <c r="W6796" s="37"/>
      <c r="Y6796" s="37"/>
      <c r="Z6796" s="37"/>
      <c r="AB6796" s="37"/>
    </row>
    <row r="6797" spans="1:28">
      <c r="A6797" s="125"/>
      <c r="B6797" s="37"/>
      <c r="C6797" s="37"/>
      <c r="D6797" s="37"/>
      <c r="F6797" s="37"/>
      <c r="G6797" s="37"/>
      <c r="H6797" s="37"/>
      <c r="J6797" s="25"/>
      <c r="K6797" s="25"/>
      <c r="M6797" s="25"/>
      <c r="P6797" s="25"/>
      <c r="R6797" s="25"/>
      <c r="T6797" s="37"/>
      <c r="U6797" s="37"/>
      <c r="W6797" s="37"/>
      <c r="Y6797" s="37"/>
      <c r="Z6797" s="37"/>
      <c r="AB6797" s="37"/>
    </row>
    <row r="6798" spans="1:28">
      <c r="A6798" s="125"/>
      <c r="B6798" s="37"/>
      <c r="C6798" s="37"/>
      <c r="D6798" s="37"/>
      <c r="F6798" s="37"/>
      <c r="G6798" s="37"/>
      <c r="H6798" s="37"/>
      <c r="J6798" s="25"/>
      <c r="K6798" s="25"/>
      <c r="M6798" s="25"/>
      <c r="P6798" s="25"/>
      <c r="R6798" s="25"/>
      <c r="T6798" s="37"/>
      <c r="U6798" s="37"/>
      <c r="W6798" s="37"/>
      <c r="Y6798" s="37"/>
      <c r="Z6798" s="37"/>
      <c r="AB6798" s="37"/>
    </row>
    <row r="6799" spans="1:28">
      <c r="A6799" s="125"/>
      <c r="B6799" s="37"/>
      <c r="C6799" s="37"/>
      <c r="D6799" s="37"/>
      <c r="F6799" s="37"/>
      <c r="G6799" s="37"/>
      <c r="H6799" s="37"/>
      <c r="J6799" s="25"/>
      <c r="K6799" s="25"/>
      <c r="M6799" s="25"/>
      <c r="P6799" s="25"/>
      <c r="R6799" s="25"/>
      <c r="T6799" s="37"/>
      <c r="U6799" s="37"/>
      <c r="W6799" s="37"/>
      <c r="Y6799" s="37"/>
      <c r="Z6799" s="37"/>
      <c r="AB6799" s="37"/>
    </row>
    <row r="6800" spans="1:28">
      <c r="A6800" s="125"/>
      <c r="B6800" s="37"/>
      <c r="C6800" s="37"/>
      <c r="D6800" s="37"/>
      <c r="F6800" s="37"/>
      <c r="G6800" s="37"/>
      <c r="H6800" s="37"/>
      <c r="J6800" s="25"/>
      <c r="K6800" s="25"/>
      <c r="M6800" s="25"/>
      <c r="P6800" s="25"/>
      <c r="R6800" s="25"/>
      <c r="T6800" s="37"/>
      <c r="U6800" s="37"/>
      <c r="W6800" s="37"/>
      <c r="Y6800" s="37"/>
      <c r="Z6800" s="37"/>
      <c r="AB6800" s="37"/>
    </row>
    <row r="6801" spans="1:28">
      <c r="A6801" s="125"/>
      <c r="B6801" s="37"/>
      <c r="C6801" s="37"/>
      <c r="D6801" s="37"/>
      <c r="F6801" s="37"/>
      <c r="G6801" s="37"/>
      <c r="H6801" s="37"/>
      <c r="J6801" s="25"/>
      <c r="K6801" s="25"/>
      <c r="M6801" s="25"/>
      <c r="P6801" s="25"/>
      <c r="R6801" s="25"/>
      <c r="T6801" s="37"/>
      <c r="U6801" s="37"/>
      <c r="W6801" s="37"/>
      <c r="Y6801" s="37"/>
      <c r="Z6801" s="37"/>
      <c r="AB6801" s="37"/>
    </row>
    <row r="6802" spans="1:28">
      <c r="A6802" s="125"/>
      <c r="B6802" s="37"/>
      <c r="C6802" s="37"/>
      <c r="D6802" s="37"/>
      <c r="F6802" s="37"/>
      <c r="G6802" s="37"/>
      <c r="H6802" s="37"/>
      <c r="J6802" s="25"/>
      <c r="K6802" s="25"/>
      <c r="M6802" s="25"/>
      <c r="P6802" s="25"/>
      <c r="R6802" s="25"/>
      <c r="T6802" s="37"/>
      <c r="U6802" s="37"/>
      <c r="W6802" s="37"/>
      <c r="Y6802" s="37"/>
      <c r="Z6802" s="37"/>
      <c r="AB6802" s="37"/>
    </row>
    <row r="6803" spans="1:28">
      <c r="A6803" s="125"/>
      <c r="B6803" s="37"/>
      <c r="C6803" s="37"/>
      <c r="D6803" s="37"/>
      <c r="F6803" s="37"/>
      <c r="G6803" s="37"/>
      <c r="H6803" s="37"/>
      <c r="J6803" s="25"/>
      <c r="K6803" s="25"/>
      <c r="M6803" s="25"/>
      <c r="P6803" s="25"/>
      <c r="R6803" s="25"/>
      <c r="T6803" s="37"/>
      <c r="U6803" s="37"/>
      <c r="W6803" s="37"/>
      <c r="Y6803" s="37"/>
      <c r="Z6803" s="37"/>
      <c r="AB6803" s="37"/>
    </row>
    <row r="6804" spans="1:28">
      <c r="A6804" s="125"/>
      <c r="B6804" s="37"/>
      <c r="C6804" s="37"/>
      <c r="D6804" s="37"/>
      <c r="F6804" s="37"/>
      <c r="G6804" s="37"/>
      <c r="H6804" s="37"/>
      <c r="J6804" s="25"/>
      <c r="K6804" s="25"/>
      <c r="M6804" s="25"/>
      <c r="P6804" s="25"/>
      <c r="R6804" s="25"/>
      <c r="T6804" s="37"/>
      <c r="U6804" s="37"/>
      <c r="W6804" s="37"/>
      <c r="Y6804" s="37"/>
      <c r="Z6804" s="37"/>
      <c r="AB6804" s="37"/>
    </row>
    <row r="6805" spans="1:28">
      <c r="A6805" s="125"/>
      <c r="B6805" s="37"/>
      <c r="C6805" s="37"/>
      <c r="D6805" s="37"/>
      <c r="F6805" s="37"/>
      <c r="G6805" s="37"/>
      <c r="H6805" s="37"/>
      <c r="J6805" s="25"/>
      <c r="K6805" s="25"/>
      <c r="M6805" s="25"/>
      <c r="P6805" s="25"/>
      <c r="R6805" s="25"/>
      <c r="T6805" s="37"/>
      <c r="U6805" s="37"/>
      <c r="W6805" s="37"/>
      <c r="Y6805" s="37"/>
      <c r="Z6805" s="37"/>
      <c r="AB6805" s="37"/>
    </row>
    <row r="6806" spans="1:28">
      <c r="A6806" s="125"/>
      <c r="B6806" s="37"/>
      <c r="C6806" s="37"/>
      <c r="D6806" s="37"/>
      <c r="F6806" s="37"/>
      <c r="G6806" s="37"/>
      <c r="H6806" s="37"/>
      <c r="J6806" s="25"/>
      <c r="K6806" s="25"/>
      <c r="M6806" s="25"/>
      <c r="P6806" s="25"/>
      <c r="R6806" s="25"/>
      <c r="T6806" s="37"/>
      <c r="U6806" s="37"/>
      <c r="W6806" s="37"/>
      <c r="Y6806" s="37"/>
      <c r="Z6806" s="37"/>
      <c r="AB6806" s="37"/>
    </row>
    <row r="6807" spans="1:28">
      <c r="A6807" s="125"/>
      <c r="B6807" s="37"/>
      <c r="C6807" s="37"/>
      <c r="D6807" s="37"/>
      <c r="F6807" s="37"/>
      <c r="G6807" s="37"/>
      <c r="H6807" s="37"/>
      <c r="J6807" s="25"/>
      <c r="K6807" s="25"/>
      <c r="M6807" s="25"/>
      <c r="P6807" s="25"/>
      <c r="R6807" s="25"/>
      <c r="T6807" s="37"/>
      <c r="U6807" s="37"/>
      <c r="W6807" s="37"/>
      <c r="Y6807" s="37"/>
      <c r="Z6807" s="37"/>
      <c r="AB6807" s="37"/>
    </row>
    <row r="6808" spans="1:28">
      <c r="A6808" s="125"/>
      <c r="B6808" s="37"/>
      <c r="C6808" s="37"/>
      <c r="D6808" s="37"/>
      <c r="F6808" s="37"/>
      <c r="G6808" s="37"/>
      <c r="H6808" s="37"/>
      <c r="J6808" s="25"/>
      <c r="K6808" s="25"/>
      <c r="M6808" s="25"/>
      <c r="P6808" s="25"/>
      <c r="R6808" s="25"/>
      <c r="T6808" s="37"/>
      <c r="U6808" s="37"/>
      <c r="W6808" s="37"/>
      <c r="Y6808" s="37"/>
      <c r="Z6808" s="37"/>
      <c r="AB6808" s="37"/>
    </row>
    <row r="6809" spans="1:28">
      <c r="A6809" s="125"/>
      <c r="B6809" s="37"/>
      <c r="C6809" s="37"/>
      <c r="D6809" s="37"/>
      <c r="F6809" s="37"/>
      <c r="G6809" s="37"/>
      <c r="H6809" s="37"/>
      <c r="J6809" s="25"/>
      <c r="K6809" s="25"/>
      <c r="M6809" s="25"/>
      <c r="P6809" s="25"/>
      <c r="R6809" s="25"/>
      <c r="T6809" s="37"/>
      <c r="U6809" s="37"/>
      <c r="W6809" s="37"/>
      <c r="Y6809" s="37"/>
      <c r="Z6809" s="37"/>
      <c r="AB6809" s="37"/>
    </row>
    <row r="6810" spans="1:28">
      <c r="A6810" s="125"/>
      <c r="B6810" s="37"/>
      <c r="C6810" s="37"/>
      <c r="D6810" s="37"/>
      <c r="F6810" s="37"/>
      <c r="G6810" s="37"/>
      <c r="H6810" s="37"/>
      <c r="J6810" s="25"/>
      <c r="K6810" s="25"/>
      <c r="M6810" s="25"/>
      <c r="P6810" s="25"/>
      <c r="R6810" s="25"/>
      <c r="T6810" s="37"/>
      <c r="U6810" s="37"/>
      <c r="W6810" s="37"/>
      <c r="Y6810" s="37"/>
      <c r="Z6810" s="37"/>
      <c r="AB6810" s="37"/>
    </row>
    <row r="6811" spans="1:28">
      <c r="A6811" s="125"/>
      <c r="B6811" s="37"/>
      <c r="C6811" s="37"/>
      <c r="D6811" s="37"/>
      <c r="F6811" s="37"/>
      <c r="G6811" s="37"/>
      <c r="H6811" s="37"/>
      <c r="J6811" s="25"/>
      <c r="K6811" s="25"/>
      <c r="M6811" s="25"/>
      <c r="P6811" s="25"/>
      <c r="R6811" s="25"/>
      <c r="T6811" s="37"/>
      <c r="U6811" s="37"/>
      <c r="W6811" s="37"/>
      <c r="Y6811" s="37"/>
      <c r="Z6811" s="37"/>
      <c r="AB6811" s="37"/>
    </row>
    <row r="6812" spans="1:28">
      <c r="A6812" s="125"/>
      <c r="B6812" s="37"/>
      <c r="C6812" s="37"/>
      <c r="D6812" s="37"/>
      <c r="F6812" s="37"/>
      <c r="G6812" s="37"/>
      <c r="H6812" s="37"/>
      <c r="J6812" s="25"/>
      <c r="K6812" s="25"/>
      <c r="M6812" s="25"/>
      <c r="P6812" s="25"/>
      <c r="R6812" s="25"/>
      <c r="T6812" s="37"/>
      <c r="U6812" s="37"/>
      <c r="W6812" s="37"/>
      <c r="Y6812" s="37"/>
      <c r="Z6812" s="37"/>
      <c r="AB6812" s="37"/>
    </row>
    <row r="6813" spans="1:28">
      <c r="A6813" s="125"/>
      <c r="B6813" s="37"/>
      <c r="C6813" s="37"/>
      <c r="D6813" s="37"/>
      <c r="F6813" s="37"/>
      <c r="G6813" s="37"/>
      <c r="H6813" s="37"/>
      <c r="J6813" s="25"/>
      <c r="K6813" s="25"/>
      <c r="M6813" s="25"/>
      <c r="P6813" s="25"/>
      <c r="R6813" s="25"/>
      <c r="T6813" s="37"/>
      <c r="U6813" s="37"/>
      <c r="W6813" s="37"/>
      <c r="Y6813" s="37"/>
      <c r="Z6813" s="37"/>
      <c r="AB6813" s="37"/>
    </row>
    <row r="6814" spans="1:28">
      <c r="A6814" s="125"/>
      <c r="B6814" s="37"/>
      <c r="C6814" s="37"/>
      <c r="D6814" s="37"/>
      <c r="F6814" s="37"/>
      <c r="G6814" s="37"/>
      <c r="H6814" s="37"/>
      <c r="J6814" s="25"/>
      <c r="K6814" s="25"/>
      <c r="M6814" s="25"/>
      <c r="P6814" s="25"/>
      <c r="R6814" s="25"/>
      <c r="T6814" s="37"/>
      <c r="U6814" s="37"/>
      <c r="W6814" s="37"/>
      <c r="Y6814" s="37"/>
      <c r="Z6814" s="37"/>
      <c r="AB6814" s="37"/>
    </row>
    <row r="6815" spans="1:28">
      <c r="A6815" s="125"/>
      <c r="B6815" s="37"/>
      <c r="C6815" s="37"/>
      <c r="D6815" s="37"/>
      <c r="F6815" s="37"/>
      <c r="G6815" s="37"/>
      <c r="H6815" s="37"/>
      <c r="J6815" s="25"/>
      <c r="K6815" s="25"/>
      <c r="M6815" s="25"/>
      <c r="P6815" s="25"/>
      <c r="R6815" s="25"/>
      <c r="T6815" s="37"/>
      <c r="U6815" s="37"/>
      <c r="W6815" s="37"/>
      <c r="Y6815" s="37"/>
      <c r="Z6815" s="37"/>
      <c r="AB6815" s="37"/>
    </row>
    <row r="6816" spans="1:28">
      <c r="A6816" s="125"/>
      <c r="B6816" s="37"/>
      <c r="C6816" s="37"/>
      <c r="D6816" s="37"/>
      <c r="F6816" s="37"/>
      <c r="G6816" s="37"/>
      <c r="H6816" s="37"/>
      <c r="J6816" s="25"/>
      <c r="K6816" s="25"/>
      <c r="M6816" s="25"/>
      <c r="P6816" s="25"/>
      <c r="R6816" s="25"/>
      <c r="T6816" s="37"/>
      <c r="U6816" s="37"/>
      <c r="W6816" s="37"/>
      <c r="Y6816" s="37"/>
      <c r="Z6816" s="37"/>
      <c r="AB6816" s="37"/>
    </row>
    <row r="6817" spans="1:28">
      <c r="A6817" s="125"/>
      <c r="B6817" s="37"/>
      <c r="C6817" s="37"/>
      <c r="D6817" s="37"/>
      <c r="F6817" s="37"/>
      <c r="G6817" s="37"/>
      <c r="H6817" s="37"/>
      <c r="J6817" s="25"/>
      <c r="K6817" s="25"/>
      <c r="M6817" s="25"/>
      <c r="P6817" s="25"/>
      <c r="R6817" s="25"/>
      <c r="T6817" s="37"/>
      <c r="U6817" s="37"/>
      <c r="W6817" s="37"/>
      <c r="Y6817" s="37"/>
      <c r="Z6817" s="37"/>
      <c r="AB6817" s="37"/>
    </row>
    <row r="6818" spans="1:28">
      <c r="A6818" s="125"/>
      <c r="B6818" s="37"/>
      <c r="C6818" s="37"/>
      <c r="D6818" s="37"/>
      <c r="F6818" s="37"/>
      <c r="G6818" s="37"/>
      <c r="H6818" s="37"/>
      <c r="J6818" s="25"/>
      <c r="K6818" s="25"/>
      <c r="M6818" s="25"/>
      <c r="P6818" s="25"/>
      <c r="R6818" s="25"/>
      <c r="T6818" s="37"/>
      <c r="U6818" s="37"/>
      <c r="W6818" s="37"/>
      <c r="Y6818" s="37"/>
      <c r="Z6818" s="37"/>
      <c r="AB6818" s="37"/>
    </row>
    <row r="6819" spans="1:28">
      <c r="A6819" s="125"/>
      <c r="B6819" s="37"/>
      <c r="C6819" s="37"/>
      <c r="D6819" s="37"/>
      <c r="F6819" s="37"/>
      <c r="G6819" s="37"/>
      <c r="H6819" s="37"/>
      <c r="J6819" s="25"/>
      <c r="K6819" s="25"/>
      <c r="M6819" s="25"/>
      <c r="P6819" s="25"/>
      <c r="R6819" s="25"/>
      <c r="T6819" s="37"/>
      <c r="U6819" s="37"/>
      <c r="W6819" s="37"/>
      <c r="Y6819" s="37"/>
      <c r="Z6819" s="37"/>
      <c r="AB6819" s="37"/>
    </row>
    <row r="6820" spans="1:28">
      <c r="A6820" s="125"/>
      <c r="B6820" s="37"/>
      <c r="C6820" s="37"/>
      <c r="D6820" s="37"/>
      <c r="F6820" s="37"/>
      <c r="G6820" s="37"/>
      <c r="H6820" s="37"/>
      <c r="J6820" s="25"/>
      <c r="K6820" s="25"/>
      <c r="M6820" s="25"/>
      <c r="P6820" s="25"/>
      <c r="R6820" s="25"/>
      <c r="T6820" s="37"/>
      <c r="U6820" s="37"/>
      <c r="W6820" s="37"/>
      <c r="Y6820" s="37"/>
      <c r="Z6820" s="37"/>
      <c r="AB6820" s="37"/>
    </row>
    <row r="6821" spans="1:28">
      <c r="A6821" s="125"/>
      <c r="B6821" s="37"/>
      <c r="C6821" s="37"/>
      <c r="D6821" s="37"/>
      <c r="F6821" s="37"/>
      <c r="G6821" s="37"/>
      <c r="H6821" s="37"/>
      <c r="J6821" s="25"/>
      <c r="K6821" s="25"/>
      <c r="M6821" s="25"/>
      <c r="P6821" s="25"/>
      <c r="R6821" s="25"/>
      <c r="T6821" s="37"/>
      <c r="U6821" s="37"/>
      <c r="W6821" s="37"/>
      <c r="Y6821" s="37"/>
      <c r="Z6821" s="37"/>
      <c r="AB6821" s="37"/>
    </row>
    <row r="6822" spans="1:28">
      <c r="A6822" s="125"/>
      <c r="B6822" s="37"/>
      <c r="C6822" s="37"/>
      <c r="D6822" s="37"/>
      <c r="F6822" s="37"/>
      <c r="G6822" s="37"/>
      <c r="H6822" s="37"/>
      <c r="J6822" s="25"/>
      <c r="K6822" s="25"/>
      <c r="M6822" s="25"/>
      <c r="P6822" s="25"/>
      <c r="R6822" s="25"/>
      <c r="T6822" s="37"/>
      <c r="U6822" s="37"/>
      <c r="W6822" s="37"/>
      <c r="Y6822" s="37"/>
      <c r="Z6822" s="37"/>
      <c r="AB6822" s="37"/>
    </row>
    <row r="6823" spans="1:28">
      <c r="A6823" s="125"/>
      <c r="B6823" s="37"/>
      <c r="C6823" s="37"/>
      <c r="D6823" s="37"/>
      <c r="F6823" s="37"/>
      <c r="G6823" s="37"/>
      <c r="H6823" s="37"/>
      <c r="J6823" s="25"/>
      <c r="K6823" s="25"/>
      <c r="M6823" s="25"/>
      <c r="P6823" s="25"/>
      <c r="R6823" s="25"/>
      <c r="T6823" s="37"/>
      <c r="U6823" s="37"/>
      <c r="W6823" s="37"/>
      <c r="Y6823" s="37"/>
      <c r="Z6823" s="37"/>
      <c r="AB6823" s="37"/>
    </row>
    <row r="6824" spans="1:28">
      <c r="A6824" s="125"/>
      <c r="B6824" s="37"/>
      <c r="C6824" s="37"/>
      <c r="D6824" s="37"/>
      <c r="F6824" s="37"/>
      <c r="G6824" s="37"/>
      <c r="H6824" s="37"/>
      <c r="J6824" s="25"/>
      <c r="K6824" s="25"/>
      <c r="M6824" s="25"/>
      <c r="P6824" s="25"/>
      <c r="R6824" s="25"/>
      <c r="T6824" s="37"/>
      <c r="U6824" s="37"/>
      <c r="W6824" s="37"/>
      <c r="Y6824" s="37"/>
      <c r="Z6824" s="37"/>
      <c r="AB6824" s="37"/>
    </row>
    <row r="6825" spans="1:28">
      <c r="A6825" s="125"/>
      <c r="B6825" s="37"/>
      <c r="C6825" s="37"/>
      <c r="D6825" s="37"/>
      <c r="F6825" s="37"/>
      <c r="G6825" s="37"/>
      <c r="H6825" s="37"/>
      <c r="J6825" s="25"/>
      <c r="K6825" s="25"/>
      <c r="M6825" s="25"/>
      <c r="P6825" s="25"/>
      <c r="R6825" s="25"/>
      <c r="T6825" s="37"/>
      <c r="U6825" s="37"/>
      <c r="W6825" s="37"/>
      <c r="Y6825" s="37"/>
      <c r="Z6825" s="37"/>
      <c r="AB6825" s="37"/>
    </row>
    <row r="6826" spans="1:28">
      <c r="A6826" s="125"/>
      <c r="B6826" s="37"/>
      <c r="C6826" s="37"/>
      <c r="D6826" s="37"/>
      <c r="F6826" s="37"/>
      <c r="G6826" s="37"/>
      <c r="H6826" s="37"/>
      <c r="J6826" s="25"/>
      <c r="K6826" s="25"/>
      <c r="M6826" s="25"/>
      <c r="P6826" s="25"/>
      <c r="R6826" s="25"/>
      <c r="T6826" s="37"/>
      <c r="U6826" s="37"/>
      <c r="W6826" s="37"/>
      <c r="Y6826" s="37"/>
      <c r="Z6826" s="37"/>
      <c r="AB6826" s="37"/>
    </row>
    <row r="6827" spans="1:28">
      <c r="A6827" s="125"/>
      <c r="B6827" s="37"/>
      <c r="C6827" s="37"/>
      <c r="D6827" s="37"/>
      <c r="F6827" s="37"/>
      <c r="G6827" s="37"/>
      <c r="H6827" s="37"/>
      <c r="J6827" s="25"/>
      <c r="K6827" s="25"/>
      <c r="M6827" s="25"/>
      <c r="P6827" s="25"/>
      <c r="R6827" s="25"/>
      <c r="T6827" s="37"/>
      <c r="U6827" s="37"/>
      <c r="W6827" s="37"/>
      <c r="Y6827" s="37"/>
      <c r="Z6827" s="37"/>
      <c r="AB6827" s="37"/>
    </row>
    <row r="6828" spans="1:28">
      <c r="A6828" s="125"/>
      <c r="B6828" s="37"/>
      <c r="C6828" s="37"/>
      <c r="D6828" s="37"/>
      <c r="F6828" s="37"/>
      <c r="G6828" s="37"/>
      <c r="H6828" s="37"/>
      <c r="J6828" s="25"/>
      <c r="K6828" s="25"/>
      <c r="M6828" s="25"/>
      <c r="P6828" s="25"/>
      <c r="R6828" s="25"/>
      <c r="T6828" s="37"/>
      <c r="U6828" s="37"/>
      <c r="W6828" s="37"/>
      <c r="Y6828" s="37"/>
      <c r="Z6828" s="37"/>
      <c r="AB6828" s="37"/>
    </row>
    <row r="6829" spans="1:28">
      <c r="A6829" s="125"/>
      <c r="B6829" s="37"/>
      <c r="C6829" s="37"/>
      <c r="D6829" s="37"/>
      <c r="F6829" s="37"/>
      <c r="G6829" s="37"/>
      <c r="H6829" s="37"/>
      <c r="J6829" s="25"/>
      <c r="K6829" s="25"/>
      <c r="M6829" s="25"/>
      <c r="P6829" s="25"/>
      <c r="R6829" s="25"/>
      <c r="T6829" s="37"/>
      <c r="U6829" s="37"/>
      <c r="W6829" s="37"/>
      <c r="Y6829" s="37"/>
      <c r="Z6829" s="37"/>
      <c r="AB6829" s="37"/>
    </row>
    <row r="6830" spans="1:28">
      <c r="A6830" s="125"/>
      <c r="B6830" s="37"/>
      <c r="C6830" s="37"/>
      <c r="D6830" s="37"/>
      <c r="F6830" s="37"/>
      <c r="G6830" s="37"/>
      <c r="H6830" s="37"/>
      <c r="J6830" s="25"/>
      <c r="K6830" s="25"/>
      <c r="M6830" s="25"/>
      <c r="P6830" s="25"/>
      <c r="R6830" s="25"/>
      <c r="T6830" s="37"/>
      <c r="U6830" s="37"/>
      <c r="W6830" s="37"/>
      <c r="Y6830" s="37"/>
      <c r="Z6830" s="37"/>
      <c r="AB6830" s="37"/>
    </row>
    <row r="6831" spans="1:28">
      <c r="A6831" s="125"/>
      <c r="B6831" s="37"/>
      <c r="C6831" s="37"/>
      <c r="D6831" s="37"/>
      <c r="F6831" s="37"/>
      <c r="G6831" s="37"/>
      <c r="H6831" s="37"/>
      <c r="J6831" s="25"/>
      <c r="K6831" s="25"/>
      <c r="M6831" s="25"/>
      <c r="P6831" s="25"/>
      <c r="R6831" s="25"/>
      <c r="T6831" s="37"/>
      <c r="U6831" s="37"/>
      <c r="W6831" s="37"/>
      <c r="Y6831" s="37"/>
      <c r="Z6831" s="37"/>
      <c r="AB6831" s="37"/>
    </row>
    <row r="6832" spans="1:28">
      <c r="A6832" s="125"/>
      <c r="B6832" s="37"/>
      <c r="C6832" s="37"/>
      <c r="D6832" s="37"/>
      <c r="F6832" s="37"/>
      <c r="G6832" s="37"/>
      <c r="H6832" s="37"/>
      <c r="J6832" s="25"/>
      <c r="K6832" s="25"/>
      <c r="M6832" s="25"/>
      <c r="P6832" s="25"/>
      <c r="R6832" s="25"/>
      <c r="T6832" s="37"/>
      <c r="U6832" s="37"/>
      <c r="W6832" s="37"/>
      <c r="Y6832" s="37"/>
      <c r="Z6832" s="37"/>
      <c r="AB6832" s="37"/>
    </row>
    <row r="6833" spans="1:28">
      <c r="A6833" s="125"/>
      <c r="B6833" s="37"/>
      <c r="C6833" s="37"/>
      <c r="D6833" s="37"/>
      <c r="F6833" s="37"/>
      <c r="G6833" s="37"/>
      <c r="H6833" s="37"/>
      <c r="J6833" s="25"/>
      <c r="K6833" s="25"/>
      <c r="M6833" s="25"/>
      <c r="P6833" s="25"/>
      <c r="R6833" s="25"/>
      <c r="T6833" s="37"/>
      <c r="U6833" s="37"/>
      <c r="W6833" s="37"/>
      <c r="Y6833" s="37"/>
      <c r="Z6833" s="37"/>
      <c r="AB6833" s="37"/>
    </row>
    <row r="6834" spans="1:28">
      <c r="A6834" s="125"/>
      <c r="B6834" s="37"/>
      <c r="C6834" s="37"/>
      <c r="D6834" s="37"/>
      <c r="F6834" s="37"/>
      <c r="G6834" s="37"/>
      <c r="H6834" s="37"/>
      <c r="J6834" s="25"/>
      <c r="K6834" s="25"/>
      <c r="M6834" s="25"/>
      <c r="P6834" s="25"/>
      <c r="R6834" s="25"/>
      <c r="T6834" s="37"/>
      <c r="U6834" s="37"/>
      <c r="W6834" s="37"/>
      <c r="Y6834" s="37"/>
      <c r="Z6834" s="37"/>
      <c r="AB6834" s="37"/>
    </row>
    <row r="6835" spans="1:28">
      <c r="A6835" s="125"/>
      <c r="B6835" s="37"/>
      <c r="C6835" s="37"/>
      <c r="D6835" s="37"/>
      <c r="F6835" s="37"/>
      <c r="G6835" s="37"/>
      <c r="H6835" s="37"/>
      <c r="J6835" s="25"/>
      <c r="K6835" s="25"/>
      <c r="M6835" s="25"/>
      <c r="P6835" s="25"/>
      <c r="R6835" s="25"/>
      <c r="T6835" s="37"/>
      <c r="U6835" s="37"/>
      <c r="W6835" s="37"/>
      <c r="Y6835" s="37"/>
      <c r="Z6835" s="37"/>
      <c r="AB6835" s="37"/>
    </row>
    <row r="6836" spans="1:28">
      <c r="A6836" s="125"/>
      <c r="B6836" s="37"/>
      <c r="C6836" s="37"/>
      <c r="D6836" s="37"/>
      <c r="F6836" s="37"/>
      <c r="G6836" s="37"/>
      <c r="H6836" s="37"/>
      <c r="J6836" s="25"/>
      <c r="K6836" s="25"/>
      <c r="M6836" s="25"/>
      <c r="P6836" s="25"/>
      <c r="R6836" s="25"/>
      <c r="T6836" s="37"/>
      <c r="U6836" s="37"/>
      <c r="W6836" s="37"/>
      <c r="Y6836" s="37"/>
      <c r="Z6836" s="37"/>
      <c r="AB6836" s="37"/>
    </row>
    <row r="6837" spans="1:28">
      <c r="A6837" s="125"/>
      <c r="B6837" s="37"/>
      <c r="C6837" s="37"/>
      <c r="D6837" s="37"/>
      <c r="F6837" s="37"/>
      <c r="G6837" s="37"/>
      <c r="H6837" s="37"/>
      <c r="J6837" s="25"/>
      <c r="K6837" s="25"/>
      <c r="M6837" s="25"/>
      <c r="P6837" s="25"/>
      <c r="R6837" s="25"/>
      <c r="T6837" s="37"/>
      <c r="U6837" s="37"/>
      <c r="W6837" s="37"/>
      <c r="Y6837" s="37"/>
      <c r="Z6837" s="37"/>
      <c r="AB6837" s="37"/>
    </row>
    <row r="6838" spans="1:28">
      <c r="A6838" s="125"/>
      <c r="B6838" s="37"/>
      <c r="C6838" s="37"/>
      <c r="D6838" s="37"/>
      <c r="F6838" s="37"/>
      <c r="G6838" s="37"/>
      <c r="H6838" s="37"/>
      <c r="J6838" s="25"/>
      <c r="K6838" s="25"/>
      <c r="M6838" s="25"/>
      <c r="P6838" s="25"/>
      <c r="R6838" s="25"/>
      <c r="T6838" s="37"/>
      <c r="U6838" s="37"/>
      <c r="W6838" s="37"/>
      <c r="Y6838" s="37"/>
      <c r="Z6838" s="37"/>
      <c r="AB6838" s="37"/>
    </row>
    <row r="6839" spans="1:28">
      <c r="A6839" s="125"/>
      <c r="B6839" s="37"/>
      <c r="C6839" s="37"/>
      <c r="D6839" s="37"/>
      <c r="F6839" s="37"/>
      <c r="G6839" s="37"/>
      <c r="H6839" s="37"/>
      <c r="J6839" s="25"/>
      <c r="K6839" s="25"/>
      <c r="M6839" s="25"/>
      <c r="P6839" s="25"/>
      <c r="R6839" s="25"/>
      <c r="T6839" s="37"/>
      <c r="U6839" s="37"/>
      <c r="W6839" s="37"/>
      <c r="Y6839" s="37"/>
      <c r="Z6839" s="37"/>
      <c r="AB6839" s="37"/>
    </row>
    <row r="6840" spans="1:28">
      <c r="A6840" s="125"/>
      <c r="B6840" s="37"/>
      <c r="C6840" s="37"/>
      <c r="D6840" s="37"/>
      <c r="F6840" s="37"/>
      <c r="G6840" s="37"/>
      <c r="H6840" s="37"/>
      <c r="J6840" s="25"/>
      <c r="K6840" s="25"/>
      <c r="M6840" s="25"/>
      <c r="P6840" s="25"/>
      <c r="R6840" s="25"/>
      <c r="T6840" s="37"/>
      <c r="U6840" s="37"/>
      <c r="W6840" s="37"/>
      <c r="Y6840" s="37"/>
      <c r="Z6840" s="37"/>
      <c r="AB6840" s="37"/>
    </row>
    <row r="6841" spans="1:28">
      <c r="A6841" s="125"/>
      <c r="B6841" s="37"/>
      <c r="C6841" s="37"/>
      <c r="D6841" s="37"/>
      <c r="F6841" s="37"/>
      <c r="G6841" s="37"/>
      <c r="H6841" s="37"/>
      <c r="J6841" s="25"/>
      <c r="K6841" s="25"/>
      <c r="M6841" s="25"/>
      <c r="P6841" s="25"/>
      <c r="R6841" s="25"/>
      <c r="T6841" s="37"/>
      <c r="U6841" s="37"/>
      <c r="W6841" s="37"/>
      <c r="Y6841" s="37"/>
      <c r="Z6841" s="37"/>
      <c r="AB6841" s="37"/>
    </row>
    <row r="6842" spans="1:28">
      <c r="A6842" s="125"/>
      <c r="B6842" s="37"/>
      <c r="C6842" s="37"/>
      <c r="D6842" s="37"/>
      <c r="F6842" s="37"/>
      <c r="G6842" s="37"/>
      <c r="H6842" s="37"/>
      <c r="J6842" s="25"/>
      <c r="K6842" s="25"/>
      <c r="M6842" s="25"/>
      <c r="P6842" s="25"/>
      <c r="R6842" s="25"/>
      <c r="T6842" s="37"/>
      <c r="U6842" s="37"/>
      <c r="W6842" s="37"/>
      <c r="Y6842" s="37"/>
      <c r="Z6842" s="37"/>
      <c r="AB6842" s="37"/>
    </row>
    <row r="6843" spans="1:28">
      <c r="A6843" s="125"/>
      <c r="B6843" s="37"/>
      <c r="C6843" s="37"/>
      <c r="D6843" s="37"/>
      <c r="F6843" s="37"/>
      <c r="G6843" s="37"/>
      <c r="H6843" s="37"/>
      <c r="J6843" s="25"/>
      <c r="K6843" s="25"/>
      <c r="M6843" s="25"/>
      <c r="P6843" s="25"/>
      <c r="R6843" s="25"/>
      <c r="T6843" s="37"/>
      <c r="U6843" s="37"/>
      <c r="W6843" s="37"/>
      <c r="Y6843" s="37"/>
      <c r="Z6843" s="37"/>
      <c r="AB6843" s="37"/>
    </row>
    <row r="6844" spans="1:28">
      <c r="A6844" s="125"/>
      <c r="B6844" s="37"/>
      <c r="C6844" s="37"/>
      <c r="D6844" s="37"/>
      <c r="F6844" s="37"/>
      <c r="G6844" s="37"/>
      <c r="H6844" s="37"/>
      <c r="J6844" s="25"/>
      <c r="K6844" s="25"/>
      <c r="M6844" s="25"/>
      <c r="P6844" s="25"/>
      <c r="R6844" s="25"/>
      <c r="T6844" s="37"/>
      <c r="U6844" s="37"/>
      <c r="W6844" s="37"/>
      <c r="Y6844" s="37"/>
      <c r="Z6844" s="37"/>
      <c r="AB6844" s="37"/>
    </row>
    <row r="6845" spans="1:28">
      <c r="A6845" s="125"/>
      <c r="B6845" s="37"/>
      <c r="C6845" s="37"/>
      <c r="D6845" s="37"/>
      <c r="F6845" s="37"/>
      <c r="G6845" s="37"/>
      <c r="H6845" s="37"/>
      <c r="J6845" s="25"/>
      <c r="K6845" s="25"/>
      <c r="M6845" s="25"/>
      <c r="P6845" s="25"/>
      <c r="R6845" s="25"/>
      <c r="T6845" s="37"/>
      <c r="U6845" s="37"/>
      <c r="W6845" s="37"/>
      <c r="Y6845" s="37"/>
      <c r="Z6845" s="37"/>
      <c r="AB6845" s="37"/>
    </row>
    <row r="6846" spans="1:28">
      <c r="A6846" s="125"/>
      <c r="B6846" s="37"/>
      <c r="C6846" s="37"/>
      <c r="D6846" s="37"/>
      <c r="F6846" s="37"/>
      <c r="G6846" s="37"/>
      <c r="H6846" s="37"/>
      <c r="J6846" s="25"/>
      <c r="K6846" s="25"/>
      <c r="M6846" s="25"/>
      <c r="P6846" s="25"/>
      <c r="R6846" s="25"/>
      <c r="T6846" s="37"/>
      <c r="U6846" s="37"/>
      <c r="W6846" s="37"/>
      <c r="Y6846" s="37"/>
      <c r="Z6846" s="37"/>
      <c r="AB6846" s="37"/>
    </row>
    <row r="6847" spans="1:28">
      <c r="A6847" s="125"/>
      <c r="B6847" s="37"/>
      <c r="C6847" s="37"/>
      <c r="D6847" s="37"/>
      <c r="F6847" s="37"/>
      <c r="G6847" s="37"/>
      <c r="H6847" s="37"/>
      <c r="J6847" s="25"/>
      <c r="K6847" s="25"/>
      <c r="M6847" s="25"/>
      <c r="P6847" s="25"/>
      <c r="R6847" s="25"/>
      <c r="T6847" s="37"/>
      <c r="U6847" s="37"/>
      <c r="W6847" s="37"/>
      <c r="Y6847" s="37"/>
      <c r="Z6847" s="37"/>
      <c r="AB6847" s="37"/>
    </row>
    <row r="6848" spans="1:28">
      <c r="A6848" s="125"/>
      <c r="B6848" s="37"/>
      <c r="C6848" s="37"/>
      <c r="D6848" s="37"/>
      <c r="F6848" s="37"/>
      <c r="G6848" s="37"/>
      <c r="H6848" s="37"/>
      <c r="J6848" s="25"/>
      <c r="K6848" s="25"/>
      <c r="M6848" s="25"/>
      <c r="P6848" s="25"/>
      <c r="R6848" s="25"/>
      <c r="T6848" s="37"/>
      <c r="U6848" s="37"/>
      <c r="W6848" s="37"/>
      <c r="Y6848" s="37"/>
      <c r="Z6848" s="37"/>
      <c r="AB6848" s="37"/>
    </row>
    <row r="6849" spans="1:28">
      <c r="A6849" s="125"/>
      <c r="B6849" s="37"/>
      <c r="C6849" s="37"/>
      <c r="D6849" s="37"/>
      <c r="F6849" s="37"/>
      <c r="G6849" s="37"/>
      <c r="H6849" s="37"/>
      <c r="J6849" s="25"/>
      <c r="K6849" s="25"/>
      <c r="M6849" s="25"/>
      <c r="P6849" s="25"/>
      <c r="R6849" s="25"/>
      <c r="T6849" s="37"/>
      <c r="U6849" s="37"/>
      <c r="W6849" s="37"/>
      <c r="Y6849" s="37"/>
      <c r="Z6849" s="37"/>
      <c r="AB6849" s="37"/>
    </row>
    <row r="6850" spans="1:28">
      <c r="A6850" s="125"/>
      <c r="B6850" s="37"/>
      <c r="C6850" s="37"/>
      <c r="D6850" s="37"/>
      <c r="F6850" s="37"/>
      <c r="G6850" s="37"/>
      <c r="H6850" s="37"/>
      <c r="J6850" s="25"/>
      <c r="K6850" s="25"/>
      <c r="M6850" s="25"/>
      <c r="P6850" s="25"/>
      <c r="R6850" s="25"/>
      <c r="T6850" s="37"/>
      <c r="U6850" s="37"/>
      <c r="W6850" s="37"/>
      <c r="Y6850" s="37"/>
      <c r="Z6850" s="37"/>
      <c r="AB6850" s="37"/>
    </row>
    <row r="6851" spans="1:28">
      <c r="A6851" s="125"/>
      <c r="B6851" s="37"/>
      <c r="C6851" s="37"/>
      <c r="D6851" s="37"/>
      <c r="F6851" s="37"/>
      <c r="G6851" s="37"/>
      <c r="H6851" s="37"/>
      <c r="J6851" s="25"/>
      <c r="K6851" s="25"/>
      <c r="M6851" s="25"/>
      <c r="P6851" s="25"/>
      <c r="R6851" s="25"/>
      <c r="T6851" s="37"/>
      <c r="U6851" s="37"/>
      <c r="W6851" s="37"/>
      <c r="Y6851" s="37"/>
      <c r="Z6851" s="37"/>
      <c r="AB6851" s="37"/>
    </row>
    <row r="6852" spans="1:28">
      <c r="A6852" s="125"/>
      <c r="B6852" s="37"/>
      <c r="C6852" s="37"/>
      <c r="D6852" s="37"/>
      <c r="F6852" s="37"/>
      <c r="G6852" s="37"/>
      <c r="H6852" s="37"/>
      <c r="J6852" s="25"/>
      <c r="K6852" s="25"/>
      <c r="M6852" s="25"/>
      <c r="P6852" s="25"/>
      <c r="R6852" s="25"/>
      <c r="T6852" s="37"/>
      <c r="U6852" s="37"/>
      <c r="W6852" s="37"/>
      <c r="Y6852" s="37"/>
      <c r="Z6852" s="37"/>
      <c r="AB6852" s="37"/>
    </row>
    <row r="6853" spans="1:28">
      <c r="A6853" s="125"/>
      <c r="B6853" s="37"/>
      <c r="C6853" s="37"/>
      <c r="D6853" s="37"/>
      <c r="F6853" s="37"/>
      <c r="G6853" s="37"/>
      <c r="H6853" s="37"/>
      <c r="J6853" s="25"/>
      <c r="K6853" s="25"/>
      <c r="M6853" s="25"/>
      <c r="P6853" s="25"/>
      <c r="R6853" s="25"/>
      <c r="T6853" s="37"/>
      <c r="U6853" s="37"/>
      <c r="W6853" s="37"/>
      <c r="Y6853" s="37"/>
      <c r="Z6853" s="37"/>
      <c r="AB6853" s="37"/>
    </row>
    <row r="6854" spans="1:28">
      <c r="A6854" s="125"/>
      <c r="B6854" s="37"/>
      <c r="C6854" s="37"/>
      <c r="D6854" s="37"/>
      <c r="F6854" s="37"/>
      <c r="G6854" s="37"/>
      <c r="H6854" s="37"/>
      <c r="J6854" s="25"/>
      <c r="K6854" s="25"/>
      <c r="M6854" s="25"/>
      <c r="P6854" s="25"/>
      <c r="R6854" s="25"/>
      <c r="T6854" s="37"/>
      <c r="U6854" s="37"/>
      <c r="W6854" s="37"/>
      <c r="Y6854" s="37"/>
      <c r="Z6854" s="37"/>
      <c r="AB6854" s="37"/>
    </row>
    <row r="6855" spans="1:28">
      <c r="A6855" s="125"/>
      <c r="B6855" s="37"/>
      <c r="C6855" s="37"/>
      <c r="D6855" s="37"/>
      <c r="F6855" s="37"/>
      <c r="G6855" s="37"/>
      <c r="H6855" s="37"/>
      <c r="J6855" s="25"/>
      <c r="K6855" s="25"/>
      <c r="M6855" s="25"/>
      <c r="P6855" s="25"/>
      <c r="R6855" s="25"/>
      <c r="T6855" s="37"/>
      <c r="U6855" s="37"/>
      <c r="W6855" s="37"/>
      <c r="Y6855" s="37"/>
      <c r="Z6855" s="37"/>
      <c r="AB6855" s="37"/>
    </row>
    <row r="6856" spans="1:28">
      <c r="A6856" s="125"/>
      <c r="B6856" s="37"/>
      <c r="C6856" s="37"/>
      <c r="D6856" s="37"/>
      <c r="F6856" s="37"/>
      <c r="G6856" s="37"/>
      <c r="H6856" s="37"/>
      <c r="J6856" s="25"/>
      <c r="K6856" s="25"/>
      <c r="M6856" s="25"/>
      <c r="P6856" s="25"/>
      <c r="R6856" s="25"/>
      <c r="T6856" s="37"/>
      <c r="U6856" s="37"/>
      <c r="W6856" s="37"/>
      <c r="Y6856" s="37"/>
      <c r="Z6856" s="37"/>
      <c r="AB6856" s="37"/>
    </row>
    <row r="6857" spans="1:28">
      <c r="A6857" s="125"/>
      <c r="B6857" s="37"/>
      <c r="C6857" s="37"/>
      <c r="D6857" s="37"/>
      <c r="F6857" s="37"/>
      <c r="G6857" s="37"/>
      <c r="H6857" s="37"/>
      <c r="J6857" s="25"/>
      <c r="K6857" s="25"/>
      <c r="M6857" s="25"/>
      <c r="P6857" s="25"/>
      <c r="R6857" s="25"/>
      <c r="T6857" s="37"/>
      <c r="U6857" s="37"/>
      <c r="W6857" s="37"/>
      <c r="Y6857" s="37"/>
      <c r="Z6857" s="37"/>
      <c r="AB6857" s="37"/>
    </row>
    <row r="6858" spans="1:28">
      <c r="A6858" s="125"/>
      <c r="B6858" s="37"/>
      <c r="C6858" s="37"/>
      <c r="D6858" s="37"/>
      <c r="F6858" s="37"/>
      <c r="G6858" s="37"/>
      <c r="H6858" s="37"/>
      <c r="J6858" s="25"/>
      <c r="K6858" s="25"/>
      <c r="M6858" s="25"/>
      <c r="P6858" s="25"/>
      <c r="R6858" s="25"/>
      <c r="T6858" s="37"/>
      <c r="U6858" s="37"/>
      <c r="W6858" s="37"/>
      <c r="Y6858" s="37"/>
      <c r="Z6858" s="37"/>
      <c r="AB6858" s="37"/>
    </row>
    <row r="6859" spans="1:28">
      <c r="A6859" s="125"/>
      <c r="B6859" s="37"/>
      <c r="C6859" s="37"/>
      <c r="D6859" s="37"/>
      <c r="F6859" s="37"/>
      <c r="G6859" s="37"/>
      <c r="H6859" s="37"/>
      <c r="J6859" s="25"/>
      <c r="K6859" s="25"/>
      <c r="M6859" s="25"/>
      <c r="P6859" s="25"/>
      <c r="R6859" s="25"/>
      <c r="T6859" s="37"/>
      <c r="U6859" s="37"/>
      <c r="W6859" s="37"/>
      <c r="Y6859" s="37"/>
      <c r="Z6859" s="37"/>
      <c r="AB6859" s="37"/>
    </row>
    <row r="6860" spans="1:28">
      <c r="A6860" s="125"/>
      <c r="B6860" s="37"/>
      <c r="C6860" s="37"/>
      <c r="D6860" s="37"/>
      <c r="F6860" s="37"/>
      <c r="G6860" s="37"/>
      <c r="H6860" s="37"/>
      <c r="J6860" s="25"/>
      <c r="K6860" s="25"/>
      <c r="M6860" s="25"/>
      <c r="P6860" s="25"/>
      <c r="R6860" s="25"/>
      <c r="T6860" s="37"/>
      <c r="U6860" s="37"/>
      <c r="W6860" s="37"/>
      <c r="Y6860" s="37"/>
      <c r="Z6860" s="37"/>
      <c r="AB6860" s="37"/>
    </row>
    <row r="6861" spans="1:28">
      <c r="A6861" s="125"/>
      <c r="B6861" s="37"/>
      <c r="C6861" s="37"/>
      <c r="D6861" s="37"/>
      <c r="F6861" s="37"/>
      <c r="G6861" s="37"/>
      <c r="H6861" s="37"/>
      <c r="J6861" s="25"/>
      <c r="K6861" s="25"/>
      <c r="M6861" s="25"/>
      <c r="P6861" s="25"/>
      <c r="R6861" s="25"/>
      <c r="T6861" s="37"/>
      <c r="U6861" s="37"/>
      <c r="W6861" s="37"/>
      <c r="Y6861" s="37"/>
      <c r="Z6861" s="37"/>
      <c r="AB6861" s="37"/>
    </row>
    <row r="6862" spans="1:28">
      <c r="A6862" s="125"/>
      <c r="B6862" s="37"/>
      <c r="C6862" s="37"/>
      <c r="D6862" s="37"/>
      <c r="F6862" s="37"/>
      <c r="G6862" s="37"/>
      <c r="H6862" s="37"/>
      <c r="J6862" s="25"/>
      <c r="K6862" s="25"/>
      <c r="M6862" s="25"/>
      <c r="P6862" s="25"/>
      <c r="R6862" s="25"/>
      <c r="T6862" s="37"/>
      <c r="U6862" s="37"/>
      <c r="W6862" s="37"/>
      <c r="Y6862" s="37"/>
      <c r="Z6862" s="37"/>
      <c r="AB6862" s="37"/>
    </row>
    <row r="6863" spans="1:28">
      <c r="A6863" s="125"/>
      <c r="B6863" s="37"/>
      <c r="C6863" s="37"/>
      <c r="D6863" s="37"/>
      <c r="F6863" s="37"/>
      <c r="G6863" s="37"/>
      <c r="H6863" s="37"/>
      <c r="J6863" s="25"/>
      <c r="K6863" s="25"/>
      <c r="M6863" s="25"/>
      <c r="P6863" s="25"/>
      <c r="R6863" s="25"/>
      <c r="T6863" s="37"/>
      <c r="U6863" s="37"/>
      <c r="W6863" s="37"/>
      <c r="Y6863" s="37"/>
      <c r="Z6863" s="37"/>
      <c r="AB6863" s="37"/>
    </row>
    <row r="6864" spans="1:28">
      <c r="A6864" s="125"/>
      <c r="B6864" s="37"/>
      <c r="C6864" s="37"/>
      <c r="D6864" s="37"/>
      <c r="F6864" s="37"/>
      <c r="G6864" s="37"/>
      <c r="H6864" s="37"/>
      <c r="J6864" s="25"/>
      <c r="K6864" s="25"/>
      <c r="M6864" s="25"/>
      <c r="P6864" s="25"/>
      <c r="R6864" s="25"/>
      <c r="T6864" s="37"/>
      <c r="U6864" s="37"/>
      <c r="W6864" s="37"/>
      <c r="Y6864" s="37"/>
      <c r="Z6864" s="37"/>
      <c r="AB6864" s="37"/>
    </row>
    <row r="6865" spans="1:28">
      <c r="A6865" s="125"/>
      <c r="B6865" s="37"/>
      <c r="C6865" s="37"/>
      <c r="D6865" s="37"/>
      <c r="F6865" s="37"/>
      <c r="G6865" s="37"/>
      <c r="H6865" s="37"/>
      <c r="J6865" s="25"/>
      <c r="K6865" s="25"/>
      <c r="M6865" s="25"/>
      <c r="P6865" s="25"/>
      <c r="R6865" s="25"/>
      <c r="T6865" s="37"/>
      <c r="U6865" s="37"/>
      <c r="W6865" s="37"/>
      <c r="Y6865" s="37"/>
      <c r="Z6865" s="37"/>
      <c r="AB6865" s="37"/>
    </row>
    <row r="6866" spans="1:28">
      <c r="A6866" s="125"/>
      <c r="B6866" s="37"/>
      <c r="C6866" s="37"/>
      <c r="D6866" s="37"/>
      <c r="F6866" s="37"/>
      <c r="G6866" s="37"/>
      <c r="H6866" s="37"/>
      <c r="J6866" s="25"/>
      <c r="K6866" s="25"/>
      <c r="M6866" s="25"/>
      <c r="P6866" s="25"/>
      <c r="R6866" s="25"/>
      <c r="T6866" s="37"/>
      <c r="U6866" s="37"/>
      <c r="W6866" s="37"/>
      <c r="Y6866" s="37"/>
      <c r="Z6866" s="37"/>
      <c r="AB6866" s="37"/>
    </row>
    <row r="6867" spans="1:28">
      <c r="A6867" s="125"/>
      <c r="B6867" s="37"/>
      <c r="C6867" s="37"/>
      <c r="D6867" s="37"/>
      <c r="F6867" s="37"/>
      <c r="G6867" s="37"/>
      <c r="H6867" s="37"/>
      <c r="J6867" s="25"/>
      <c r="K6867" s="25"/>
      <c r="M6867" s="25"/>
      <c r="P6867" s="25"/>
      <c r="R6867" s="25"/>
      <c r="T6867" s="37"/>
      <c r="U6867" s="37"/>
      <c r="W6867" s="37"/>
      <c r="Y6867" s="37"/>
      <c r="Z6867" s="37"/>
      <c r="AB6867" s="37"/>
    </row>
    <row r="6868" spans="1:28">
      <c r="A6868" s="125"/>
      <c r="B6868" s="37"/>
      <c r="C6868" s="37"/>
      <c r="D6868" s="37"/>
      <c r="F6868" s="37"/>
      <c r="G6868" s="37"/>
      <c r="H6868" s="37"/>
      <c r="J6868" s="25"/>
      <c r="K6868" s="25"/>
      <c r="M6868" s="25"/>
      <c r="P6868" s="25"/>
      <c r="R6868" s="25"/>
      <c r="T6868" s="37"/>
      <c r="U6868" s="37"/>
      <c r="W6868" s="37"/>
      <c r="Y6868" s="37"/>
      <c r="Z6868" s="37"/>
      <c r="AB6868" s="37"/>
    </row>
    <row r="6869" spans="1:28">
      <c r="A6869" s="125"/>
      <c r="B6869" s="37"/>
      <c r="C6869" s="37"/>
      <c r="D6869" s="37"/>
      <c r="F6869" s="37"/>
      <c r="G6869" s="37"/>
      <c r="H6869" s="37"/>
      <c r="J6869" s="25"/>
      <c r="K6869" s="25"/>
      <c r="M6869" s="25"/>
      <c r="P6869" s="25"/>
      <c r="R6869" s="25"/>
      <c r="T6869" s="37"/>
      <c r="U6869" s="37"/>
      <c r="W6869" s="37"/>
      <c r="Y6869" s="37"/>
      <c r="Z6869" s="37"/>
      <c r="AB6869" s="37"/>
    </row>
    <row r="6870" spans="1:28">
      <c r="A6870" s="125"/>
      <c r="B6870" s="37"/>
      <c r="C6870" s="37"/>
      <c r="D6870" s="37"/>
      <c r="F6870" s="37"/>
      <c r="G6870" s="37"/>
      <c r="H6870" s="37"/>
      <c r="J6870" s="25"/>
      <c r="K6870" s="25"/>
      <c r="M6870" s="25"/>
      <c r="P6870" s="25"/>
      <c r="R6870" s="25"/>
      <c r="T6870" s="37"/>
      <c r="U6870" s="37"/>
      <c r="W6870" s="37"/>
      <c r="Y6870" s="37"/>
      <c r="Z6870" s="37"/>
      <c r="AB6870" s="37"/>
    </row>
    <row r="6871" spans="1:28">
      <c r="A6871" s="125"/>
      <c r="B6871" s="37"/>
      <c r="C6871" s="37"/>
      <c r="D6871" s="37"/>
      <c r="F6871" s="37"/>
      <c r="G6871" s="37"/>
      <c r="H6871" s="37"/>
      <c r="J6871" s="25"/>
      <c r="K6871" s="25"/>
      <c r="M6871" s="25"/>
      <c r="P6871" s="25"/>
      <c r="R6871" s="25"/>
      <c r="T6871" s="37"/>
      <c r="U6871" s="37"/>
      <c r="W6871" s="37"/>
      <c r="Y6871" s="37"/>
      <c r="Z6871" s="37"/>
      <c r="AB6871" s="37"/>
    </row>
    <row r="6872" spans="1:28">
      <c r="A6872" s="125"/>
      <c r="B6872" s="37"/>
      <c r="C6872" s="37"/>
      <c r="D6872" s="37"/>
      <c r="F6872" s="37"/>
      <c r="G6872" s="37"/>
      <c r="H6872" s="37"/>
      <c r="J6872" s="25"/>
      <c r="K6872" s="25"/>
      <c r="M6872" s="25"/>
      <c r="P6872" s="25"/>
      <c r="R6872" s="25"/>
      <c r="T6872" s="37"/>
      <c r="U6872" s="37"/>
      <c r="W6872" s="37"/>
      <c r="Y6872" s="37"/>
      <c r="Z6872" s="37"/>
      <c r="AB6872" s="37"/>
    </row>
    <row r="6873" spans="1:28">
      <c r="A6873" s="125"/>
      <c r="B6873" s="37"/>
      <c r="C6873" s="37"/>
      <c r="D6873" s="37"/>
      <c r="F6873" s="37"/>
      <c r="G6873" s="37"/>
      <c r="H6873" s="37"/>
      <c r="J6873" s="25"/>
      <c r="K6873" s="25"/>
      <c r="M6873" s="25"/>
      <c r="P6873" s="25"/>
      <c r="R6873" s="25"/>
      <c r="T6873" s="37"/>
      <c r="U6873" s="37"/>
      <c r="W6873" s="37"/>
      <c r="Y6873" s="37"/>
      <c r="Z6873" s="37"/>
      <c r="AB6873" s="37"/>
    </row>
    <row r="6874" spans="1:28">
      <c r="A6874" s="125"/>
      <c r="B6874" s="37"/>
      <c r="C6874" s="37"/>
      <c r="D6874" s="37"/>
      <c r="F6874" s="37"/>
      <c r="G6874" s="37"/>
      <c r="H6874" s="37"/>
      <c r="J6874" s="25"/>
      <c r="K6874" s="25"/>
      <c r="M6874" s="25"/>
      <c r="P6874" s="25"/>
      <c r="R6874" s="25"/>
      <c r="T6874" s="37"/>
      <c r="U6874" s="37"/>
      <c r="W6874" s="37"/>
      <c r="Y6874" s="37"/>
      <c r="Z6874" s="37"/>
      <c r="AB6874" s="37"/>
    </row>
    <row r="6875" spans="1:28">
      <c r="A6875" s="125"/>
      <c r="B6875" s="37"/>
      <c r="C6875" s="37"/>
      <c r="D6875" s="37"/>
      <c r="F6875" s="37"/>
      <c r="G6875" s="37"/>
      <c r="H6875" s="37"/>
      <c r="J6875" s="25"/>
      <c r="K6875" s="25"/>
      <c r="M6875" s="25"/>
      <c r="P6875" s="25"/>
      <c r="R6875" s="25"/>
      <c r="T6875" s="37"/>
      <c r="U6875" s="37"/>
      <c r="W6875" s="37"/>
      <c r="Y6875" s="37"/>
      <c r="Z6875" s="37"/>
      <c r="AB6875" s="37"/>
    </row>
    <row r="6876" spans="1:28">
      <c r="A6876" s="125"/>
      <c r="B6876" s="37"/>
      <c r="C6876" s="37"/>
      <c r="D6876" s="37"/>
      <c r="F6876" s="37"/>
      <c r="G6876" s="37"/>
      <c r="H6876" s="37"/>
      <c r="J6876" s="25"/>
      <c r="K6876" s="25"/>
      <c r="M6876" s="25"/>
      <c r="P6876" s="25"/>
      <c r="R6876" s="25"/>
      <c r="T6876" s="37"/>
      <c r="U6876" s="37"/>
      <c r="W6876" s="37"/>
      <c r="Y6876" s="37"/>
      <c r="Z6876" s="37"/>
      <c r="AB6876" s="37"/>
    </row>
    <row r="6877" spans="1:28">
      <c r="A6877" s="125"/>
      <c r="B6877" s="37"/>
      <c r="C6877" s="37"/>
      <c r="D6877" s="37"/>
      <c r="F6877" s="37"/>
      <c r="G6877" s="37"/>
      <c r="H6877" s="37"/>
      <c r="J6877" s="25"/>
      <c r="K6877" s="25"/>
      <c r="M6877" s="25"/>
      <c r="P6877" s="25"/>
      <c r="R6877" s="25"/>
      <c r="T6877" s="37"/>
      <c r="U6877" s="37"/>
      <c r="W6877" s="37"/>
      <c r="Y6877" s="37"/>
      <c r="Z6877" s="37"/>
      <c r="AB6877" s="37"/>
    </row>
    <row r="6878" spans="1:28">
      <c r="A6878" s="125"/>
      <c r="B6878" s="37"/>
      <c r="C6878" s="37"/>
      <c r="D6878" s="37"/>
      <c r="F6878" s="37"/>
      <c r="G6878" s="37"/>
      <c r="H6878" s="37"/>
      <c r="J6878" s="25"/>
      <c r="K6878" s="25"/>
      <c r="M6878" s="25"/>
      <c r="P6878" s="25"/>
      <c r="R6878" s="25"/>
      <c r="T6878" s="37"/>
      <c r="U6878" s="37"/>
      <c r="W6878" s="37"/>
      <c r="Y6878" s="37"/>
      <c r="Z6878" s="37"/>
      <c r="AB6878" s="37"/>
    </row>
    <row r="6879" spans="1:28">
      <c r="A6879" s="125"/>
      <c r="B6879" s="37"/>
      <c r="C6879" s="37"/>
      <c r="D6879" s="37"/>
      <c r="F6879" s="37"/>
      <c r="G6879" s="37"/>
      <c r="H6879" s="37"/>
      <c r="J6879" s="25"/>
      <c r="K6879" s="25"/>
      <c r="M6879" s="25"/>
      <c r="P6879" s="25"/>
      <c r="R6879" s="25"/>
      <c r="T6879" s="37"/>
      <c r="U6879" s="37"/>
      <c r="W6879" s="37"/>
      <c r="Y6879" s="37"/>
      <c r="Z6879" s="37"/>
      <c r="AB6879" s="37"/>
    </row>
    <row r="6880" spans="1:28">
      <c r="A6880" s="125"/>
      <c r="B6880" s="37"/>
      <c r="C6880" s="37"/>
      <c r="D6880" s="37"/>
      <c r="F6880" s="37"/>
      <c r="G6880" s="37"/>
      <c r="H6880" s="37"/>
      <c r="J6880" s="25"/>
      <c r="K6880" s="25"/>
      <c r="M6880" s="25"/>
      <c r="P6880" s="25"/>
      <c r="R6880" s="25"/>
      <c r="T6880" s="37"/>
      <c r="U6880" s="37"/>
      <c r="W6880" s="37"/>
      <c r="Y6880" s="37"/>
      <c r="Z6880" s="37"/>
      <c r="AB6880" s="37"/>
    </row>
    <row r="6881" spans="1:28">
      <c r="A6881" s="125"/>
      <c r="B6881" s="37"/>
      <c r="C6881" s="37"/>
      <c r="D6881" s="37"/>
      <c r="F6881" s="37"/>
      <c r="G6881" s="37"/>
      <c r="H6881" s="37"/>
      <c r="J6881" s="25"/>
      <c r="K6881" s="25"/>
      <c r="M6881" s="25"/>
      <c r="P6881" s="25"/>
      <c r="R6881" s="25"/>
      <c r="T6881" s="37"/>
      <c r="U6881" s="37"/>
      <c r="W6881" s="37"/>
      <c r="Y6881" s="37"/>
      <c r="Z6881" s="37"/>
      <c r="AB6881" s="37"/>
    </row>
    <row r="6882" spans="1:28">
      <c r="A6882" s="125"/>
      <c r="B6882" s="37"/>
      <c r="C6882" s="37"/>
      <c r="D6882" s="37"/>
      <c r="F6882" s="37"/>
      <c r="G6882" s="37"/>
      <c r="H6882" s="37"/>
      <c r="J6882" s="25"/>
      <c r="K6882" s="25"/>
      <c r="M6882" s="25"/>
      <c r="P6882" s="25"/>
      <c r="R6882" s="25"/>
      <c r="T6882" s="37"/>
      <c r="U6882" s="37"/>
      <c r="W6882" s="37"/>
      <c r="Y6882" s="37"/>
      <c r="Z6882" s="37"/>
      <c r="AB6882" s="37"/>
    </row>
    <row r="6883" spans="1:28">
      <c r="A6883" s="125"/>
      <c r="B6883" s="37"/>
      <c r="C6883" s="37"/>
      <c r="D6883" s="37"/>
      <c r="F6883" s="37"/>
      <c r="G6883" s="37"/>
      <c r="H6883" s="37"/>
      <c r="J6883" s="25"/>
      <c r="K6883" s="25"/>
      <c r="M6883" s="25"/>
      <c r="P6883" s="25"/>
      <c r="R6883" s="25"/>
      <c r="T6883" s="37"/>
      <c r="U6883" s="37"/>
      <c r="W6883" s="37"/>
      <c r="Y6883" s="37"/>
      <c r="Z6883" s="37"/>
      <c r="AB6883" s="37"/>
    </row>
    <row r="6884" spans="1:28">
      <c r="A6884" s="125"/>
      <c r="B6884" s="37"/>
      <c r="C6884" s="37"/>
      <c r="D6884" s="37"/>
      <c r="F6884" s="37"/>
      <c r="G6884" s="37"/>
      <c r="H6884" s="37"/>
      <c r="J6884" s="25"/>
      <c r="K6884" s="25"/>
      <c r="M6884" s="25"/>
      <c r="P6884" s="25"/>
      <c r="R6884" s="25"/>
      <c r="T6884" s="37"/>
      <c r="U6884" s="37"/>
      <c r="W6884" s="37"/>
      <c r="Y6884" s="37"/>
      <c r="Z6884" s="37"/>
      <c r="AB6884" s="37"/>
    </row>
    <row r="6885" spans="1:28">
      <c r="A6885" s="125"/>
      <c r="B6885" s="37"/>
      <c r="C6885" s="37"/>
      <c r="D6885" s="37"/>
      <c r="F6885" s="37"/>
      <c r="G6885" s="37"/>
      <c r="H6885" s="37"/>
      <c r="J6885" s="25"/>
      <c r="K6885" s="25"/>
      <c r="M6885" s="25"/>
      <c r="P6885" s="25"/>
      <c r="R6885" s="25"/>
      <c r="T6885" s="37"/>
      <c r="U6885" s="37"/>
      <c r="W6885" s="37"/>
      <c r="Y6885" s="37"/>
      <c r="Z6885" s="37"/>
      <c r="AB6885" s="37"/>
    </row>
    <row r="6886" spans="1:28">
      <c r="A6886" s="125"/>
      <c r="B6886" s="37"/>
      <c r="C6886" s="37"/>
      <c r="D6886" s="37"/>
      <c r="F6886" s="37"/>
      <c r="G6886" s="37"/>
      <c r="H6886" s="37"/>
      <c r="J6886" s="25"/>
      <c r="K6886" s="25"/>
      <c r="M6886" s="25"/>
      <c r="P6886" s="25"/>
      <c r="R6886" s="25"/>
      <c r="T6886" s="37"/>
      <c r="U6886" s="37"/>
      <c r="W6886" s="37"/>
      <c r="Y6886" s="37"/>
      <c r="Z6886" s="37"/>
      <c r="AB6886" s="37"/>
    </row>
  </sheetData>
  <mergeCells count="3">
    <mergeCell ref="H1:P1"/>
    <mergeCell ref="Q1:X1"/>
    <mergeCell ref="A1:G1"/>
  </mergeCells>
  <phoneticPr fontId="0" type="noConversion"/>
  <printOptions gridLines="1"/>
  <pageMargins left="0.2" right="0.2" top="0.85" bottom="0.65" header="0.65" footer="0.5"/>
  <pageSetup orientation="landscape" r:id="rId1"/>
  <headerFooter alignWithMargins="0">
    <oddHeader>&amp;L&amp;"Arial,Bold"Lake Name  County   WBIC XXXXXXX&amp;R&amp;"Arial,Bold"Date:                       Page &amp;P of 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B30"/>
  <sheetViews>
    <sheetView workbookViewId="0">
      <selection activeCell="C23" sqref="C23"/>
    </sheetView>
  </sheetViews>
  <sheetFormatPr defaultColWidth="4.7109375" defaultRowHeight="12.75"/>
  <cols>
    <col min="1" max="1" width="32.85546875" customWidth="1"/>
    <col min="2" max="2" width="74.28515625" customWidth="1"/>
    <col min="3" max="3" width="62.140625" customWidth="1"/>
    <col min="6" max="8" width="5.7109375" customWidth="1"/>
    <col min="9" max="9" width="8" customWidth="1"/>
    <col min="10" max="12" width="5.7109375" customWidth="1"/>
  </cols>
  <sheetData>
    <row r="1" spans="1:2" ht="26.25">
      <c r="A1" s="7" t="s">
        <v>21</v>
      </c>
    </row>
    <row r="2" spans="1:2">
      <c r="A2" s="71" t="s">
        <v>162</v>
      </c>
      <c r="B2" t="str">
        <f ca="1">IF('ENTRY '!I2="","",'ENTRY '!I2)</f>
        <v>Trego Lake</v>
      </c>
    </row>
    <row r="3" spans="1:2">
      <c r="A3" s="71" t="s">
        <v>47</v>
      </c>
      <c r="B3" t="str">
        <f ca="1">IF('ENTRY '!I3="","",'ENTRY '!I3)</f>
        <v>Washburn</v>
      </c>
    </row>
    <row r="4" spans="1:2">
      <c r="A4" s="71" t="s">
        <v>163</v>
      </c>
      <c r="B4" s="77">
        <f ca="1">IF('ENTRY '!I4="","",'ENTRY '!I4)</f>
        <v>2712000</v>
      </c>
    </row>
    <row r="5" spans="1:2">
      <c r="A5" s="73" t="s">
        <v>69</v>
      </c>
      <c r="B5" s="93" t="str">
        <f ca="1">IF('ENTRY '!I5="","",'ENTRY '!I5)</f>
        <v>6/14-20/2011</v>
      </c>
    </row>
    <row r="6" spans="1:2">
      <c r="A6" s="73" t="s">
        <v>161</v>
      </c>
      <c r="B6" s="77" t="str">
        <f ca="1">IF('ENTRY '!I6="","",'ENTRY '!I6)</f>
        <v>Craig Roesler</v>
      </c>
    </row>
    <row r="7" spans="1:2">
      <c r="A7" s="73"/>
      <c r="B7" s="77" t="str">
        <f ca="1">IF('ENTRY '!I7="","",'ENTRY '!I7)</f>
        <v>Kevin Korasick</v>
      </c>
    </row>
    <row r="8" spans="1:2">
      <c r="A8" s="73"/>
      <c r="B8" s="77"/>
    </row>
    <row r="9" spans="1:2">
      <c r="A9" s="73"/>
      <c r="B9" s="77"/>
    </row>
    <row r="10" spans="1:2">
      <c r="A10" s="94" t="s">
        <v>87</v>
      </c>
      <c r="B10" s="94" t="s">
        <v>157</v>
      </c>
    </row>
    <row r="11" spans="1:2">
      <c r="A11" s="76"/>
      <c r="B11" s="95"/>
    </row>
    <row r="12" spans="1:2">
      <c r="A12" s="76"/>
      <c r="B12" s="211" t="s">
        <v>734</v>
      </c>
    </row>
    <row r="13" spans="1:2">
      <c r="B13" s="23" t="s">
        <v>735</v>
      </c>
    </row>
    <row r="14" spans="1:2">
      <c r="B14" s="23" t="s">
        <v>736</v>
      </c>
    </row>
    <row r="15" spans="1:2">
      <c r="B15" s="23" t="s">
        <v>737</v>
      </c>
    </row>
    <row r="16" spans="1:2">
      <c r="B16" s="23" t="s">
        <v>738</v>
      </c>
    </row>
    <row r="17" spans="2:2">
      <c r="B17" s="23" t="s">
        <v>739</v>
      </c>
    </row>
    <row r="18" spans="2:2">
      <c r="B18" s="23" t="s">
        <v>740</v>
      </c>
    </row>
    <row r="19" spans="2:2">
      <c r="B19" s="23" t="s">
        <v>741</v>
      </c>
    </row>
    <row r="26" spans="2:2">
      <c r="B26" s="94" t="s">
        <v>164</v>
      </c>
    </row>
    <row r="27" spans="2:2">
      <c r="B27" t="s">
        <v>744</v>
      </c>
    </row>
    <row r="28" spans="2:2">
      <c r="B28" t="s">
        <v>745</v>
      </c>
    </row>
    <row r="29" spans="2:2">
      <c r="B29" t="s">
        <v>742</v>
      </c>
    </row>
    <row r="30" spans="2:2">
      <c r="B30" t="s">
        <v>743</v>
      </c>
    </row>
  </sheetData>
  <phoneticPr fontId="17" type="noConversion"/>
  <printOptions headings="1" gridLines="1"/>
  <pageMargins left="0.75" right="0.75" top="1" bottom="1" header="0.5" footer="0.5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EZ32"/>
  <sheetViews>
    <sheetView zoomScale="85" workbookViewId="0">
      <pane xSplit="2" ySplit="1" topLeftCell="EL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defaultColWidth="5.7109375" defaultRowHeight="12.75"/>
  <cols>
    <col min="1" max="1" width="13.140625" customWidth="1"/>
    <col min="2" max="2" width="89.140625" customWidth="1"/>
    <col min="3" max="3" width="10.28515625" style="52" bestFit="1" customWidth="1"/>
    <col min="4" max="5" width="6.7109375" style="44" customWidth="1"/>
    <col min="6" max="153" width="6.7109375" customWidth="1"/>
    <col min="154" max="154" width="5.7109375" customWidth="1"/>
    <col min="155" max="16384" width="5.7109375" style="37"/>
  </cols>
  <sheetData>
    <row r="1" spans="1:156" s="25" customFormat="1" ht="138.6" customHeight="1">
      <c r="A1" s="62"/>
      <c r="B1" s="51" t="s">
        <v>19</v>
      </c>
      <c r="C1" s="206" t="s">
        <v>16</v>
      </c>
      <c r="D1" s="207" t="s">
        <v>558</v>
      </c>
      <c r="E1" s="208" t="s">
        <v>559</v>
      </c>
      <c r="F1" s="209" t="str">
        <f ca="1">'ENTRY '!T1</f>
        <v>Acorus americanus, Sweet-flag</v>
      </c>
      <c r="G1" s="209" t="str">
        <f ca="1">'ENTRY '!U1</f>
        <v>Alisma triviale, Northern water-plantain</v>
      </c>
      <c r="H1" s="209" t="str">
        <f ca="1">'ENTRY '!V1</f>
        <v>Bidens beckii (formerly Megalodonta), Water marigold</v>
      </c>
      <c r="I1" s="209" t="str">
        <f ca="1">'ENTRY '!W1</f>
        <v>Bolboschoenus fluviatilis, River bulrush</v>
      </c>
      <c r="J1" s="209" t="str">
        <f ca="1">'ENTRY '!X1</f>
        <v>Brasenia schreberi, Watershield</v>
      </c>
      <c r="K1" s="209" t="str">
        <f ca="1">'ENTRY '!Y1</f>
        <v>Calla palustris, Wild calla</v>
      </c>
      <c r="L1" s="209" t="str">
        <f ca="1">'ENTRY '!Z1</f>
        <v>Callitriche hermaphroditica, Autumnal water-starwort</v>
      </c>
      <c r="M1" s="209" t="str">
        <f ca="1">'ENTRY '!AA1</f>
        <v>Callitriche heterophylla, Large water-starwort</v>
      </c>
      <c r="N1" s="209" t="str">
        <f ca="1">'ENTRY '!AB1</f>
        <v>Callitriche palustris, Common water-starwort</v>
      </c>
      <c r="O1" s="209" t="str">
        <f ca="1">'ENTRY '!AC1</f>
        <v>Carex comosa, Bottle brush sedge</v>
      </c>
      <c r="P1" s="209" t="str">
        <f ca="1">'ENTRY '!AD1</f>
        <v>Catabrosa aquatica, Brook grass</v>
      </c>
      <c r="Q1" s="209" t="str">
        <f ca="1">'ENTRY '!AE1</f>
        <v>Ceratophyllum demersum, Coontail</v>
      </c>
      <c r="R1" s="209" t="str">
        <f ca="1">'ENTRY '!AF1</f>
        <v>Ceratophyllum echinatum, Spiny hornwort</v>
      </c>
      <c r="S1" s="209" t="str">
        <f ca="1">'ENTRY '!AG1</f>
        <v>Chara sp., Muskgrasses</v>
      </c>
      <c r="T1" s="209" t="str">
        <f ca="1">'ENTRY '!AH1</f>
        <v>Comarum palustre, Marsh cinquefoil</v>
      </c>
      <c r="U1" s="209" t="str">
        <f ca="1">'ENTRY '!AI1</f>
        <v>Decodon verticillatus, Swamp loosestrife</v>
      </c>
      <c r="V1" s="209" t="str">
        <f ca="1">'ENTRY '!AJ1</f>
        <v>Dulichium arundinaceum, Three-way sedge</v>
      </c>
      <c r="W1" s="209" t="str">
        <f ca="1">'ENTRY '!AK1</f>
        <v>Elatine minima, Waterwort</v>
      </c>
      <c r="X1" s="209" t="str">
        <f ca="1">'ENTRY '!AL1</f>
        <v>Elatine triandra, Greater waterwort</v>
      </c>
      <c r="Y1" s="209" t="str">
        <f ca="1">'ENTRY '!AM1</f>
        <v>Eleocharis acicularis, Needle spikerush</v>
      </c>
      <c r="Z1" s="209" t="str">
        <f ca="1">'ENTRY '!AN1</f>
        <v>Eleocharis erythropoda, Bald spikerush</v>
      </c>
      <c r="AA1" s="209" t="str">
        <f ca="1">'ENTRY '!AO1</f>
        <v>Eleocharis palustris, Creeping spikerush</v>
      </c>
      <c r="AB1" s="209" t="str">
        <f ca="1">'ENTRY '!AP1</f>
        <v>Eleocharis robbinsii, Robbins' spikerush</v>
      </c>
      <c r="AC1" s="209" t="str">
        <f ca="1">'ENTRY '!AQ1</f>
        <v>Elodea canadensis, Common waterweed</v>
      </c>
      <c r="AD1" s="209" t="str">
        <f ca="1">'ENTRY '!AR1</f>
        <v>Elodea nuttallii, Slender waterweed</v>
      </c>
      <c r="AE1" s="209" t="str">
        <f ca="1">'ENTRY '!AS1</f>
        <v>Equisetum fluviatile, Water horsetail</v>
      </c>
      <c r="AF1" s="209" t="str">
        <f ca="1">'ENTRY '!AT1</f>
        <v>Eriocaulon aquaticum, Pipewort</v>
      </c>
      <c r="AG1" s="209" t="str">
        <f ca="1">'ENTRY '!AU1</f>
        <v>Glyceria borealis, Northern manna grass</v>
      </c>
      <c r="AH1" s="209" t="str">
        <f ca="1">'ENTRY '!AV1</f>
        <v>Gratiola aurea, Golden hedge-hyssop</v>
      </c>
      <c r="AI1" s="209" t="str">
        <f ca="1">'ENTRY '!AW1</f>
        <v>Heteranthera dubia, Water star-grass</v>
      </c>
      <c r="AJ1" s="209" t="str">
        <f ca="1">'ENTRY '!AX1</f>
        <v>Iris versicolor, Northern blue flag</v>
      </c>
      <c r="AK1" s="209" t="str">
        <f ca="1">'ENTRY '!AY1</f>
        <v>Iris virginica, Southern blue flag</v>
      </c>
      <c r="AL1" s="209" t="str">
        <f ca="1">'ENTRY '!AZ1</f>
        <v>Isoetes echinospora, Spiny spored-quillwort</v>
      </c>
      <c r="AM1" s="209" t="str">
        <f ca="1">'ENTRY '!BA1</f>
        <v>Isoetes lacustris, Lake quillwort</v>
      </c>
      <c r="AN1" s="209" t="str">
        <f ca="1">'ENTRY '!BB1</f>
        <v>Isoetes sp., Quillwort</v>
      </c>
      <c r="AO1" s="209" t="str">
        <f ca="1">'ENTRY '!BC1</f>
        <v>Juncus pelocarpus f. submersus, Brown-fruited rush</v>
      </c>
      <c r="AP1" s="209" t="str">
        <f ca="1">'ENTRY '!BD1</f>
        <v>Juncus torreyi, Torrey's rush</v>
      </c>
      <c r="AQ1" s="209" t="str">
        <f ca="1">'ENTRY '!BE1</f>
        <v>Lemna minor, Small duckweed</v>
      </c>
      <c r="AR1" s="209" t="str">
        <f ca="1">'ENTRY '!BF1</f>
        <v>Lemna perpusilla, Least duckweed</v>
      </c>
      <c r="AS1" s="209" t="str">
        <f ca="1">'ENTRY '!BG1</f>
        <v>Lemna trisulca, Forked duckweed</v>
      </c>
      <c r="AT1" s="209" t="str">
        <f ca="1">'ENTRY '!BH1</f>
        <v>Littorella uniflora, Littorella</v>
      </c>
      <c r="AU1" s="209" t="str">
        <f ca="1">'ENTRY '!BI1</f>
        <v>Lobelia dortmanna, Water lobelia</v>
      </c>
      <c r="AV1" s="209" t="str">
        <f ca="1">'ENTRY '!BJ1</f>
        <v>Ludwigia palustris, Marsh purslane</v>
      </c>
      <c r="AW1" s="209" t="str">
        <f ca="1">'ENTRY '!BK1</f>
        <v>Lythrum salicaria, Purple loosestrife</v>
      </c>
      <c r="AX1" s="209" t="str">
        <f ca="1">'ENTRY '!BL1</f>
        <v>Myriophyllum alterniflorum, Alternate-flowered water-milfoil</v>
      </c>
      <c r="AY1" s="209" t="str">
        <f ca="1">'ENTRY '!BM1</f>
        <v>Myriophyllum farwellii, Farwell's water-milfoil</v>
      </c>
      <c r="AZ1" s="209" t="str">
        <f ca="1">'ENTRY '!BN1</f>
        <v>Myriophyllum heterophyllum, Various-leaved water-milfoil</v>
      </c>
      <c r="BA1" s="209" t="str">
        <f ca="1">'ENTRY '!BO1</f>
        <v>Myriophyllum sibiricum, Northern water-milfoil</v>
      </c>
      <c r="BB1" s="209" t="str">
        <f ca="1">'ENTRY '!BP1</f>
        <v>Myriophyllum tenellum, Dwarf water-milfoil</v>
      </c>
      <c r="BC1" s="209" t="str">
        <f ca="1">'ENTRY '!BQ1</f>
        <v>Myriophyllum verticillatum, Whorled water-milfoil</v>
      </c>
      <c r="BD1" s="209" t="str">
        <f ca="1">'ENTRY '!BR1</f>
        <v>Najas flexilis, Slender naiad</v>
      </c>
      <c r="BE1" s="209" t="str">
        <f ca="1">'ENTRY '!BS1</f>
        <v>Najas gracillima, Northern naiad</v>
      </c>
      <c r="BF1" s="209" t="str">
        <f ca="1">'ENTRY '!BT1</f>
        <v>Najas guadalupensis, Southern naiad</v>
      </c>
      <c r="BG1" s="209" t="str">
        <f ca="1">'ENTRY '!BU1</f>
        <v>Najas marina, Spiny naiad</v>
      </c>
      <c r="BH1" s="209" t="str">
        <f ca="1">'ENTRY '!BV1</f>
        <v>Nelumbo lutea, American lotus</v>
      </c>
      <c r="BI1" s="209" t="str">
        <f ca="1">'ENTRY '!BW1</f>
        <v>Nitella sp., Nitella</v>
      </c>
      <c r="BJ1" s="209" t="str">
        <f ca="1">'ENTRY '!BX1</f>
        <v>Nuphar advena, Yellow pond lily</v>
      </c>
      <c r="BK1" s="209" t="str">
        <f ca="1">'ENTRY '!BY1</f>
        <v>Nuphar microphylla, Small pond lily</v>
      </c>
      <c r="BL1" s="209" t="str">
        <f ca="1">'ENTRY '!BZ1</f>
        <v>Nuphar X rubrodisca, Intermediate pond lily</v>
      </c>
      <c r="BM1" s="209" t="str">
        <f ca="1">'ENTRY '!CA1</f>
        <v>Nuphar variegata, Spatterdock</v>
      </c>
      <c r="BN1" s="209" t="str">
        <f ca="1">'ENTRY '!CB1</f>
        <v>Nymphaea odorata, White water lily</v>
      </c>
      <c r="BO1" s="209" t="str">
        <f ca="1">'ENTRY '!CC1</f>
        <v>Phalaris arundinacea, Reed canary grass</v>
      </c>
      <c r="BP1" s="209" t="str">
        <f ca="1">'ENTRY '!CD1</f>
        <v>Phragmites australis, Common reed</v>
      </c>
      <c r="BQ1" s="209" t="str">
        <f ca="1">'ENTRY '!CE1</f>
        <v>Polygonum amphibium, Water smartweed</v>
      </c>
      <c r="BR1" s="209" t="str">
        <f ca="1">'ENTRY '!CF1</f>
        <v>Polygonum punctatum, Dotted smartweed</v>
      </c>
      <c r="BS1" s="209" t="str">
        <f ca="1">'ENTRY '!CG1</f>
        <v>Pontederia cordata, Pickerelweed</v>
      </c>
      <c r="BT1" s="209" t="str">
        <f ca="1">'ENTRY '!CH1</f>
        <v>Potamogeton alpinus, Alpine pondweed</v>
      </c>
      <c r="BU1" s="209" t="str">
        <f ca="1">'ENTRY '!CI1</f>
        <v>Potamogeton amplifolius, Large-leaf pondweed</v>
      </c>
      <c r="BV1" s="209" t="str">
        <f ca="1">'ENTRY '!CJ1</f>
        <v>Potamogeton bicupulatus, Snail-seed pondweed</v>
      </c>
      <c r="BW1" s="209" t="str">
        <f ca="1">'ENTRY '!CK1</f>
        <v>Potamogeton confervoides, Algal-leaved pondweed</v>
      </c>
      <c r="BX1" s="209" t="str">
        <f ca="1">'ENTRY '!CL1</f>
        <v>Potamogeton diversifolius, Water-thread pondweed</v>
      </c>
      <c r="BY1" s="209" t="str">
        <f ca="1">'ENTRY '!CM1</f>
        <v>Potamogeton epihydrus, Ribbon-leaf pondweed</v>
      </c>
      <c r="BZ1" s="209" t="str">
        <f ca="1">'ENTRY '!CN1</f>
        <v>Potamogeton foliosus, Leafy pondweed</v>
      </c>
      <c r="CA1" s="209" t="str">
        <f ca="1">'ENTRY '!CO1</f>
        <v>Potamogeton friesii, Fries' pondweed</v>
      </c>
      <c r="CB1" s="209" t="str">
        <f ca="1">'ENTRY '!CP1</f>
        <v>Potamogeton gramineus, Variable pondweed</v>
      </c>
      <c r="CC1" s="209" t="str">
        <f ca="1">'ENTRY '!CQ1</f>
        <v>Potamogeton hillii, Hill's pondweed</v>
      </c>
      <c r="CD1" s="209" t="str">
        <f ca="1">'ENTRY '!CR1</f>
        <v>Potamogeton illinoensis, Illinois pondweed</v>
      </c>
      <c r="CE1" s="209" t="str">
        <f ca="1">'ENTRY '!CS1</f>
        <v>Potamogeton natans, Floating-leaf pondweed</v>
      </c>
      <c r="CF1" s="209" t="str">
        <f ca="1">'ENTRY '!CT1</f>
        <v>Potamogeton nodosus, Long-leaf pondweed</v>
      </c>
      <c r="CG1" s="209" t="str">
        <f ca="1">'ENTRY '!CU1</f>
        <v>Potamogeton oakesianus, Oakes' pondweed</v>
      </c>
      <c r="CH1" s="209" t="str">
        <f ca="1">'ENTRY '!CV1</f>
        <v>Potamogeton obtusifolius, Blunt-leaf pondweed</v>
      </c>
      <c r="CI1" s="209" t="str">
        <f ca="1">'ENTRY '!CW1</f>
        <v>Potamogeton praelongus, White-stem pondweed</v>
      </c>
      <c r="CJ1" s="209" t="str">
        <f ca="1">'ENTRY '!CX1</f>
        <v>Potamogeton pulcher, Spotted pondweed</v>
      </c>
      <c r="CK1" s="209" t="str">
        <f ca="1">'ENTRY '!CY1</f>
        <v>Potamogeton pusillus, Small pondweed</v>
      </c>
      <c r="CL1" s="209" t="str">
        <f ca="1">'ENTRY '!CZ1</f>
        <v>Potamogeton richardsonii, Clasping-leaf pondweed</v>
      </c>
      <c r="CM1" s="209" t="str">
        <f ca="1">'ENTRY '!DA1</f>
        <v>Potamogeton robbinsii, Fern pondweed</v>
      </c>
      <c r="CN1" s="209" t="str">
        <f ca="1">'ENTRY '!DB1</f>
        <v>Potamogeton spirillus, Spiral-fruited pondweed</v>
      </c>
      <c r="CO1" s="209" t="str">
        <f ca="1">'ENTRY '!DC1</f>
        <v>Potamogeton strictifolius, Stiff pondweed</v>
      </c>
      <c r="CP1" s="209" t="str">
        <f ca="1">'ENTRY '!DD1</f>
        <v>Potamogeton vaseyi, Vasey's pondweed</v>
      </c>
      <c r="CQ1" s="209" t="str">
        <f ca="1">'ENTRY '!DE1</f>
        <v>Potamogeton zosteriformis, Flat-stem pondweed</v>
      </c>
      <c r="CR1" s="209" t="str">
        <f ca="1">'ENTRY '!DF1</f>
        <v>Ranunculus aquatilis, White water crowfoot</v>
      </c>
      <c r="CS1" s="209" t="str">
        <f ca="1">'ENTRY '!DG1</f>
        <v>Ranunculus flabellaris, Yellow water crowfoot</v>
      </c>
      <c r="CT1" s="209" t="str">
        <f ca="1">'ENTRY '!DH1</f>
        <v>Ranunculus flammula, Creeping spearwort</v>
      </c>
      <c r="CU1" s="209" t="str">
        <f ca="1">'ENTRY '!DI1</f>
        <v>Ruppia cirrhosa, Ditch grass</v>
      </c>
      <c r="CV1" s="209" t="str">
        <f ca="1">'ENTRY '!DJ1</f>
        <v>Sagittaria brevirostra, Midwestern arrowhead</v>
      </c>
      <c r="CW1" s="209" t="str">
        <f ca="1">'ENTRY '!DK1</f>
        <v>Sagittaria cristata, Crested arrowhead</v>
      </c>
      <c r="CX1" s="209" t="str">
        <f ca="1">'ENTRY '!DL1</f>
        <v>Sagittaria cuneata, Arum-leaved arrowhead</v>
      </c>
      <c r="CY1" s="209" t="str">
        <f ca="1">'ENTRY '!DM1</f>
        <v>Sagittaria graminea, Grass-leaved arrowhead</v>
      </c>
      <c r="CZ1" s="209" t="str">
        <f ca="1">'ENTRY '!DN1</f>
        <v>Sagittaria latifolia, Common arrowhead</v>
      </c>
      <c r="DA1" s="209" t="str">
        <f ca="1">'ENTRY '!DO1</f>
        <v>Sagittaria rigida, Sessile-fruited arrowhead</v>
      </c>
      <c r="DB1" s="209" t="str">
        <f ca="1">'ENTRY '!DP1</f>
        <v>Sagittaria sp., Arrowhead</v>
      </c>
      <c r="DC1" s="209" t="str">
        <f ca="1">'ENTRY '!DQ1</f>
        <v>Schoenoplectus acutus, Hardstem bulrush</v>
      </c>
      <c r="DD1" s="209" t="str">
        <f ca="1">'ENTRY '!DR1</f>
        <v>Schoenoplectus heterochaetus, Slender bulrush</v>
      </c>
      <c r="DE1" s="209" t="str">
        <f ca="1">'ENTRY '!DS1</f>
        <v>Schoenoplectus pungens, Three-square bulrush</v>
      </c>
      <c r="DF1" s="209" t="str">
        <f ca="1">'ENTRY '!DT1</f>
        <v>Schoenoplectus subterminalis, Water bulrush</v>
      </c>
      <c r="DG1" s="209" t="str">
        <f ca="1">'ENTRY '!DU1</f>
        <v>Schoenoplectus tabernaemontani, Softstem bulrush</v>
      </c>
      <c r="DH1" s="209" t="str">
        <f ca="1">'ENTRY '!DV1</f>
        <v>Sparganium americanum, American bur-reed</v>
      </c>
      <c r="DI1" s="209" t="str">
        <f ca="1">'ENTRY '!DW1</f>
        <v>Sparganium androcladum, Branched bur-reed</v>
      </c>
      <c r="DJ1" s="209" t="str">
        <f ca="1">'ENTRY '!DX1</f>
        <v>Sparganium angustifolium, Narrow-leaved bur-reed</v>
      </c>
      <c r="DK1" s="209" t="str">
        <f ca="1">'ENTRY '!DY1</f>
        <v>Sparganium emersum, Short-stemmed bur-reed</v>
      </c>
      <c r="DL1" s="209" t="str">
        <f ca="1">'ENTRY '!DZ1</f>
        <v>Sparganium eurycarpum, Common bur-reed</v>
      </c>
      <c r="DM1" s="209" t="str">
        <f ca="1">'ENTRY '!EA1</f>
        <v>Sparganium fluctuans, Floating-leaf bur-reed</v>
      </c>
      <c r="DN1" s="209" t="str">
        <f ca="1">'ENTRY '!EB1</f>
        <v>Sparganium natans, Small bur-reed</v>
      </c>
      <c r="DO1" s="209" t="str">
        <f ca="1">'ENTRY '!EC1</f>
        <v>Sparganium sp., Bur-reed</v>
      </c>
      <c r="DP1" s="209" t="str">
        <f ca="1">'ENTRY '!ED1</f>
        <v>Spirodela polyrhiza, Large duckweed</v>
      </c>
      <c r="DQ1" s="209" t="str">
        <f ca="1">'ENTRY '!EE1</f>
        <v>Stuckenia filiformis, Fine-leaved pondweed</v>
      </c>
      <c r="DR1" s="209" t="str">
        <f ca="1">'ENTRY '!EF1</f>
        <v>Stuckenia pectinata, Sago pondweed</v>
      </c>
      <c r="DS1" s="209" t="str">
        <f ca="1">'ENTRY '!EG1</f>
        <v>Stuckenia vaginata, Sheathed pondweed</v>
      </c>
      <c r="DT1" s="209" t="str">
        <f ca="1">'ENTRY '!EH1</f>
        <v>Typha angustifolia, Narrow-leaved cattail</v>
      </c>
      <c r="DU1" s="209" t="str">
        <f ca="1">'ENTRY '!EI1</f>
        <v>Typha latifolia, Broad-leaved cattail</v>
      </c>
      <c r="DV1" s="209" t="str">
        <f ca="1">'ENTRY '!EJ1</f>
        <v>Typha sp., Cattail</v>
      </c>
      <c r="DW1" s="209" t="str">
        <f ca="1">'ENTRY '!EK1</f>
        <v>Utricularia cornuta, Horned bladderwort</v>
      </c>
      <c r="DX1" s="209" t="str">
        <f ca="1">'ENTRY '!EL1</f>
        <v>Utricularia geminiscapa, Twin-stemmed bladderwort</v>
      </c>
      <c r="DY1" s="209" t="str">
        <f ca="1">'ENTRY '!EM1</f>
        <v>Utricularia gibba, Creeping bladderwort</v>
      </c>
      <c r="DZ1" s="209" t="str">
        <f ca="1">'ENTRY '!EN1</f>
        <v>Utricularia intermedia, Flat-leaf bladderwort</v>
      </c>
      <c r="EA1" s="209" t="str">
        <f ca="1">'ENTRY '!EO1</f>
        <v>Utricularia minor, Small bladderwort</v>
      </c>
      <c r="EB1" s="209" t="str">
        <f ca="1">'ENTRY '!EP1</f>
        <v>Utricularia purpurea, Large purple bladderwort</v>
      </c>
      <c r="EC1" s="209" t="str">
        <f ca="1">'ENTRY '!EQ1</f>
        <v>Utricularia resupinata, Small purple bladderwort</v>
      </c>
      <c r="ED1" s="209" t="str">
        <f ca="1">'ENTRY '!ER1</f>
        <v>Utricularia vulgaris, Common bladderwort</v>
      </c>
      <c r="EE1" s="209" t="str">
        <f ca="1">'ENTRY '!ES1</f>
        <v>Vallisneria americana, Wild celery</v>
      </c>
      <c r="EF1" s="209" t="str">
        <f ca="1">'ENTRY '!ET1</f>
        <v>Wolffia borealis, Northern watermeal</v>
      </c>
      <c r="EG1" s="209" t="str">
        <f ca="1">'ENTRY '!EU1</f>
        <v>Wolffia columbiana, Common watermeal</v>
      </c>
      <c r="EH1" s="209" t="str">
        <f ca="1">'ENTRY '!EV1</f>
        <v>Zannichellia palustris, Horned pondweed</v>
      </c>
      <c r="EI1" s="209" t="str">
        <f ca="1">'ENTRY '!EW1</f>
        <v>Zizania aquatica, Southern wild rice</v>
      </c>
      <c r="EJ1" s="209" t="str">
        <f ca="1">'ENTRY '!EX1</f>
        <v>Zizania palustris, Northern wild rice</v>
      </c>
      <c r="EK1" s="209" t="str">
        <f ca="1">'ENTRY '!EY1</f>
        <v>Zizania sp., Wild rice</v>
      </c>
      <c r="EL1" s="209" t="str">
        <f ca="1">'ENTRY '!EZ1</f>
        <v>Aquatic moss</v>
      </c>
      <c r="EM1" s="209" t="str">
        <f ca="1">'ENTRY '!FA1</f>
        <v>Freshwater sponge</v>
      </c>
      <c r="EN1" s="209" t="str">
        <f ca="1">'ENTRY '!FB1</f>
        <v>Filamentous algae</v>
      </c>
      <c r="EO1" s="209" t="str">
        <f ca="1">'ENTRY '!FC1</f>
        <v>Riccia fluitans, Slender riccia</v>
      </c>
      <c r="EP1" s="209" t="str">
        <f ca="1">'ENTRY '!FD1</f>
        <v xml:space="preserve">Ricciocarpus natans, Purple-fringed riccia </v>
      </c>
      <c r="EQ1" s="209" t="str">
        <f ca="1">'ENTRY '!FE1</f>
        <v>Eleochris sp.</v>
      </c>
      <c r="ER1" s="209" t="str">
        <f ca="1">'ENTRY '!FF1</f>
        <v>Carex sp.</v>
      </c>
      <c r="ES1" s="209" t="str">
        <f ca="1">'ENTRY '!FG1</f>
        <v>sp3</v>
      </c>
      <c r="ET1" s="209" t="str">
        <f ca="1">'ENTRY '!FH1</f>
        <v>sp4</v>
      </c>
      <c r="EU1" s="209" t="str">
        <f ca="1">'ENTRY '!FI1</f>
        <v>sp5</v>
      </c>
      <c r="EV1" s="209" t="str">
        <f ca="1">'ENTRY '!FJ1</f>
        <v>sp6</v>
      </c>
      <c r="EW1" s="209" t="str">
        <f ca="1">'ENTRY '!FK1</f>
        <v>sp7</v>
      </c>
      <c r="EX1" s="209" t="str">
        <f ca="1">'ENTRY '!FL1</f>
        <v>sp8</v>
      </c>
      <c r="EY1" s="209" t="str">
        <f ca="1">'ENTRY '!FM1</f>
        <v>sp9</v>
      </c>
      <c r="EZ1" s="35"/>
    </row>
    <row r="2" spans="1:156" s="25" customFormat="1" ht="12.75" customHeight="1">
      <c r="A2" s="63" t="s">
        <v>162</v>
      </c>
      <c r="B2" s="61" t="str">
        <f ca="1">IF('ENTRY '!I2="","",'ENTRY '!I2)</f>
        <v>Trego Lake</v>
      </c>
      <c r="C2" s="50"/>
      <c r="D2" s="46"/>
      <c r="E2" s="39"/>
      <c r="F2" s="60"/>
      <c r="G2" s="60"/>
      <c r="H2" s="60"/>
      <c r="I2" s="60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60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</row>
    <row r="3" spans="1:156" s="25" customFormat="1" ht="12.75" customHeight="1">
      <c r="A3" s="63" t="s">
        <v>47</v>
      </c>
      <c r="B3" s="61" t="str">
        <f ca="1">IF('ENTRY '!I3="","",'ENTRY '!I3)</f>
        <v>Washburn</v>
      </c>
      <c r="C3" s="50"/>
      <c r="D3" s="46"/>
      <c r="E3" s="39"/>
      <c r="F3" s="60"/>
      <c r="G3" s="60"/>
      <c r="H3" s="60"/>
      <c r="I3" s="60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60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</row>
    <row r="4" spans="1:156" s="25" customFormat="1" ht="12.75" customHeight="1">
      <c r="A4" s="63" t="s">
        <v>49</v>
      </c>
      <c r="B4" s="61">
        <f ca="1">IF('ENTRY '!I4="","",'ENTRY '!I4)</f>
        <v>2712000</v>
      </c>
      <c r="C4" s="50"/>
      <c r="D4" s="46"/>
      <c r="E4" s="39"/>
      <c r="F4" s="60"/>
      <c r="G4" s="60"/>
      <c r="H4" s="60"/>
      <c r="I4" s="60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60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</row>
    <row r="5" spans="1:156" s="25" customFormat="1" ht="12.75" customHeight="1">
      <c r="A5" s="64" t="s">
        <v>70</v>
      </c>
      <c r="B5" s="68" t="str">
        <f ca="1">IF('ENTRY '!I5="","",'ENTRY '!I5)</f>
        <v>6/14-20/2011</v>
      </c>
      <c r="C5" s="50"/>
      <c r="D5" s="46"/>
      <c r="E5" s="39"/>
      <c r="F5" s="60"/>
      <c r="G5" s="60"/>
      <c r="H5" s="60"/>
      <c r="I5" s="60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60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</row>
    <row r="6" spans="1:156" s="25" customFormat="1" ht="15" customHeight="1">
      <c r="B6" s="24" t="s">
        <v>45</v>
      </c>
      <c r="C6" s="50"/>
      <c r="D6" s="46"/>
      <c r="E6" s="39"/>
      <c r="F6" s="46"/>
      <c r="G6" s="46"/>
      <c r="H6" s="46"/>
      <c r="I6" s="46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40"/>
      <c r="BO6" s="39"/>
      <c r="BP6" s="40"/>
      <c r="BQ6" s="39"/>
      <c r="BR6" s="39"/>
      <c r="BS6" s="39"/>
      <c r="BT6" s="40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40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  <c r="DP6" s="39"/>
      <c r="DQ6" s="39"/>
      <c r="DR6" s="39"/>
      <c r="DS6" s="39"/>
      <c r="DT6" s="39"/>
      <c r="DU6" s="39"/>
      <c r="DV6" s="39"/>
      <c r="DW6" s="39"/>
      <c r="DX6" s="39"/>
      <c r="DY6" s="39"/>
      <c r="DZ6" s="39"/>
      <c r="EA6" s="39"/>
      <c r="EB6" s="39"/>
      <c r="EC6" s="39"/>
      <c r="ED6" s="39"/>
      <c r="EE6" s="39"/>
      <c r="EF6" s="39"/>
      <c r="EG6" s="39"/>
      <c r="EH6" s="39"/>
      <c r="EI6" s="39"/>
      <c r="EJ6" s="39"/>
      <c r="EK6" s="39"/>
      <c r="EL6" s="46"/>
      <c r="EM6" s="39"/>
      <c r="EN6" s="39"/>
      <c r="EO6" s="39"/>
      <c r="EP6" s="39"/>
      <c r="EQ6" s="41"/>
      <c r="ER6" s="41"/>
      <c r="ES6" s="41"/>
      <c r="ET6" s="41"/>
      <c r="EU6" s="41"/>
      <c r="EV6" s="41"/>
      <c r="EW6" s="41"/>
      <c r="EX6" s="41"/>
      <c r="EY6" s="41"/>
    </row>
    <row r="7" spans="1:156" s="86" customFormat="1" ht="12.75" customHeight="1">
      <c r="A7" s="57"/>
      <c r="B7" s="57" t="s">
        <v>18</v>
      </c>
      <c r="C7" s="54"/>
      <c r="D7" s="58" t="str">
        <f>IF(D11="","",(D11/$C$18)*100)</f>
        <v/>
      </c>
      <c r="E7" s="59">
        <f>IF(E11="","",(E11/$C$18)*100)</f>
        <v>14.159292035398231</v>
      </c>
      <c r="F7" s="59" t="str">
        <f t="shared" ref="F7:BQ7" si="0">IF(F11="","",(F11/$C$18)*100)</f>
        <v/>
      </c>
      <c r="G7" s="59" t="str">
        <f t="shared" si="0"/>
        <v/>
      </c>
      <c r="H7" s="59">
        <f t="shared" si="0"/>
        <v>2.2123893805309733</v>
      </c>
      <c r="I7" s="59" t="str">
        <f t="shared" si="0"/>
        <v/>
      </c>
      <c r="J7" s="59" t="str">
        <f t="shared" si="0"/>
        <v/>
      </c>
      <c r="K7" s="59" t="str">
        <f t="shared" si="0"/>
        <v/>
      </c>
      <c r="L7" s="59" t="str">
        <f t="shared" si="0"/>
        <v/>
      </c>
      <c r="M7" s="59" t="str">
        <f t="shared" si="0"/>
        <v/>
      </c>
      <c r="N7" s="59" t="str">
        <f t="shared" si="0"/>
        <v/>
      </c>
      <c r="O7" s="59" t="str">
        <f t="shared" si="0"/>
        <v/>
      </c>
      <c r="P7" s="59" t="str">
        <f t="shared" si="0"/>
        <v/>
      </c>
      <c r="Q7" s="59">
        <f t="shared" si="0"/>
        <v>48.672566371681413</v>
      </c>
      <c r="R7" s="59" t="str">
        <f t="shared" si="0"/>
        <v/>
      </c>
      <c r="S7" s="59">
        <f t="shared" si="0"/>
        <v>1.3274336283185841</v>
      </c>
      <c r="T7" s="59" t="str">
        <f t="shared" si="0"/>
        <v/>
      </c>
      <c r="U7" s="59" t="str">
        <f t="shared" si="0"/>
        <v/>
      </c>
      <c r="V7" s="59" t="str">
        <f t="shared" si="0"/>
        <v/>
      </c>
      <c r="W7" s="59" t="str">
        <f t="shared" si="0"/>
        <v/>
      </c>
      <c r="X7" s="59" t="str">
        <f t="shared" si="0"/>
        <v/>
      </c>
      <c r="Y7" s="59" t="str">
        <f t="shared" si="0"/>
        <v/>
      </c>
      <c r="Z7" s="59" t="str">
        <f t="shared" si="0"/>
        <v/>
      </c>
      <c r="AA7" s="59" t="str">
        <f t="shared" si="0"/>
        <v/>
      </c>
      <c r="AB7" s="59" t="str">
        <f t="shared" si="0"/>
        <v/>
      </c>
      <c r="AC7" s="59">
        <f t="shared" si="0"/>
        <v>28.318584070796462</v>
      </c>
      <c r="AD7" s="59" t="str">
        <f t="shared" si="0"/>
        <v/>
      </c>
      <c r="AE7" s="59" t="str">
        <f t="shared" si="0"/>
        <v/>
      </c>
      <c r="AF7" s="59" t="str">
        <f t="shared" si="0"/>
        <v/>
      </c>
      <c r="AG7" s="59" t="str">
        <f t="shared" si="0"/>
        <v/>
      </c>
      <c r="AH7" s="59" t="str">
        <f t="shared" si="0"/>
        <v/>
      </c>
      <c r="AI7" s="59">
        <f t="shared" si="0"/>
        <v>6.1946902654867255</v>
      </c>
      <c r="AJ7" s="59" t="str">
        <f t="shared" si="0"/>
        <v/>
      </c>
      <c r="AK7" s="59" t="str">
        <f t="shared" si="0"/>
        <v/>
      </c>
      <c r="AL7" s="59" t="str">
        <f t="shared" si="0"/>
        <v/>
      </c>
      <c r="AM7" s="59" t="str">
        <f t="shared" si="0"/>
        <v/>
      </c>
      <c r="AN7" s="59" t="str">
        <f t="shared" si="0"/>
        <v/>
      </c>
      <c r="AO7" s="59" t="str">
        <f t="shared" si="0"/>
        <v/>
      </c>
      <c r="AP7" s="59" t="str">
        <f t="shared" si="0"/>
        <v/>
      </c>
      <c r="AQ7" s="59">
        <f t="shared" si="0"/>
        <v>7.0796460176991154</v>
      </c>
      <c r="AR7" s="59" t="str">
        <f t="shared" si="0"/>
        <v/>
      </c>
      <c r="AS7" s="59">
        <f t="shared" si="0"/>
        <v>20.353982300884958</v>
      </c>
      <c r="AT7" s="59" t="str">
        <f t="shared" si="0"/>
        <v/>
      </c>
      <c r="AU7" s="59" t="str">
        <f t="shared" si="0"/>
        <v/>
      </c>
      <c r="AV7" s="59" t="str">
        <f t="shared" si="0"/>
        <v/>
      </c>
      <c r="AW7" s="59" t="str">
        <f t="shared" si="0"/>
        <v/>
      </c>
      <c r="AX7" s="59" t="str">
        <f t="shared" si="0"/>
        <v/>
      </c>
      <c r="AY7" s="59" t="str">
        <f t="shared" si="0"/>
        <v/>
      </c>
      <c r="AZ7" s="59" t="str">
        <f t="shared" si="0"/>
        <v/>
      </c>
      <c r="BA7" s="59">
        <f t="shared" si="0"/>
        <v>1.7699115044247788</v>
      </c>
      <c r="BB7" s="59" t="str">
        <f t="shared" si="0"/>
        <v/>
      </c>
      <c r="BC7" s="59" t="str">
        <f t="shared" si="0"/>
        <v/>
      </c>
      <c r="BD7" s="59" t="str">
        <f t="shared" si="0"/>
        <v/>
      </c>
      <c r="BE7" s="59" t="str">
        <f t="shared" si="0"/>
        <v/>
      </c>
      <c r="BF7" s="59" t="str">
        <f t="shared" si="0"/>
        <v/>
      </c>
      <c r="BG7" s="59" t="str">
        <f t="shared" si="0"/>
        <v/>
      </c>
      <c r="BH7" s="59" t="str">
        <f t="shared" si="0"/>
        <v/>
      </c>
      <c r="BI7" s="59">
        <f t="shared" si="0"/>
        <v>19.911504424778762</v>
      </c>
      <c r="BJ7" s="59" t="str">
        <f t="shared" si="0"/>
        <v/>
      </c>
      <c r="BK7" s="59" t="str">
        <f t="shared" si="0"/>
        <v/>
      </c>
      <c r="BL7" s="59" t="str">
        <f t="shared" si="0"/>
        <v/>
      </c>
      <c r="BM7" s="59">
        <f t="shared" si="0"/>
        <v>0.44247787610619471</v>
      </c>
      <c r="BN7" s="59">
        <f t="shared" si="0"/>
        <v>4.8672566371681416</v>
      </c>
      <c r="BO7" s="59" t="str">
        <f t="shared" si="0"/>
        <v/>
      </c>
      <c r="BP7" s="59" t="str">
        <f t="shared" si="0"/>
        <v/>
      </c>
      <c r="BQ7" s="59" t="str">
        <f t="shared" si="0"/>
        <v/>
      </c>
      <c r="BR7" s="59" t="str">
        <f t="shared" ref="BR7:EC7" si="1">IF(BR11="","",(BR11/$C$18)*100)</f>
        <v/>
      </c>
      <c r="BS7" s="59" t="str">
        <f t="shared" si="1"/>
        <v/>
      </c>
      <c r="BT7" s="59">
        <f t="shared" si="1"/>
        <v>0.44247787610619471</v>
      </c>
      <c r="BU7" s="59" t="str">
        <f t="shared" si="1"/>
        <v/>
      </c>
      <c r="BV7" s="59" t="str">
        <f t="shared" si="1"/>
        <v/>
      </c>
      <c r="BW7" s="59" t="str">
        <f t="shared" si="1"/>
        <v/>
      </c>
      <c r="BX7" s="59" t="str">
        <f t="shared" si="1"/>
        <v/>
      </c>
      <c r="BY7" s="59">
        <f t="shared" si="1"/>
        <v>0.44247787610619471</v>
      </c>
      <c r="BZ7" s="59" t="str">
        <f t="shared" si="1"/>
        <v/>
      </c>
      <c r="CA7" s="59" t="str">
        <f t="shared" si="1"/>
        <v/>
      </c>
      <c r="CB7" s="59" t="str">
        <f t="shared" si="1"/>
        <v/>
      </c>
      <c r="CC7" s="59" t="str">
        <f t="shared" si="1"/>
        <v/>
      </c>
      <c r="CD7" s="59" t="str">
        <f t="shared" si="1"/>
        <v/>
      </c>
      <c r="CE7" s="59" t="str">
        <f t="shared" si="1"/>
        <v/>
      </c>
      <c r="CF7" s="59" t="str">
        <f t="shared" si="1"/>
        <v/>
      </c>
      <c r="CG7" s="59" t="str">
        <f t="shared" si="1"/>
        <v/>
      </c>
      <c r="CH7" s="59" t="str">
        <f t="shared" si="1"/>
        <v/>
      </c>
      <c r="CI7" s="59" t="str">
        <f t="shared" si="1"/>
        <v/>
      </c>
      <c r="CJ7" s="59" t="str">
        <f t="shared" si="1"/>
        <v/>
      </c>
      <c r="CK7" s="59">
        <f t="shared" si="1"/>
        <v>2.6548672566371683</v>
      </c>
      <c r="CL7" s="59">
        <f t="shared" si="1"/>
        <v>3.9823008849557522</v>
      </c>
      <c r="CM7" s="59">
        <f t="shared" si="1"/>
        <v>3.0973451327433628</v>
      </c>
      <c r="CN7" s="59" t="str">
        <f t="shared" si="1"/>
        <v/>
      </c>
      <c r="CO7" s="59" t="str">
        <f t="shared" si="1"/>
        <v/>
      </c>
      <c r="CP7" s="59" t="str">
        <f t="shared" si="1"/>
        <v/>
      </c>
      <c r="CQ7" s="59">
        <f t="shared" si="1"/>
        <v>44.247787610619469</v>
      </c>
      <c r="CR7" s="59" t="str">
        <f t="shared" si="1"/>
        <v/>
      </c>
      <c r="CS7" s="59" t="str">
        <f t="shared" si="1"/>
        <v/>
      </c>
      <c r="CT7" s="59" t="str">
        <f t="shared" si="1"/>
        <v/>
      </c>
      <c r="CU7" s="59" t="str">
        <f t="shared" si="1"/>
        <v/>
      </c>
      <c r="CV7" s="59" t="str">
        <f t="shared" si="1"/>
        <v/>
      </c>
      <c r="CW7" s="59" t="str">
        <f t="shared" si="1"/>
        <v/>
      </c>
      <c r="CX7" s="59" t="str">
        <f t="shared" si="1"/>
        <v/>
      </c>
      <c r="CY7" s="59" t="str">
        <f t="shared" si="1"/>
        <v/>
      </c>
      <c r="CZ7" s="59" t="str">
        <f t="shared" si="1"/>
        <v/>
      </c>
      <c r="DA7" s="59" t="str">
        <f t="shared" si="1"/>
        <v/>
      </c>
      <c r="DB7" s="59">
        <f t="shared" si="1"/>
        <v>0.44247787610619471</v>
      </c>
      <c r="DC7" s="59" t="str">
        <f t="shared" si="1"/>
        <v/>
      </c>
      <c r="DD7" s="59" t="str">
        <f t="shared" si="1"/>
        <v/>
      </c>
      <c r="DE7" s="59" t="str">
        <f t="shared" si="1"/>
        <v/>
      </c>
      <c r="DF7" s="59" t="str">
        <f t="shared" si="1"/>
        <v/>
      </c>
      <c r="DG7" s="59" t="str">
        <f t="shared" si="1"/>
        <v/>
      </c>
      <c r="DH7" s="59" t="str">
        <f t="shared" si="1"/>
        <v/>
      </c>
      <c r="DI7" s="59" t="str">
        <f t="shared" si="1"/>
        <v/>
      </c>
      <c r="DJ7" s="59" t="str">
        <f t="shared" si="1"/>
        <v/>
      </c>
      <c r="DK7" s="59" t="str">
        <f t="shared" si="1"/>
        <v/>
      </c>
      <c r="DL7" s="59" t="str">
        <f t="shared" si="1"/>
        <v/>
      </c>
      <c r="DM7" s="59" t="str">
        <f t="shared" si="1"/>
        <v/>
      </c>
      <c r="DN7" s="59" t="str">
        <f t="shared" si="1"/>
        <v/>
      </c>
      <c r="DO7" s="59">
        <f t="shared" si="1"/>
        <v>9.7345132743362832</v>
      </c>
      <c r="DP7" s="59">
        <f t="shared" si="1"/>
        <v>8.4070796460176993</v>
      </c>
      <c r="DQ7" s="59" t="str">
        <f t="shared" si="1"/>
        <v/>
      </c>
      <c r="DR7" s="59" t="str">
        <f t="shared" si="1"/>
        <v/>
      </c>
      <c r="DS7" s="59" t="str">
        <f t="shared" si="1"/>
        <v/>
      </c>
      <c r="DT7" s="59" t="str">
        <f t="shared" si="1"/>
        <v/>
      </c>
      <c r="DU7" s="59" t="str">
        <f t="shared" si="1"/>
        <v/>
      </c>
      <c r="DV7" s="59" t="str">
        <f t="shared" si="1"/>
        <v/>
      </c>
      <c r="DW7" s="59" t="str">
        <f t="shared" si="1"/>
        <v/>
      </c>
      <c r="DX7" s="59" t="str">
        <f t="shared" si="1"/>
        <v/>
      </c>
      <c r="DY7" s="59">
        <f t="shared" si="1"/>
        <v>0.44247787610619471</v>
      </c>
      <c r="DZ7" s="59" t="str">
        <f t="shared" si="1"/>
        <v/>
      </c>
      <c r="EA7" s="59" t="str">
        <f t="shared" si="1"/>
        <v/>
      </c>
      <c r="EB7" s="59" t="str">
        <f t="shared" si="1"/>
        <v/>
      </c>
      <c r="EC7" s="59" t="str">
        <f t="shared" si="1"/>
        <v/>
      </c>
      <c r="ED7" s="59">
        <f t="shared" ref="ED7:EY7" si="2">IF(ED11="","",(ED11/$C$18)*100)</f>
        <v>1.3274336283185841</v>
      </c>
      <c r="EE7" s="59">
        <f t="shared" si="2"/>
        <v>24.336283185840706</v>
      </c>
      <c r="EF7" s="59" t="str">
        <f t="shared" si="2"/>
        <v/>
      </c>
      <c r="EG7" s="59" t="str">
        <f t="shared" si="2"/>
        <v/>
      </c>
      <c r="EH7" s="59" t="str">
        <f t="shared" si="2"/>
        <v/>
      </c>
      <c r="EI7" s="59" t="str">
        <f t="shared" si="2"/>
        <v/>
      </c>
      <c r="EJ7" s="59">
        <f t="shared" si="2"/>
        <v>20.353982300884958</v>
      </c>
      <c r="EK7" s="59" t="str">
        <f t="shared" si="2"/>
        <v/>
      </c>
      <c r="EL7" s="59" t="str">
        <f t="shared" si="2"/>
        <v/>
      </c>
      <c r="EM7" s="59">
        <f t="shared" si="2"/>
        <v>1.3274336283185841</v>
      </c>
      <c r="EN7" s="59">
        <f t="shared" si="2"/>
        <v>9.2920353982300892</v>
      </c>
      <c r="EO7" s="59" t="str">
        <f t="shared" si="2"/>
        <v/>
      </c>
      <c r="EP7" s="59" t="str">
        <f t="shared" si="2"/>
        <v/>
      </c>
      <c r="EQ7" s="59" t="str">
        <f t="shared" si="2"/>
        <v/>
      </c>
      <c r="ER7" s="59" t="str">
        <f t="shared" si="2"/>
        <v/>
      </c>
      <c r="ES7" s="59" t="str">
        <f t="shared" si="2"/>
        <v/>
      </c>
      <c r="ET7" s="59" t="str">
        <f t="shared" si="2"/>
        <v/>
      </c>
      <c r="EU7" s="59" t="str">
        <f t="shared" si="2"/>
        <v/>
      </c>
      <c r="EV7" s="59" t="str">
        <f t="shared" si="2"/>
        <v/>
      </c>
      <c r="EW7" s="59" t="str">
        <f t="shared" si="2"/>
        <v/>
      </c>
      <c r="EX7" s="59" t="str">
        <f t="shared" si="2"/>
        <v/>
      </c>
      <c r="EY7" s="59" t="str">
        <f t="shared" si="2"/>
        <v/>
      </c>
    </row>
    <row r="8" spans="1:156" s="86" customFormat="1" ht="11.25" customHeight="1">
      <c r="A8" s="57"/>
      <c r="B8" s="57" t="s">
        <v>26</v>
      </c>
      <c r="C8" s="56"/>
      <c r="D8" s="58" t="str">
        <f>IF(D11="","",(D11/$C$19)*100)</f>
        <v/>
      </c>
      <c r="E8" s="59">
        <f>IF(E11="","",(E11/$C$19)*100)</f>
        <v>11.851851851851853</v>
      </c>
      <c r="F8" s="59" t="str">
        <f t="shared" ref="F8:BQ8" si="3">IF(F11="","",(F11/$C$19)*100)</f>
        <v/>
      </c>
      <c r="G8" s="59" t="str">
        <f t="shared" si="3"/>
        <v/>
      </c>
      <c r="H8" s="59">
        <f t="shared" si="3"/>
        <v>1.8518518518518516</v>
      </c>
      <c r="I8" s="59" t="str">
        <f t="shared" si="3"/>
        <v/>
      </c>
      <c r="J8" s="59" t="str">
        <f t="shared" si="3"/>
        <v/>
      </c>
      <c r="K8" s="59" t="str">
        <f t="shared" si="3"/>
        <v/>
      </c>
      <c r="L8" s="59" t="str">
        <f t="shared" si="3"/>
        <v/>
      </c>
      <c r="M8" s="59" t="str">
        <f t="shared" si="3"/>
        <v/>
      </c>
      <c r="N8" s="59" t="str">
        <f t="shared" si="3"/>
        <v/>
      </c>
      <c r="O8" s="59" t="str">
        <f t="shared" si="3"/>
        <v/>
      </c>
      <c r="P8" s="59" t="str">
        <f t="shared" si="3"/>
        <v/>
      </c>
      <c r="Q8" s="59">
        <f t="shared" si="3"/>
        <v>40.74074074074074</v>
      </c>
      <c r="R8" s="59" t="str">
        <f t="shared" si="3"/>
        <v/>
      </c>
      <c r="S8" s="59">
        <f t="shared" si="3"/>
        <v>1.1111111111111112</v>
      </c>
      <c r="T8" s="59" t="str">
        <f t="shared" si="3"/>
        <v/>
      </c>
      <c r="U8" s="59" t="str">
        <f t="shared" si="3"/>
        <v/>
      </c>
      <c r="V8" s="59" t="str">
        <f t="shared" si="3"/>
        <v/>
      </c>
      <c r="W8" s="59" t="str">
        <f t="shared" si="3"/>
        <v/>
      </c>
      <c r="X8" s="59" t="str">
        <f t="shared" si="3"/>
        <v/>
      </c>
      <c r="Y8" s="59" t="str">
        <f t="shared" si="3"/>
        <v/>
      </c>
      <c r="Z8" s="59" t="str">
        <f t="shared" si="3"/>
        <v/>
      </c>
      <c r="AA8" s="59" t="str">
        <f t="shared" si="3"/>
        <v/>
      </c>
      <c r="AB8" s="59" t="str">
        <f t="shared" si="3"/>
        <v/>
      </c>
      <c r="AC8" s="59">
        <f t="shared" si="3"/>
        <v>23.703703703703706</v>
      </c>
      <c r="AD8" s="59" t="str">
        <f t="shared" si="3"/>
        <v/>
      </c>
      <c r="AE8" s="59" t="str">
        <f t="shared" si="3"/>
        <v/>
      </c>
      <c r="AF8" s="59" t="str">
        <f t="shared" si="3"/>
        <v/>
      </c>
      <c r="AG8" s="59" t="str">
        <f t="shared" si="3"/>
        <v/>
      </c>
      <c r="AH8" s="59" t="str">
        <f t="shared" si="3"/>
        <v/>
      </c>
      <c r="AI8" s="59">
        <f t="shared" si="3"/>
        <v>5.1851851851851851</v>
      </c>
      <c r="AJ8" s="59" t="str">
        <f t="shared" si="3"/>
        <v/>
      </c>
      <c r="AK8" s="59" t="str">
        <f t="shared" si="3"/>
        <v/>
      </c>
      <c r="AL8" s="59" t="str">
        <f t="shared" si="3"/>
        <v/>
      </c>
      <c r="AM8" s="59" t="str">
        <f t="shared" si="3"/>
        <v/>
      </c>
      <c r="AN8" s="59" t="str">
        <f t="shared" si="3"/>
        <v/>
      </c>
      <c r="AO8" s="59" t="str">
        <f t="shared" si="3"/>
        <v/>
      </c>
      <c r="AP8" s="59" t="str">
        <f t="shared" si="3"/>
        <v/>
      </c>
      <c r="AQ8" s="59">
        <f t="shared" si="3"/>
        <v>5.9259259259259265</v>
      </c>
      <c r="AR8" s="59" t="str">
        <f t="shared" si="3"/>
        <v/>
      </c>
      <c r="AS8" s="59">
        <f t="shared" si="3"/>
        <v>17.037037037037038</v>
      </c>
      <c r="AT8" s="59" t="str">
        <f t="shared" si="3"/>
        <v/>
      </c>
      <c r="AU8" s="59" t="str">
        <f t="shared" si="3"/>
        <v/>
      </c>
      <c r="AV8" s="59" t="str">
        <f t="shared" si="3"/>
        <v/>
      </c>
      <c r="AW8" s="59" t="str">
        <f t="shared" si="3"/>
        <v/>
      </c>
      <c r="AX8" s="59" t="str">
        <f t="shared" si="3"/>
        <v/>
      </c>
      <c r="AY8" s="59" t="str">
        <f t="shared" si="3"/>
        <v/>
      </c>
      <c r="AZ8" s="59" t="str">
        <f t="shared" si="3"/>
        <v/>
      </c>
      <c r="BA8" s="59">
        <f t="shared" si="3"/>
        <v>1.4814814814814816</v>
      </c>
      <c r="BB8" s="59" t="str">
        <f t="shared" si="3"/>
        <v/>
      </c>
      <c r="BC8" s="59" t="str">
        <f t="shared" si="3"/>
        <v/>
      </c>
      <c r="BD8" s="59" t="str">
        <f t="shared" si="3"/>
        <v/>
      </c>
      <c r="BE8" s="59" t="str">
        <f t="shared" si="3"/>
        <v/>
      </c>
      <c r="BF8" s="59" t="str">
        <f t="shared" si="3"/>
        <v/>
      </c>
      <c r="BG8" s="59" t="str">
        <f t="shared" si="3"/>
        <v/>
      </c>
      <c r="BH8" s="59" t="str">
        <f t="shared" si="3"/>
        <v/>
      </c>
      <c r="BI8" s="59">
        <f t="shared" si="3"/>
        <v>16.666666666666664</v>
      </c>
      <c r="BJ8" s="59" t="str">
        <f t="shared" si="3"/>
        <v/>
      </c>
      <c r="BK8" s="59" t="str">
        <f t="shared" si="3"/>
        <v/>
      </c>
      <c r="BL8" s="59" t="str">
        <f t="shared" si="3"/>
        <v/>
      </c>
      <c r="BM8" s="59">
        <f t="shared" si="3"/>
        <v>0.37037037037037041</v>
      </c>
      <c r="BN8" s="59">
        <f t="shared" si="3"/>
        <v>4.0740740740740744</v>
      </c>
      <c r="BO8" s="59" t="str">
        <f t="shared" si="3"/>
        <v/>
      </c>
      <c r="BP8" s="59" t="str">
        <f t="shared" si="3"/>
        <v/>
      </c>
      <c r="BQ8" s="59" t="str">
        <f t="shared" si="3"/>
        <v/>
      </c>
      <c r="BR8" s="59" t="str">
        <f t="shared" ref="BR8:EC8" si="4">IF(BR11="","",(BR11/$C$19)*100)</f>
        <v/>
      </c>
      <c r="BS8" s="59" t="str">
        <f t="shared" si="4"/>
        <v/>
      </c>
      <c r="BT8" s="59">
        <f t="shared" si="4"/>
        <v>0.37037037037037041</v>
      </c>
      <c r="BU8" s="59" t="str">
        <f t="shared" si="4"/>
        <v/>
      </c>
      <c r="BV8" s="59" t="str">
        <f t="shared" si="4"/>
        <v/>
      </c>
      <c r="BW8" s="59" t="str">
        <f t="shared" si="4"/>
        <v/>
      </c>
      <c r="BX8" s="59" t="str">
        <f t="shared" si="4"/>
        <v/>
      </c>
      <c r="BY8" s="59">
        <f t="shared" si="4"/>
        <v>0.37037037037037041</v>
      </c>
      <c r="BZ8" s="59" t="str">
        <f t="shared" si="4"/>
        <v/>
      </c>
      <c r="CA8" s="59" t="str">
        <f t="shared" si="4"/>
        <v/>
      </c>
      <c r="CB8" s="59" t="str">
        <f t="shared" si="4"/>
        <v/>
      </c>
      <c r="CC8" s="59" t="str">
        <f t="shared" si="4"/>
        <v/>
      </c>
      <c r="CD8" s="59" t="str">
        <f t="shared" si="4"/>
        <v/>
      </c>
      <c r="CE8" s="59" t="str">
        <f t="shared" si="4"/>
        <v/>
      </c>
      <c r="CF8" s="59" t="str">
        <f t="shared" si="4"/>
        <v/>
      </c>
      <c r="CG8" s="59" t="str">
        <f t="shared" si="4"/>
        <v/>
      </c>
      <c r="CH8" s="59" t="str">
        <f t="shared" si="4"/>
        <v/>
      </c>
      <c r="CI8" s="59" t="str">
        <f t="shared" si="4"/>
        <v/>
      </c>
      <c r="CJ8" s="59" t="str">
        <f t="shared" si="4"/>
        <v/>
      </c>
      <c r="CK8" s="59">
        <f t="shared" si="4"/>
        <v>2.2222222222222223</v>
      </c>
      <c r="CL8" s="59">
        <f t="shared" si="4"/>
        <v>3.3333333333333335</v>
      </c>
      <c r="CM8" s="59">
        <f t="shared" si="4"/>
        <v>2.5925925925925926</v>
      </c>
      <c r="CN8" s="59" t="str">
        <f t="shared" si="4"/>
        <v/>
      </c>
      <c r="CO8" s="59" t="str">
        <f t="shared" si="4"/>
        <v/>
      </c>
      <c r="CP8" s="59" t="str">
        <f t="shared" si="4"/>
        <v/>
      </c>
      <c r="CQ8" s="59">
        <f t="shared" si="4"/>
        <v>37.037037037037038</v>
      </c>
      <c r="CR8" s="59" t="str">
        <f t="shared" si="4"/>
        <v/>
      </c>
      <c r="CS8" s="59" t="str">
        <f t="shared" si="4"/>
        <v/>
      </c>
      <c r="CT8" s="59" t="str">
        <f t="shared" si="4"/>
        <v/>
      </c>
      <c r="CU8" s="59" t="str">
        <f t="shared" si="4"/>
        <v/>
      </c>
      <c r="CV8" s="59" t="str">
        <f t="shared" si="4"/>
        <v/>
      </c>
      <c r="CW8" s="59" t="str">
        <f t="shared" si="4"/>
        <v/>
      </c>
      <c r="CX8" s="59" t="str">
        <f t="shared" si="4"/>
        <v/>
      </c>
      <c r="CY8" s="59" t="str">
        <f t="shared" si="4"/>
        <v/>
      </c>
      <c r="CZ8" s="59" t="str">
        <f t="shared" si="4"/>
        <v/>
      </c>
      <c r="DA8" s="59" t="str">
        <f t="shared" si="4"/>
        <v/>
      </c>
      <c r="DB8" s="59">
        <f t="shared" si="4"/>
        <v>0.37037037037037041</v>
      </c>
      <c r="DC8" s="59" t="str">
        <f t="shared" si="4"/>
        <v/>
      </c>
      <c r="DD8" s="59" t="str">
        <f t="shared" si="4"/>
        <v/>
      </c>
      <c r="DE8" s="59" t="str">
        <f t="shared" si="4"/>
        <v/>
      </c>
      <c r="DF8" s="59" t="str">
        <f t="shared" si="4"/>
        <v/>
      </c>
      <c r="DG8" s="59" t="str">
        <f t="shared" si="4"/>
        <v/>
      </c>
      <c r="DH8" s="59" t="str">
        <f t="shared" si="4"/>
        <v/>
      </c>
      <c r="DI8" s="59" t="str">
        <f t="shared" si="4"/>
        <v/>
      </c>
      <c r="DJ8" s="59" t="str">
        <f t="shared" si="4"/>
        <v/>
      </c>
      <c r="DK8" s="59" t="str">
        <f t="shared" si="4"/>
        <v/>
      </c>
      <c r="DL8" s="59" t="str">
        <f t="shared" si="4"/>
        <v/>
      </c>
      <c r="DM8" s="59" t="str">
        <f t="shared" si="4"/>
        <v/>
      </c>
      <c r="DN8" s="59" t="str">
        <f t="shared" si="4"/>
        <v/>
      </c>
      <c r="DO8" s="59">
        <f t="shared" si="4"/>
        <v>8.1481481481481488</v>
      </c>
      <c r="DP8" s="59">
        <f t="shared" si="4"/>
        <v>7.0370370370370372</v>
      </c>
      <c r="DQ8" s="59" t="str">
        <f t="shared" si="4"/>
        <v/>
      </c>
      <c r="DR8" s="59" t="str">
        <f t="shared" si="4"/>
        <v/>
      </c>
      <c r="DS8" s="59" t="str">
        <f t="shared" si="4"/>
        <v/>
      </c>
      <c r="DT8" s="59" t="str">
        <f t="shared" si="4"/>
        <v/>
      </c>
      <c r="DU8" s="59" t="str">
        <f t="shared" si="4"/>
        <v/>
      </c>
      <c r="DV8" s="59" t="str">
        <f t="shared" si="4"/>
        <v/>
      </c>
      <c r="DW8" s="59" t="str">
        <f t="shared" si="4"/>
        <v/>
      </c>
      <c r="DX8" s="59" t="str">
        <f t="shared" si="4"/>
        <v/>
      </c>
      <c r="DY8" s="59">
        <f t="shared" si="4"/>
        <v>0.37037037037037041</v>
      </c>
      <c r="DZ8" s="59" t="str">
        <f t="shared" si="4"/>
        <v/>
      </c>
      <c r="EA8" s="59" t="str">
        <f t="shared" si="4"/>
        <v/>
      </c>
      <c r="EB8" s="59" t="str">
        <f t="shared" si="4"/>
        <v/>
      </c>
      <c r="EC8" s="59" t="str">
        <f t="shared" si="4"/>
        <v/>
      </c>
      <c r="ED8" s="59">
        <f t="shared" ref="ED8:EY8" si="5">IF(ED11="","",(ED11/$C$19)*100)</f>
        <v>1.1111111111111112</v>
      </c>
      <c r="EE8" s="59">
        <f t="shared" si="5"/>
        <v>20.37037037037037</v>
      </c>
      <c r="EF8" s="59" t="str">
        <f t="shared" si="5"/>
        <v/>
      </c>
      <c r="EG8" s="59" t="str">
        <f t="shared" si="5"/>
        <v/>
      </c>
      <c r="EH8" s="59" t="str">
        <f t="shared" si="5"/>
        <v/>
      </c>
      <c r="EI8" s="59" t="str">
        <f t="shared" si="5"/>
        <v/>
      </c>
      <c r="EJ8" s="59">
        <f t="shared" si="5"/>
        <v>17.037037037037038</v>
      </c>
      <c r="EK8" s="59" t="str">
        <f t="shared" si="5"/>
        <v/>
      </c>
      <c r="EL8" s="59" t="str">
        <f t="shared" si="5"/>
        <v/>
      </c>
      <c r="EM8" s="59">
        <f t="shared" si="5"/>
        <v>1.1111111111111112</v>
      </c>
      <c r="EN8" s="59">
        <f t="shared" si="5"/>
        <v>7.7777777777777777</v>
      </c>
      <c r="EO8" s="59" t="str">
        <f t="shared" si="5"/>
        <v/>
      </c>
      <c r="EP8" s="59" t="str">
        <f t="shared" si="5"/>
        <v/>
      </c>
      <c r="EQ8" s="59" t="str">
        <f t="shared" si="5"/>
        <v/>
      </c>
      <c r="ER8" s="59" t="str">
        <f t="shared" si="5"/>
        <v/>
      </c>
      <c r="ES8" s="59" t="str">
        <f t="shared" si="5"/>
        <v/>
      </c>
      <c r="ET8" s="59" t="str">
        <f t="shared" si="5"/>
        <v/>
      </c>
      <c r="EU8" s="59" t="str">
        <f t="shared" si="5"/>
        <v/>
      </c>
      <c r="EV8" s="59" t="str">
        <f t="shared" si="5"/>
        <v/>
      </c>
      <c r="EW8" s="59" t="str">
        <f t="shared" si="5"/>
        <v/>
      </c>
      <c r="EX8" s="59" t="str">
        <f t="shared" si="5"/>
        <v/>
      </c>
      <c r="EY8" s="59" t="str">
        <f t="shared" si="5"/>
        <v/>
      </c>
    </row>
    <row r="9" spans="1:156" s="87" customFormat="1" ht="12.75" customHeight="1">
      <c r="A9" s="19"/>
      <c r="B9" s="18" t="s">
        <v>1</v>
      </c>
      <c r="C9" s="54"/>
      <c r="D9" s="48" t="str">
        <f>IF(D8="","",(D8/(SUM($D$8:$EK$8,$EQ$8:$EY$8)/100)))</f>
        <v/>
      </c>
      <c r="E9" s="48">
        <f t="shared" ref="E9:BP9" si="6">IF(E8="","",(E8/(SUM($D$8:$EK$8,$EQ$8:$EY$8)/100)))</f>
        <v>5.1446945337620571</v>
      </c>
      <c r="F9" s="48" t="str">
        <f t="shared" si="6"/>
        <v/>
      </c>
      <c r="G9" s="48" t="str">
        <f t="shared" si="6"/>
        <v/>
      </c>
      <c r="H9" s="48">
        <f t="shared" si="6"/>
        <v>0.80385852090032128</v>
      </c>
      <c r="I9" s="48" t="str">
        <f t="shared" si="6"/>
        <v/>
      </c>
      <c r="J9" s="48" t="str">
        <f t="shared" si="6"/>
        <v/>
      </c>
      <c r="K9" s="48" t="str">
        <f t="shared" si="6"/>
        <v/>
      </c>
      <c r="L9" s="48" t="str">
        <f t="shared" si="6"/>
        <v/>
      </c>
      <c r="M9" s="48" t="str">
        <f t="shared" si="6"/>
        <v/>
      </c>
      <c r="N9" s="48" t="str">
        <f t="shared" si="6"/>
        <v/>
      </c>
      <c r="O9" s="48" t="str">
        <f t="shared" si="6"/>
        <v/>
      </c>
      <c r="P9" s="48" t="str">
        <f t="shared" si="6"/>
        <v/>
      </c>
      <c r="Q9" s="48">
        <f t="shared" si="6"/>
        <v>17.684887459807069</v>
      </c>
      <c r="R9" s="48" t="str">
        <f t="shared" si="6"/>
        <v/>
      </c>
      <c r="S9" s="48">
        <f t="shared" si="6"/>
        <v>0.48231511254019283</v>
      </c>
      <c r="T9" s="48" t="str">
        <f t="shared" si="6"/>
        <v/>
      </c>
      <c r="U9" s="48" t="str">
        <f t="shared" si="6"/>
        <v/>
      </c>
      <c r="V9" s="48" t="str">
        <f t="shared" si="6"/>
        <v/>
      </c>
      <c r="W9" s="48" t="str">
        <f t="shared" si="6"/>
        <v/>
      </c>
      <c r="X9" s="48" t="str">
        <f t="shared" si="6"/>
        <v/>
      </c>
      <c r="Y9" s="48" t="str">
        <f t="shared" si="6"/>
        <v/>
      </c>
      <c r="Z9" s="48" t="str">
        <f t="shared" si="6"/>
        <v/>
      </c>
      <c r="AA9" s="48" t="str">
        <f t="shared" si="6"/>
        <v/>
      </c>
      <c r="AB9" s="48" t="str">
        <f t="shared" si="6"/>
        <v/>
      </c>
      <c r="AC9" s="48">
        <f t="shared" si="6"/>
        <v>10.289389067524114</v>
      </c>
      <c r="AD9" s="48" t="str">
        <f t="shared" si="6"/>
        <v/>
      </c>
      <c r="AE9" s="48" t="str">
        <f t="shared" si="6"/>
        <v/>
      </c>
      <c r="AF9" s="48" t="str">
        <f t="shared" si="6"/>
        <v/>
      </c>
      <c r="AG9" s="48" t="str">
        <f t="shared" si="6"/>
        <v/>
      </c>
      <c r="AH9" s="48" t="str">
        <f t="shared" si="6"/>
        <v/>
      </c>
      <c r="AI9" s="48">
        <f t="shared" si="6"/>
        <v>2.2508038585208996</v>
      </c>
      <c r="AJ9" s="48" t="str">
        <f t="shared" si="6"/>
        <v/>
      </c>
      <c r="AK9" s="48" t="str">
        <f t="shared" si="6"/>
        <v/>
      </c>
      <c r="AL9" s="48" t="str">
        <f t="shared" si="6"/>
        <v/>
      </c>
      <c r="AM9" s="48" t="str">
        <f t="shared" si="6"/>
        <v/>
      </c>
      <c r="AN9" s="48" t="str">
        <f t="shared" si="6"/>
        <v/>
      </c>
      <c r="AO9" s="48" t="str">
        <f t="shared" si="6"/>
        <v/>
      </c>
      <c r="AP9" s="48" t="str">
        <f t="shared" si="6"/>
        <v/>
      </c>
      <c r="AQ9" s="48">
        <f t="shared" si="6"/>
        <v>2.5723472668810285</v>
      </c>
      <c r="AR9" s="48" t="str">
        <f t="shared" si="6"/>
        <v/>
      </c>
      <c r="AS9" s="48">
        <f t="shared" si="6"/>
        <v>7.3954983922829571</v>
      </c>
      <c r="AT9" s="48" t="str">
        <f t="shared" si="6"/>
        <v/>
      </c>
      <c r="AU9" s="48" t="str">
        <f t="shared" si="6"/>
        <v/>
      </c>
      <c r="AV9" s="48" t="str">
        <f t="shared" si="6"/>
        <v/>
      </c>
      <c r="AW9" s="48" t="str">
        <f t="shared" si="6"/>
        <v/>
      </c>
      <c r="AX9" s="48" t="str">
        <f t="shared" si="6"/>
        <v/>
      </c>
      <c r="AY9" s="48" t="str">
        <f t="shared" si="6"/>
        <v/>
      </c>
      <c r="AZ9" s="48" t="str">
        <f t="shared" si="6"/>
        <v/>
      </c>
      <c r="BA9" s="48">
        <f t="shared" si="6"/>
        <v>0.64308681672025714</v>
      </c>
      <c r="BB9" s="48" t="str">
        <f t="shared" si="6"/>
        <v/>
      </c>
      <c r="BC9" s="48" t="str">
        <f t="shared" si="6"/>
        <v/>
      </c>
      <c r="BD9" s="48" t="str">
        <f t="shared" si="6"/>
        <v/>
      </c>
      <c r="BE9" s="48" t="str">
        <f t="shared" si="6"/>
        <v/>
      </c>
      <c r="BF9" s="48" t="str">
        <f t="shared" si="6"/>
        <v/>
      </c>
      <c r="BG9" s="48" t="str">
        <f t="shared" si="6"/>
        <v/>
      </c>
      <c r="BH9" s="48" t="str">
        <f t="shared" si="6"/>
        <v/>
      </c>
      <c r="BI9" s="48">
        <f t="shared" si="6"/>
        <v>7.2347266881028913</v>
      </c>
      <c r="BJ9" s="48" t="str">
        <f t="shared" si="6"/>
        <v/>
      </c>
      <c r="BK9" s="48" t="str">
        <f t="shared" si="6"/>
        <v/>
      </c>
      <c r="BL9" s="48" t="str">
        <f t="shared" si="6"/>
        <v/>
      </c>
      <c r="BM9" s="48">
        <f t="shared" si="6"/>
        <v>0.16077170418006428</v>
      </c>
      <c r="BN9" s="48">
        <f t="shared" si="6"/>
        <v>1.768488745980707</v>
      </c>
      <c r="BO9" s="48" t="str">
        <f t="shared" si="6"/>
        <v/>
      </c>
      <c r="BP9" s="48" t="str">
        <f t="shared" si="6"/>
        <v/>
      </c>
      <c r="BQ9" s="48" t="str">
        <f t="shared" ref="BQ9:EB9" si="7">IF(BQ8="","",(BQ8/(SUM($D$8:$EK$8,$EQ$8:$EY$8)/100)))</f>
        <v/>
      </c>
      <c r="BR9" s="48" t="str">
        <f t="shared" si="7"/>
        <v/>
      </c>
      <c r="BS9" s="48" t="str">
        <f t="shared" si="7"/>
        <v/>
      </c>
      <c r="BT9" s="48">
        <f t="shared" si="7"/>
        <v>0.16077170418006428</v>
      </c>
      <c r="BU9" s="48" t="str">
        <f t="shared" si="7"/>
        <v/>
      </c>
      <c r="BV9" s="48" t="str">
        <f t="shared" si="7"/>
        <v/>
      </c>
      <c r="BW9" s="48" t="str">
        <f t="shared" si="7"/>
        <v/>
      </c>
      <c r="BX9" s="48" t="str">
        <f t="shared" si="7"/>
        <v/>
      </c>
      <c r="BY9" s="48">
        <f t="shared" si="7"/>
        <v>0.16077170418006428</v>
      </c>
      <c r="BZ9" s="48" t="str">
        <f t="shared" si="7"/>
        <v/>
      </c>
      <c r="CA9" s="48" t="str">
        <f t="shared" si="7"/>
        <v/>
      </c>
      <c r="CB9" s="48" t="str">
        <f t="shared" si="7"/>
        <v/>
      </c>
      <c r="CC9" s="48" t="str">
        <f t="shared" si="7"/>
        <v/>
      </c>
      <c r="CD9" s="48" t="str">
        <f t="shared" si="7"/>
        <v/>
      </c>
      <c r="CE9" s="48" t="str">
        <f t="shared" si="7"/>
        <v/>
      </c>
      <c r="CF9" s="48" t="str">
        <f t="shared" si="7"/>
        <v/>
      </c>
      <c r="CG9" s="48" t="str">
        <f t="shared" si="7"/>
        <v/>
      </c>
      <c r="CH9" s="48" t="str">
        <f t="shared" si="7"/>
        <v/>
      </c>
      <c r="CI9" s="48" t="str">
        <f t="shared" si="7"/>
        <v/>
      </c>
      <c r="CJ9" s="48" t="str">
        <f t="shared" si="7"/>
        <v/>
      </c>
      <c r="CK9" s="48">
        <f t="shared" si="7"/>
        <v>0.96463022508038565</v>
      </c>
      <c r="CL9" s="48">
        <f t="shared" si="7"/>
        <v>1.4469453376205785</v>
      </c>
      <c r="CM9" s="48">
        <f t="shared" si="7"/>
        <v>1.1254019292604498</v>
      </c>
      <c r="CN9" s="48" t="str">
        <f t="shared" si="7"/>
        <v/>
      </c>
      <c r="CO9" s="48" t="str">
        <f t="shared" si="7"/>
        <v/>
      </c>
      <c r="CP9" s="48" t="str">
        <f t="shared" si="7"/>
        <v/>
      </c>
      <c r="CQ9" s="48">
        <f t="shared" si="7"/>
        <v>16.077170418006428</v>
      </c>
      <c r="CR9" s="48" t="str">
        <f t="shared" si="7"/>
        <v/>
      </c>
      <c r="CS9" s="48" t="str">
        <f t="shared" si="7"/>
        <v/>
      </c>
      <c r="CT9" s="48" t="str">
        <f t="shared" si="7"/>
        <v/>
      </c>
      <c r="CU9" s="48" t="str">
        <f t="shared" si="7"/>
        <v/>
      </c>
      <c r="CV9" s="48" t="str">
        <f t="shared" si="7"/>
        <v/>
      </c>
      <c r="CW9" s="48" t="str">
        <f t="shared" si="7"/>
        <v/>
      </c>
      <c r="CX9" s="48" t="str">
        <f t="shared" si="7"/>
        <v/>
      </c>
      <c r="CY9" s="48" t="str">
        <f t="shared" si="7"/>
        <v/>
      </c>
      <c r="CZ9" s="48" t="str">
        <f t="shared" si="7"/>
        <v/>
      </c>
      <c r="DA9" s="48" t="str">
        <f t="shared" si="7"/>
        <v/>
      </c>
      <c r="DB9" s="48">
        <f t="shared" si="7"/>
        <v>0.16077170418006428</v>
      </c>
      <c r="DC9" s="48" t="str">
        <f t="shared" si="7"/>
        <v/>
      </c>
      <c r="DD9" s="48" t="str">
        <f t="shared" si="7"/>
        <v/>
      </c>
      <c r="DE9" s="48" t="str">
        <f t="shared" si="7"/>
        <v/>
      </c>
      <c r="DF9" s="48" t="str">
        <f t="shared" si="7"/>
        <v/>
      </c>
      <c r="DG9" s="48" t="str">
        <f t="shared" si="7"/>
        <v/>
      </c>
      <c r="DH9" s="48" t="str">
        <f t="shared" si="7"/>
        <v/>
      </c>
      <c r="DI9" s="48" t="str">
        <f t="shared" si="7"/>
        <v/>
      </c>
      <c r="DJ9" s="48" t="str">
        <f t="shared" si="7"/>
        <v/>
      </c>
      <c r="DK9" s="48" t="str">
        <f t="shared" si="7"/>
        <v/>
      </c>
      <c r="DL9" s="48" t="str">
        <f t="shared" si="7"/>
        <v/>
      </c>
      <c r="DM9" s="48" t="str">
        <f t="shared" si="7"/>
        <v/>
      </c>
      <c r="DN9" s="48" t="str">
        <f t="shared" si="7"/>
        <v/>
      </c>
      <c r="DO9" s="48">
        <f t="shared" si="7"/>
        <v>3.5369774919614141</v>
      </c>
      <c r="DP9" s="48">
        <f t="shared" si="7"/>
        <v>3.0546623794212211</v>
      </c>
      <c r="DQ9" s="48" t="str">
        <f t="shared" si="7"/>
        <v/>
      </c>
      <c r="DR9" s="48" t="str">
        <f t="shared" si="7"/>
        <v/>
      </c>
      <c r="DS9" s="48" t="str">
        <f t="shared" si="7"/>
        <v/>
      </c>
      <c r="DT9" s="48" t="str">
        <f t="shared" si="7"/>
        <v/>
      </c>
      <c r="DU9" s="48" t="str">
        <f t="shared" si="7"/>
        <v/>
      </c>
      <c r="DV9" s="48" t="str">
        <f t="shared" si="7"/>
        <v/>
      </c>
      <c r="DW9" s="48" t="str">
        <f t="shared" si="7"/>
        <v/>
      </c>
      <c r="DX9" s="48" t="str">
        <f t="shared" si="7"/>
        <v/>
      </c>
      <c r="DY9" s="48">
        <f t="shared" si="7"/>
        <v>0.16077170418006428</v>
      </c>
      <c r="DZ9" s="48" t="str">
        <f t="shared" si="7"/>
        <v/>
      </c>
      <c r="EA9" s="48" t="str">
        <f t="shared" si="7"/>
        <v/>
      </c>
      <c r="EB9" s="48" t="str">
        <f t="shared" si="7"/>
        <v/>
      </c>
      <c r="EC9" s="48" t="str">
        <f t="shared" ref="EC9:EI9" si="8">IF(EC8="","",(EC8/(SUM($D$8:$EK$8,$EQ$8:$EY$8)/100)))</f>
        <v/>
      </c>
      <c r="ED9" s="48">
        <f t="shared" si="8"/>
        <v>0.48231511254019283</v>
      </c>
      <c r="EE9" s="48">
        <f t="shared" si="8"/>
        <v>8.8424437299035343</v>
      </c>
      <c r="EF9" s="48" t="str">
        <f t="shared" si="8"/>
        <v/>
      </c>
      <c r="EG9" s="48" t="str">
        <f t="shared" si="8"/>
        <v/>
      </c>
      <c r="EH9" s="48" t="str">
        <f t="shared" si="8"/>
        <v/>
      </c>
      <c r="EI9" s="48" t="str">
        <f t="shared" si="8"/>
        <v/>
      </c>
      <c r="EJ9" s="48">
        <f>IF(EJ8="","",(EJ8/(SUM($D$8:$EK$8,$EQ$8:$EY$8)/100)))</f>
        <v>7.3954983922829571</v>
      </c>
      <c r="EK9" s="48" t="str">
        <f>IF(EK8="","",(EK8/(SUM($D$8:$EK$8,$EQ$8:$EY$8)/100)))</f>
        <v/>
      </c>
      <c r="EL9" s="48"/>
      <c r="EM9" s="48"/>
      <c r="EN9" s="48"/>
      <c r="EO9" s="48"/>
      <c r="EP9" s="48"/>
      <c r="EQ9" s="48" t="str">
        <f>IF(EQ8="","",(EQ8/(SUM($D$8:$EK$8,$EQ$8:$EY$8)/100)))</f>
        <v/>
      </c>
      <c r="ER9" s="48" t="str">
        <f t="shared" ref="ER9:EY9" si="9">IF(ER8="","",(ER8/(SUM($D$8:$EK$8,$EQ$8:$EY$8)/100)))</f>
        <v/>
      </c>
      <c r="ES9" s="48" t="str">
        <f t="shared" si="9"/>
        <v/>
      </c>
      <c r="ET9" s="48" t="str">
        <f t="shared" si="9"/>
        <v/>
      </c>
      <c r="EU9" s="48" t="str">
        <f t="shared" si="9"/>
        <v/>
      </c>
      <c r="EV9" s="48" t="str">
        <f t="shared" si="9"/>
        <v/>
      </c>
      <c r="EW9" s="48" t="str">
        <f t="shared" si="9"/>
        <v/>
      </c>
      <c r="EX9" s="48" t="str">
        <f t="shared" si="9"/>
        <v/>
      </c>
      <c r="EY9" s="48" t="str">
        <f t="shared" si="9"/>
        <v/>
      </c>
    </row>
    <row r="10" spans="1:156" s="88" customFormat="1">
      <c r="A10" s="30"/>
      <c r="B10" s="30" t="s">
        <v>2</v>
      </c>
      <c r="C10" s="26">
        <f>IF(SUM(D10:EY10)&gt;0,SUM(D10:EY10),"")</f>
        <v>9.8608368399830407E-2</v>
      </c>
      <c r="D10" s="31" t="str">
        <f t="shared" ref="D10:AI10" si="10">IF(D9="","",(D9*D9)/10000)</f>
        <v/>
      </c>
      <c r="E10" s="31">
        <f t="shared" si="10"/>
        <v>2.6467881845721191E-3</v>
      </c>
      <c r="F10" s="31" t="str">
        <f t="shared" si="10"/>
        <v/>
      </c>
      <c r="G10" s="31" t="str">
        <f t="shared" si="10"/>
        <v/>
      </c>
      <c r="H10" s="31">
        <f t="shared" si="10"/>
        <v>6.4618852162405226E-5</v>
      </c>
      <c r="I10" s="31" t="str">
        <f t="shared" si="10"/>
        <v/>
      </c>
      <c r="J10" s="31" t="str">
        <f t="shared" si="10"/>
        <v/>
      </c>
      <c r="K10" s="31" t="str">
        <f t="shared" si="10"/>
        <v/>
      </c>
      <c r="L10" s="31" t="str">
        <f t="shared" si="10"/>
        <v/>
      </c>
      <c r="M10" s="31" t="str">
        <f t="shared" si="10"/>
        <v/>
      </c>
      <c r="N10" s="31" t="str">
        <f t="shared" si="10"/>
        <v/>
      </c>
      <c r="O10" s="31" t="str">
        <f t="shared" si="10"/>
        <v/>
      </c>
      <c r="P10" s="31" t="str">
        <f t="shared" si="10"/>
        <v/>
      </c>
      <c r="Q10" s="31">
        <f t="shared" si="10"/>
        <v>3.1275524446604128E-2</v>
      </c>
      <c r="R10" s="31" t="str">
        <f t="shared" si="10"/>
        <v/>
      </c>
      <c r="S10" s="31">
        <f t="shared" si="10"/>
        <v>2.326278677846589E-5</v>
      </c>
      <c r="T10" s="31" t="str">
        <f t="shared" si="10"/>
        <v/>
      </c>
      <c r="U10" s="31" t="str">
        <f t="shared" si="10"/>
        <v/>
      </c>
      <c r="V10" s="31" t="str">
        <f t="shared" si="10"/>
        <v/>
      </c>
      <c r="W10" s="31" t="str">
        <f t="shared" si="10"/>
        <v/>
      </c>
      <c r="X10" s="31" t="str">
        <f t="shared" si="10"/>
        <v/>
      </c>
      <c r="Y10" s="31" t="str">
        <f t="shared" si="10"/>
        <v/>
      </c>
      <c r="Z10" s="31" t="str">
        <f t="shared" si="10"/>
        <v/>
      </c>
      <c r="AA10" s="31" t="str">
        <f t="shared" si="10"/>
        <v/>
      </c>
      <c r="AB10" s="31" t="str">
        <f t="shared" si="10"/>
        <v/>
      </c>
      <c r="AC10" s="31">
        <f t="shared" si="10"/>
        <v>1.0587152738288476E-2</v>
      </c>
      <c r="AD10" s="31" t="str">
        <f t="shared" si="10"/>
        <v/>
      </c>
      <c r="AE10" s="31" t="str">
        <f t="shared" si="10"/>
        <v/>
      </c>
      <c r="AF10" s="31" t="str">
        <f t="shared" si="10"/>
        <v/>
      </c>
      <c r="AG10" s="31" t="str">
        <f t="shared" si="10"/>
        <v/>
      </c>
      <c r="AH10" s="31" t="str">
        <f t="shared" si="10"/>
        <v/>
      </c>
      <c r="AI10" s="31">
        <f t="shared" si="10"/>
        <v>5.0661180095325697E-4</v>
      </c>
      <c r="AJ10" s="31" t="str">
        <f t="shared" ref="AJ10:BO10" si="11">IF(AJ9="","",(AJ9*AJ9)/10000)</f>
        <v/>
      </c>
      <c r="AK10" s="31" t="str">
        <f t="shared" si="11"/>
        <v/>
      </c>
      <c r="AL10" s="31" t="str">
        <f t="shared" si="11"/>
        <v/>
      </c>
      <c r="AM10" s="31" t="str">
        <f t="shared" si="11"/>
        <v/>
      </c>
      <c r="AN10" s="31" t="str">
        <f t="shared" si="11"/>
        <v/>
      </c>
      <c r="AO10" s="31" t="str">
        <f t="shared" si="11"/>
        <v/>
      </c>
      <c r="AP10" s="31" t="str">
        <f t="shared" si="11"/>
        <v/>
      </c>
      <c r="AQ10" s="31">
        <f t="shared" si="11"/>
        <v>6.6169704614302976E-4</v>
      </c>
      <c r="AR10" s="31" t="str">
        <f t="shared" si="11"/>
        <v/>
      </c>
      <c r="AS10" s="31">
        <f t="shared" si="11"/>
        <v>5.4693396470259807E-3</v>
      </c>
      <c r="AT10" s="31" t="str">
        <f t="shared" si="11"/>
        <v/>
      </c>
      <c r="AU10" s="31" t="str">
        <f t="shared" si="11"/>
        <v/>
      </c>
      <c r="AV10" s="31" t="str">
        <f t="shared" si="11"/>
        <v/>
      </c>
      <c r="AW10" s="31" t="str">
        <f t="shared" si="11"/>
        <v/>
      </c>
      <c r="AX10" s="31" t="str">
        <f t="shared" si="11"/>
        <v/>
      </c>
      <c r="AY10" s="31" t="str">
        <f t="shared" si="11"/>
        <v/>
      </c>
      <c r="AZ10" s="31" t="str">
        <f t="shared" si="11"/>
        <v/>
      </c>
      <c r="BA10" s="31">
        <f t="shared" si="11"/>
        <v>4.135606538393936E-5</v>
      </c>
      <c r="BB10" s="31" t="str">
        <f t="shared" si="11"/>
        <v/>
      </c>
      <c r="BC10" s="31" t="str">
        <f t="shared" si="11"/>
        <v/>
      </c>
      <c r="BD10" s="31" t="str">
        <f t="shared" si="11"/>
        <v/>
      </c>
      <c r="BE10" s="31" t="str">
        <f t="shared" si="11"/>
        <v/>
      </c>
      <c r="BF10" s="31" t="str">
        <f t="shared" si="11"/>
        <v/>
      </c>
      <c r="BG10" s="31" t="str">
        <f t="shared" si="11"/>
        <v/>
      </c>
      <c r="BH10" s="31" t="str">
        <f t="shared" si="11"/>
        <v/>
      </c>
      <c r="BI10" s="31">
        <f t="shared" si="11"/>
        <v>5.2341270251548234E-3</v>
      </c>
      <c r="BJ10" s="31" t="str">
        <f t="shared" si="11"/>
        <v/>
      </c>
      <c r="BK10" s="31" t="str">
        <f t="shared" si="11"/>
        <v/>
      </c>
      <c r="BL10" s="31" t="str">
        <f t="shared" si="11"/>
        <v/>
      </c>
      <c r="BM10" s="31">
        <f t="shared" si="11"/>
        <v>2.58475408649621E-6</v>
      </c>
      <c r="BN10" s="31">
        <f t="shared" si="11"/>
        <v>3.1275524446604139E-4</v>
      </c>
      <c r="BO10" s="31" t="str">
        <f t="shared" si="11"/>
        <v/>
      </c>
      <c r="BP10" s="31" t="str">
        <f t="shared" ref="BP10:CU10" si="12">IF(BP9="","",(BP9*BP9)/10000)</f>
        <v/>
      </c>
      <c r="BQ10" s="31" t="str">
        <f t="shared" si="12"/>
        <v/>
      </c>
      <c r="BR10" s="31" t="str">
        <f t="shared" si="12"/>
        <v/>
      </c>
      <c r="BS10" s="31" t="str">
        <f t="shared" si="12"/>
        <v/>
      </c>
      <c r="BT10" s="31">
        <f t="shared" si="12"/>
        <v>2.58475408649621E-6</v>
      </c>
      <c r="BU10" s="31" t="str">
        <f t="shared" si="12"/>
        <v/>
      </c>
      <c r="BV10" s="31" t="str">
        <f t="shared" si="12"/>
        <v/>
      </c>
      <c r="BW10" s="31" t="str">
        <f t="shared" si="12"/>
        <v/>
      </c>
      <c r="BX10" s="31" t="str">
        <f t="shared" si="12"/>
        <v/>
      </c>
      <c r="BY10" s="31">
        <f t="shared" si="12"/>
        <v>2.58475408649621E-6</v>
      </c>
      <c r="BZ10" s="31" t="str">
        <f t="shared" si="12"/>
        <v/>
      </c>
      <c r="CA10" s="31" t="str">
        <f t="shared" si="12"/>
        <v/>
      </c>
      <c r="CB10" s="31" t="str">
        <f t="shared" si="12"/>
        <v/>
      </c>
      <c r="CC10" s="31" t="str">
        <f t="shared" si="12"/>
        <v/>
      </c>
      <c r="CD10" s="31" t="str">
        <f t="shared" si="12"/>
        <v/>
      </c>
      <c r="CE10" s="31" t="str">
        <f t="shared" si="12"/>
        <v/>
      </c>
      <c r="CF10" s="31" t="str">
        <f t="shared" si="12"/>
        <v/>
      </c>
      <c r="CG10" s="31" t="str">
        <f t="shared" si="12"/>
        <v/>
      </c>
      <c r="CH10" s="31" t="str">
        <f t="shared" si="12"/>
        <v/>
      </c>
      <c r="CI10" s="31" t="str">
        <f t="shared" si="12"/>
        <v/>
      </c>
      <c r="CJ10" s="31" t="str">
        <f t="shared" si="12"/>
        <v/>
      </c>
      <c r="CK10" s="31">
        <f t="shared" si="12"/>
        <v>9.3051147113863559E-5</v>
      </c>
      <c r="CL10" s="31">
        <f t="shared" si="12"/>
        <v>2.0936508100619303E-4</v>
      </c>
      <c r="CM10" s="31">
        <f t="shared" si="12"/>
        <v>1.2665295023831424E-4</v>
      </c>
      <c r="CN10" s="31" t="str">
        <f t="shared" si="12"/>
        <v/>
      </c>
      <c r="CO10" s="31" t="str">
        <f t="shared" si="12"/>
        <v/>
      </c>
      <c r="CP10" s="31" t="str">
        <f t="shared" si="12"/>
        <v/>
      </c>
      <c r="CQ10" s="31">
        <f t="shared" si="12"/>
        <v>2.5847540864962097E-2</v>
      </c>
      <c r="CR10" s="31" t="str">
        <f t="shared" si="12"/>
        <v/>
      </c>
      <c r="CS10" s="31" t="str">
        <f t="shared" si="12"/>
        <v/>
      </c>
      <c r="CT10" s="31" t="str">
        <f t="shared" si="12"/>
        <v/>
      </c>
      <c r="CU10" s="31" t="str">
        <f t="shared" si="12"/>
        <v/>
      </c>
      <c r="CV10" s="31" t="str">
        <f t="shared" ref="CV10:EA10" si="13">IF(CV9="","",(CV9*CV9)/10000)</f>
        <v/>
      </c>
      <c r="CW10" s="31" t="str">
        <f t="shared" si="13"/>
        <v/>
      </c>
      <c r="CX10" s="31" t="str">
        <f t="shared" si="13"/>
        <v/>
      </c>
      <c r="CY10" s="31" t="str">
        <f t="shared" si="13"/>
        <v/>
      </c>
      <c r="CZ10" s="31" t="str">
        <f t="shared" si="13"/>
        <v/>
      </c>
      <c r="DA10" s="31" t="str">
        <f t="shared" si="13"/>
        <v/>
      </c>
      <c r="DB10" s="31">
        <f t="shared" si="13"/>
        <v>2.58475408649621E-6</v>
      </c>
      <c r="DC10" s="31" t="str">
        <f t="shared" si="13"/>
        <v/>
      </c>
      <c r="DD10" s="31" t="str">
        <f t="shared" si="13"/>
        <v/>
      </c>
      <c r="DE10" s="31" t="str">
        <f t="shared" si="13"/>
        <v/>
      </c>
      <c r="DF10" s="31" t="str">
        <f t="shared" si="13"/>
        <v/>
      </c>
      <c r="DG10" s="31" t="str">
        <f t="shared" si="13"/>
        <v/>
      </c>
      <c r="DH10" s="31" t="str">
        <f t="shared" si="13"/>
        <v/>
      </c>
      <c r="DI10" s="31" t="str">
        <f t="shared" si="13"/>
        <v/>
      </c>
      <c r="DJ10" s="31" t="str">
        <f t="shared" si="13"/>
        <v/>
      </c>
      <c r="DK10" s="31" t="str">
        <f t="shared" si="13"/>
        <v/>
      </c>
      <c r="DL10" s="31" t="str">
        <f t="shared" si="13"/>
        <v/>
      </c>
      <c r="DM10" s="31" t="str">
        <f t="shared" si="13"/>
        <v/>
      </c>
      <c r="DN10" s="31" t="str">
        <f t="shared" si="13"/>
        <v/>
      </c>
      <c r="DO10" s="31">
        <f t="shared" si="13"/>
        <v>1.2510209778641655E-3</v>
      </c>
      <c r="DP10" s="31">
        <f t="shared" si="13"/>
        <v>9.3309622522513163E-4</v>
      </c>
      <c r="DQ10" s="31" t="str">
        <f t="shared" si="13"/>
        <v/>
      </c>
      <c r="DR10" s="31" t="str">
        <f t="shared" si="13"/>
        <v/>
      </c>
      <c r="DS10" s="31" t="str">
        <f t="shared" si="13"/>
        <v/>
      </c>
      <c r="DT10" s="31" t="str">
        <f t="shared" si="13"/>
        <v/>
      </c>
      <c r="DU10" s="31" t="str">
        <f t="shared" si="13"/>
        <v/>
      </c>
      <c r="DV10" s="31" t="str">
        <f t="shared" si="13"/>
        <v/>
      </c>
      <c r="DW10" s="31" t="str">
        <f t="shared" si="13"/>
        <v/>
      </c>
      <c r="DX10" s="31" t="str">
        <f t="shared" si="13"/>
        <v/>
      </c>
      <c r="DY10" s="31">
        <f t="shared" si="13"/>
        <v>2.58475408649621E-6</v>
      </c>
      <c r="DZ10" s="31" t="str">
        <f t="shared" si="13"/>
        <v/>
      </c>
      <c r="EA10" s="31" t="str">
        <f t="shared" si="13"/>
        <v/>
      </c>
      <c r="EB10" s="31" t="str">
        <f t="shared" ref="EB10:EK10" si="14">IF(EB9="","",(EB9*EB9)/10000)</f>
        <v/>
      </c>
      <c r="EC10" s="31" t="str">
        <f t="shared" si="14"/>
        <v/>
      </c>
      <c r="ED10" s="31">
        <f t="shared" si="14"/>
        <v>2.326278677846589E-5</v>
      </c>
      <c r="EE10" s="31">
        <f t="shared" si="14"/>
        <v>7.8188811116510319E-3</v>
      </c>
      <c r="EF10" s="31" t="str">
        <f t="shared" si="14"/>
        <v/>
      </c>
      <c r="EG10" s="31" t="str">
        <f t="shared" si="14"/>
        <v/>
      </c>
      <c r="EH10" s="31" t="str">
        <f t="shared" si="14"/>
        <v/>
      </c>
      <c r="EI10" s="31" t="str">
        <f t="shared" si="14"/>
        <v/>
      </c>
      <c r="EJ10" s="31">
        <f t="shared" si="14"/>
        <v>5.4693396470259807E-3</v>
      </c>
      <c r="EK10" s="31" t="str">
        <f t="shared" si="14"/>
        <v/>
      </c>
      <c r="EL10" s="31"/>
      <c r="EM10" s="31"/>
      <c r="EN10" s="31"/>
      <c r="EO10" s="31"/>
      <c r="EP10" s="31"/>
      <c r="EQ10" s="31" t="str">
        <f t="shared" ref="EQ10:EY10" si="15">IF(EQ9="","",(EQ9*EQ9)/10000)</f>
        <v/>
      </c>
      <c r="ER10" s="31" t="str">
        <f t="shared" si="15"/>
        <v/>
      </c>
      <c r="ES10" s="31" t="str">
        <f t="shared" si="15"/>
        <v/>
      </c>
      <c r="ET10" s="31" t="str">
        <f t="shared" si="15"/>
        <v/>
      </c>
      <c r="EU10" s="31" t="str">
        <f t="shared" si="15"/>
        <v/>
      </c>
      <c r="EV10" s="31" t="str">
        <f t="shared" si="15"/>
        <v/>
      </c>
      <c r="EW10" s="31" t="str">
        <f t="shared" si="15"/>
        <v/>
      </c>
      <c r="EX10" s="31" t="str">
        <f t="shared" si="15"/>
        <v/>
      </c>
      <c r="EY10" s="31" t="str">
        <f t="shared" si="15"/>
        <v/>
      </c>
    </row>
    <row r="11" spans="1:156">
      <c r="B11" s="1" t="s">
        <v>172</v>
      </c>
      <c r="C11" s="65"/>
      <c r="D11" s="47" t="str">
        <f ca="1">IF(SUM('ENTRY '!R2:R4001)=0,"",COUNT('ENTRY '!R2:R4001))</f>
        <v/>
      </c>
      <c r="E11" s="47">
        <f ca="1">IF(SUM('ENTRY '!S2:S4001)=0,"",COUNT('ENTRY '!S2:S4001))</f>
        <v>32</v>
      </c>
      <c r="F11" s="47" t="str">
        <f ca="1">IF(SUM('ENTRY '!T2:T4001)=0,"",COUNT('ENTRY '!T2:T4001))</f>
        <v/>
      </c>
      <c r="G11" s="47" t="str">
        <f ca="1">IF(SUM('ENTRY '!U2:U4001)=0,"",COUNT('ENTRY '!U2:U4001))</f>
        <v/>
      </c>
      <c r="H11" s="47">
        <f ca="1">IF(SUM('ENTRY '!V2:V4001)=0,"",COUNT('ENTRY '!V2:V4001))</f>
        <v>5</v>
      </c>
      <c r="I11" s="47" t="str">
        <f ca="1">IF(SUM('ENTRY '!W2:W4001)=0,"",COUNT('ENTRY '!W2:W4001))</f>
        <v/>
      </c>
      <c r="J11" s="47" t="str">
        <f ca="1">IF(SUM('ENTRY '!X2:X4001)=0,"",COUNT('ENTRY '!X2:X4001))</f>
        <v/>
      </c>
      <c r="K11" s="47" t="str">
        <f ca="1">IF(SUM('ENTRY '!Y2:Y4001)=0,"",COUNT('ENTRY '!Y2:Y4001))</f>
        <v/>
      </c>
      <c r="L11" s="47" t="str">
        <f ca="1">IF(SUM('ENTRY '!Z2:Z4001)=0,"",COUNT('ENTRY '!Z2:Z4001))</f>
        <v/>
      </c>
      <c r="M11" s="47" t="str">
        <f ca="1">IF(SUM('ENTRY '!AA2:AA4001)=0,"",COUNT('ENTRY '!AA2:AA4001))</f>
        <v/>
      </c>
      <c r="N11" s="47" t="str">
        <f ca="1">IF(SUM('ENTRY '!AB2:AB4001)=0,"",COUNT('ENTRY '!AB2:AB4001))</f>
        <v/>
      </c>
      <c r="O11" s="47" t="str">
        <f ca="1">IF(SUM('ENTRY '!AC2:AC4001)=0,"",COUNT('ENTRY '!AC2:AC4001))</f>
        <v/>
      </c>
      <c r="P11" s="47" t="str">
        <f ca="1">IF(SUM('ENTRY '!AD2:AD4001)=0,"",COUNT('ENTRY '!AD2:AD4001))</f>
        <v/>
      </c>
      <c r="Q11" s="47">
        <f ca="1">IF(SUM('ENTRY '!AE2:AE4001)=0,"",COUNT('ENTRY '!AE2:AE4001))</f>
        <v>110</v>
      </c>
      <c r="R11" s="47" t="str">
        <f ca="1">IF(SUM('ENTRY '!AF2:AF4001)=0,"",COUNT('ENTRY '!AF2:AF4001))</f>
        <v/>
      </c>
      <c r="S11" s="47">
        <f ca="1">IF(SUM('ENTRY '!AG2:AG4001)=0,"",COUNT('ENTRY '!AG2:AG4001))</f>
        <v>3</v>
      </c>
      <c r="T11" s="47" t="str">
        <f ca="1">IF(SUM('ENTRY '!AH2:AH4001)=0,"",COUNT('ENTRY '!AH2:AH4001))</f>
        <v/>
      </c>
      <c r="U11" s="47" t="str">
        <f ca="1">IF(SUM('ENTRY '!AI2:AI4001)=0,"",COUNT('ENTRY '!AI2:AI4001))</f>
        <v/>
      </c>
      <c r="V11" s="47" t="str">
        <f ca="1">IF(SUM('ENTRY '!AJ2:AJ4001)=0,"",COUNT('ENTRY '!AJ2:AJ4001))</f>
        <v/>
      </c>
      <c r="W11" s="47" t="str">
        <f ca="1">IF(SUM('ENTRY '!AK2:AK4001)=0,"",COUNT('ENTRY '!AK2:AK4001))</f>
        <v/>
      </c>
      <c r="X11" s="47" t="str">
        <f ca="1">IF(SUM('ENTRY '!AL2:AL4001)=0,"",COUNT('ENTRY '!AL2:AL4001))</f>
        <v/>
      </c>
      <c r="Y11" s="47" t="str">
        <f ca="1">IF(SUM('ENTRY '!AM2:AM4001)=0,"",COUNT('ENTRY '!AM2:AM4001))</f>
        <v/>
      </c>
      <c r="Z11" s="47" t="str">
        <f ca="1">IF(SUM('ENTRY '!AN2:AN4001)=0,"",COUNT('ENTRY '!AN2:AN4001))</f>
        <v/>
      </c>
      <c r="AA11" s="47" t="str">
        <f ca="1">IF(SUM('ENTRY '!AO2:AO4001)=0,"",COUNT('ENTRY '!AO2:AO4001))</f>
        <v/>
      </c>
      <c r="AB11" s="47" t="str">
        <f ca="1">IF(SUM('ENTRY '!AP2:AP4001)=0,"",COUNT('ENTRY '!AP2:AP4001))</f>
        <v/>
      </c>
      <c r="AC11" s="47">
        <f ca="1">IF(SUM('ENTRY '!AQ2:AQ4001)=0,"",COUNT('ENTRY '!AQ2:AQ4001))</f>
        <v>64</v>
      </c>
      <c r="AD11" s="47" t="str">
        <f ca="1">IF(SUM('ENTRY '!AR2:AR4001)=0,"",COUNT('ENTRY '!AR2:AR4001))</f>
        <v/>
      </c>
      <c r="AE11" s="47" t="str">
        <f ca="1">IF(SUM('ENTRY '!AS2:AS4001)=0,"",COUNT('ENTRY '!AS2:AS4001))</f>
        <v/>
      </c>
      <c r="AF11" s="47" t="str">
        <f ca="1">IF(SUM('ENTRY '!AT2:AT4001)=0,"",COUNT('ENTRY '!AT2:AT4001))</f>
        <v/>
      </c>
      <c r="AG11" s="47" t="str">
        <f ca="1">IF(SUM('ENTRY '!AU2:AU4001)=0,"",COUNT('ENTRY '!AU2:AU4001))</f>
        <v/>
      </c>
      <c r="AH11" s="47" t="str">
        <f ca="1">IF(SUM('ENTRY '!AV2:AV4001)=0,"",COUNT('ENTRY '!AV2:AV4001))</f>
        <v/>
      </c>
      <c r="AI11" s="47">
        <f ca="1">IF(SUM('ENTRY '!AW2:AW4001)=0,"",COUNT('ENTRY '!AW2:AW4001))</f>
        <v>14</v>
      </c>
      <c r="AJ11" s="47" t="str">
        <f ca="1">IF(SUM('ENTRY '!AX2:AX4001)=0,"",COUNT('ENTRY '!AX2:AX4001))</f>
        <v/>
      </c>
      <c r="AK11" s="47" t="str">
        <f ca="1">IF(SUM('ENTRY '!AY2:AY4001)=0,"",COUNT('ENTRY '!AY2:AY4001))</f>
        <v/>
      </c>
      <c r="AL11" s="47" t="str">
        <f ca="1">IF(SUM('ENTRY '!AZ2:AZ4001)=0,"",COUNT('ENTRY '!AZ2:AZ4001))</f>
        <v/>
      </c>
      <c r="AM11" s="47" t="str">
        <f ca="1">IF(SUM('ENTRY '!BA2:BA4001)=0,"",COUNT('ENTRY '!BA2:BA4001))</f>
        <v/>
      </c>
      <c r="AN11" s="47" t="str">
        <f ca="1">IF(SUM('ENTRY '!BB2:BB4001)=0,"",COUNT('ENTRY '!BB2:BB4001))</f>
        <v/>
      </c>
      <c r="AO11" s="47" t="str">
        <f ca="1">IF(SUM('ENTRY '!BC2:BC4001)=0,"",COUNT('ENTRY '!BC2:BC4001))</f>
        <v/>
      </c>
      <c r="AP11" s="47" t="str">
        <f ca="1">IF(SUM('ENTRY '!BD2:BD4001)=0,"",COUNT('ENTRY '!BD2:BD4001))</f>
        <v/>
      </c>
      <c r="AQ11" s="47">
        <f ca="1">IF(SUM('ENTRY '!BE2:BE4001)=0,"",COUNT('ENTRY '!BE2:BE4001))</f>
        <v>16</v>
      </c>
      <c r="AR11" s="47" t="str">
        <f ca="1">IF(SUM('ENTRY '!BF2:BF4001)=0,"",COUNT('ENTRY '!BF2:BF4001))</f>
        <v/>
      </c>
      <c r="AS11" s="47">
        <f ca="1">IF(SUM('ENTRY '!BG2:BG4001)=0,"",COUNT('ENTRY '!BG2:BG4001))</f>
        <v>46</v>
      </c>
      <c r="AT11" s="47" t="str">
        <f ca="1">IF(SUM('ENTRY '!BH2:BH4001)=0,"",COUNT('ENTRY '!BH2:BH4001))</f>
        <v/>
      </c>
      <c r="AU11" s="47" t="str">
        <f ca="1">IF(SUM('ENTRY '!BI2:BI4001)=0,"",COUNT('ENTRY '!BI2:BI4001))</f>
        <v/>
      </c>
      <c r="AV11" s="47" t="str">
        <f ca="1">IF(SUM('ENTRY '!BJ2:BJ4001)=0,"",COUNT('ENTRY '!BJ2:BJ4001))</f>
        <v/>
      </c>
      <c r="AW11" s="47" t="str">
        <f ca="1">IF(SUM('ENTRY '!BK2:BK4001)=0,"",COUNT('ENTRY '!BK2:BK4001))</f>
        <v/>
      </c>
      <c r="AX11" s="47" t="str">
        <f ca="1">IF(SUM('ENTRY '!BL2:BL4001)=0,"",COUNT('ENTRY '!BL2:BL4001))</f>
        <v/>
      </c>
      <c r="AY11" s="47" t="str">
        <f ca="1">IF(SUM('ENTRY '!BM2:BM4001)=0,"",COUNT('ENTRY '!BM2:BM4001))</f>
        <v/>
      </c>
      <c r="AZ11" s="47" t="str">
        <f ca="1">IF(SUM('ENTRY '!BN2:BN4001)=0,"",COUNT('ENTRY '!BN2:BN4001))</f>
        <v/>
      </c>
      <c r="BA11" s="47">
        <f ca="1">IF(SUM('ENTRY '!BO2:BO4001)=0,"",COUNT('ENTRY '!BO2:BO4001))</f>
        <v>4</v>
      </c>
      <c r="BB11" s="47" t="str">
        <f ca="1">IF(SUM('ENTRY '!BP2:BP4001)=0,"",COUNT('ENTRY '!BP2:BP4001))</f>
        <v/>
      </c>
      <c r="BC11" s="47" t="str">
        <f ca="1">IF(SUM('ENTRY '!BQ2:BQ4001)=0,"",COUNT('ENTRY '!BQ2:BQ4001))</f>
        <v/>
      </c>
      <c r="BD11" s="47" t="str">
        <f ca="1">IF(SUM('ENTRY '!BR2:BR4001)=0,"",COUNT('ENTRY '!BR2:BR4001))</f>
        <v/>
      </c>
      <c r="BE11" s="47" t="str">
        <f ca="1">IF(SUM('ENTRY '!BS2:BS4001)=0,"",COUNT('ENTRY '!BS2:BS4001))</f>
        <v/>
      </c>
      <c r="BF11" s="47" t="str">
        <f ca="1">IF(SUM('ENTRY '!BT2:BT4001)=0,"",COUNT('ENTRY '!BT2:BT4001))</f>
        <v/>
      </c>
      <c r="BG11" s="47" t="str">
        <f ca="1">IF(SUM('ENTRY '!BU2:BU4001)=0,"",COUNT('ENTRY '!BU2:BU4001))</f>
        <v/>
      </c>
      <c r="BH11" s="47" t="str">
        <f ca="1">IF(SUM('ENTRY '!BV2:BV4001)=0,"",COUNT('ENTRY '!BV2:BV4001))</f>
        <v/>
      </c>
      <c r="BI11" s="47">
        <f ca="1">IF(SUM('ENTRY '!BW2:BW4001)=0,"",COUNT('ENTRY '!BW2:BW4001))</f>
        <v>45</v>
      </c>
      <c r="BJ11" s="47" t="str">
        <f ca="1">IF(SUM('ENTRY '!BX2:BX4001)=0,"",COUNT('ENTRY '!BX2:BX4001))</f>
        <v/>
      </c>
      <c r="BK11" s="47" t="str">
        <f ca="1">IF(SUM('ENTRY '!BY2:BY4001)=0,"",COUNT('ENTRY '!BY2:BY4001))</f>
        <v/>
      </c>
      <c r="BL11" s="47" t="str">
        <f ca="1">IF(SUM('ENTRY '!BZ2:BZ4001)=0,"",COUNT('ENTRY '!BZ2:BZ4001))</f>
        <v/>
      </c>
      <c r="BM11" s="47">
        <f ca="1">IF(SUM('ENTRY '!CA2:CA4001)=0,"",COUNT('ENTRY '!CA2:CA4001))</f>
        <v>1</v>
      </c>
      <c r="BN11" s="47">
        <f ca="1">IF(SUM('ENTRY '!CB2:CB4001)=0,"",COUNT('ENTRY '!CB2:CB4001))</f>
        <v>11</v>
      </c>
      <c r="BO11" s="47" t="str">
        <f ca="1">IF(SUM('ENTRY '!CC2:CC4001)=0,"",COUNT('ENTRY '!CC2:CC4001))</f>
        <v/>
      </c>
      <c r="BP11" s="47" t="str">
        <f ca="1">IF(SUM('ENTRY '!CD2:CD4001)=0,"",COUNT('ENTRY '!CD2:CD4001))</f>
        <v/>
      </c>
      <c r="BQ11" s="47" t="str">
        <f ca="1">IF(SUM('ENTRY '!CE2:CE4001)=0,"",COUNT('ENTRY '!CE2:CE4001))</f>
        <v/>
      </c>
      <c r="BR11" s="47" t="str">
        <f ca="1">IF(SUM('ENTRY '!CF2:CF4001)=0,"",COUNT('ENTRY '!CF2:CF4001))</f>
        <v/>
      </c>
      <c r="BS11" s="47" t="str">
        <f ca="1">IF(SUM('ENTRY '!CG2:CG4001)=0,"",COUNT('ENTRY '!CG2:CG4001))</f>
        <v/>
      </c>
      <c r="BT11" s="47">
        <f ca="1">IF(SUM('ENTRY '!CH2:CH4001)=0,"",COUNT('ENTRY '!CH2:CH4001))</f>
        <v>1</v>
      </c>
      <c r="BU11" s="47" t="str">
        <f ca="1">IF(SUM('ENTRY '!CI2:CI4001)=0,"",COUNT('ENTRY '!CI2:CI4001))</f>
        <v/>
      </c>
      <c r="BV11" s="47" t="str">
        <f ca="1">IF(SUM('ENTRY '!CJ2:CJ4001)=0,"",COUNT('ENTRY '!CJ2:CJ4001))</f>
        <v/>
      </c>
      <c r="BW11" s="47" t="str">
        <f ca="1">IF(SUM('ENTRY '!CK2:CK4001)=0,"",COUNT('ENTRY '!CK2:CK4001))</f>
        <v/>
      </c>
      <c r="BX11" s="47" t="str">
        <f ca="1">IF(SUM('ENTRY '!CL2:CL4001)=0,"",COUNT('ENTRY '!CL2:CL4001))</f>
        <v/>
      </c>
      <c r="BY11" s="47">
        <f ca="1">IF(SUM('ENTRY '!CM2:CM4001)=0,"",COUNT('ENTRY '!CM2:CM4001))</f>
        <v>1</v>
      </c>
      <c r="BZ11" s="47" t="str">
        <f ca="1">IF(SUM('ENTRY '!CN2:CN4001)=0,"",COUNT('ENTRY '!CN2:CN4001))</f>
        <v/>
      </c>
      <c r="CA11" s="47" t="str">
        <f ca="1">IF(SUM('ENTRY '!CO2:CO4001)=0,"",COUNT('ENTRY '!CO2:CO4001))</f>
        <v/>
      </c>
      <c r="CB11" s="47" t="str">
        <f ca="1">IF(SUM('ENTRY '!CP2:CP4001)=0,"",COUNT('ENTRY '!CP2:CP4001))</f>
        <v/>
      </c>
      <c r="CC11" s="47" t="str">
        <f ca="1">IF(SUM('ENTRY '!CQ2:CQ4001)=0,"",COUNT('ENTRY '!CQ2:CQ4001))</f>
        <v/>
      </c>
      <c r="CD11" s="47" t="str">
        <f ca="1">IF(SUM('ENTRY '!CR2:CR4001)=0,"",COUNT('ENTRY '!CR2:CR4001))</f>
        <v/>
      </c>
      <c r="CE11" s="47" t="str">
        <f ca="1">IF(SUM('ENTRY '!CS2:CS4001)=0,"",COUNT('ENTRY '!CS2:CS4001))</f>
        <v/>
      </c>
      <c r="CF11" s="47" t="str">
        <f ca="1">IF(SUM('ENTRY '!CT2:CT4001)=0,"",COUNT('ENTRY '!CT2:CT4001))</f>
        <v/>
      </c>
      <c r="CG11" s="47" t="str">
        <f ca="1">IF(SUM('ENTRY '!CU2:CU4001)=0,"",COUNT('ENTRY '!CU2:CU4001))</f>
        <v/>
      </c>
      <c r="CH11" s="47" t="str">
        <f ca="1">IF(SUM('ENTRY '!CV2:CV4001)=0,"",COUNT('ENTRY '!CV2:CV4001))</f>
        <v/>
      </c>
      <c r="CI11" s="47" t="str">
        <f ca="1">IF(SUM('ENTRY '!CW2:CW4001)=0,"",COUNT('ENTRY '!CW2:CW4001))</f>
        <v/>
      </c>
      <c r="CJ11" s="47" t="str">
        <f ca="1">IF(SUM('ENTRY '!CX2:CX4001)=0,"",COUNT('ENTRY '!CX2:CX4001))</f>
        <v/>
      </c>
      <c r="CK11" s="47">
        <f ca="1">IF(SUM('ENTRY '!CY2:CY4001)=0,"",COUNT('ENTRY '!CY2:CY4001))</f>
        <v>6</v>
      </c>
      <c r="CL11" s="47">
        <f ca="1">IF(SUM('ENTRY '!CZ2:CZ4001)=0,"",COUNT('ENTRY '!CZ2:CZ4001))</f>
        <v>9</v>
      </c>
      <c r="CM11" s="47">
        <f ca="1">IF(SUM('ENTRY '!DA2:DA4001)=0,"",COUNT('ENTRY '!DA2:DA4001))</f>
        <v>7</v>
      </c>
      <c r="CN11" s="47" t="str">
        <f ca="1">IF(SUM('ENTRY '!DB2:DB4001)=0,"",COUNT('ENTRY '!DB2:DB4001))</f>
        <v/>
      </c>
      <c r="CO11" s="47" t="str">
        <f ca="1">IF(SUM('ENTRY '!DC2:DC4001)=0,"",COUNT('ENTRY '!DC2:DC4001))</f>
        <v/>
      </c>
      <c r="CP11" s="47" t="str">
        <f ca="1">IF(SUM('ENTRY '!DD2:DD4001)=0,"",COUNT('ENTRY '!DD2:DD4001))</f>
        <v/>
      </c>
      <c r="CQ11" s="47">
        <f ca="1">IF(SUM('ENTRY '!DE2:DE4001)=0,"",COUNT('ENTRY '!DE2:DE4001))</f>
        <v>100</v>
      </c>
      <c r="CR11" s="47" t="str">
        <f ca="1">IF(SUM('ENTRY '!DF2:DF4001)=0,"",COUNT('ENTRY '!DF2:DF4001))</f>
        <v/>
      </c>
      <c r="CS11" s="47" t="str">
        <f ca="1">IF(SUM('ENTRY '!DG2:DG4001)=0,"",COUNT('ENTRY '!DG2:DG4001))</f>
        <v/>
      </c>
      <c r="CT11" s="47" t="str">
        <f ca="1">IF(SUM('ENTRY '!DH2:DH4001)=0,"",COUNT('ENTRY '!DH2:DH4001))</f>
        <v/>
      </c>
      <c r="CU11" s="47" t="str">
        <f ca="1">IF(SUM('ENTRY '!DI2:DI4001)=0,"",COUNT('ENTRY '!DI2:DI4001))</f>
        <v/>
      </c>
      <c r="CV11" s="47" t="str">
        <f ca="1">IF(SUM('ENTRY '!DJ2:DJ4001)=0,"",COUNT('ENTRY '!DJ2:DJ4001))</f>
        <v/>
      </c>
      <c r="CW11" s="47" t="str">
        <f ca="1">IF(SUM('ENTRY '!DK2:DK4001)=0,"",COUNT('ENTRY '!DK2:DK4001))</f>
        <v/>
      </c>
      <c r="CX11" s="47" t="str">
        <f ca="1">IF(SUM('ENTRY '!DL2:DL4001)=0,"",COUNT('ENTRY '!DL2:DL4001))</f>
        <v/>
      </c>
      <c r="CY11" s="47" t="str">
        <f ca="1">IF(SUM('ENTRY '!DM2:DM4001)=0,"",COUNT('ENTRY '!DM2:DM4001))</f>
        <v/>
      </c>
      <c r="CZ11" s="47" t="str">
        <f ca="1">IF(SUM('ENTRY '!DN2:DN4001)=0,"",COUNT('ENTRY '!DN2:DN4001))</f>
        <v/>
      </c>
      <c r="DA11" s="47" t="str">
        <f ca="1">IF(SUM('ENTRY '!DO2:DO4001)=0,"",COUNT('ENTRY '!DO2:DO4001))</f>
        <v/>
      </c>
      <c r="DB11" s="47">
        <f ca="1">IF(SUM('ENTRY '!DP2:DP4001)=0,"",COUNT('ENTRY '!DP2:DP4001))</f>
        <v>1</v>
      </c>
      <c r="DC11" s="47" t="str">
        <f ca="1">IF(SUM('ENTRY '!DQ2:DQ4001)=0,"",COUNT('ENTRY '!DQ2:DQ4001))</f>
        <v/>
      </c>
      <c r="DD11" s="47" t="str">
        <f ca="1">IF(SUM('ENTRY '!DR2:DR4001)=0,"",COUNT('ENTRY '!DR2:DR4001))</f>
        <v/>
      </c>
      <c r="DE11" s="47" t="str">
        <f ca="1">IF(SUM('ENTRY '!DS2:DS4001)=0,"",COUNT('ENTRY '!DS2:DS4001))</f>
        <v/>
      </c>
      <c r="DF11" s="47" t="str">
        <f ca="1">IF(SUM('ENTRY '!DT2:DT4001)=0,"",COUNT('ENTRY '!DT2:DT4001))</f>
        <v/>
      </c>
      <c r="DG11" s="47" t="str">
        <f ca="1">IF(SUM('ENTRY '!DU2:DU4001)=0,"",COUNT('ENTRY '!DU2:DU4001))</f>
        <v/>
      </c>
      <c r="DH11" s="47" t="str">
        <f ca="1">IF(SUM('ENTRY '!DV2:DV4001)=0,"",COUNT('ENTRY '!DV2:DV4001))</f>
        <v/>
      </c>
      <c r="DI11" s="47" t="str">
        <f ca="1">IF(SUM('ENTRY '!DW2:DW4001)=0,"",COUNT('ENTRY '!DW2:DW4001))</f>
        <v/>
      </c>
      <c r="DJ11" s="47" t="str">
        <f ca="1">IF(SUM('ENTRY '!DX2:DX4001)=0,"",COUNT('ENTRY '!DX2:DX4001))</f>
        <v/>
      </c>
      <c r="DK11" s="47" t="str">
        <f ca="1">IF(SUM('ENTRY '!DY2:DY4001)=0,"",COUNT('ENTRY '!DY2:DY4001))</f>
        <v/>
      </c>
      <c r="DL11" s="47" t="str">
        <f ca="1">IF(SUM('ENTRY '!DZ2:DZ4001)=0,"",COUNT('ENTRY '!DZ2:DZ4001))</f>
        <v/>
      </c>
      <c r="DM11" s="47" t="str">
        <f ca="1">IF(SUM('ENTRY '!EA2:EA4001)=0,"",COUNT('ENTRY '!EA2:EA4001))</f>
        <v/>
      </c>
      <c r="DN11" s="47" t="str">
        <f ca="1">IF(SUM('ENTRY '!EB2:EB4001)=0,"",COUNT('ENTRY '!EB2:EB4001))</f>
        <v/>
      </c>
      <c r="DO11" s="47">
        <f ca="1">IF(SUM('ENTRY '!EC2:EC4001)=0,"",COUNT('ENTRY '!EC2:EC4001))</f>
        <v>22</v>
      </c>
      <c r="DP11" s="47">
        <f ca="1">IF(SUM('ENTRY '!ED2:ED4001)=0,"",COUNT('ENTRY '!ED2:ED4001))</f>
        <v>19</v>
      </c>
      <c r="DQ11" s="47" t="str">
        <f ca="1">IF(SUM('ENTRY '!EE2:EE4001)=0,"",COUNT('ENTRY '!EE2:EE4001))</f>
        <v/>
      </c>
      <c r="DR11" s="47" t="str">
        <f ca="1">IF(SUM('ENTRY '!EF2:EF4001)=0,"",COUNT('ENTRY '!EF2:EF4001))</f>
        <v/>
      </c>
      <c r="DS11" s="47" t="str">
        <f ca="1">IF(SUM('ENTRY '!EG2:EG4001)=0,"",COUNT('ENTRY '!EG2:EG4001))</f>
        <v/>
      </c>
      <c r="DT11" s="47" t="str">
        <f ca="1">IF(SUM('ENTRY '!EH2:EH4001)=0,"",COUNT('ENTRY '!EH2:EH4001))</f>
        <v/>
      </c>
      <c r="DU11" s="47" t="str">
        <f ca="1">IF(SUM('ENTRY '!EI2:EI4001)=0,"",COUNT('ENTRY '!EI2:EI4001))</f>
        <v/>
      </c>
      <c r="DV11" s="47" t="str">
        <f ca="1">IF(SUM('ENTRY '!EJ2:EJ4001)=0,"",COUNT('ENTRY '!EJ2:EJ4001))</f>
        <v/>
      </c>
      <c r="DW11" s="47" t="str">
        <f ca="1">IF(SUM('ENTRY '!EK2:EK4001)=0,"",COUNT('ENTRY '!EK2:EK4001))</f>
        <v/>
      </c>
      <c r="DX11" s="47" t="str">
        <f ca="1">IF(SUM('ENTRY '!EL2:EL4001)=0,"",COUNT('ENTRY '!EL2:EL4001))</f>
        <v/>
      </c>
      <c r="DY11" s="47">
        <f ca="1">IF(SUM('ENTRY '!EM2:EM4001)=0,"",COUNT('ENTRY '!EM2:EM4001))</f>
        <v>1</v>
      </c>
      <c r="DZ11" s="47" t="str">
        <f ca="1">IF(SUM('ENTRY '!EN2:EN4001)=0,"",COUNT('ENTRY '!EN2:EN4001))</f>
        <v/>
      </c>
      <c r="EA11" s="47" t="str">
        <f ca="1">IF(SUM('ENTRY '!EO2:EO4001)=0,"",COUNT('ENTRY '!EO2:EO4001))</f>
        <v/>
      </c>
      <c r="EB11" s="47" t="str">
        <f ca="1">IF(SUM('ENTRY '!EP2:EP4001)=0,"",COUNT('ENTRY '!EP2:EP4001))</f>
        <v/>
      </c>
      <c r="EC11" s="47" t="str">
        <f ca="1">IF(SUM('ENTRY '!EQ2:EQ4001)=0,"",COUNT('ENTRY '!EQ2:EQ4001))</f>
        <v/>
      </c>
      <c r="ED11" s="47">
        <f ca="1">IF(SUM('ENTRY '!ER2:ER4001)=0,"",COUNT('ENTRY '!ER2:ER4001))</f>
        <v>3</v>
      </c>
      <c r="EE11" s="47">
        <f ca="1">IF(SUM('ENTRY '!ES2:ES4001)=0,"",COUNT('ENTRY '!ES2:ES4001))</f>
        <v>55</v>
      </c>
      <c r="EF11" s="47" t="str">
        <f ca="1">IF(SUM('ENTRY '!ET2:ET4001)=0,"",COUNT('ENTRY '!ET2:ET4001))</f>
        <v/>
      </c>
      <c r="EG11" s="47" t="str">
        <f ca="1">IF(SUM('ENTRY '!EU2:EU4001)=0,"",COUNT('ENTRY '!EU2:EU4001))</f>
        <v/>
      </c>
      <c r="EH11" s="47" t="str">
        <f ca="1">IF(SUM('ENTRY '!EV2:EV4001)=0,"",COUNT('ENTRY '!EV2:EV4001))</f>
        <v/>
      </c>
      <c r="EI11" s="47" t="str">
        <f ca="1">IF(SUM('ENTRY '!EW2:EW4001)=0,"",COUNT('ENTRY '!EW2:EW4001))</f>
        <v/>
      </c>
      <c r="EJ11" s="47">
        <f ca="1">IF(SUM('ENTRY '!EX2:EX4001)=0,"",COUNT('ENTRY '!EX2:EX4001))</f>
        <v>46</v>
      </c>
      <c r="EK11" s="47" t="str">
        <f ca="1">IF(SUM('ENTRY '!EY2:EY4001)=0,"",COUNT('ENTRY '!EY2:EY4001))</f>
        <v/>
      </c>
      <c r="EL11" s="47" t="str">
        <f ca="1">IF(SUM('ENTRY '!EZ2:EZ4001)=0,"",COUNT('ENTRY '!EZ2:EZ4001))</f>
        <v/>
      </c>
      <c r="EM11" s="47">
        <f ca="1">IF(SUM('ENTRY '!FA2:FA4001)=0,"",COUNT('ENTRY '!FA2:FA4001))</f>
        <v>3</v>
      </c>
      <c r="EN11" s="47">
        <f ca="1">IF(SUM('ENTRY '!FB2:FB4001)=0,"",COUNT('ENTRY '!FB2:FB4001))</f>
        <v>21</v>
      </c>
      <c r="EO11" s="47" t="str">
        <f ca="1">IF(SUM('ENTRY '!FC2:FC4001)=0,"",COUNT('ENTRY '!FC2:FC4001))</f>
        <v/>
      </c>
      <c r="EP11" s="47" t="str">
        <f ca="1">IF(SUM('ENTRY '!FD2:FD4001)=0,"",COUNT('ENTRY '!FD2:FD4001))</f>
        <v/>
      </c>
      <c r="EQ11" s="47" t="str">
        <f ca="1">IF(SUM('ENTRY '!FE2:FE4001)=0,"",COUNT('ENTRY '!FE2:FE4001))</f>
        <v/>
      </c>
      <c r="ER11" s="47" t="str">
        <f ca="1">IF(SUM('ENTRY '!FF2:FF4001)=0,"",COUNT('ENTRY '!FF2:FF4001))</f>
        <v/>
      </c>
      <c r="ES11" s="47" t="str">
        <f ca="1">IF(SUM('ENTRY '!FG2:FG4001)=0,"",COUNT('ENTRY '!FG2:FG4001))</f>
        <v/>
      </c>
      <c r="ET11" s="47" t="str">
        <f ca="1">IF(SUM('ENTRY '!FH2:FH4001)=0,"",COUNT('ENTRY '!FH2:FH4001))</f>
        <v/>
      </c>
      <c r="EU11" s="47" t="str">
        <f ca="1">IF(SUM('ENTRY '!FI2:FI4001)=0,"",COUNT('ENTRY '!FI2:FI4001))</f>
        <v/>
      </c>
      <c r="EV11" s="47" t="str">
        <f ca="1">IF(SUM('ENTRY '!FJ2:FJ4001)=0,"",COUNT('ENTRY '!FJ2:FJ4001))</f>
        <v/>
      </c>
      <c r="EW11" s="47" t="str">
        <f ca="1">IF(SUM('ENTRY '!FK2:FK4001)=0,"",COUNT('ENTRY '!FK2:FK4001))</f>
        <v/>
      </c>
      <c r="EX11" s="47" t="str">
        <f ca="1">IF(SUM('ENTRY '!FL2:FL4001)=0,"",COUNT('ENTRY '!FL2:FL4001))</f>
        <v/>
      </c>
      <c r="EY11" s="47" t="str">
        <f ca="1">IF(SUM('ENTRY '!FM2:FM4001)=0,"",COUNT('ENTRY '!FM2:FM4001))</f>
        <v/>
      </c>
    </row>
    <row r="12" spans="1:156" s="85" customFormat="1">
      <c r="A12" s="78"/>
      <c r="B12" s="57" t="s">
        <v>68</v>
      </c>
      <c r="C12" s="65">
        <f ca="1">IF(C17="","",AVERAGE('ENTRY '!Q2:Q4001))</f>
        <v>1.5442477876106195</v>
      </c>
      <c r="D12" s="26" t="str">
        <f ca="1">IF(D11="","",AVERAGE('ENTRY '!R2:R4001))</f>
        <v/>
      </c>
      <c r="E12" s="26">
        <f ca="1">IF(E11="","",AVERAGE('ENTRY '!S2:S4001))</f>
        <v>1.65625</v>
      </c>
      <c r="F12" s="26" t="str">
        <f ca="1">IF(F11="","",AVERAGE('ENTRY '!T2:T4001))</f>
        <v/>
      </c>
      <c r="G12" s="26" t="str">
        <f ca="1">IF(G11="","",AVERAGE('ENTRY '!U2:U4001))</f>
        <v/>
      </c>
      <c r="H12" s="26">
        <f ca="1">IF(H11="","",AVERAGE('ENTRY '!V2:V4001))</f>
        <v>1</v>
      </c>
      <c r="I12" s="26" t="str">
        <f ca="1">IF(I11="","",AVERAGE('ENTRY '!W2:W4001))</f>
        <v/>
      </c>
      <c r="J12" s="26" t="str">
        <f ca="1">IF(J11="","",AVERAGE('ENTRY '!X2:X4001))</f>
        <v/>
      </c>
      <c r="K12" s="26" t="str">
        <f ca="1">IF(K11="","",AVERAGE('ENTRY '!Y2:Y4001))</f>
        <v/>
      </c>
      <c r="L12" s="26" t="str">
        <f ca="1">IF(L11="","",AVERAGE('ENTRY '!Z2:Z4001))</f>
        <v/>
      </c>
      <c r="M12" s="26" t="str">
        <f ca="1">IF(M11="","",AVERAGE('ENTRY '!AA2:AA4001))</f>
        <v/>
      </c>
      <c r="N12" s="26" t="str">
        <f ca="1">IF(N11="","",AVERAGE('ENTRY '!AB2:AB4001))</f>
        <v/>
      </c>
      <c r="O12" s="26" t="str">
        <f ca="1">IF(O11="","",AVERAGE('ENTRY '!AC2:AC4001))</f>
        <v/>
      </c>
      <c r="P12" s="26" t="str">
        <f ca="1">IF(P11="","",AVERAGE('ENTRY '!AD2:AD4001))</f>
        <v/>
      </c>
      <c r="Q12" s="26">
        <f ca="1">IF(Q11="","",AVERAGE('ENTRY '!AE2:AE4001))</f>
        <v>1.2727272727272727</v>
      </c>
      <c r="R12" s="26" t="str">
        <f ca="1">IF(R11="","",AVERAGE('ENTRY '!AF2:AF4001))</f>
        <v/>
      </c>
      <c r="S12" s="26">
        <f ca="1">IF(S11="","",AVERAGE('ENTRY '!AG2:AG4001))</f>
        <v>1</v>
      </c>
      <c r="T12" s="26" t="str">
        <f ca="1">IF(T11="","",AVERAGE('ENTRY '!AH2:AH4001))</f>
        <v/>
      </c>
      <c r="U12" s="26" t="str">
        <f ca="1">IF(U11="","",AVERAGE('ENTRY '!AI2:AI4001))</f>
        <v/>
      </c>
      <c r="V12" s="26" t="str">
        <f ca="1">IF(V11="","",AVERAGE('ENTRY '!AJ2:AJ4001))</f>
        <v/>
      </c>
      <c r="W12" s="26" t="str">
        <f ca="1">IF(W11="","",AVERAGE('ENTRY '!AK2:AK4001))</f>
        <v/>
      </c>
      <c r="X12" s="26" t="str">
        <f ca="1">IF(X11="","",AVERAGE('ENTRY '!AL2:AL4001))</f>
        <v/>
      </c>
      <c r="Y12" s="26" t="str">
        <f ca="1">IF(Y11="","",AVERAGE('ENTRY '!AM2:AM4001))</f>
        <v/>
      </c>
      <c r="Z12" s="26" t="str">
        <f ca="1">IF(Z11="","",AVERAGE('ENTRY '!AN2:AN4001))</f>
        <v/>
      </c>
      <c r="AA12" s="26" t="str">
        <f ca="1">IF(AA11="","",AVERAGE('ENTRY '!AO2:AO4001))</f>
        <v/>
      </c>
      <c r="AB12" s="26" t="str">
        <f ca="1">IF(AB11="","",AVERAGE('ENTRY '!AP2:AP4001))</f>
        <v/>
      </c>
      <c r="AC12" s="26">
        <f ca="1">IF(AC11="","",AVERAGE('ENTRY '!AQ2:AQ4001))</f>
        <v>1.140625</v>
      </c>
      <c r="AD12" s="26" t="str">
        <f ca="1">IF(AD11="","",AVERAGE('ENTRY '!AR2:AR4001))</f>
        <v/>
      </c>
      <c r="AE12" s="26" t="str">
        <f ca="1">IF(AE11="","",AVERAGE('ENTRY '!AS2:AS4001))</f>
        <v/>
      </c>
      <c r="AF12" s="26" t="str">
        <f ca="1">IF(AF11="","",AVERAGE('ENTRY '!AT2:AT4001))</f>
        <v/>
      </c>
      <c r="AG12" s="26" t="str">
        <f ca="1">IF(AG11="","",AVERAGE('ENTRY '!AU2:AU4001))</f>
        <v/>
      </c>
      <c r="AH12" s="26" t="str">
        <f ca="1">IF(AH11="","",AVERAGE('ENTRY '!AV2:AV4001))</f>
        <v/>
      </c>
      <c r="AI12" s="26">
        <f ca="1">IF(AI11="","",AVERAGE('ENTRY '!AW2:AW4001))</f>
        <v>1</v>
      </c>
      <c r="AJ12" s="26" t="str">
        <f ca="1">IF(AJ11="","",AVERAGE('ENTRY '!AX2:AX4001))</f>
        <v/>
      </c>
      <c r="AK12" s="26" t="str">
        <f ca="1">IF(AK11="","",AVERAGE('ENTRY '!AY2:AY4001))</f>
        <v/>
      </c>
      <c r="AL12" s="26" t="str">
        <f ca="1">IF(AL11="","",AVERAGE('ENTRY '!AZ2:AZ4001))</f>
        <v/>
      </c>
      <c r="AM12" s="26" t="str">
        <f ca="1">IF(AM11="","",AVERAGE('ENTRY '!BA2:BA4001))</f>
        <v/>
      </c>
      <c r="AN12" s="26" t="str">
        <f ca="1">IF(AN11="","",AVERAGE('ENTRY '!BB2:BB4001))</f>
        <v/>
      </c>
      <c r="AO12" s="26" t="str">
        <f ca="1">IF(AO11="","",AVERAGE('ENTRY '!BC2:BC4001))</f>
        <v/>
      </c>
      <c r="AP12" s="26" t="str">
        <f ca="1">IF(AP11="","",AVERAGE('ENTRY '!BD2:BD4001))</f>
        <v/>
      </c>
      <c r="AQ12" s="26">
        <f ca="1">IF(AQ11="","",AVERAGE('ENTRY '!BE2:BE4001))</f>
        <v>1</v>
      </c>
      <c r="AR12" s="26" t="str">
        <f ca="1">IF(AR11="","",AVERAGE('ENTRY '!BF2:BF4001))</f>
        <v/>
      </c>
      <c r="AS12" s="26">
        <f ca="1">IF(AS11="","",AVERAGE('ENTRY '!BG2:BG4001))</f>
        <v>1.0217391304347827</v>
      </c>
      <c r="AT12" s="26" t="str">
        <f ca="1">IF(AT11="","",AVERAGE('ENTRY '!BH2:BH4001))</f>
        <v/>
      </c>
      <c r="AU12" s="26" t="str">
        <f ca="1">IF(AU11="","",AVERAGE('ENTRY '!BI2:BI4001))</f>
        <v/>
      </c>
      <c r="AV12" s="26" t="str">
        <f ca="1">IF(AV11="","",AVERAGE('ENTRY '!BJ2:BJ4001))</f>
        <v/>
      </c>
      <c r="AW12" s="26" t="str">
        <f ca="1">IF(AW11="","",AVERAGE('ENTRY '!BK2:BK4001))</f>
        <v/>
      </c>
      <c r="AX12" s="26" t="str">
        <f ca="1">IF(AX11="","",AVERAGE('ENTRY '!BL2:BL4001))</f>
        <v/>
      </c>
      <c r="AY12" s="26" t="str">
        <f ca="1">IF(AY11="","",AVERAGE('ENTRY '!BM2:BM4001))</f>
        <v/>
      </c>
      <c r="AZ12" s="26" t="str">
        <f ca="1">IF(AZ11="","",AVERAGE('ENTRY '!BN2:BN4001))</f>
        <v/>
      </c>
      <c r="BA12" s="26">
        <f ca="1">IF(BA11="","",AVERAGE('ENTRY '!BO2:BO4001))</f>
        <v>1</v>
      </c>
      <c r="BB12" s="26" t="str">
        <f ca="1">IF(BB11="","",AVERAGE('ENTRY '!BP2:BP4001))</f>
        <v/>
      </c>
      <c r="BC12" s="26" t="str">
        <f ca="1">IF(BC11="","",AVERAGE('ENTRY '!BQ2:BQ4001))</f>
        <v/>
      </c>
      <c r="BD12" s="26" t="str">
        <f ca="1">IF(BD11="","",AVERAGE('ENTRY '!BR2:BR4001))</f>
        <v/>
      </c>
      <c r="BE12" s="26" t="str">
        <f ca="1">IF(BE11="","",AVERAGE('ENTRY '!BS2:BS4001))</f>
        <v/>
      </c>
      <c r="BF12" s="26" t="str">
        <f ca="1">IF(BF11="","",AVERAGE('ENTRY '!BT2:BT4001))</f>
        <v/>
      </c>
      <c r="BG12" s="26" t="str">
        <f ca="1">IF(BG11="","",AVERAGE('ENTRY '!BU2:BU4001))</f>
        <v/>
      </c>
      <c r="BH12" s="26" t="str">
        <f ca="1">IF(BH11="","",AVERAGE('ENTRY '!BV2:BV4001))</f>
        <v/>
      </c>
      <c r="BI12" s="26">
        <f ca="1">IF(BI11="","",AVERAGE('ENTRY '!BW2:BW4001))</f>
        <v>1.3777777777777778</v>
      </c>
      <c r="BJ12" s="26" t="str">
        <f ca="1">IF(BJ11="","",AVERAGE('ENTRY '!BX2:BX4001))</f>
        <v/>
      </c>
      <c r="BK12" s="26" t="str">
        <f ca="1">IF(BK11="","",AVERAGE('ENTRY '!BY2:BY4001))</f>
        <v/>
      </c>
      <c r="BL12" s="26" t="str">
        <f ca="1">IF(BL11="","",AVERAGE('ENTRY '!BZ2:BZ4001))</f>
        <v/>
      </c>
      <c r="BM12" s="26">
        <f ca="1">IF(BM11="","",AVERAGE('ENTRY '!CA2:CA4001))</f>
        <v>1</v>
      </c>
      <c r="BN12" s="26">
        <f ca="1">IF(BN11="","",AVERAGE('ENTRY '!CB2:CB4001))</f>
        <v>1</v>
      </c>
      <c r="BO12" s="26" t="str">
        <f ca="1">IF(BO11="","",AVERAGE('ENTRY '!CC2:CC4001))</f>
        <v/>
      </c>
      <c r="BP12" s="26" t="str">
        <f ca="1">IF(BP11="","",AVERAGE('ENTRY '!CD2:CD4001))</f>
        <v/>
      </c>
      <c r="BQ12" s="26" t="str">
        <f ca="1">IF(BQ11="","",AVERAGE('ENTRY '!CE2:CE4001))</f>
        <v/>
      </c>
      <c r="BR12" s="26" t="str">
        <f ca="1">IF(BR11="","",AVERAGE('ENTRY '!CF2:CF4001))</f>
        <v/>
      </c>
      <c r="BS12" s="26" t="str">
        <f ca="1">IF(BS11="","",AVERAGE('ENTRY '!CG2:CG4001))</f>
        <v/>
      </c>
      <c r="BT12" s="26">
        <f ca="1">IF(BT11="","",AVERAGE('ENTRY '!CH2:CH4001))</f>
        <v>1</v>
      </c>
      <c r="BU12" s="26" t="str">
        <f ca="1">IF(BU11="","",AVERAGE('ENTRY '!CI2:CI4001))</f>
        <v/>
      </c>
      <c r="BV12" s="26" t="str">
        <f ca="1">IF(BV11="","",AVERAGE('ENTRY '!CJ2:CJ4001))</f>
        <v/>
      </c>
      <c r="BW12" s="26" t="str">
        <f ca="1">IF(BW11="","",AVERAGE('ENTRY '!CK2:CK4001))</f>
        <v/>
      </c>
      <c r="BX12" s="26" t="str">
        <f ca="1">IF(BX11="","",AVERAGE('ENTRY '!CL2:CL4001))</f>
        <v/>
      </c>
      <c r="BY12" s="26">
        <f ca="1">IF(BY11="","",AVERAGE('ENTRY '!CM2:CM4001))</f>
        <v>1</v>
      </c>
      <c r="BZ12" s="26" t="str">
        <f ca="1">IF(BZ11="","",AVERAGE('ENTRY '!CN2:CN4001))</f>
        <v/>
      </c>
      <c r="CA12" s="26" t="str">
        <f ca="1">IF(CA11="","",AVERAGE('ENTRY '!CO2:CO4001))</f>
        <v/>
      </c>
      <c r="CB12" s="26" t="str">
        <f ca="1">IF(CB11="","",AVERAGE('ENTRY '!CP2:CP4001))</f>
        <v/>
      </c>
      <c r="CC12" s="26" t="str">
        <f ca="1">IF(CC11="","",AVERAGE('ENTRY '!CQ2:CQ4001))</f>
        <v/>
      </c>
      <c r="CD12" s="26" t="str">
        <f ca="1">IF(CD11="","",AVERAGE('ENTRY '!CR2:CR4001))</f>
        <v/>
      </c>
      <c r="CE12" s="26" t="str">
        <f ca="1">IF(CE11="","",AVERAGE('ENTRY '!CS2:CS4001))</f>
        <v/>
      </c>
      <c r="CF12" s="26" t="str">
        <f ca="1">IF(CF11="","",AVERAGE('ENTRY '!CT2:CT4001))</f>
        <v/>
      </c>
      <c r="CG12" s="26" t="str">
        <f ca="1">IF(CG11="","",AVERAGE('ENTRY '!CU2:CU4001))</f>
        <v/>
      </c>
      <c r="CH12" s="26" t="str">
        <f ca="1">IF(CH11="","",AVERAGE('ENTRY '!CV2:CV4001))</f>
        <v/>
      </c>
      <c r="CI12" s="26" t="str">
        <f ca="1">IF(CI11="","",AVERAGE('ENTRY '!CW2:CW4001))</f>
        <v/>
      </c>
      <c r="CJ12" s="26" t="str">
        <f ca="1">IF(CJ11="","",AVERAGE('ENTRY '!CX2:CX4001))</f>
        <v/>
      </c>
      <c r="CK12" s="26">
        <f ca="1">IF(CK11="","",AVERAGE('ENTRY '!CY2:CY4001))</f>
        <v>1</v>
      </c>
      <c r="CL12" s="26">
        <f ca="1">IF(CL11="","",AVERAGE('ENTRY '!CZ2:CZ4001))</f>
        <v>1</v>
      </c>
      <c r="CM12" s="26">
        <f ca="1">IF(CM11="","",AVERAGE('ENTRY '!DA2:DA4001))</f>
        <v>2.5714285714285716</v>
      </c>
      <c r="CN12" s="26" t="str">
        <f ca="1">IF(CN11="","",AVERAGE('ENTRY '!DB2:DB4001))</f>
        <v/>
      </c>
      <c r="CO12" s="26" t="str">
        <f ca="1">IF(CO11="","",AVERAGE('ENTRY '!DC2:DC4001))</f>
        <v/>
      </c>
      <c r="CP12" s="26" t="str">
        <f ca="1">IF(CP11="","",AVERAGE('ENTRY '!DD2:DD4001))</f>
        <v/>
      </c>
      <c r="CQ12" s="26">
        <f ca="1">IF(CQ11="","",AVERAGE('ENTRY '!DE2:DE4001))</f>
        <v>1.0900000000000001</v>
      </c>
      <c r="CR12" s="26" t="str">
        <f ca="1">IF(CR11="","",AVERAGE('ENTRY '!DF2:DF4001))</f>
        <v/>
      </c>
      <c r="CS12" s="26" t="str">
        <f ca="1">IF(CS11="","",AVERAGE('ENTRY '!DG2:DG4001))</f>
        <v/>
      </c>
      <c r="CT12" s="26" t="str">
        <f ca="1">IF(CT11="","",AVERAGE('ENTRY '!DH2:DH4001))</f>
        <v/>
      </c>
      <c r="CU12" s="26" t="str">
        <f ca="1">IF(CU11="","",AVERAGE('ENTRY '!DI2:DI4001))</f>
        <v/>
      </c>
      <c r="CV12" s="26" t="str">
        <f ca="1">IF(CV11="","",AVERAGE('ENTRY '!DJ2:DJ4001))</f>
        <v/>
      </c>
      <c r="CW12" s="26" t="str">
        <f ca="1">IF(CW11="","",AVERAGE('ENTRY '!DK2:DK4001))</f>
        <v/>
      </c>
      <c r="CX12" s="26" t="str">
        <f ca="1">IF(CX11="","",AVERAGE('ENTRY '!DL2:DL4001))</f>
        <v/>
      </c>
      <c r="CY12" s="26" t="str">
        <f ca="1">IF(CY11="","",AVERAGE('ENTRY '!DM2:DM4001))</f>
        <v/>
      </c>
      <c r="CZ12" s="26" t="str">
        <f ca="1">IF(CZ11="","",AVERAGE('ENTRY '!DN2:DN4001))</f>
        <v/>
      </c>
      <c r="DA12" s="26" t="str">
        <f ca="1">IF(DA11="","",AVERAGE('ENTRY '!DO2:DO4001))</f>
        <v/>
      </c>
      <c r="DB12" s="26">
        <f ca="1">IF(DB11="","",AVERAGE('ENTRY '!DP2:DP4001))</f>
        <v>1</v>
      </c>
      <c r="DC12" s="26" t="str">
        <f ca="1">IF(DC11="","",AVERAGE('ENTRY '!DQ2:DQ4001))</f>
        <v/>
      </c>
      <c r="DD12" s="26" t="str">
        <f ca="1">IF(DD11="","",AVERAGE('ENTRY '!DR2:DR4001))</f>
        <v/>
      </c>
      <c r="DE12" s="26" t="str">
        <f ca="1">IF(DE11="","",AVERAGE('ENTRY '!DS2:DS4001))</f>
        <v/>
      </c>
      <c r="DF12" s="26" t="str">
        <f ca="1">IF(DF11="","",AVERAGE('ENTRY '!DT2:DT4001))</f>
        <v/>
      </c>
      <c r="DG12" s="26" t="str">
        <f ca="1">IF(DG11="","",AVERAGE('ENTRY '!DU2:DU4001))</f>
        <v/>
      </c>
      <c r="DH12" s="26" t="str">
        <f ca="1">IF(DH11="","",AVERAGE('ENTRY '!DV2:DV4001))</f>
        <v/>
      </c>
      <c r="DI12" s="26" t="str">
        <f ca="1">IF(DI11="","",AVERAGE('ENTRY '!DW2:DW4001))</f>
        <v/>
      </c>
      <c r="DJ12" s="26" t="str">
        <f ca="1">IF(DJ11="","",AVERAGE('ENTRY '!DX2:DX4001))</f>
        <v/>
      </c>
      <c r="DK12" s="26" t="str">
        <f ca="1">IF(DK11="","",AVERAGE('ENTRY '!DY2:DY4001))</f>
        <v/>
      </c>
      <c r="DL12" s="26" t="str">
        <f ca="1">IF(DL11="","",AVERAGE('ENTRY '!DZ2:DZ4001))</f>
        <v/>
      </c>
      <c r="DM12" s="26" t="str">
        <f ca="1">IF(DM11="","",AVERAGE('ENTRY '!EA2:EA4001))</f>
        <v/>
      </c>
      <c r="DN12" s="26" t="str">
        <f ca="1">IF(DN11="","",AVERAGE('ENTRY '!EB2:EB4001))</f>
        <v/>
      </c>
      <c r="DO12" s="26">
        <f ca="1">IF(DO11="","",AVERAGE('ENTRY '!EC2:EC4001))</f>
        <v>1.1818181818181819</v>
      </c>
      <c r="DP12" s="26">
        <f ca="1">IF(DP11="","",AVERAGE('ENTRY '!ED2:ED4001))</f>
        <v>1</v>
      </c>
      <c r="DQ12" s="26" t="str">
        <f ca="1">IF(DQ11="","",AVERAGE('ENTRY '!EE2:EE4001))</f>
        <v/>
      </c>
      <c r="DR12" s="26" t="str">
        <f ca="1">IF(DR11="","",AVERAGE('ENTRY '!EF2:EF4001))</f>
        <v/>
      </c>
      <c r="DS12" s="26" t="str">
        <f ca="1">IF(DS11="","",AVERAGE('ENTRY '!EG2:EG4001))</f>
        <v/>
      </c>
      <c r="DT12" s="26" t="str">
        <f ca="1">IF(DT11="","",AVERAGE('ENTRY '!EH2:EH4001))</f>
        <v/>
      </c>
      <c r="DU12" s="26" t="str">
        <f ca="1">IF(DU11="","",AVERAGE('ENTRY '!EI2:EI4001))</f>
        <v/>
      </c>
      <c r="DV12" s="26" t="str">
        <f ca="1">IF(DV11="","",AVERAGE('ENTRY '!EJ2:EJ4001))</f>
        <v/>
      </c>
      <c r="DW12" s="26" t="str">
        <f ca="1">IF(DW11="","",AVERAGE('ENTRY '!EK2:EK4001))</f>
        <v/>
      </c>
      <c r="DX12" s="26" t="str">
        <f ca="1">IF(DX11="","",AVERAGE('ENTRY '!EL2:EL4001))</f>
        <v/>
      </c>
      <c r="DY12" s="26">
        <f ca="1">IF(DY11="","",AVERAGE('ENTRY '!EM2:EM4001))</f>
        <v>1</v>
      </c>
      <c r="DZ12" s="26" t="str">
        <f ca="1">IF(DZ11="","",AVERAGE('ENTRY '!EN2:EN4001))</f>
        <v/>
      </c>
      <c r="EA12" s="26" t="str">
        <f ca="1">IF(EA11="","",AVERAGE('ENTRY '!EO2:EO4001))</f>
        <v/>
      </c>
      <c r="EB12" s="26" t="str">
        <f ca="1">IF(EB11="","",AVERAGE('ENTRY '!EP2:EP4001))</f>
        <v/>
      </c>
      <c r="EC12" s="26" t="str">
        <f ca="1">IF(EC11="","",AVERAGE('ENTRY '!EQ2:EQ4001))</f>
        <v/>
      </c>
      <c r="ED12" s="26">
        <f ca="1">IF(ED11="","",AVERAGE('ENTRY '!ER2:ER4001))</f>
        <v>1</v>
      </c>
      <c r="EE12" s="26">
        <f ca="1">IF(EE11="","",AVERAGE('ENTRY '!ES2:ES4001))</f>
        <v>1</v>
      </c>
      <c r="EF12" s="26" t="str">
        <f ca="1">IF(EF11="","",AVERAGE('ENTRY '!ET2:ET4001))</f>
        <v/>
      </c>
      <c r="EG12" s="26" t="str">
        <f ca="1">IF(EG11="","",AVERAGE('ENTRY '!EU2:EU4001))</f>
        <v/>
      </c>
      <c r="EH12" s="26" t="str">
        <f ca="1">IF(EH11="","",AVERAGE('ENTRY '!EV2:EV4001))</f>
        <v/>
      </c>
      <c r="EI12" s="26" t="str">
        <f ca="1">IF(EI11="","",AVERAGE('ENTRY '!EW2:EW4001))</f>
        <v/>
      </c>
      <c r="EJ12" s="26">
        <f ca="1">IF(EJ11="","",AVERAGE('ENTRY '!EX2:EX4001))</f>
        <v>1.0217391304347827</v>
      </c>
      <c r="EK12" s="26" t="str">
        <f ca="1">IF(EK11="","",AVERAGE('ENTRY '!EY2:EY4001))</f>
        <v/>
      </c>
      <c r="EL12" s="26" t="str">
        <f ca="1">IF(EL11="","",AVERAGE('ENTRY '!EZ2:EZ4001))</f>
        <v/>
      </c>
      <c r="EM12" s="26">
        <f ca="1">IF(EM11="","",AVERAGE('ENTRY '!FA2:FA4001))</f>
        <v>1</v>
      </c>
      <c r="EN12" s="26">
        <f ca="1">IF(EN11="","",AVERAGE('ENTRY '!FB2:FB4001))</f>
        <v>1.1428571428571428</v>
      </c>
      <c r="EO12" s="26" t="str">
        <f ca="1">IF(EO11="","",AVERAGE('ENTRY '!FC2:FC4001))</f>
        <v/>
      </c>
      <c r="EP12" s="26" t="str">
        <f ca="1">IF(EP11="","",AVERAGE('ENTRY '!FD2:FD4001))</f>
        <v/>
      </c>
      <c r="EQ12" s="26" t="str">
        <f ca="1">IF(EQ11="","",AVERAGE('ENTRY '!FE2:FE4001))</f>
        <v/>
      </c>
      <c r="ER12" s="26" t="str">
        <f ca="1">IF(ER11="","",AVERAGE('ENTRY '!FF2:FF4001))</f>
        <v/>
      </c>
      <c r="ES12" s="26" t="str">
        <f ca="1">IF(ES11="","",AVERAGE('ENTRY '!FG2:FG4001))</f>
        <v/>
      </c>
      <c r="ET12" s="26" t="str">
        <f ca="1">IF(ET11="","",AVERAGE('ENTRY '!FH2:FH4001))</f>
        <v/>
      </c>
      <c r="EU12" s="26" t="str">
        <f ca="1">IF(EU11="","",AVERAGE('ENTRY '!FI2:FI4001))</f>
        <v/>
      </c>
      <c r="EV12" s="26" t="str">
        <f ca="1">IF(EV11="","",AVERAGE('ENTRY '!FJ2:FJ4001))</f>
        <v/>
      </c>
      <c r="EW12" s="26" t="str">
        <f ca="1">IF(EW11="","",AVERAGE('ENTRY '!FK2:FK4001))</f>
        <v/>
      </c>
      <c r="EX12" s="26" t="str">
        <f ca="1">IF(EX11="","",AVERAGE('ENTRY '!FL2:FL4001))</f>
        <v/>
      </c>
      <c r="EY12" s="26" t="str">
        <f ca="1">IF(EY11="","",AVERAGE('ENTRY '!FM2:FM4001))</f>
        <v/>
      </c>
    </row>
    <row r="13" spans="1:156" s="83" customFormat="1">
      <c r="A13" s="38"/>
      <c r="B13" s="28" t="s">
        <v>66</v>
      </c>
      <c r="C13" s="66"/>
      <c r="D13" s="49" t="str">
        <f ca="1">IF(COUNTIF('ENTRY '!R2:R4001,"v")=0,"",(COUNTIF('ENTRY '!R2:R4001,"v")))</f>
        <v/>
      </c>
      <c r="E13" s="49">
        <f ca="1">IF(COUNTIF('ENTRY '!S2:S4001,"v")=0,"",(COUNTIF('ENTRY '!S2:S4001,"v")))</f>
        <v>26</v>
      </c>
      <c r="F13" s="49" t="str">
        <f ca="1">IF(COUNTIF('ENTRY '!T2:T4001,"v")=0,"",(COUNTIF('ENTRY '!T2:T4001,"v")))</f>
        <v/>
      </c>
      <c r="G13" s="49" t="str">
        <f ca="1">IF(COUNTIF('ENTRY '!U2:U4001,"v")=0,"",(COUNTIF('ENTRY '!U2:U4001,"v")))</f>
        <v/>
      </c>
      <c r="H13" s="49">
        <f ca="1">IF(COUNTIF('ENTRY '!V2:V4001,"v")=0,"",(COUNTIF('ENTRY '!V2:V4001,"v")))</f>
        <v>1</v>
      </c>
      <c r="I13" s="49" t="str">
        <f ca="1">IF(COUNTIF('ENTRY '!W2:W4001,"v")=0,"",(COUNTIF('ENTRY '!W2:W4001,"v")))</f>
        <v/>
      </c>
      <c r="J13" s="49" t="str">
        <f ca="1">IF(COUNTIF('ENTRY '!X2:X4001,"v")=0,"",(COUNTIF('ENTRY '!X2:X4001,"v")))</f>
        <v/>
      </c>
      <c r="K13" s="49">
        <f ca="1">IF(COUNTIF('ENTRY '!Y2:Y4001,"v")=0,"",(COUNTIF('ENTRY '!Y2:Y4001,"v")))</f>
        <v>2</v>
      </c>
      <c r="L13" s="49" t="str">
        <f ca="1">IF(COUNTIF('ENTRY '!Z2:Z4001,"v")=0,"",(COUNTIF('ENTRY '!Z2:Z4001,"v")))</f>
        <v/>
      </c>
      <c r="M13" s="49" t="str">
        <f ca="1">IF(COUNTIF('ENTRY '!AA2:AA4001,"v")=0,"",(COUNTIF('ENTRY '!AA2:AA4001,"v")))</f>
        <v/>
      </c>
      <c r="N13" s="49" t="str">
        <f ca="1">IF(COUNTIF('ENTRY '!AB2:AB4001,"v")=0,"",(COUNTIF('ENTRY '!AB2:AB4001,"v")))</f>
        <v/>
      </c>
      <c r="O13" s="49" t="str">
        <f ca="1">IF(COUNTIF('ENTRY '!AC2:AC4001,"v")=0,"",(COUNTIF('ENTRY '!AC2:AC4001,"v")))</f>
        <v/>
      </c>
      <c r="P13" s="49" t="str">
        <f ca="1">IF(COUNTIF('ENTRY '!AD2:AD4001,"v")=0,"",(COUNTIF('ENTRY '!AD2:AD4001,"v")))</f>
        <v/>
      </c>
      <c r="Q13" s="49">
        <f ca="1">IF(COUNTIF('ENTRY '!AE2:AE4001,"v")=0,"",(COUNTIF('ENTRY '!AE2:AE4001,"v")))</f>
        <v>22</v>
      </c>
      <c r="R13" s="49" t="str">
        <f ca="1">IF(COUNTIF('ENTRY '!AF2:AF4001,"v")=0,"",(COUNTIF('ENTRY '!AF2:AF4001,"v")))</f>
        <v/>
      </c>
      <c r="S13" s="49" t="str">
        <f ca="1">IF(COUNTIF('ENTRY '!AG2:AG4001,"v")=0,"",(COUNTIF('ENTRY '!AG2:AG4001,"v")))</f>
        <v/>
      </c>
      <c r="T13" s="49" t="str">
        <f ca="1">IF(COUNTIF('ENTRY '!AH2:AH4001,"v")=0,"",(COUNTIF('ENTRY '!AH2:AH4001,"v")))</f>
        <v/>
      </c>
      <c r="U13" s="49" t="str">
        <f ca="1">IF(COUNTIF('ENTRY '!AI2:AI4001,"v")=0,"",(COUNTIF('ENTRY '!AI2:AI4001,"v")))</f>
        <v/>
      </c>
      <c r="V13" s="49" t="str">
        <f ca="1">IF(COUNTIF('ENTRY '!AJ2:AJ4001,"v")=0,"",(COUNTIF('ENTRY '!AJ2:AJ4001,"v")))</f>
        <v/>
      </c>
      <c r="W13" s="49" t="str">
        <f ca="1">IF(COUNTIF('ENTRY '!AK2:AK4001,"v")=0,"",(COUNTIF('ENTRY '!AK2:AK4001,"v")))</f>
        <v/>
      </c>
      <c r="X13" s="49" t="str">
        <f ca="1">IF(COUNTIF('ENTRY '!AL2:AL4001,"v")=0,"",(COUNTIF('ENTRY '!AL2:AL4001,"v")))</f>
        <v/>
      </c>
      <c r="Y13" s="49" t="str">
        <f ca="1">IF(COUNTIF('ENTRY '!AM2:AM4001,"v")=0,"",(COUNTIF('ENTRY '!AM2:AM4001,"v")))</f>
        <v/>
      </c>
      <c r="Z13" s="49" t="str">
        <f ca="1">IF(COUNTIF('ENTRY '!AN2:AN4001,"v")=0,"",(COUNTIF('ENTRY '!AN2:AN4001,"v")))</f>
        <v/>
      </c>
      <c r="AA13" s="49" t="str">
        <f ca="1">IF(COUNTIF('ENTRY '!AO2:AO4001,"v")=0,"",(COUNTIF('ENTRY '!AO2:AO4001,"v")))</f>
        <v/>
      </c>
      <c r="AB13" s="49" t="str">
        <f ca="1">IF(COUNTIF('ENTRY '!AP2:AP4001,"v")=0,"",(COUNTIF('ENTRY '!AP2:AP4001,"v")))</f>
        <v/>
      </c>
      <c r="AC13" s="49">
        <f ca="1">IF(COUNTIF('ENTRY '!AQ2:AQ4001,"v")=0,"",(COUNTIF('ENTRY '!AQ2:AQ4001,"v")))</f>
        <v>3</v>
      </c>
      <c r="AD13" s="49" t="str">
        <f ca="1">IF(COUNTIF('ENTRY '!AR2:AR4001,"v")=0,"",(COUNTIF('ENTRY '!AR2:AR4001,"v")))</f>
        <v/>
      </c>
      <c r="AE13" s="49" t="str">
        <f ca="1">IF(COUNTIF('ENTRY '!AS2:AS4001,"v")=0,"",(COUNTIF('ENTRY '!AS2:AS4001,"v")))</f>
        <v/>
      </c>
      <c r="AF13" s="49" t="str">
        <f ca="1">IF(COUNTIF('ENTRY '!AT2:AT4001,"v")=0,"",(COUNTIF('ENTRY '!AT2:AT4001,"v")))</f>
        <v/>
      </c>
      <c r="AG13" s="49" t="str">
        <f ca="1">IF(COUNTIF('ENTRY '!AU2:AU4001,"v")=0,"",(COUNTIF('ENTRY '!AU2:AU4001,"v")))</f>
        <v/>
      </c>
      <c r="AH13" s="49" t="str">
        <f ca="1">IF(COUNTIF('ENTRY '!AV2:AV4001,"v")=0,"",(COUNTIF('ENTRY '!AV2:AV4001,"v")))</f>
        <v/>
      </c>
      <c r="AI13" s="49">
        <f ca="1">IF(COUNTIF('ENTRY '!AW2:AW4001,"v")=0,"",(COUNTIF('ENTRY '!AW2:AW4001,"v")))</f>
        <v>2</v>
      </c>
      <c r="AJ13" s="49" t="str">
        <f ca="1">IF(COUNTIF('ENTRY '!AX2:AX4001,"v")=0,"",(COUNTIF('ENTRY '!AX2:AX4001,"v")))</f>
        <v/>
      </c>
      <c r="AK13" s="49" t="str">
        <f ca="1">IF(COUNTIF('ENTRY '!AY2:AY4001,"v")=0,"",(COUNTIF('ENTRY '!AY2:AY4001,"v")))</f>
        <v/>
      </c>
      <c r="AL13" s="49" t="str">
        <f ca="1">IF(COUNTIF('ENTRY '!AZ2:AZ4001,"v")=0,"",(COUNTIF('ENTRY '!AZ2:AZ4001,"v")))</f>
        <v/>
      </c>
      <c r="AM13" s="49" t="str">
        <f ca="1">IF(COUNTIF('ENTRY '!BA2:BA4001,"v")=0,"",(COUNTIF('ENTRY '!BA2:BA4001,"v")))</f>
        <v/>
      </c>
      <c r="AN13" s="49" t="str">
        <f ca="1">IF(COUNTIF('ENTRY '!BB2:BB4001,"v")=0,"",(COUNTIF('ENTRY '!BB2:BB4001,"v")))</f>
        <v/>
      </c>
      <c r="AO13" s="49" t="str">
        <f ca="1">IF(COUNTIF('ENTRY '!BC2:BC4001,"v")=0,"",(COUNTIF('ENTRY '!BC2:BC4001,"v")))</f>
        <v/>
      </c>
      <c r="AP13" s="49" t="str">
        <f ca="1">IF(COUNTIF('ENTRY '!BD2:BD4001,"v")=0,"",(COUNTIF('ENTRY '!BD2:BD4001,"v")))</f>
        <v/>
      </c>
      <c r="AQ13" s="49">
        <f ca="1">IF(COUNTIF('ENTRY '!BE2:BE4001,"v")=0,"",(COUNTIF('ENTRY '!BE2:BE4001,"v")))</f>
        <v>56</v>
      </c>
      <c r="AR13" s="49" t="str">
        <f ca="1">IF(COUNTIF('ENTRY '!BF2:BF4001,"v")=0,"",(COUNTIF('ENTRY '!BF2:BF4001,"v")))</f>
        <v/>
      </c>
      <c r="AS13" s="49">
        <f ca="1">IF(COUNTIF('ENTRY '!BG2:BG4001,"v")=0,"",(COUNTIF('ENTRY '!BG2:BG4001,"v")))</f>
        <v>1</v>
      </c>
      <c r="AT13" s="49" t="str">
        <f ca="1">IF(COUNTIF('ENTRY '!BH2:BH4001,"v")=0,"",(COUNTIF('ENTRY '!BH2:BH4001,"v")))</f>
        <v/>
      </c>
      <c r="AU13" s="49" t="str">
        <f ca="1">IF(COUNTIF('ENTRY '!BI2:BI4001,"v")=0,"",(COUNTIF('ENTRY '!BI2:BI4001,"v")))</f>
        <v/>
      </c>
      <c r="AV13" s="49">
        <f ca="1">IF(COUNTIF('ENTRY '!BJ2:BJ4001,"v")=0,"",(COUNTIF('ENTRY '!BJ2:BJ4001,"v")))</f>
        <v>1</v>
      </c>
      <c r="AW13" s="49" t="str">
        <f ca="1">IF(COUNTIF('ENTRY '!BK2:BK4001,"v")=0,"",(COUNTIF('ENTRY '!BK2:BK4001,"v")))</f>
        <v/>
      </c>
      <c r="AX13" s="49" t="str">
        <f ca="1">IF(COUNTIF('ENTRY '!BL2:BL4001,"v")=0,"",(COUNTIF('ENTRY '!BL2:BL4001,"v")))</f>
        <v/>
      </c>
      <c r="AY13" s="49" t="str">
        <f ca="1">IF(COUNTIF('ENTRY '!BM2:BM4001,"v")=0,"",(COUNTIF('ENTRY '!BM2:BM4001,"v")))</f>
        <v/>
      </c>
      <c r="AZ13" s="49" t="str">
        <f ca="1">IF(COUNTIF('ENTRY '!BN2:BN4001,"v")=0,"",(COUNTIF('ENTRY '!BN2:BN4001,"v")))</f>
        <v/>
      </c>
      <c r="BA13" s="49">
        <f ca="1">IF(COUNTIF('ENTRY '!BO2:BO4001,"v")=0,"",(COUNTIF('ENTRY '!BO2:BO4001,"v")))</f>
        <v>3</v>
      </c>
      <c r="BB13" s="49" t="str">
        <f ca="1">IF(COUNTIF('ENTRY '!BP2:BP4001,"v")=0,"",(COUNTIF('ENTRY '!BP2:BP4001,"v")))</f>
        <v/>
      </c>
      <c r="BC13" s="49" t="str">
        <f ca="1">IF(COUNTIF('ENTRY '!BQ2:BQ4001,"v")=0,"",(COUNTIF('ENTRY '!BQ2:BQ4001,"v")))</f>
        <v/>
      </c>
      <c r="BD13" s="49" t="str">
        <f ca="1">IF(COUNTIF('ENTRY '!BR2:BR4001,"v")=0,"",(COUNTIF('ENTRY '!BR2:BR4001,"v")))</f>
        <v/>
      </c>
      <c r="BE13" s="49" t="str">
        <f ca="1">IF(COUNTIF('ENTRY '!BS2:BS4001,"v")=0,"",(COUNTIF('ENTRY '!BS2:BS4001,"v")))</f>
        <v/>
      </c>
      <c r="BF13" s="49" t="str">
        <f ca="1">IF(COUNTIF('ENTRY '!BT2:BT4001,"v")=0,"",(COUNTIF('ENTRY '!BT2:BT4001,"v")))</f>
        <v/>
      </c>
      <c r="BG13" s="49" t="str">
        <f ca="1">IF(COUNTIF('ENTRY '!BU2:BU4001,"v")=0,"",(COUNTIF('ENTRY '!BU2:BU4001,"v")))</f>
        <v/>
      </c>
      <c r="BH13" s="49" t="str">
        <f ca="1">IF(COUNTIF('ENTRY '!BV2:BV4001,"v")=0,"",(COUNTIF('ENTRY '!BV2:BV4001,"v")))</f>
        <v/>
      </c>
      <c r="BI13" s="49" t="str">
        <f ca="1">IF(COUNTIF('ENTRY '!BW2:BW4001,"v")=0,"",(COUNTIF('ENTRY '!BW2:BW4001,"v")))</f>
        <v/>
      </c>
      <c r="BJ13" s="49" t="str">
        <f ca="1">IF(COUNTIF('ENTRY '!BX2:BX4001,"v")=0,"",(COUNTIF('ENTRY '!BX2:BX4001,"v")))</f>
        <v/>
      </c>
      <c r="BK13" s="49" t="str">
        <f ca="1">IF(COUNTIF('ENTRY '!BY2:BY4001,"v")=0,"",(COUNTIF('ENTRY '!BY2:BY4001,"v")))</f>
        <v/>
      </c>
      <c r="BL13" s="49" t="str">
        <f ca="1">IF(COUNTIF('ENTRY '!BZ2:BZ4001,"v")=0,"",(COUNTIF('ENTRY '!BZ2:BZ4001,"v")))</f>
        <v/>
      </c>
      <c r="BM13" s="49">
        <f ca="1">IF(COUNTIF('ENTRY '!CA2:CA4001,"v")=0,"",(COUNTIF('ENTRY '!CA2:CA4001,"v")))</f>
        <v>5</v>
      </c>
      <c r="BN13" s="49">
        <f ca="1">IF(COUNTIF('ENTRY '!CB2:CB4001,"v")=0,"",(COUNTIF('ENTRY '!CB2:CB4001,"v")))</f>
        <v>24</v>
      </c>
      <c r="BO13" s="49">
        <f ca="1">IF(COUNTIF('ENTRY '!CC2:CC4001,"v")=0,"",(COUNTIF('ENTRY '!CC2:CC4001,"v")))</f>
        <v>1</v>
      </c>
      <c r="BP13" s="49" t="str">
        <f ca="1">IF(COUNTIF('ENTRY '!CD2:CD4001,"v")=0,"",(COUNTIF('ENTRY '!CD2:CD4001,"v")))</f>
        <v/>
      </c>
      <c r="BQ13" s="49" t="str">
        <f ca="1">IF(COUNTIF('ENTRY '!CE2:CE4001,"v")=0,"",(COUNTIF('ENTRY '!CE2:CE4001,"v")))</f>
        <v/>
      </c>
      <c r="BR13" s="49" t="str">
        <f ca="1">IF(COUNTIF('ENTRY '!CF2:CF4001,"v")=0,"",(COUNTIF('ENTRY '!CF2:CF4001,"v")))</f>
        <v/>
      </c>
      <c r="BS13" s="49" t="str">
        <f ca="1">IF(COUNTIF('ENTRY '!CG2:CG4001,"v")=0,"",(COUNTIF('ENTRY '!CG2:CG4001,"v")))</f>
        <v/>
      </c>
      <c r="BT13" s="49" t="str">
        <f ca="1">IF(COUNTIF('ENTRY '!CH2:CH4001,"v")=0,"",(COUNTIF('ENTRY '!CH2:CH4001,"v")))</f>
        <v/>
      </c>
      <c r="BU13" s="49">
        <f ca="1">IF(COUNTIF('ENTRY '!CI2:CI4001,"v")=0,"",(COUNTIF('ENTRY '!CI2:CI4001,"v")))</f>
        <v>1</v>
      </c>
      <c r="BV13" s="49" t="str">
        <f ca="1">IF(COUNTIF('ENTRY '!CJ2:CJ4001,"v")=0,"",(COUNTIF('ENTRY '!CJ2:CJ4001,"v")))</f>
        <v/>
      </c>
      <c r="BW13" s="49" t="str">
        <f ca="1">IF(COUNTIF('ENTRY '!CK2:CK4001,"v")=0,"",(COUNTIF('ENTRY '!CK2:CK4001,"v")))</f>
        <v/>
      </c>
      <c r="BX13" s="49" t="str">
        <f ca="1">IF(COUNTIF('ENTRY '!CL2:CL4001,"v")=0,"",(COUNTIF('ENTRY '!CL2:CL4001,"v")))</f>
        <v/>
      </c>
      <c r="BY13" s="49" t="str">
        <f ca="1">IF(COUNTIF('ENTRY '!CM2:CM4001,"v")=0,"",(COUNTIF('ENTRY '!CM2:CM4001,"v")))</f>
        <v/>
      </c>
      <c r="BZ13" s="49" t="str">
        <f ca="1">IF(COUNTIF('ENTRY '!CN2:CN4001,"v")=0,"",(COUNTIF('ENTRY '!CN2:CN4001,"v")))</f>
        <v/>
      </c>
      <c r="CA13" s="49" t="str">
        <f ca="1">IF(COUNTIF('ENTRY '!CO2:CO4001,"v")=0,"",(COUNTIF('ENTRY '!CO2:CO4001,"v")))</f>
        <v/>
      </c>
      <c r="CB13" s="49" t="str">
        <f ca="1">IF(COUNTIF('ENTRY '!CP2:CP4001,"v")=0,"",(COUNTIF('ENTRY '!CP2:CP4001,"v")))</f>
        <v/>
      </c>
      <c r="CC13" s="49" t="str">
        <f ca="1">IF(COUNTIF('ENTRY '!CQ2:CQ4001,"v")=0,"",(COUNTIF('ENTRY '!CQ2:CQ4001,"v")))</f>
        <v/>
      </c>
      <c r="CD13" s="49" t="str">
        <f ca="1">IF(COUNTIF('ENTRY '!CR2:CR4001,"v")=0,"",(COUNTIF('ENTRY '!CR2:CR4001,"v")))</f>
        <v/>
      </c>
      <c r="CE13" s="49">
        <f ca="1">IF(COUNTIF('ENTRY '!CS2:CS4001,"v")=0,"",(COUNTIF('ENTRY '!CS2:CS4001,"v")))</f>
        <v>1</v>
      </c>
      <c r="CF13" s="49" t="str">
        <f ca="1">IF(COUNTIF('ENTRY '!CT2:CT4001,"v")=0,"",(COUNTIF('ENTRY '!CT2:CT4001,"v")))</f>
        <v/>
      </c>
      <c r="CG13" s="49" t="str">
        <f ca="1">IF(COUNTIF('ENTRY '!CU2:CU4001,"v")=0,"",(COUNTIF('ENTRY '!CU2:CU4001,"v")))</f>
        <v/>
      </c>
      <c r="CH13" s="49" t="str">
        <f ca="1">IF(COUNTIF('ENTRY '!CV2:CV4001,"v")=0,"",(COUNTIF('ENTRY '!CV2:CV4001,"v")))</f>
        <v/>
      </c>
      <c r="CI13" s="49" t="str">
        <f ca="1">IF(COUNTIF('ENTRY '!CW2:CW4001,"v")=0,"",(COUNTIF('ENTRY '!CW2:CW4001,"v")))</f>
        <v/>
      </c>
      <c r="CJ13" s="49" t="str">
        <f ca="1">IF(COUNTIF('ENTRY '!CX2:CX4001,"v")=0,"",(COUNTIF('ENTRY '!CX2:CX4001,"v")))</f>
        <v/>
      </c>
      <c r="CK13" s="49" t="str">
        <f ca="1">IF(COUNTIF('ENTRY '!CY2:CY4001,"v")=0,"",(COUNTIF('ENTRY '!CY2:CY4001,"v")))</f>
        <v/>
      </c>
      <c r="CL13" s="49">
        <f ca="1">IF(COUNTIF('ENTRY '!CZ2:CZ4001,"v")=0,"",(COUNTIF('ENTRY '!CZ2:CZ4001,"v")))</f>
        <v>8</v>
      </c>
      <c r="CM13" s="49" t="str">
        <f ca="1">IF(COUNTIF('ENTRY '!DA2:DA4001,"v")=0,"",(COUNTIF('ENTRY '!DA2:DA4001,"v")))</f>
        <v/>
      </c>
      <c r="CN13" s="49" t="str">
        <f ca="1">IF(COUNTIF('ENTRY '!DB2:DB4001,"v")=0,"",(COUNTIF('ENTRY '!DB2:DB4001,"v")))</f>
        <v/>
      </c>
      <c r="CO13" s="49" t="str">
        <f ca="1">IF(COUNTIF('ENTRY '!DC2:DC4001,"v")=0,"",(COUNTIF('ENTRY '!DC2:DC4001,"v")))</f>
        <v/>
      </c>
      <c r="CP13" s="49" t="str">
        <f ca="1">IF(COUNTIF('ENTRY '!DD2:DD4001,"v")=0,"",(COUNTIF('ENTRY '!DD2:DD4001,"v")))</f>
        <v/>
      </c>
      <c r="CQ13" s="49">
        <f ca="1">IF(COUNTIF('ENTRY '!DE2:DE4001,"v")=0,"",(COUNTIF('ENTRY '!DE2:DE4001,"v")))</f>
        <v>39</v>
      </c>
      <c r="CR13" s="49" t="str">
        <f ca="1">IF(COUNTIF('ENTRY '!DF2:DF4001,"v")=0,"",(COUNTIF('ENTRY '!DF2:DF4001,"v")))</f>
        <v/>
      </c>
      <c r="CS13" s="49" t="str">
        <f ca="1">IF(COUNTIF('ENTRY '!DG2:DG4001,"v")=0,"",(COUNTIF('ENTRY '!DG2:DG4001,"v")))</f>
        <v/>
      </c>
      <c r="CT13" s="49" t="str">
        <f ca="1">IF(COUNTIF('ENTRY '!DH2:DH4001,"v")=0,"",(COUNTIF('ENTRY '!DH2:DH4001,"v")))</f>
        <v/>
      </c>
      <c r="CU13" s="49" t="str">
        <f ca="1">IF(COUNTIF('ENTRY '!DI2:DI4001,"v")=0,"",(COUNTIF('ENTRY '!DI2:DI4001,"v")))</f>
        <v/>
      </c>
      <c r="CV13" s="49" t="str">
        <f ca="1">IF(COUNTIF('ENTRY '!DJ2:DJ4001,"v")=0,"",(COUNTIF('ENTRY '!DJ2:DJ4001,"v")))</f>
        <v/>
      </c>
      <c r="CW13" s="49" t="str">
        <f ca="1">IF(COUNTIF('ENTRY '!DK2:DK4001,"v")=0,"",(COUNTIF('ENTRY '!DK2:DK4001,"v")))</f>
        <v/>
      </c>
      <c r="CX13" s="49" t="str">
        <f ca="1">IF(COUNTIF('ENTRY '!DL2:DL4001,"v")=0,"",(COUNTIF('ENTRY '!DL2:DL4001,"v")))</f>
        <v/>
      </c>
      <c r="CY13" s="49" t="str">
        <f ca="1">IF(COUNTIF('ENTRY '!DM2:DM4001,"v")=0,"",(COUNTIF('ENTRY '!DM2:DM4001,"v")))</f>
        <v/>
      </c>
      <c r="CZ13" s="49" t="str">
        <f ca="1">IF(COUNTIF('ENTRY '!DN2:DN4001,"v")=0,"",(COUNTIF('ENTRY '!DN2:DN4001,"v")))</f>
        <v/>
      </c>
      <c r="DA13" s="49" t="str">
        <f ca="1">IF(COUNTIF('ENTRY '!DO2:DO4001,"v")=0,"",(COUNTIF('ENTRY '!DO2:DO4001,"v")))</f>
        <v/>
      </c>
      <c r="DB13" s="49">
        <f ca="1">IF(COUNTIF('ENTRY '!DP2:DP4001,"v")=0,"",(COUNTIF('ENTRY '!DP2:DP4001,"v")))</f>
        <v>8</v>
      </c>
      <c r="DC13" s="49" t="str">
        <f ca="1">IF(COUNTIF('ENTRY '!DQ2:DQ4001,"v")=0,"",(COUNTIF('ENTRY '!DQ2:DQ4001,"v")))</f>
        <v/>
      </c>
      <c r="DD13" s="49" t="str">
        <f ca="1">IF(COUNTIF('ENTRY '!DR2:DR4001,"v")=0,"",(COUNTIF('ENTRY '!DR2:DR4001,"v")))</f>
        <v/>
      </c>
      <c r="DE13" s="49" t="str">
        <f ca="1">IF(COUNTIF('ENTRY '!DS2:DS4001,"v")=0,"",(COUNTIF('ENTRY '!DS2:DS4001,"v")))</f>
        <v/>
      </c>
      <c r="DF13" s="49" t="str">
        <f ca="1">IF(COUNTIF('ENTRY '!DT2:DT4001,"v")=0,"",(COUNTIF('ENTRY '!DT2:DT4001,"v")))</f>
        <v/>
      </c>
      <c r="DG13" s="49">
        <f ca="1">IF(COUNTIF('ENTRY '!DU2:DU4001,"v")=0,"",(COUNTIF('ENTRY '!DU2:DU4001,"v")))</f>
        <v>1</v>
      </c>
      <c r="DH13" s="49" t="str">
        <f ca="1">IF(COUNTIF('ENTRY '!DV2:DV4001,"v")=0,"",(COUNTIF('ENTRY '!DV2:DV4001,"v")))</f>
        <v/>
      </c>
      <c r="DI13" s="49" t="str">
        <f ca="1">IF(COUNTIF('ENTRY '!DW2:DW4001,"v")=0,"",(COUNTIF('ENTRY '!DW2:DW4001,"v")))</f>
        <v/>
      </c>
      <c r="DJ13" s="49" t="str">
        <f ca="1">IF(COUNTIF('ENTRY '!DX2:DX4001,"v")=0,"",(COUNTIF('ENTRY '!DX2:DX4001,"v")))</f>
        <v/>
      </c>
      <c r="DK13" s="49" t="str">
        <f ca="1">IF(COUNTIF('ENTRY '!DY2:DY4001,"v")=0,"",(COUNTIF('ENTRY '!DY2:DY4001,"v")))</f>
        <v/>
      </c>
      <c r="DL13" s="49" t="str">
        <f ca="1">IF(COUNTIF('ENTRY '!DZ2:DZ4001,"v")=0,"",(COUNTIF('ENTRY '!DZ2:DZ4001,"v")))</f>
        <v/>
      </c>
      <c r="DM13" s="49" t="str">
        <f ca="1">IF(COUNTIF('ENTRY '!EA2:EA4001,"v")=0,"",(COUNTIF('ENTRY '!EA2:EA4001,"v")))</f>
        <v/>
      </c>
      <c r="DN13" s="49" t="str">
        <f ca="1">IF(COUNTIF('ENTRY '!EB2:EB4001,"v")=0,"",(COUNTIF('ENTRY '!EB2:EB4001,"v")))</f>
        <v/>
      </c>
      <c r="DO13" s="49">
        <f ca="1">IF(COUNTIF('ENTRY '!EC2:EC4001,"v")=0,"",(COUNTIF('ENTRY '!EC2:EC4001,"v")))</f>
        <v>8</v>
      </c>
      <c r="DP13" s="49">
        <f ca="1">IF(COUNTIF('ENTRY '!ED2:ED4001,"v")=0,"",(COUNTIF('ENTRY '!ED2:ED4001,"v")))</f>
        <v>52</v>
      </c>
      <c r="DQ13" s="49" t="str">
        <f ca="1">IF(COUNTIF('ENTRY '!EE2:EE4001,"v")=0,"",(COUNTIF('ENTRY '!EE2:EE4001,"v")))</f>
        <v/>
      </c>
      <c r="DR13" s="49" t="str">
        <f ca="1">IF(COUNTIF('ENTRY '!EF2:EF4001,"v")=0,"",(COUNTIF('ENTRY '!EF2:EF4001,"v")))</f>
        <v/>
      </c>
      <c r="DS13" s="49" t="str">
        <f ca="1">IF(COUNTIF('ENTRY '!EG2:EG4001,"v")=0,"",(COUNTIF('ENTRY '!EG2:EG4001,"v")))</f>
        <v/>
      </c>
      <c r="DT13" s="49">
        <f ca="1">IF(COUNTIF('ENTRY '!EH2:EH4001,"v")=0,"",(COUNTIF('ENTRY '!EH2:EH4001,"v")))</f>
        <v>2</v>
      </c>
      <c r="DU13" s="49" t="str">
        <f ca="1">IF(COUNTIF('ENTRY '!EI2:EI4001,"v")=0,"",(COUNTIF('ENTRY '!EI2:EI4001,"v")))</f>
        <v/>
      </c>
      <c r="DV13" s="49" t="str">
        <f ca="1">IF(COUNTIF('ENTRY '!EJ2:EJ4001,"v")=0,"",(COUNTIF('ENTRY '!EJ2:EJ4001,"v")))</f>
        <v/>
      </c>
      <c r="DW13" s="49" t="str">
        <f ca="1">IF(COUNTIF('ENTRY '!EK2:EK4001,"v")=0,"",(COUNTIF('ENTRY '!EK2:EK4001,"v")))</f>
        <v/>
      </c>
      <c r="DX13" s="49" t="str">
        <f ca="1">IF(COUNTIF('ENTRY '!EL2:EL4001,"v")=0,"",(COUNTIF('ENTRY '!EL2:EL4001,"v")))</f>
        <v/>
      </c>
      <c r="DY13" s="49" t="str">
        <f ca="1">IF(COUNTIF('ENTRY '!EM2:EM4001,"v")=0,"",(COUNTIF('ENTRY '!EM2:EM4001,"v")))</f>
        <v/>
      </c>
      <c r="DZ13" s="49" t="str">
        <f ca="1">IF(COUNTIF('ENTRY '!EN2:EN4001,"v")=0,"",(COUNTIF('ENTRY '!EN2:EN4001,"v")))</f>
        <v/>
      </c>
      <c r="EA13" s="49" t="str">
        <f ca="1">IF(COUNTIF('ENTRY '!EO2:EO4001,"v")=0,"",(COUNTIF('ENTRY '!EO2:EO4001,"v")))</f>
        <v/>
      </c>
      <c r="EB13" s="49" t="str">
        <f ca="1">IF(COUNTIF('ENTRY '!EP2:EP4001,"v")=0,"",(COUNTIF('ENTRY '!EP2:EP4001,"v")))</f>
        <v/>
      </c>
      <c r="EC13" s="49" t="str">
        <f ca="1">IF(COUNTIF('ENTRY '!EQ2:EQ4001,"v")=0,"",(COUNTIF('ENTRY '!EQ2:EQ4001,"v")))</f>
        <v/>
      </c>
      <c r="ED13" s="49">
        <f ca="1">IF(COUNTIF('ENTRY '!ER2:ER4001,"v")=0,"",(COUNTIF('ENTRY '!ER2:ER4001,"v")))</f>
        <v>3</v>
      </c>
      <c r="EE13" s="49">
        <f ca="1">IF(COUNTIF('ENTRY '!ES2:ES4001,"v")=0,"",(COUNTIF('ENTRY '!ES2:ES4001,"v")))</f>
        <v>9</v>
      </c>
      <c r="EF13" s="49" t="str">
        <f ca="1">IF(COUNTIF('ENTRY '!ET2:ET4001,"v")=0,"",(COUNTIF('ENTRY '!ET2:ET4001,"v")))</f>
        <v/>
      </c>
      <c r="EG13" s="49" t="str">
        <f ca="1">IF(COUNTIF('ENTRY '!EU2:EU4001,"v")=0,"",(COUNTIF('ENTRY '!EU2:EU4001,"v")))</f>
        <v/>
      </c>
      <c r="EH13" s="49" t="str">
        <f ca="1">IF(COUNTIF('ENTRY '!EV2:EV4001,"v")=0,"",(COUNTIF('ENTRY '!EV2:EV4001,"v")))</f>
        <v/>
      </c>
      <c r="EI13" s="49" t="str">
        <f ca="1">IF(COUNTIF('ENTRY '!EW2:EW4001,"v")=0,"",(COUNTIF('ENTRY '!EW2:EW4001,"v")))</f>
        <v/>
      </c>
      <c r="EJ13" s="49">
        <f ca="1">IF(COUNTIF('ENTRY '!EX2:EX4001,"v")=0,"",(COUNTIF('ENTRY '!EX2:EX4001,"v")))</f>
        <v>28</v>
      </c>
      <c r="EK13" s="49" t="str">
        <f ca="1">IF(COUNTIF('ENTRY '!EY2:EY4001,"v")=0,"",(COUNTIF('ENTRY '!EY2:EY4001,"v")))</f>
        <v/>
      </c>
      <c r="EL13" s="49" t="str">
        <f ca="1">IF(COUNTIF('ENTRY '!EZ2:EZ4001,"v")=0,"",(COUNTIF('ENTRY '!EZ2:EZ4001,"v")))</f>
        <v/>
      </c>
      <c r="EM13" s="49" t="str">
        <f ca="1">IF(COUNTIF('ENTRY '!FA2:FA4001,"v")=0,"",(COUNTIF('ENTRY '!FA2:FA4001,"v")))</f>
        <v/>
      </c>
      <c r="EN13" s="49" t="str">
        <f ca="1">IF(COUNTIF('ENTRY '!FB2:FB4001,"v")=0,"",(COUNTIF('ENTRY '!FB2:FB4001,"v")))</f>
        <v/>
      </c>
      <c r="EO13" s="49" t="str">
        <f ca="1">IF(COUNTIF('ENTRY '!FC2:FC4001,"v")=0,"",(COUNTIF('ENTRY '!FC2:FC4001,"v")))</f>
        <v/>
      </c>
      <c r="EP13" s="49" t="str">
        <f ca="1">IF(COUNTIF('ENTRY '!FD2:FD4001,"v")=0,"",(COUNTIF('ENTRY '!FD2:FD4001,"v")))</f>
        <v/>
      </c>
      <c r="EQ13" s="49">
        <f ca="1">IF(COUNTIF('ENTRY '!FE2:FE4001,"v")=0,"",(COUNTIF('ENTRY '!FE2:FE4001,"v")))</f>
        <v>2</v>
      </c>
      <c r="ER13" s="49">
        <f ca="1">IF(COUNTIF('ENTRY '!FF2:FF4001,"v")=0,"",(COUNTIF('ENTRY '!FF2:FF4001,"v")))</f>
        <v>1</v>
      </c>
      <c r="ES13" s="49" t="str">
        <f ca="1">IF(COUNTIF('ENTRY '!FG2:FG4001,"v")=0,"",(COUNTIF('ENTRY '!FG2:FG4001,"v")))</f>
        <v/>
      </c>
      <c r="ET13" s="49" t="str">
        <f ca="1">IF(COUNTIF('ENTRY '!FH2:FH4001,"v")=0,"",(COUNTIF('ENTRY '!FH2:FH4001,"v")))</f>
        <v/>
      </c>
      <c r="EU13" s="49" t="str">
        <f ca="1">IF(COUNTIF('ENTRY '!FI2:FI4001,"v")=0,"",(COUNTIF('ENTRY '!FI2:FI4001,"v")))</f>
        <v/>
      </c>
      <c r="EV13" s="49" t="str">
        <f ca="1">IF(COUNTIF('ENTRY '!FJ2:FJ4001,"v")=0,"",(COUNTIF('ENTRY '!FJ2:FJ4001,"v")))</f>
        <v/>
      </c>
      <c r="EW13" s="49" t="str">
        <f ca="1">IF(COUNTIF('ENTRY '!FK2:FK4001,"v")=0,"",(COUNTIF('ENTRY '!FK2:FK4001,"v")))</f>
        <v/>
      </c>
      <c r="EX13" s="49" t="str">
        <f ca="1">IF(COUNTIF('ENTRY '!FL2:FL4001,"v")=0,"",(COUNTIF('ENTRY '!FL2:FL4001,"v")))</f>
        <v/>
      </c>
      <c r="EY13" s="49" t="str">
        <f ca="1">IF(COUNTIF('ENTRY '!FM2:FM4001,"v")=0,"",(COUNTIF('ENTRY '!FM2:FM4001,"v")))</f>
        <v/>
      </c>
    </row>
    <row r="14" spans="1:156" s="83" customFormat="1">
      <c r="B14" s="84" t="s">
        <v>67</v>
      </c>
      <c r="C14" s="82"/>
      <c r="D14" s="31" t="str">
        <f t="shared" ref="D14:AI14" si="16">IF((OR(D12&lt;&gt;"",D13&lt;&gt;"")),"present","")</f>
        <v/>
      </c>
      <c r="E14" s="31" t="str">
        <f t="shared" si="16"/>
        <v>present</v>
      </c>
      <c r="F14" s="31" t="str">
        <f t="shared" si="16"/>
        <v/>
      </c>
      <c r="G14" s="31" t="str">
        <f t="shared" si="16"/>
        <v/>
      </c>
      <c r="H14" s="31" t="str">
        <f t="shared" si="16"/>
        <v>present</v>
      </c>
      <c r="I14" s="31" t="str">
        <f t="shared" si="16"/>
        <v/>
      </c>
      <c r="J14" s="31" t="str">
        <f t="shared" si="16"/>
        <v/>
      </c>
      <c r="K14" s="31" t="str">
        <f t="shared" si="16"/>
        <v>present</v>
      </c>
      <c r="L14" s="31" t="str">
        <f t="shared" si="16"/>
        <v/>
      </c>
      <c r="M14" s="31" t="str">
        <f t="shared" si="16"/>
        <v/>
      </c>
      <c r="N14" s="31" t="str">
        <f t="shared" si="16"/>
        <v/>
      </c>
      <c r="O14" s="31" t="str">
        <f t="shared" si="16"/>
        <v/>
      </c>
      <c r="P14" s="31" t="str">
        <f t="shared" si="16"/>
        <v/>
      </c>
      <c r="Q14" s="31" t="str">
        <f t="shared" si="16"/>
        <v>present</v>
      </c>
      <c r="R14" s="31" t="str">
        <f t="shared" si="16"/>
        <v/>
      </c>
      <c r="S14" s="31" t="str">
        <f t="shared" si="16"/>
        <v>present</v>
      </c>
      <c r="T14" s="31" t="str">
        <f t="shared" si="16"/>
        <v/>
      </c>
      <c r="U14" s="31" t="str">
        <f t="shared" si="16"/>
        <v/>
      </c>
      <c r="V14" s="31" t="str">
        <f t="shared" si="16"/>
        <v/>
      </c>
      <c r="W14" s="31" t="str">
        <f t="shared" si="16"/>
        <v/>
      </c>
      <c r="X14" s="31" t="str">
        <f t="shared" si="16"/>
        <v/>
      </c>
      <c r="Y14" s="31" t="str">
        <f t="shared" si="16"/>
        <v/>
      </c>
      <c r="Z14" s="31" t="str">
        <f t="shared" si="16"/>
        <v/>
      </c>
      <c r="AA14" s="31" t="str">
        <f t="shared" si="16"/>
        <v/>
      </c>
      <c r="AB14" s="31" t="str">
        <f t="shared" si="16"/>
        <v/>
      </c>
      <c r="AC14" s="31" t="str">
        <f t="shared" si="16"/>
        <v>present</v>
      </c>
      <c r="AD14" s="31" t="str">
        <f t="shared" si="16"/>
        <v/>
      </c>
      <c r="AE14" s="31" t="str">
        <f t="shared" si="16"/>
        <v/>
      </c>
      <c r="AF14" s="31" t="str">
        <f t="shared" si="16"/>
        <v/>
      </c>
      <c r="AG14" s="31" t="str">
        <f t="shared" si="16"/>
        <v/>
      </c>
      <c r="AH14" s="31" t="str">
        <f t="shared" si="16"/>
        <v/>
      </c>
      <c r="AI14" s="31" t="str">
        <f t="shared" si="16"/>
        <v>present</v>
      </c>
      <c r="AJ14" s="31" t="str">
        <f t="shared" ref="AJ14:BO14" si="17">IF((OR(AJ12&lt;&gt;"",AJ13&lt;&gt;"")),"present","")</f>
        <v/>
      </c>
      <c r="AK14" s="31" t="str">
        <f t="shared" si="17"/>
        <v/>
      </c>
      <c r="AL14" s="31" t="str">
        <f t="shared" si="17"/>
        <v/>
      </c>
      <c r="AM14" s="31" t="str">
        <f t="shared" si="17"/>
        <v/>
      </c>
      <c r="AN14" s="31" t="str">
        <f t="shared" si="17"/>
        <v/>
      </c>
      <c r="AO14" s="31" t="str">
        <f t="shared" si="17"/>
        <v/>
      </c>
      <c r="AP14" s="31" t="str">
        <f t="shared" si="17"/>
        <v/>
      </c>
      <c r="AQ14" s="31" t="str">
        <f t="shared" si="17"/>
        <v>present</v>
      </c>
      <c r="AR14" s="31" t="str">
        <f t="shared" si="17"/>
        <v/>
      </c>
      <c r="AS14" s="31" t="str">
        <f t="shared" si="17"/>
        <v>present</v>
      </c>
      <c r="AT14" s="31" t="str">
        <f t="shared" si="17"/>
        <v/>
      </c>
      <c r="AU14" s="31" t="str">
        <f t="shared" si="17"/>
        <v/>
      </c>
      <c r="AV14" s="31" t="str">
        <f t="shared" si="17"/>
        <v>present</v>
      </c>
      <c r="AW14" s="31" t="str">
        <f t="shared" si="17"/>
        <v/>
      </c>
      <c r="AX14" s="31" t="str">
        <f t="shared" si="17"/>
        <v/>
      </c>
      <c r="AY14" s="31" t="str">
        <f t="shared" si="17"/>
        <v/>
      </c>
      <c r="AZ14" s="31" t="str">
        <f t="shared" si="17"/>
        <v/>
      </c>
      <c r="BA14" s="31" t="str">
        <f t="shared" si="17"/>
        <v>present</v>
      </c>
      <c r="BB14" s="31" t="str">
        <f t="shared" si="17"/>
        <v/>
      </c>
      <c r="BC14" s="31" t="str">
        <f t="shared" si="17"/>
        <v/>
      </c>
      <c r="BD14" s="31" t="str">
        <f t="shared" si="17"/>
        <v/>
      </c>
      <c r="BE14" s="31" t="str">
        <f t="shared" si="17"/>
        <v/>
      </c>
      <c r="BF14" s="31" t="str">
        <f t="shared" si="17"/>
        <v/>
      </c>
      <c r="BG14" s="31" t="str">
        <f t="shared" si="17"/>
        <v/>
      </c>
      <c r="BH14" s="31" t="str">
        <f t="shared" si="17"/>
        <v/>
      </c>
      <c r="BI14" s="31" t="str">
        <f t="shared" si="17"/>
        <v>present</v>
      </c>
      <c r="BJ14" s="31" t="str">
        <f t="shared" si="17"/>
        <v/>
      </c>
      <c r="BK14" s="31" t="str">
        <f t="shared" si="17"/>
        <v/>
      </c>
      <c r="BL14" s="31" t="str">
        <f t="shared" si="17"/>
        <v/>
      </c>
      <c r="BM14" s="31" t="str">
        <f t="shared" si="17"/>
        <v>present</v>
      </c>
      <c r="BN14" s="31" t="str">
        <f t="shared" si="17"/>
        <v>present</v>
      </c>
      <c r="BO14" s="31" t="str">
        <f t="shared" si="17"/>
        <v>present</v>
      </c>
      <c r="BP14" s="31" t="str">
        <f t="shared" ref="BP14:CU14" si="18">IF((OR(BP12&lt;&gt;"",BP13&lt;&gt;"")),"present","")</f>
        <v/>
      </c>
      <c r="BQ14" s="31" t="str">
        <f t="shared" si="18"/>
        <v/>
      </c>
      <c r="BR14" s="31" t="str">
        <f t="shared" si="18"/>
        <v/>
      </c>
      <c r="BS14" s="31" t="str">
        <f t="shared" si="18"/>
        <v/>
      </c>
      <c r="BT14" s="31" t="str">
        <f t="shared" si="18"/>
        <v>present</v>
      </c>
      <c r="BU14" s="31" t="str">
        <f t="shared" si="18"/>
        <v>present</v>
      </c>
      <c r="BV14" s="31" t="str">
        <f t="shared" si="18"/>
        <v/>
      </c>
      <c r="BW14" s="31" t="str">
        <f t="shared" si="18"/>
        <v/>
      </c>
      <c r="BX14" s="31" t="str">
        <f t="shared" si="18"/>
        <v/>
      </c>
      <c r="BY14" s="31" t="str">
        <f t="shared" si="18"/>
        <v>present</v>
      </c>
      <c r="BZ14" s="31" t="str">
        <f t="shared" si="18"/>
        <v/>
      </c>
      <c r="CA14" s="31" t="str">
        <f t="shared" si="18"/>
        <v/>
      </c>
      <c r="CB14" s="31" t="str">
        <f t="shared" si="18"/>
        <v/>
      </c>
      <c r="CC14" s="31" t="str">
        <f t="shared" si="18"/>
        <v/>
      </c>
      <c r="CD14" s="31" t="str">
        <f t="shared" si="18"/>
        <v/>
      </c>
      <c r="CE14" s="31" t="str">
        <f t="shared" si="18"/>
        <v>present</v>
      </c>
      <c r="CF14" s="31" t="str">
        <f t="shared" si="18"/>
        <v/>
      </c>
      <c r="CG14" s="31" t="str">
        <f t="shared" si="18"/>
        <v/>
      </c>
      <c r="CH14" s="31" t="str">
        <f t="shared" si="18"/>
        <v/>
      </c>
      <c r="CI14" s="31" t="str">
        <f t="shared" si="18"/>
        <v/>
      </c>
      <c r="CJ14" s="31" t="str">
        <f t="shared" si="18"/>
        <v/>
      </c>
      <c r="CK14" s="31" t="str">
        <f t="shared" si="18"/>
        <v>present</v>
      </c>
      <c r="CL14" s="31" t="str">
        <f t="shared" si="18"/>
        <v>present</v>
      </c>
      <c r="CM14" s="31" t="str">
        <f t="shared" si="18"/>
        <v>present</v>
      </c>
      <c r="CN14" s="31" t="str">
        <f t="shared" si="18"/>
        <v/>
      </c>
      <c r="CO14" s="31" t="str">
        <f t="shared" si="18"/>
        <v/>
      </c>
      <c r="CP14" s="31" t="str">
        <f t="shared" si="18"/>
        <v/>
      </c>
      <c r="CQ14" s="31" t="str">
        <f t="shared" si="18"/>
        <v>present</v>
      </c>
      <c r="CR14" s="31" t="str">
        <f t="shared" si="18"/>
        <v/>
      </c>
      <c r="CS14" s="31" t="str">
        <f t="shared" si="18"/>
        <v/>
      </c>
      <c r="CT14" s="31" t="str">
        <f t="shared" si="18"/>
        <v/>
      </c>
      <c r="CU14" s="31" t="str">
        <f t="shared" si="18"/>
        <v/>
      </c>
      <c r="CV14" s="31" t="str">
        <f t="shared" ref="CV14:EA14" si="19">IF((OR(CV12&lt;&gt;"",CV13&lt;&gt;"")),"present","")</f>
        <v/>
      </c>
      <c r="CW14" s="31" t="str">
        <f t="shared" si="19"/>
        <v/>
      </c>
      <c r="CX14" s="31" t="str">
        <f t="shared" si="19"/>
        <v/>
      </c>
      <c r="CY14" s="31" t="str">
        <f t="shared" si="19"/>
        <v/>
      </c>
      <c r="CZ14" s="31" t="str">
        <f t="shared" si="19"/>
        <v/>
      </c>
      <c r="DA14" s="31" t="str">
        <f t="shared" si="19"/>
        <v/>
      </c>
      <c r="DB14" s="31" t="str">
        <f t="shared" si="19"/>
        <v>present</v>
      </c>
      <c r="DC14" s="31" t="str">
        <f t="shared" si="19"/>
        <v/>
      </c>
      <c r="DD14" s="31" t="str">
        <f t="shared" si="19"/>
        <v/>
      </c>
      <c r="DE14" s="31" t="str">
        <f t="shared" si="19"/>
        <v/>
      </c>
      <c r="DF14" s="31" t="str">
        <f t="shared" si="19"/>
        <v/>
      </c>
      <c r="DG14" s="31" t="str">
        <f t="shared" si="19"/>
        <v>present</v>
      </c>
      <c r="DH14" s="31" t="str">
        <f t="shared" si="19"/>
        <v/>
      </c>
      <c r="DI14" s="31" t="str">
        <f t="shared" si="19"/>
        <v/>
      </c>
      <c r="DJ14" s="31" t="str">
        <f t="shared" si="19"/>
        <v/>
      </c>
      <c r="DK14" s="31" t="str">
        <f t="shared" si="19"/>
        <v/>
      </c>
      <c r="DL14" s="31" t="str">
        <f t="shared" si="19"/>
        <v/>
      </c>
      <c r="DM14" s="31" t="str">
        <f t="shared" si="19"/>
        <v/>
      </c>
      <c r="DN14" s="31" t="str">
        <f t="shared" si="19"/>
        <v/>
      </c>
      <c r="DO14" s="31" t="str">
        <f t="shared" si="19"/>
        <v>present</v>
      </c>
      <c r="DP14" s="31" t="str">
        <f t="shared" si="19"/>
        <v>present</v>
      </c>
      <c r="DQ14" s="31" t="str">
        <f t="shared" si="19"/>
        <v/>
      </c>
      <c r="DR14" s="31" t="str">
        <f t="shared" si="19"/>
        <v/>
      </c>
      <c r="DS14" s="31" t="str">
        <f t="shared" si="19"/>
        <v/>
      </c>
      <c r="DT14" s="31" t="str">
        <f t="shared" si="19"/>
        <v>present</v>
      </c>
      <c r="DU14" s="31" t="str">
        <f t="shared" si="19"/>
        <v/>
      </c>
      <c r="DV14" s="31" t="str">
        <f t="shared" si="19"/>
        <v/>
      </c>
      <c r="DW14" s="31" t="str">
        <f t="shared" si="19"/>
        <v/>
      </c>
      <c r="DX14" s="31" t="str">
        <f t="shared" si="19"/>
        <v/>
      </c>
      <c r="DY14" s="31" t="str">
        <f t="shared" si="19"/>
        <v>present</v>
      </c>
      <c r="DZ14" s="31" t="str">
        <f t="shared" si="19"/>
        <v/>
      </c>
      <c r="EA14" s="31" t="str">
        <f t="shared" si="19"/>
        <v/>
      </c>
      <c r="EB14" s="31" t="str">
        <f t="shared" ref="EB14:EY14" si="20">IF((OR(EB12&lt;&gt;"",EB13&lt;&gt;"")),"present","")</f>
        <v/>
      </c>
      <c r="EC14" s="31" t="str">
        <f t="shared" si="20"/>
        <v/>
      </c>
      <c r="ED14" s="31" t="str">
        <f t="shared" si="20"/>
        <v>present</v>
      </c>
      <c r="EE14" s="31" t="str">
        <f t="shared" si="20"/>
        <v>present</v>
      </c>
      <c r="EF14" s="31" t="str">
        <f t="shared" si="20"/>
        <v/>
      </c>
      <c r="EG14" s="31" t="str">
        <f t="shared" si="20"/>
        <v/>
      </c>
      <c r="EH14" s="31" t="str">
        <f t="shared" si="20"/>
        <v/>
      </c>
      <c r="EI14" s="31" t="str">
        <f t="shared" si="20"/>
        <v/>
      </c>
      <c r="EJ14" s="31" t="str">
        <f t="shared" si="20"/>
        <v>present</v>
      </c>
      <c r="EK14" s="31" t="str">
        <f t="shared" si="20"/>
        <v/>
      </c>
      <c r="EL14" s="31" t="str">
        <f t="shared" si="20"/>
        <v/>
      </c>
      <c r="EM14" s="31" t="str">
        <f t="shared" si="20"/>
        <v>present</v>
      </c>
      <c r="EN14" s="31" t="str">
        <f t="shared" si="20"/>
        <v>present</v>
      </c>
      <c r="EO14" s="31" t="str">
        <f t="shared" si="20"/>
        <v/>
      </c>
      <c r="EP14" s="31" t="str">
        <f t="shared" si="20"/>
        <v/>
      </c>
      <c r="EQ14" s="31" t="str">
        <f t="shared" si="20"/>
        <v>present</v>
      </c>
      <c r="ER14" s="31" t="str">
        <f t="shared" si="20"/>
        <v>present</v>
      </c>
      <c r="ES14" s="31" t="str">
        <f t="shared" si="20"/>
        <v/>
      </c>
      <c r="ET14" s="31" t="str">
        <f t="shared" si="20"/>
        <v/>
      </c>
      <c r="EU14" s="31" t="str">
        <f t="shared" si="20"/>
        <v/>
      </c>
      <c r="EV14" s="31" t="str">
        <f t="shared" si="20"/>
        <v/>
      </c>
      <c r="EW14" s="31" t="str">
        <f t="shared" si="20"/>
        <v/>
      </c>
      <c r="EX14" s="31" t="str">
        <f t="shared" si="20"/>
        <v/>
      </c>
      <c r="EY14" s="31" t="str">
        <f t="shared" si="20"/>
        <v/>
      </c>
    </row>
    <row r="15" spans="1:156" s="79" customFormat="1">
      <c r="B15" s="80"/>
      <c r="C15" s="81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</row>
    <row r="16" spans="1:156" ht="18">
      <c r="B16" s="27" t="s">
        <v>46</v>
      </c>
      <c r="C16" s="89"/>
      <c r="D16" s="42"/>
      <c r="E16" s="43"/>
      <c r="F16" s="37"/>
      <c r="G16" s="37"/>
      <c r="H16" s="37"/>
      <c r="I16" s="37"/>
      <c r="J16" s="67"/>
      <c r="K16" s="67"/>
      <c r="L16" s="67"/>
      <c r="M16" s="67"/>
      <c r="N16" s="6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</row>
    <row r="17" spans="2:153">
      <c r="B17" s="20" t="s">
        <v>554</v>
      </c>
      <c r="C17" s="53">
        <f ca="1">IF(SUM('ENTRY '!M2:M4001)=0,"",COUNT('ENTRY '!M2:M4001))</f>
        <v>274</v>
      </c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</row>
    <row r="18" spans="2:153">
      <c r="B18" s="1" t="s">
        <v>167</v>
      </c>
      <c r="C18" s="53">
        <f ca="1">IF(SUM('ENTRY '!G2:G4001)=0,"",COUNT('ENTRY '!G2:G4001))</f>
        <v>226</v>
      </c>
      <c r="D18" s="45"/>
      <c r="E18" s="45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37"/>
      <c r="EQ18" s="37"/>
      <c r="ER18" s="37"/>
      <c r="ES18" s="37"/>
      <c r="ET18" s="37"/>
      <c r="EU18" s="37"/>
      <c r="EV18" s="37"/>
      <c r="EW18" s="37"/>
    </row>
    <row r="19" spans="2:153">
      <c r="B19" s="1" t="s">
        <v>168</v>
      </c>
      <c r="C19" s="53">
        <f ca="1">IF(SUM('ENTRY '!H2:H4001)=0,"",SUM('ENTRY '!H2:H4001))</f>
        <v>270</v>
      </c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7"/>
      <c r="ES19" s="37"/>
      <c r="ET19" s="37"/>
      <c r="EU19" s="37"/>
      <c r="EV19" s="37"/>
      <c r="EW19" s="37"/>
    </row>
    <row r="20" spans="2:153">
      <c r="B20" s="18" t="s">
        <v>26</v>
      </c>
      <c r="C20" s="54">
        <f ca="1">IF(C19="","",(C18/C19)*100)</f>
        <v>83.703703703703695</v>
      </c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/>
      <c r="EB20" s="37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7"/>
      <c r="ES20" s="37"/>
      <c r="ET20" s="37"/>
      <c r="EU20" s="37"/>
      <c r="EV20" s="37"/>
      <c r="EW20" s="37"/>
    </row>
    <row r="21" spans="2:153">
      <c r="B21" s="1" t="s">
        <v>3</v>
      </c>
      <c r="C21" s="54">
        <f ca="1">IF(C10="","",(1-C10))</f>
        <v>0.90139163160016955</v>
      </c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</row>
    <row r="22" spans="2:153" ht="15" customHeight="1">
      <c r="B22" s="1" t="s">
        <v>419</v>
      </c>
      <c r="C22" s="54">
        <f ca="1">IF(SUM('ENTRY '!G2:G4001)=0,"",MAX('ENTRY '!G2:G4001))</f>
        <v>9.3000000000000007</v>
      </c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</row>
    <row r="23" spans="2:153">
      <c r="B23" s="1" t="s">
        <v>169</v>
      </c>
      <c r="C23" s="55">
        <f ca="1">IF($C$17="","",COUNTIF('ENTRY '!O2:O4001,"R"))</f>
        <v>0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</row>
    <row r="24" spans="2:153">
      <c r="B24" s="1" t="s">
        <v>52</v>
      </c>
      <c r="C24" s="55">
        <f ca="1">IF($C$17="","",COUNTIF('ENTRY '!O2:O4001,"P"))</f>
        <v>274</v>
      </c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/>
      <c r="EB24" s="37"/>
      <c r="EC24" s="37"/>
      <c r="ED24" s="37"/>
      <c r="EE24" s="37"/>
      <c r="EF24" s="37"/>
      <c r="EG24" s="37"/>
      <c r="EH24" s="37"/>
      <c r="EI24" s="37"/>
      <c r="EJ24" s="37"/>
      <c r="EK24" s="37"/>
      <c r="EL24" s="37"/>
      <c r="EM24" s="37"/>
      <c r="EN24" s="37"/>
      <c r="EO24" s="37"/>
      <c r="EP24" s="37"/>
      <c r="EQ24" s="37"/>
      <c r="ER24" s="37"/>
      <c r="ES24" s="37"/>
      <c r="ET24" s="37"/>
      <c r="EU24" s="37"/>
      <c r="EV24" s="37"/>
      <c r="EW24" s="37"/>
    </row>
    <row r="25" spans="2:153">
      <c r="B25" s="1" t="s">
        <v>63</v>
      </c>
      <c r="C25" s="56">
        <f ca="1">IF($C$17="","",(IF(SUM('ENTRY '!E2:E4001)=0,"",AVERAGE('ENTRY '!E2:E4001))))</f>
        <v>2.3037037037037038</v>
      </c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/>
      <c r="EB25" s="37"/>
      <c r="EC25" s="37"/>
      <c r="ED25" s="37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37"/>
      <c r="EQ25" s="37"/>
      <c r="ER25" s="37"/>
      <c r="ES25" s="37"/>
      <c r="ET25" s="37"/>
      <c r="EU25" s="37"/>
      <c r="EV25" s="37"/>
      <c r="EW25" s="37"/>
    </row>
    <row r="26" spans="2:153">
      <c r="B26" s="1" t="s">
        <v>170</v>
      </c>
      <c r="C26" s="56">
        <f ca="1">IF(SUM('ENTRY '!C2:C4001)=0,"",AVERAGE('ENTRY '!C2:C4001))</f>
        <v>2.752212389380531</v>
      </c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</row>
    <row r="27" spans="2:153">
      <c r="B27" s="1" t="s">
        <v>58</v>
      </c>
      <c r="C27" s="56">
        <f ca="1">IF(SUM('ENTRY '!F2:F4001)=0,"",AVERAGE('ENTRY '!F2:F4001))</f>
        <v>2.1851851851851851</v>
      </c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</row>
    <row r="28" spans="2:153">
      <c r="B28" s="1" t="s">
        <v>171</v>
      </c>
      <c r="C28" s="56">
        <f ca="1">IF(SUM('ENTRY '!D2:D4001)=0,"",AVERAGE('ENTRY '!D2:D4001))</f>
        <v>2.6222222222222222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</row>
    <row r="29" spans="2:153">
      <c r="B29" s="1" t="s">
        <v>65</v>
      </c>
      <c r="C29" s="53">
        <f>IF(SUM(D7:EK7,EQ7:EY7)=0,"",COUNT(D7:EK7,EQ7:EY7))</f>
        <v>25</v>
      </c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</row>
    <row r="30" spans="2:153">
      <c r="B30" s="1" t="s">
        <v>64</v>
      </c>
      <c r="C30" s="53">
        <f>IF($C$17="","",SUM((COUNTIF(D14:EK14,"present")),(COUNTIF(EQ14:EY14,"present"))))</f>
        <v>34</v>
      </c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4"/>
      <c r="CG30" s="44"/>
      <c r="CH30" s="44"/>
      <c r="CI30" s="44"/>
      <c r="CJ30" s="44"/>
      <c r="CK30" s="44"/>
      <c r="CL30" s="44"/>
      <c r="CM30" s="44"/>
      <c r="CN30" s="44"/>
      <c r="CO30" s="44"/>
      <c r="CP30" s="44"/>
      <c r="CQ30" s="44"/>
      <c r="CR30" s="44"/>
      <c r="CS30" s="44"/>
      <c r="CT30" s="44"/>
      <c r="CU30" s="44"/>
      <c r="CV30" s="44"/>
      <c r="CW30" s="44"/>
      <c r="CX30" s="44"/>
      <c r="CY30" s="44"/>
      <c r="CZ30" s="44"/>
      <c r="DA30" s="44"/>
      <c r="DB30" s="44"/>
      <c r="DC30" s="44"/>
      <c r="DD30" s="44"/>
      <c r="DE30" s="44"/>
      <c r="DF30" s="44"/>
      <c r="DG30" s="44"/>
      <c r="DH30" s="44"/>
      <c r="DI30" s="44"/>
      <c r="DJ30" s="44"/>
      <c r="DK30" s="44"/>
      <c r="DL30" s="44"/>
      <c r="DM30" s="44"/>
      <c r="DN30" s="44"/>
      <c r="DO30" s="44"/>
      <c r="DP30" s="44"/>
      <c r="DQ30" s="44"/>
      <c r="DR30" s="44"/>
      <c r="DS30" s="44"/>
      <c r="DT30" s="44"/>
      <c r="DU30" s="44"/>
      <c r="DV30" s="44"/>
      <c r="DW30" s="44"/>
      <c r="DX30" s="44"/>
      <c r="DY30" s="44"/>
      <c r="DZ30" s="44"/>
      <c r="EA30" s="44"/>
      <c r="EB30" s="44"/>
      <c r="EC30" s="44"/>
      <c r="ED30" s="44"/>
      <c r="EE30" s="44"/>
      <c r="EF30" s="44"/>
      <c r="EG30" s="44"/>
      <c r="EH30" s="44"/>
      <c r="EI30" s="44"/>
      <c r="EJ30" s="44"/>
      <c r="EK30" s="44"/>
      <c r="EL30" s="44"/>
      <c r="EM30" s="44"/>
      <c r="EN30" s="44"/>
      <c r="EO30" s="44"/>
      <c r="EP30" s="44"/>
      <c r="EQ30" s="44"/>
      <c r="ER30" s="44"/>
      <c r="ES30" s="44"/>
      <c r="ET30" s="44"/>
      <c r="EU30" s="44"/>
      <c r="EV30" s="44"/>
      <c r="EW30" s="44"/>
    </row>
    <row r="32" spans="2:153" ht="15.75">
      <c r="B32" s="130" t="s">
        <v>418</v>
      </c>
    </row>
  </sheetData>
  <sheetProtection selectLockedCells="1" selectUnlockedCells="1"/>
  <phoneticPr fontId="17" type="noConversion"/>
  <dataValidations count="1">
    <dataValidation type="whole" allowBlank="1" showInputMessage="1" showErrorMessage="1" errorTitle="Presence/Absence Data" error="Enter 1 if present" sqref="F6:EP6 D1:E6">
      <formula1>1</formula1>
      <formula2>1</formula2>
    </dataValidation>
  </dataValidations>
  <printOptions headings="1" gridLines="1"/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5"/>
  <sheetViews>
    <sheetView workbookViewId="0"/>
  </sheetViews>
  <sheetFormatPr defaultRowHeight="12.75"/>
  <cols>
    <col min="1" max="1" width="14.7109375" bestFit="1" customWidth="1"/>
    <col min="2" max="2" width="19.28515625" bestFit="1" customWidth="1"/>
  </cols>
  <sheetData>
    <row r="1" spans="1:2">
      <c r="A1" s="1" t="s">
        <v>415</v>
      </c>
      <c r="B1" s="1" t="s">
        <v>416</v>
      </c>
    </row>
    <row r="2" spans="1:2">
      <c r="A2">
        <v>1</v>
      </c>
      <c r="B2">
        <f ca="1">COUNTIF('ENTRY '!G2:G4001,"&lt;=1")</f>
        <v>19</v>
      </c>
    </row>
    <row r="3" spans="1:2">
      <c r="A3">
        <v>2</v>
      </c>
      <c r="B3">
        <f ca="1">COUNTIF('ENTRY '!G2:G4001,"&lt;=2")-(B2)</f>
        <v>40</v>
      </c>
    </row>
    <row r="4" spans="1:2">
      <c r="A4">
        <v>3</v>
      </c>
      <c r="B4">
        <f ca="1">COUNTIF('ENTRY '!G2:G4001,"&lt;=3")-(B2+B3)</f>
        <v>32</v>
      </c>
    </row>
    <row r="5" spans="1:2">
      <c r="A5">
        <v>4</v>
      </c>
      <c r="B5">
        <f ca="1">COUNTIF('ENTRY '!G2:G4001,"&lt;=4")-(SUM(B2:B4))</f>
        <v>52</v>
      </c>
    </row>
    <row r="6" spans="1:2">
      <c r="A6">
        <v>5</v>
      </c>
      <c r="B6">
        <f ca="1">COUNTIF('ENTRY '!G2:G4001,"&lt;=5")-(SUM(B2:B5))</f>
        <v>40</v>
      </c>
    </row>
    <row r="7" spans="1:2">
      <c r="A7">
        <v>6</v>
      </c>
      <c r="B7">
        <f ca="1">COUNTIF('ENTRY '!G2:G4001,"&lt;=6")-(SUM(B2:B6))</f>
        <v>18</v>
      </c>
    </row>
    <row r="8" spans="1:2">
      <c r="A8">
        <v>7</v>
      </c>
      <c r="B8">
        <f ca="1">COUNTIF('ENTRY '!G2:G4001,"&lt;=7")-(SUM(B2:B7))</f>
        <v>18</v>
      </c>
    </row>
    <row r="9" spans="1:2">
      <c r="A9">
        <v>8</v>
      </c>
      <c r="B9">
        <f ca="1">COUNTIF('ENTRY '!G2:G4001,"&lt;=8")-(SUM(B2:B8))</f>
        <v>4</v>
      </c>
    </row>
    <row r="10" spans="1:2">
      <c r="A10">
        <v>9</v>
      </c>
      <c r="B10">
        <f ca="1">COUNTIF('ENTRY '!G2:G4001,"&lt;=9")-(SUM(B2:B9))</f>
        <v>2</v>
      </c>
    </row>
    <row r="11" spans="1:2">
      <c r="A11">
        <v>10</v>
      </c>
      <c r="B11">
        <f ca="1">COUNTIF('ENTRY '!G2:G4001,"&lt;=10")-(SUM(B2:B10))</f>
        <v>1</v>
      </c>
    </row>
    <row r="12" spans="1:2">
      <c r="A12">
        <v>11</v>
      </c>
      <c r="B12">
        <f ca="1">COUNTIF('ENTRY '!G2:G4001,"&lt;=11")-(SUM(B2:B11))</f>
        <v>0</v>
      </c>
    </row>
    <row r="13" spans="1:2">
      <c r="A13">
        <v>12</v>
      </c>
      <c r="B13">
        <f ca="1">COUNTIF('ENTRY '!G2:G4001,"&lt;=12")-(SUM(B2:B12))</f>
        <v>0</v>
      </c>
    </row>
    <row r="14" spans="1:2">
      <c r="A14">
        <v>13</v>
      </c>
      <c r="B14">
        <f ca="1">COUNTIF('ENTRY '!G2:G4001,"&lt;=13")-(SUM(B2:B13))</f>
        <v>0</v>
      </c>
    </row>
    <row r="15" spans="1:2">
      <c r="A15">
        <v>14</v>
      </c>
      <c r="B15">
        <f ca="1">COUNTIF('ENTRY '!G2:G4001,"&lt;=14")-(SUM(B2:B14))</f>
        <v>0</v>
      </c>
    </row>
    <row r="16" spans="1:2">
      <c r="A16">
        <v>15</v>
      </c>
      <c r="B16">
        <f ca="1">COUNTIF('ENTRY '!G2:G4001,"&lt;=15")-(SUM(B2:B15))</f>
        <v>0</v>
      </c>
    </row>
    <row r="17" spans="1:2">
      <c r="A17">
        <v>16</v>
      </c>
      <c r="B17">
        <f ca="1">COUNTIF('ENTRY '!G2:G4001,"&lt;=16")-(SUM(B2:B16))</f>
        <v>0</v>
      </c>
    </row>
    <row r="18" spans="1:2">
      <c r="A18">
        <v>17</v>
      </c>
      <c r="B18">
        <f ca="1">COUNTIF('ENTRY '!G2:G4001,"&lt;=17")-(SUM(B2:B17))</f>
        <v>0</v>
      </c>
    </row>
    <row r="19" spans="1:2">
      <c r="A19">
        <v>18</v>
      </c>
      <c r="B19">
        <f ca="1">COUNTIF('ENTRY '!G2:G4001,"&lt;=18")-(SUM(B2:B18))</f>
        <v>0</v>
      </c>
    </row>
    <row r="20" spans="1:2">
      <c r="A20">
        <v>19</v>
      </c>
      <c r="B20">
        <f ca="1">COUNTIF('ENTRY '!G2:G4001,"&lt;=19")-(SUM(B2:B19))</f>
        <v>0</v>
      </c>
    </row>
    <row r="21" spans="1:2">
      <c r="A21">
        <v>20</v>
      </c>
      <c r="B21">
        <f ca="1">COUNTIF('ENTRY '!G2:G4001,"&lt;=20")-(SUM(B2:B20))</f>
        <v>0</v>
      </c>
    </row>
    <row r="22" spans="1:2">
      <c r="A22">
        <v>21</v>
      </c>
      <c r="B22">
        <f ca="1">COUNTIF('ENTRY '!G2:G4001,"&lt;=21")-(SUM(B2:B21))</f>
        <v>0</v>
      </c>
    </row>
    <row r="23" spans="1:2">
      <c r="A23">
        <v>22</v>
      </c>
      <c r="B23">
        <f ca="1">COUNTIF('ENTRY '!G2:G4001,"&lt;=22")-(SUM(B2:B22))</f>
        <v>0</v>
      </c>
    </row>
    <row r="24" spans="1:2">
      <c r="A24">
        <v>23</v>
      </c>
      <c r="B24">
        <f ca="1">COUNTIF('ENTRY '!G2:G4001,"&lt;=23")-(SUM(B2:B23))</f>
        <v>0</v>
      </c>
    </row>
    <row r="25" spans="1:2">
      <c r="A25">
        <v>24</v>
      </c>
      <c r="B25">
        <f ca="1">COUNTIF('ENTRY '!G2:G4001,"&lt;=24")-(SUM(B2:B24))</f>
        <v>0</v>
      </c>
    </row>
    <row r="26" spans="1:2">
      <c r="A26">
        <v>25</v>
      </c>
      <c r="B26">
        <f ca="1">COUNTIF('ENTRY '!G2:G4001,"&lt;=25")-(SUM(B2:B25))</f>
        <v>0</v>
      </c>
    </row>
    <row r="27" spans="1:2">
      <c r="A27">
        <v>26</v>
      </c>
      <c r="B27">
        <f ca="1">COUNTIF('ENTRY '!G2:G4001,"&lt;=26")-(SUM(B2:B26))</f>
        <v>0</v>
      </c>
    </row>
    <row r="28" spans="1:2">
      <c r="A28">
        <v>27</v>
      </c>
      <c r="B28">
        <f ca="1">COUNTIF('ENTRY '!G2:G4001,"&lt;=27")-(SUM(B2:B27))</f>
        <v>0</v>
      </c>
    </row>
    <row r="29" spans="1:2">
      <c r="A29">
        <v>28</v>
      </c>
      <c r="B29">
        <f ca="1">COUNTIF('ENTRY '!G2:G4001,"&lt;=28")-(SUM(B2:B28))</f>
        <v>0</v>
      </c>
    </row>
    <row r="30" spans="1:2">
      <c r="A30">
        <v>29</v>
      </c>
      <c r="B30">
        <f ca="1">COUNTIF('ENTRY '!G2:G4001,"&lt;=29")-(SUM(B2:B29))</f>
        <v>0</v>
      </c>
    </row>
    <row r="31" spans="1:2">
      <c r="A31">
        <v>30</v>
      </c>
      <c r="B31">
        <f ca="1">COUNTIF('ENTRY '!G2:G4001,"&lt;=30")-(SUM(B2:B30))</f>
        <v>0</v>
      </c>
    </row>
    <row r="32" spans="1:2">
      <c r="A32">
        <v>31</v>
      </c>
      <c r="B32">
        <f ca="1">COUNTIF('ENTRY '!G2:G4001,"&lt;=31")-(SUM(B2:B31))</f>
        <v>0</v>
      </c>
    </row>
    <row r="33" spans="1:7">
      <c r="A33">
        <v>32</v>
      </c>
      <c r="B33">
        <f ca="1">COUNTIF('ENTRY '!G2:G4001,"&lt;=32")-(SUM(B2:B32))</f>
        <v>0</v>
      </c>
    </row>
    <row r="34" spans="1:7">
      <c r="A34">
        <v>33</v>
      </c>
      <c r="B34">
        <f ca="1">COUNTIF('ENTRY '!G2:G4001,"&lt;=33")-(SUM(B2:B33))</f>
        <v>0</v>
      </c>
    </row>
    <row r="35" spans="1:7">
      <c r="A35">
        <v>34</v>
      </c>
      <c r="B35">
        <f ca="1">COUNTIF('ENTRY '!G2:G4001,"&lt;=34")-(SUM(B2:B34))</f>
        <v>0</v>
      </c>
    </row>
    <row r="36" spans="1:7">
      <c r="A36">
        <v>35</v>
      </c>
      <c r="B36">
        <f ca="1">COUNTIF('ENTRY '!G2:G4001,"&lt;=35")-(SUM(B2:B35))</f>
        <v>0</v>
      </c>
    </row>
    <row r="37" spans="1:7">
      <c r="A37">
        <v>36</v>
      </c>
      <c r="B37">
        <f ca="1">COUNTIF('ENTRY '!G2:G4001,"&lt;=36")-(SUM(B2:B36))</f>
        <v>0</v>
      </c>
    </row>
    <row r="38" spans="1:7">
      <c r="A38">
        <v>37</v>
      </c>
      <c r="B38">
        <f ca="1">COUNTIF('ENTRY '!G2:G4001,"&lt;=37")-(SUM(B2:B37))</f>
        <v>0</v>
      </c>
    </row>
    <row r="39" spans="1:7">
      <c r="A39">
        <v>38</v>
      </c>
      <c r="B39">
        <f ca="1">COUNTIF('ENTRY '!G2:G4001,"&lt;=38")-(SUM(B2:B38))</f>
        <v>0</v>
      </c>
    </row>
    <row r="40" spans="1:7">
      <c r="A40">
        <v>39</v>
      </c>
      <c r="B40">
        <f ca="1">COUNTIF('ENTRY '!G2:G4001,"&lt;=39")-(SUM(B2:B39))</f>
        <v>0</v>
      </c>
    </row>
    <row r="41" spans="1:7">
      <c r="A41">
        <v>40</v>
      </c>
      <c r="B41">
        <f ca="1">COUNTIF('ENTRY '!G2:G4001,"&lt;=40")-(SUM(B2:B40))</f>
        <v>0</v>
      </c>
    </row>
    <row r="43" spans="1:7" ht="13.5" thickBot="1">
      <c r="G43" s="115"/>
    </row>
    <row r="44" spans="1:7" ht="15">
      <c r="A44" s="177" t="s">
        <v>534</v>
      </c>
      <c r="B44" s="178"/>
      <c r="C44" s="178"/>
      <c r="D44" s="178"/>
      <c r="E44" s="178"/>
      <c r="F44" s="179"/>
      <c r="G44" s="183"/>
    </row>
    <row r="45" spans="1:7" ht="15" thickBot="1">
      <c r="A45" s="180" t="s">
        <v>533</v>
      </c>
      <c r="B45" s="181"/>
      <c r="C45" s="181"/>
      <c r="D45" s="181"/>
      <c r="E45" s="181"/>
      <c r="F45" s="182"/>
      <c r="G45" s="184"/>
    </row>
  </sheetData>
  <phoneticPr fontId="17" type="noConversion"/>
  <pageMargins left="0.75" right="0.75" top="1" bottom="1" header="0.5" footer="0.5"/>
  <pageSetup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43"/>
  <sheetViews>
    <sheetView zoomScale="85" workbookViewId="0"/>
  </sheetViews>
  <sheetFormatPr defaultColWidth="23.7109375" defaultRowHeight="12.75"/>
  <cols>
    <col min="1" max="1" width="37.42578125" bestFit="1" customWidth="1"/>
    <col min="2" max="2" width="29.42578125" customWidth="1"/>
    <col min="3" max="3" width="14" bestFit="1" customWidth="1"/>
    <col min="4" max="4" width="20.140625" bestFit="1" customWidth="1"/>
    <col min="5" max="5" width="12" customWidth="1"/>
    <col min="6" max="9" width="23.7109375" customWidth="1"/>
    <col min="10" max="10" width="29.28515625" customWidth="1"/>
  </cols>
  <sheetData>
    <row r="1" spans="1:11" ht="15">
      <c r="A1" s="131"/>
      <c r="B1" s="132"/>
      <c r="C1" s="186" t="s">
        <v>162</v>
      </c>
      <c r="D1" s="205" t="str">
        <f ca="1">IF('ENTRY '!I2="","",'ENTRY '!I2)</f>
        <v>Trego Lake</v>
      </c>
      <c r="E1" s="185"/>
      <c r="F1" s="44"/>
      <c r="G1" s="44"/>
      <c r="H1" s="44"/>
      <c r="I1" s="44"/>
      <c r="J1" s="44"/>
      <c r="K1" s="44"/>
    </row>
    <row r="2" spans="1:11" ht="15">
      <c r="A2" s="131"/>
      <c r="B2" s="132"/>
      <c r="C2" s="187" t="s">
        <v>47</v>
      </c>
      <c r="D2" s="188" t="str">
        <f ca="1">IF('ENTRY '!I3="","",'ENTRY '!I3)</f>
        <v>Washburn</v>
      </c>
      <c r="E2" s="185"/>
      <c r="F2" s="44"/>
      <c r="G2" s="44"/>
      <c r="H2" s="44"/>
      <c r="I2" s="44"/>
      <c r="J2" s="44"/>
      <c r="K2" s="44"/>
    </row>
    <row r="3" spans="1:11" ht="18">
      <c r="A3" s="131"/>
      <c r="B3" s="132"/>
      <c r="C3" s="187" t="s">
        <v>160</v>
      </c>
      <c r="D3" s="204" t="str">
        <f ca="1">IF('ENTRY '!I5="","",'ENTRY '!I5)</f>
        <v>6/14-20/2011</v>
      </c>
      <c r="E3" s="133"/>
      <c r="F3" s="27"/>
    </row>
    <row r="4" spans="1:11" ht="15.75" customHeight="1">
      <c r="A4" s="131"/>
      <c r="B4" s="132"/>
      <c r="C4" s="189" t="s">
        <v>556</v>
      </c>
      <c r="D4" s="190"/>
      <c r="E4" s="133"/>
    </row>
    <row r="5" spans="1:11" ht="15">
      <c r="A5" s="131"/>
      <c r="B5" s="132"/>
      <c r="C5" s="189" t="s">
        <v>557</v>
      </c>
      <c r="D5" s="190"/>
      <c r="E5" s="133"/>
    </row>
    <row r="6" spans="1:11" ht="15.75" thickBot="1">
      <c r="A6" s="131"/>
      <c r="B6" s="132"/>
      <c r="C6" s="191" t="s">
        <v>196</v>
      </c>
      <c r="D6" s="192"/>
      <c r="E6" s="133"/>
    </row>
    <row r="7" spans="1:11" ht="15" thickBot="1">
      <c r="A7" s="131"/>
      <c r="B7" s="132"/>
      <c r="C7" s="131"/>
      <c r="D7" s="131"/>
      <c r="E7" s="133"/>
    </row>
    <row r="8" spans="1:11" ht="15.75" thickBot="1">
      <c r="A8" s="161" t="s">
        <v>197</v>
      </c>
      <c r="B8" s="162" t="s">
        <v>198</v>
      </c>
      <c r="C8" s="169" t="s">
        <v>199</v>
      </c>
      <c r="D8" s="163" t="s">
        <v>200</v>
      </c>
      <c r="E8" s="134"/>
    </row>
    <row r="9" spans="1:11" ht="14.25" customHeight="1" thickBot="1">
      <c r="A9" s="158" t="s">
        <v>446</v>
      </c>
      <c r="B9" s="159" t="s">
        <v>445</v>
      </c>
      <c r="C9" s="160">
        <v>7</v>
      </c>
      <c r="D9" s="166">
        <f ca="1">IF(STATS!F11&lt;&gt;"",1,0)</f>
        <v>0</v>
      </c>
      <c r="E9" s="164">
        <f t="shared" ref="E9:E42" si="0">C9*D9</f>
        <v>0</v>
      </c>
    </row>
    <row r="10" spans="1:11" ht="14.25" customHeight="1">
      <c r="A10" s="149" t="s">
        <v>201</v>
      </c>
      <c r="B10" s="142" t="s">
        <v>426</v>
      </c>
      <c r="C10" s="150">
        <v>4</v>
      </c>
      <c r="D10" s="166">
        <f ca="1">IF(STATS!G11&lt;&gt;"",1,0)</f>
        <v>0</v>
      </c>
      <c r="E10" s="164">
        <f t="shared" si="0"/>
        <v>0</v>
      </c>
    </row>
    <row r="11" spans="1:11" ht="14.25" customHeight="1">
      <c r="A11" s="151" t="s">
        <v>511</v>
      </c>
      <c r="B11" s="142" t="s">
        <v>255</v>
      </c>
      <c r="C11" s="150">
        <v>8</v>
      </c>
      <c r="D11" s="167">
        <f ca="1">IF(STATS!H11&lt;&gt;"",1,0)</f>
        <v>1</v>
      </c>
      <c r="E11" s="164">
        <f t="shared" si="0"/>
        <v>8</v>
      </c>
    </row>
    <row r="12" spans="1:11" ht="14.25" customHeight="1">
      <c r="A12" s="149" t="s">
        <v>202</v>
      </c>
      <c r="B12" s="135" t="s">
        <v>427</v>
      </c>
      <c r="C12" s="150">
        <v>6</v>
      </c>
      <c r="D12" s="167">
        <f ca="1">IF(STATS!I11&lt;&gt;"",1,0)</f>
        <v>0</v>
      </c>
      <c r="E12" s="164">
        <f t="shared" si="0"/>
        <v>0</v>
      </c>
    </row>
    <row r="13" spans="1:11" ht="14.25" customHeight="1">
      <c r="A13" s="151" t="s">
        <v>203</v>
      </c>
      <c r="B13" s="142" t="s">
        <v>204</v>
      </c>
      <c r="C13" s="152">
        <v>6</v>
      </c>
      <c r="D13" s="167">
        <f ca="1">IF(STATS!J11&lt;&gt;"",1,0)</f>
        <v>0</v>
      </c>
      <c r="E13" s="164">
        <f t="shared" si="0"/>
        <v>0</v>
      </c>
    </row>
    <row r="14" spans="1:11" ht="14.25" customHeight="1">
      <c r="A14" s="151" t="s">
        <v>205</v>
      </c>
      <c r="B14" s="142" t="s">
        <v>428</v>
      </c>
      <c r="C14" s="152">
        <v>9</v>
      </c>
      <c r="D14" s="167">
        <f ca="1">IF(STATS!K11&lt;&gt;"",1,0)</f>
        <v>0</v>
      </c>
      <c r="E14" s="164">
        <f t="shared" si="0"/>
        <v>0</v>
      </c>
    </row>
    <row r="15" spans="1:11" ht="14.25" customHeight="1">
      <c r="A15" s="149" t="s">
        <v>206</v>
      </c>
      <c r="B15" s="142" t="s">
        <v>447</v>
      </c>
      <c r="C15" s="150">
        <v>9</v>
      </c>
      <c r="D15" s="167">
        <f ca="1">IF(STATS!L11&lt;&gt;"",1,0)</f>
        <v>0</v>
      </c>
      <c r="E15" s="164">
        <f t="shared" si="0"/>
        <v>0</v>
      </c>
    </row>
    <row r="16" spans="1:11" ht="14.25" customHeight="1">
      <c r="A16" s="149" t="s">
        <v>207</v>
      </c>
      <c r="B16" s="142" t="s">
        <v>448</v>
      </c>
      <c r="C16" s="150">
        <v>9</v>
      </c>
      <c r="D16" s="167">
        <f ca="1">IF(STATS!M11&lt;&gt;"",1,0)</f>
        <v>0</v>
      </c>
      <c r="E16" s="164">
        <f t="shared" si="0"/>
        <v>0</v>
      </c>
    </row>
    <row r="17" spans="1:5" ht="14.25" customHeight="1">
      <c r="A17" s="151" t="s">
        <v>208</v>
      </c>
      <c r="B17" s="142" t="s">
        <v>449</v>
      </c>
      <c r="C17" s="152">
        <v>8</v>
      </c>
      <c r="D17" s="167">
        <f ca="1">IF(STATS!N11&lt;&gt;"",1,0)</f>
        <v>0</v>
      </c>
      <c r="E17" s="164">
        <f t="shared" si="0"/>
        <v>0</v>
      </c>
    </row>
    <row r="18" spans="1:5" ht="14.25" customHeight="1">
      <c r="A18" s="151" t="s">
        <v>209</v>
      </c>
      <c r="B18" s="142" t="s">
        <v>210</v>
      </c>
      <c r="C18" s="152">
        <v>5</v>
      </c>
      <c r="D18" s="167">
        <f ca="1">IF(STATS!O11&lt;&gt;"",1,0)</f>
        <v>0</v>
      </c>
      <c r="E18" s="164">
        <f t="shared" si="0"/>
        <v>0</v>
      </c>
    </row>
    <row r="19" spans="1:5" ht="14.25" customHeight="1">
      <c r="A19" s="151" t="s">
        <v>211</v>
      </c>
      <c r="B19" s="143" t="s">
        <v>212</v>
      </c>
      <c r="C19" s="152">
        <v>10</v>
      </c>
      <c r="D19" s="167">
        <f ca="1">IF(STATS!P11&lt;&gt;"",1,0)</f>
        <v>0</v>
      </c>
      <c r="E19" s="164">
        <f t="shared" si="0"/>
        <v>0</v>
      </c>
    </row>
    <row r="20" spans="1:5" ht="14.25" customHeight="1">
      <c r="A20" s="151" t="s">
        <v>213</v>
      </c>
      <c r="B20" s="142" t="s">
        <v>214</v>
      </c>
      <c r="C20" s="152">
        <v>3</v>
      </c>
      <c r="D20" s="167">
        <f ca="1">IF(STATS!Q11&lt;&gt;"",1,0)</f>
        <v>1</v>
      </c>
      <c r="E20" s="164">
        <f t="shared" si="0"/>
        <v>3</v>
      </c>
    </row>
    <row r="21" spans="1:5" ht="14.25" customHeight="1">
      <c r="A21" s="149" t="s">
        <v>215</v>
      </c>
      <c r="B21" s="142" t="s">
        <v>424</v>
      </c>
      <c r="C21" s="150">
        <v>10</v>
      </c>
      <c r="D21" s="167">
        <f ca="1">IF(STATS!R11&lt;&gt;"",1,0)</f>
        <v>0</v>
      </c>
      <c r="E21" s="164">
        <f t="shared" si="0"/>
        <v>0</v>
      </c>
    </row>
    <row r="22" spans="1:5" ht="14.25" customHeight="1">
      <c r="A22" s="151" t="s">
        <v>425</v>
      </c>
      <c r="B22" s="142" t="s">
        <v>216</v>
      </c>
      <c r="C22" s="152">
        <v>7</v>
      </c>
      <c r="D22" s="167">
        <f ca="1">IF(STATS!S11&lt;&gt;"",1,0)</f>
        <v>1</v>
      </c>
      <c r="E22" s="164">
        <f t="shared" si="0"/>
        <v>7</v>
      </c>
    </row>
    <row r="23" spans="1:5" ht="14.25" customHeight="1">
      <c r="A23" s="151" t="s">
        <v>217</v>
      </c>
      <c r="B23" s="144" t="s">
        <v>218</v>
      </c>
      <c r="C23" s="152">
        <v>9</v>
      </c>
      <c r="D23" s="167">
        <f ca="1">IF(STATS!V11&lt;&gt;"",1,0)</f>
        <v>0</v>
      </c>
      <c r="E23" s="164">
        <f t="shared" si="0"/>
        <v>0</v>
      </c>
    </row>
    <row r="24" spans="1:5" ht="14.25" customHeight="1">
      <c r="A24" s="151" t="s">
        <v>219</v>
      </c>
      <c r="B24" s="142" t="s">
        <v>220</v>
      </c>
      <c r="C24" s="152">
        <v>9</v>
      </c>
      <c r="D24" s="167">
        <f ca="1">IF(STATS!W11&lt;&gt;"",1,0)</f>
        <v>0</v>
      </c>
      <c r="E24" s="164">
        <f t="shared" si="0"/>
        <v>0</v>
      </c>
    </row>
    <row r="25" spans="1:5" ht="14.25" customHeight="1">
      <c r="A25" s="149" t="s">
        <v>221</v>
      </c>
      <c r="B25" s="142" t="s">
        <v>429</v>
      </c>
      <c r="C25" s="150">
        <v>9</v>
      </c>
      <c r="D25" s="167">
        <f ca="1">IF(STATS!X11&lt;&gt;"",1,0)</f>
        <v>0</v>
      </c>
      <c r="E25" s="164">
        <f t="shared" si="0"/>
        <v>0</v>
      </c>
    </row>
    <row r="26" spans="1:5" ht="14.25" customHeight="1">
      <c r="A26" s="151" t="s">
        <v>222</v>
      </c>
      <c r="B26" s="142" t="s">
        <v>223</v>
      </c>
      <c r="C26" s="152">
        <v>5</v>
      </c>
      <c r="D26" s="167">
        <f ca="1">IF(STATS!Y11&lt;&gt;"",1,0)</f>
        <v>0</v>
      </c>
      <c r="E26" s="164">
        <f t="shared" si="0"/>
        <v>0</v>
      </c>
    </row>
    <row r="27" spans="1:5" ht="14.25" customHeight="1">
      <c r="A27" s="151" t="s">
        <v>224</v>
      </c>
      <c r="B27" s="143" t="s">
        <v>430</v>
      </c>
      <c r="C27" s="152">
        <v>3</v>
      </c>
      <c r="D27" s="167">
        <f ca="1">IF(STATS!Z11&lt;&gt;"",1,0)</f>
        <v>0</v>
      </c>
      <c r="E27" s="164">
        <f t="shared" si="0"/>
        <v>0</v>
      </c>
    </row>
    <row r="28" spans="1:5" ht="14.25" customHeight="1">
      <c r="A28" s="151" t="s">
        <v>225</v>
      </c>
      <c r="B28" s="142" t="s">
        <v>226</v>
      </c>
      <c r="C28" s="152">
        <v>6</v>
      </c>
      <c r="D28" s="167">
        <f ca="1">IF(STATS!AA11&lt;&gt;"",1,0)</f>
        <v>0</v>
      </c>
      <c r="E28" s="164">
        <f t="shared" si="0"/>
        <v>0</v>
      </c>
    </row>
    <row r="29" spans="1:5" ht="14.25" customHeight="1">
      <c r="A29" s="151" t="s">
        <v>227</v>
      </c>
      <c r="B29" s="142" t="s">
        <v>228</v>
      </c>
      <c r="C29" s="152">
        <v>3</v>
      </c>
      <c r="D29" s="167">
        <f ca="1">IF(STATS!AC11&lt;&gt;"",1,0)</f>
        <v>1</v>
      </c>
      <c r="E29" s="164">
        <f t="shared" si="0"/>
        <v>3</v>
      </c>
    </row>
    <row r="30" spans="1:5" ht="14.25" customHeight="1">
      <c r="A30" s="149" t="s">
        <v>229</v>
      </c>
      <c r="B30" s="142" t="s">
        <v>230</v>
      </c>
      <c r="C30" s="150">
        <v>7</v>
      </c>
      <c r="D30" s="167">
        <f ca="1">IF(STATS!AD11&lt;&gt;"",1,0)</f>
        <v>0</v>
      </c>
      <c r="E30" s="164">
        <f t="shared" si="0"/>
        <v>0</v>
      </c>
    </row>
    <row r="31" spans="1:5" ht="14.25" customHeight="1">
      <c r="A31" s="151" t="s">
        <v>231</v>
      </c>
      <c r="B31" s="142" t="s">
        <v>232</v>
      </c>
      <c r="C31" s="152">
        <v>7</v>
      </c>
      <c r="D31" s="167">
        <f ca="1">IF(STATS!AE11&lt;&gt;"",1,0)</f>
        <v>0</v>
      </c>
      <c r="E31" s="164">
        <f t="shared" si="0"/>
        <v>0</v>
      </c>
    </row>
    <row r="32" spans="1:5" ht="14.25" customHeight="1">
      <c r="A32" s="151" t="s">
        <v>233</v>
      </c>
      <c r="B32" s="142" t="s">
        <v>234</v>
      </c>
      <c r="C32" s="152">
        <v>9</v>
      </c>
      <c r="D32" s="167">
        <f ca="1">IF(STATS!AF11&lt;&gt;"",1,0)</f>
        <v>0</v>
      </c>
      <c r="E32" s="164">
        <f t="shared" si="0"/>
        <v>0</v>
      </c>
    </row>
    <row r="33" spans="1:5" ht="14.25" customHeight="1">
      <c r="A33" s="149" t="s">
        <v>235</v>
      </c>
      <c r="B33" s="142" t="s">
        <v>236</v>
      </c>
      <c r="C33" s="150">
        <v>8</v>
      </c>
      <c r="D33" s="167">
        <f ca="1">IF(STATS!AG11&lt;&gt;"",1,0)</f>
        <v>0</v>
      </c>
      <c r="E33" s="164">
        <f t="shared" si="0"/>
        <v>0</v>
      </c>
    </row>
    <row r="34" spans="1:5" ht="14.25" customHeight="1">
      <c r="A34" s="151" t="s">
        <v>237</v>
      </c>
      <c r="B34" s="142" t="s">
        <v>451</v>
      </c>
      <c r="C34" s="152">
        <v>10</v>
      </c>
      <c r="D34" s="167">
        <f ca="1">IF(STATS!AH11&lt;&gt;"",1,0)</f>
        <v>0</v>
      </c>
      <c r="E34" s="164">
        <f t="shared" si="0"/>
        <v>0</v>
      </c>
    </row>
    <row r="35" spans="1:5" ht="14.25" customHeight="1">
      <c r="A35" s="151" t="s">
        <v>238</v>
      </c>
      <c r="B35" s="142" t="s">
        <v>239</v>
      </c>
      <c r="C35" s="152">
        <v>6</v>
      </c>
      <c r="D35" s="167">
        <f ca="1">IF(STATS!AI11&lt;&gt;"",1,0)</f>
        <v>1</v>
      </c>
      <c r="E35" s="164">
        <f t="shared" si="0"/>
        <v>6</v>
      </c>
    </row>
    <row r="36" spans="1:5" ht="14.25" customHeight="1">
      <c r="A36" s="151" t="s">
        <v>240</v>
      </c>
      <c r="B36" s="142" t="s">
        <v>241</v>
      </c>
      <c r="C36" s="152">
        <v>8</v>
      </c>
      <c r="D36" s="167">
        <f ca="1">IF(STATS!AL11&lt;&gt;"",1,0)</f>
        <v>0</v>
      </c>
      <c r="E36" s="164">
        <f t="shared" si="0"/>
        <v>0</v>
      </c>
    </row>
    <row r="37" spans="1:5" ht="14.25" customHeight="1">
      <c r="A37" s="151" t="s">
        <v>242</v>
      </c>
      <c r="B37" s="142" t="s">
        <v>452</v>
      </c>
      <c r="C37" s="152">
        <v>8</v>
      </c>
      <c r="D37" s="167">
        <f ca="1">IF(STATS!AM11&lt;&gt;"",1,0)</f>
        <v>0</v>
      </c>
      <c r="E37" s="164">
        <f t="shared" si="0"/>
        <v>0</v>
      </c>
    </row>
    <row r="38" spans="1:5" ht="14.25" customHeight="1">
      <c r="A38" s="151" t="s">
        <v>496</v>
      </c>
      <c r="B38" s="142" t="s">
        <v>497</v>
      </c>
      <c r="C38" s="152">
        <v>8</v>
      </c>
      <c r="D38" s="167">
        <f ca="1">IF(STATS!AN11&lt;&gt;"",1,0)</f>
        <v>0</v>
      </c>
      <c r="E38" s="164">
        <f t="shared" si="0"/>
        <v>0</v>
      </c>
    </row>
    <row r="39" spans="1:5" ht="14.25" customHeight="1">
      <c r="A39" s="151" t="s">
        <v>406</v>
      </c>
      <c r="B39" s="142" t="s">
        <v>243</v>
      </c>
      <c r="C39" s="152">
        <v>8</v>
      </c>
      <c r="D39" s="167">
        <f ca="1">IF(STATS!AO11&lt;&gt;"",1,0)</f>
        <v>0</v>
      </c>
      <c r="E39" s="164">
        <f t="shared" si="0"/>
        <v>0</v>
      </c>
    </row>
    <row r="40" spans="1:5" ht="14.25" customHeight="1">
      <c r="A40" s="151" t="s">
        <v>244</v>
      </c>
      <c r="B40" s="143" t="s">
        <v>245</v>
      </c>
      <c r="C40" s="152">
        <v>4</v>
      </c>
      <c r="D40" s="167">
        <f ca="1">IF(STATS!AP11&lt;&gt;"",1,0)</f>
        <v>0</v>
      </c>
      <c r="E40" s="164">
        <f t="shared" si="0"/>
        <v>0</v>
      </c>
    </row>
    <row r="41" spans="1:5" ht="14.25" customHeight="1">
      <c r="A41" s="149" t="s">
        <v>246</v>
      </c>
      <c r="B41" s="142" t="s">
        <v>247</v>
      </c>
      <c r="C41" s="150">
        <v>4</v>
      </c>
      <c r="D41" s="167">
        <f ca="1">IF(STATS!AQ11&lt;&gt;"",1,0)</f>
        <v>1</v>
      </c>
      <c r="E41" s="164">
        <f t="shared" si="0"/>
        <v>4</v>
      </c>
    </row>
    <row r="42" spans="1:5" ht="14.25" customHeight="1">
      <c r="A42" s="149" t="s">
        <v>248</v>
      </c>
      <c r="B42" s="145" t="s">
        <v>249</v>
      </c>
      <c r="C42" s="150">
        <v>10</v>
      </c>
      <c r="D42" s="167">
        <f ca="1">IF(STATS!AR11&lt;&gt;"",1,0)</f>
        <v>0</v>
      </c>
      <c r="E42" s="164">
        <f t="shared" si="0"/>
        <v>0</v>
      </c>
    </row>
    <row r="43" spans="1:5" ht="14.25" customHeight="1">
      <c r="A43" s="149" t="s">
        <v>250</v>
      </c>
      <c r="B43" s="142" t="s">
        <v>433</v>
      </c>
      <c r="C43" s="150">
        <v>6</v>
      </c>
      <c r="D43" s="167">
        <f ca="1">IF(STATS!AS11&lt;&gt;"",1,0)</f>
        <v>1</v>
      </c>
      <c r="E43" s="164">
        <f t="shared" ref="E43:E74" si="1">C43*D43</f>
        <v>6</v>
      </c>
    </row>
    <row r="44" spans="1:5" ht="14.25" customHeight="1">
      <c r="A44" s="149" t="s">
        <v>454</v>
      </c>
      <c r="B44" s="142" t="s">
        <v>251</v>
      </c>
      <c r="C44" s="150">
        <v>10</v>
      </c>
      <c r="D44" s="167">
        <f ca="1">IF(STATS!AT11&lt;&gt;"",1,0)</f>
        <v>0</v>
      </c>
      <c r="E44" s="164">
        <f t="shared" si="1"/>
        <v>0</v>
      </c>
    </row>
    <row r="45" spans="1:5" ht="14.25" customHeight="1">
      <c r="A45" s="151" t="s">
        <v>252</v>
      </c>
      <c r="B45" s="142" t="s">
        <v>253</v>
      </c>
      <c r="C45" s="152">
        <v>10</v>
      </c>
      <c r="D45" s="167">
        <f ca="1">IF(STATS!AU11&lt;&gt;"",1,0)</f>
        <v>0</v>
      </c>
      <c r="E45" s="164">
        <f t="shared" si="1"/>
        <v>0</v>
      </c>
    </row>
    <row r="46" spans="1:5" ht="14.25" customHeight="1">
      <c r="A46" s="151" t="s">
        <v>254</v>
      </c>
      <c r="B46" s="145" t="s">
        <v>434</v>
      </c>
      <c r="C46" s="152">
        <v>4</v>
      </c>
      <c r="D46" s="167">
        <f ca="1">IF(STATS!AV11&lt;&gt;"",1,0)</f>
        <v>0</v>
      </c>
      <c r="E46" s="164">
        <f t="shared" si="1"/>
        <v>0</v>
      </c>
    </row>
    <row r="47" spans="1:5" ht="14.25" customHeight="1">
      <c r="A47" s="149" t="s">
        <v>256</v>
      </c>
      <c r="B47" s="142" t="s">
        <v>257</v>
      </c>
      <c r="C47" s="150">
        <v>10</v>
      </c>
      <c r="D47" s="167">
        <f ca="1">IF(STATS!AX11&lt;&gt;"",1,0)</f>
        <v>0</v>
      </c>
      <c r="E47" s="164">
        <f t="shared" si="1"/>
        <v>0</v>
      </c>
    </row>
    <row r="48" spans="1:5" ht="14.25" customHeight="1">
      <c r="A48" s="151" t="s">
        <v>258</v>
      </c>
      <c r="B48" s="142" t="s">
        <v>259</v>
      </c>
      <c r="C48" s="152">
        <v>8</v>
      </c>
      <c r="D48" s="167">
        <f ca="1">IF(STATS!AY11&lt;&gt;"",1,0)</f>
        <v>0</v>
      </c>
      <c r="E48" s="164">
        <f t="shared" si="1"/>
        <v>0</v>
      </c>
    </row>
    <row r="49" spans="1:5" ht="14.25" customHeight="1">
      <c r="A49" s="149" t="s">
        <v>260</v>
      </c>
      <c r="B49" s="142" t="s">
        <v>261</v>
      </c>
      <c r="C49" s="150">
        <v>7</v>
      </c>
      <c r="D49" s="167">
        <f ca="1">IF(STATS!AZ11&lt;&gt;"",1,0)</f>
        <v>0</v>
      </c>
      <c r="E49" s="164">
        <f t="shared" si="1"/>
        <v>0</v>
      </c>
    </row>
    <row r="50" spans="1:5" ht="14.25" customHeight="1">
      <c r="A50" s="149" t="s">
        <v>417</v>
      </c>
      <c r="B50" s="142" t="s">
        <v>262</v>
      </c>
      <c r="C50" s="150">
        <v>6</v>
      </c>
      <c r="D50" s="167">
        <f ca="1">IF(STATS!BA11&lt;&gt;"",1,0)</f>
        <v>1</v>
      </c>
      <c r="E50" s="164">
        <f t="shared" si="1"/>
        <v>6</v>
      </c>
    </row>
    <row r="51" spans="1:5" ht="14.25" customHeight="1">
      <c r="A51" s="151" t="s">
        <v>263</v>
      </c>
      <c r="B51" s="142" t="s">
        <v>264</v>
      </c>
      <c r="C51" s="152">
        <v>10</v>
      </c>
      <c r="D51" s="167">
        <f ca="1">IF(STATS!BB11&lt;&gt;"",1,0)</f>
        <v>0</v>
      </c>
      <c r="E51" s="164">
        <f t="shared" si="1"/>
        <v>0</v>
      </c>
    </row>
    <row r="52" spans="1:5" ht="14.25" customHeight="1">
      <c r="A52" s="151" t="s">
        <v>265</v>
      </c>
      <c r="B52" s="142" t="s">
        <v>266</v>
      </c>
      <c r="C52" s="152">
        <v>8</v>
      </c>
      <c r="D52" s="167">
        <f ca="1">IF(STATS!BC11&lt;&gt;"",1,0)</f>
        <v>0</v>
      </c>
      <c r="E52" s="164">
        <f t="shared" si="1"/>
        <v>0</v>
      </c>
    </row>
    <row r="53" spans="1:5" ht="14.25" customHeight="1">
      <c r="A53" s="151" t="s">
        <v>267</v>
      </c>
      <c r="B53" s="142" t="s">
        <v>464</v>
      </c>
      <c r="C53" s="152">
        <v>6</v>
      </c>
      <c r="D53" s="167">
        <f ca="1">IF(STATS!BD11&lt;&gt;"",1,0)</f>
        <v>0</v>
      </c>
      <c r="E53" s="164">
        <f t="shared" si="1"/>
        <v>0</v>
      </c>
    </row>
    <row r="54" spans="1:5" ht="14.25" customHeight="1">
      <c r="A54" s="151" t="s">
        <v>268</v>
      </c>
      <c r="B54" s="143" t="s">
        <v>463</v>
      </c>
      <c r="C54" s="152">
        <v>7</v>
      </c>
      <c r="D54" s="167">
        <f ca="1">IF(STATS!BE11&lt;&gt;"",1,0)</f>
        <v>0</v>
      </c>
      <c r="E54" s="164">
        <f t="shared" si="1"/>
        <v>0</v>
      </c>
    </row>
    <row r="55" spans="1:5" ht="14.25" customHeight="1">
      <c r="A55" s="151" t="s">
        <v>269</v>
      </c>
      <c r="B55" s="143" t="s">
        <v>462</v>
      </c>
      <c r="C55" s="152">
        <v>8</v>
      </c>
      <c r="D55" s="167">
        <f ca="1">IF(STATS!BF11&lt;&gt;"",1,0)</f>
        <v>0</v>
      </c>
      <c r="E55" s="164">
        <f t="shared" si="1"/>
        <v>0</v>
      </c>
    </row>
    <row r="56" spans="1:5" ht="14.25" customHeight="1">
      <c r="A56" s="149" t="s">
        <v>270</v>
      </c>
      <c r="B56" s="145" t="s">
        <v>435</v>
      </c>
      <c r="C56" s="150">
        <v>7</v>
      </c>
      <c r="D56" s="167">
        <f ca="1">IF(STATS!BH11&lt;&gt;"",1,0)</f>
        <v>0</v>
      </c>
      <c r="E56" s="164">
        <f t="shared" si="1"/>
        <v>0</v>
      </c>
    </row>
    <row r="57" spans="1:5" ht="14.25" customHeight="1">
      <c r="A57" s="151" t="s">
        <v>271</v>
      </c>
      <c r="B57" s="142" t="s">
        <v>272</v>
      </c>
      <c r="C57" s="152">
        <v>7</v>
      </c>
      <c r="D57" s="167">
        <f ca="1">IF(STATS!BI11&lt;&gt;"",1,0)</f>
        <v>1</v>
      </c>
      <c r="E57" s="164">
        <f t="shared" si="1"/>
        <v>7</v>
      </c>
    </row>
    <row r="58" spans="1:5" ht="14.25" customHeight="1">
      <c r="A58" s="149" t="s">
        <v>273</v>
      </c>
      <c r="B58" s="142" t="s">
        <v>274</v>
      </c>
      <c r="C58" s="150">
        <v>8</v>
      </c>
      <c r="D58" s="167">
        <f ca="1">IF(STATS!BJ11&lt;&gt;"",1,0)</f>
        <v>0</v>
      </c>
      <c r="E58" s="164">
        <f t="shared" si="1"/>
        <v>0</v>
      </c>
    </row>
    <row r="59" spans="1:5" ht="14.25" customHeight="1">
      <c r="A59" s="151" t="s">
        <v>275</v>
      </c>
      <c r="B59" s="142" t="s">
        <v>276</v>
      </c>
      <c r="C59" s="152">
        <v>9</v>
      </c>
      <c r="D59" s="167">
        <f ca="1">IF(STATS!BK11&lt;&gt;"",1,0)</f>
        <v>0</v>
      </c>
      <c r="E59" s="164">
        <f t="shared" si="1"/>
        <v>0</v>
      </c>
    </row>
    <row r="60" spans="1:5" ht="14.25" customHeight="1">
      <c r="A60" s="151" t="s">
        <v>436</v>
      </c>
      <c r="B60" s="142" t="s">
        <v>277</v>
      </c>
      <c r="C60" s="152">
        <v>9</v>
      </c>
      <c r="D60" s="167">
        <f ca="1">IF(STATS!BL11&lt;&gt;"",1,0)</f>
        <v>0</v>
      </c>
      <c r="E60" s="164">
        <f t="shared" si="1"/>
        <v>0</v>
      </c>
    </row>
    <row r="61" spans="1:5" ht="14.25" customHeight="1">
      <c r="A61" s="151" t="s">
        <v>278</v>
      </c>
      <c r="B61" s="142" t="s">
        <v>279</v>
      </c>
      <c r="C61" s="152">
        <v>6</v>
      </c>
      <c r="D61" s="167">
        <f ca="1">IF(STATS!BM11&lt;&gt;"",1,0)</f>
        <v>1</v>
      </c>
      <c r="E61" s="164">
        <f t="shared" si="1"/>
        <v>6</v>
      </c>
    </row>
    <row r="62" spans="1:5" ht="14.25" customHeight="1">
      <c r="A62" s="151" t="s">
        <v>280</v>
      </c>
      <c r="B62" s="142" t="s">
        <v>281</v>
      </c>
      <c r="C62" s="152">
        <v>6</v>
      </c>
      <c r="D62" s="167">
        <f ca="1">IF(STATS!BN11&lt;&gt;"",1,0)</f>
        <v>1</v>
      </c>
      <c r="E62" s="164">
        <f t="shared" si="1"/>
        <v>6</v>
      </c>
    </row>
    <row r="63" spans="1:5" ht="14.25" customHeight="1">
      <c r="A63" s="149" t="s">
        <v>282</v>
      </c>
      <c r="B63" s="142" t="s">
        <v>283</v>
      </c>
      <c r="C63" s="150">
        <v>1</v>
      </c>
      <c r="D63" s="167">
        <f ca="1">IF(STATS!BP11&lt;&gt;"",1,0)</f>
        <v>0</v>
      </c>
      <c r="E63" s="164">
        <f t="shared" si="1"/>
        <v>0</v>
      </c>
    </row>
    <row r="64" spans="1:5" ht="14.25" customHeight="1">
      <c r="A64" s="151" t="s">
        <v>284</v>
      </c>
      <c r="B64" s="142" t="s">
        <v>285</v>
      </c>
      <c r="C64" s="152">
        <v>5</v>
      </c>
      <c r="D64" s="167">
        <f ca="1">IF(STATS!BQ11&lt;&gt;"",1,0)</f>
        <v>0</v>
      </c>
      <c r="E64" s="164">
        <f t="shared" si="1"/>
        <v>0</v>
      </c>
    </row>
    <row r="65" spans="1:5" ht="14.25" customHeight="1">
      <c r="A65" s="151" t="s">
        <v>286</v>
      </c>
      <c r="B65" s="143" t="s">
        <v>287</v>
      </c>
      <c r="C65" s="152">
        <v>5</v>
      </c>
      <c r="D65" s="167">
        <f ca="1">IF(STATS!BR11&lt;&gt;"",1,0)</f>
        <v>0</v>
      </c>
      <c r="E65" s="164">
        <f t="shared" si="1"/>
        <v>0</v>
      </c>
    </row>
    <row r="66" spans="1:5" ht="14.25" customHeight="1">
      <c r="A66" s="151" t="s">
        <v>288</v>
      </c>
      <c r="B66" s="142" t="s">
        <v>289</v>
      </c>
      <c r="C66" s="152">
        <v>8</v>
      </c>
      <c r="D66" s="167">
        <f ca="1">IF(STATS!BS11&lt;&gt;"",1,0)</f>
        <v>0</v>
      </c>
      <c r="E66" s="164">
        <f t="shared" si="1"/>
        <v>0</v>
      </c>
    </row>
    <row r="67" spans="1:5" ht="14.25" customHeight="1">
      <c r="A67" s="151" t="s">
        <v>290</v>
      </c>
      <c r="B67" s="142" t="s">
        <v>291</v>
      </c>
      <c r="C67" s="152">
        <v>9</v>
      </c>
      <c r="D67" s="167">
        <f ca="1">IF(STATS!BT11&lt;&gt;"",1,0)</f>
        <v>1</v>
      </c>
      <c r="E67" s="164">
        <f t="shared" si="1"/>
        <v>9</v>
      </c>
    </row>
    <row r="68" spans="1:5" ht="14.25" customHeight="1">
      <c r="A68" s="151" t="s">
        <v>292</v>
      </c>
      <c r="B68" s="142" t="s">
        <v>293</v>
      </c>
      <c r="C68" s="152">
        <v>7</v>
      </c>
      <c r="D68" s="167">
        <f ca="1">IF(STATS!BU11&lt;&gt;"",1,0)</f>
        <v>0</v>
      </c>
      <c r="E68" s="164">
        <f t="shared" si="1"/>
        <v>0</v>
      </c>
    </row>
    <row r="69" spans="1:5" ht="14.25" customHeight="1">
      <c r="A69" s="151" t="s">
        <v>437</v>
      </c>
      <c r="B69" s="142" t="s">
        <v>438</v>
      </c>
      <c r="C69" s="152">
        <v>9</v>
      </c>
      <c r="D69" s="167">
        <f ca="1">IF(STATS!BV11&lt;&gt;"",1,0)</f>
        <v>0</v>
      </c>
      <c r="E69" s="164">
        <f t="shared" si="1"/>
        <v>0</v>
      </c>
    </row>
    <row r="70" spans="1:5" ht="14.25" customHeight="1">
      <c r="A70" s="151" t="s">
        <v>294</v>
      </c>
      <c r="B70" s="142" t="s">
        <v>295</v>
      </c>
      <c r="C70" s="152">
        <v>10</v>
      </c>
      <c r="D70" s="167">
        <f ca="1">IF(STATS!BW11&lt;&gt;"",1,0)</f>
        <v>0</v>
      </c>
      <c r="E70" s="164">
        <f t="shared" si="1"/>
        <v>0</v>
      </c>
    </row>
    <row r="71" spans="1:5" ht="14.25" customHeight="1">
      <c r="A71" s="149" t="s">
        <v>296</v>
      </c>
      <c r="B71" s="143" t="s">
        <v>439</v>
      </c>
      <c r="C71" s="150">
        <v>8</v>
      </c>
      <c r="D71" s="167">
        <f ca="1">IF(STATS!BX11&lt;&gt;"",1,0)</f>
        <v>0</v>
      </c>
      <c r="E71" s="164">
        <f t="shared" si="1"/>
        <v>0</v>
      </c>
    </row>
    <row r="72" spans="1:5" ht="14.25" customHeight="1">
      <c r="A72" s="151" t="s">
        <v>297</v>
      </c>
      <c r="B72" s="142" t="s">
        <v>298</v>
      </c>
      <c r="C72" s="152">
        <v>8</v>
      </c>
      <c r="D72" s="167">
        <f ca="1">IF(STATS!BY11&lt;&gt;"",1,0)</f>
        <v>1</v>
      </c>
      <c r="E72" s="164">
        <f t="shared" si="1"/>
        <v>8</v>
      </c>
    </row>
    <row r="73" spans="1:5" ht="14.25" customHeight="1">
      <c r="A73" s="149" t="s">
        <v>299</v>
      </c>
      <c r="B73" s="142" t="s">
        <v>300</v>
      </c>
      <c r="C73" s="150">
        <v>6</v>
      </c>
      <c r="D73" s="167">
        <f ca="1">IF(STATS!BZ11&lt;&gt;"",1,0)</f>
        <v>0</v>
      </c>
      <c r="E73" s="164">
        <f t="shared" si="1"/>
        <v>0</v>
      </c>
    </row>
    <row r="74" spans="1:5" ht="14.25" customHeight="1">
      <c r="A74" s="149" t="s">
        <v>301</v>
      </c>
      <c r="B74" s="142" t="s">
        <v>467</v>
      </c>
      <c r="C74" s="150">
        <v>8</v>
      </c>
      <c r="D74" s="167">
        <f ca="1">IF(STATS!CA11&lt;&gt;"",1,0)</f>
        <v>0</v>
      </c>
      <c r="E74" s="164">
        <f t="shared" si="1"/>
        <v>0</v>
      </c>
    </row>
    <row r="75" spans="1:5" ht="14.25" customHeight="1">
      <c r="A75" s="151" t="s">
        <v>302</v>
      </c>
      <c r="B75" s="142" t="s">
        <v>431</v>
      </c>
      <c r="C75" s="152">
        <v>7</v>
      </c>
      <c r="D75" s="167">
        <f ca="1">IF(STATS!CB11&lt;&gt;"",1,0)</f>
        <v>0</v>
      </c>
      <c r="E75" s="164">
        <f t="shared" ref="E75:E106" si="2">C75*D75</f>
        <v>0</v>
      </c>
    </row>
    <row r="76" spans="1:5" ht="14.25" customHeight="1">
      <c r="A76" s="149" t="s">
        <v>303</v>
      </c>
      <c r="B76" s="142" t="s">
        <v>304</v>
      </c>
      <c r="C76" s="150">
        <v>9</v>
      </c>
      <c r="D76" s="167">
        <f ca="1">IF(STATS!CC11&lt;&gt;"",1,0)</f>
        <v>0</v>
      </c>
      <c r="E76" s="164">
        <f t="shared" si="2"/>
        <v>0</v>
      </c>
    </row>
    <row r="77" spans="1:5" ht="14.25" customHeight="1">
      <c r="A77" s="149" t="s">
        <v>305</v>
      </c>
      <c r="B77" s="142" t="s">
        <v>306</v>
      </c>
      <c r="C77" s="150">
        <v>6</v>
      </c>
      <c r="D77" s="167">
        <f ca="1">IF(STATS!CD11&lt;&gt;"",1,0)</f>
        <v>0</v>
      </c>
      <c r="E77" s="164">
        <f t="shared" si="2"/>
        <v>0</v>
      </c>
    </row>
    <row r="78" spans="1:5" ht="14.25" customHeight="1">
      <c r="A78" s="151" t="s">
        <v>307</v>
      </c>
      <c r="B78" s="142" t="s">
        <v>440</v>
      </c>
      <c r="C78" s="152">
        <v>5</v>
      </c>
      <c r="D78" s="167">
        <f ca="1">IF(STATS!CE11&lt;&gt;"",1,0)</f>
        <v>0</v>
      </c>
      <c r="E78" s="164">
        <f t="shared" si="2"/>
        <v>0</v>
      </c>
    </row>
    <row r="79" spans="1:5" ht="14.25" customHeight="1">
      <c r="A79" s="149" t="s">
        <v>308</v>
      </c>
      <c r="B79" s="142" t="s">
        <v>309</v>
      </c>
      <c r="C79" s="150">
        <v>7</v>
      </c>
      <c r="D79" s="167">
        <f ca="1">IF(STATS!CF11&lt;&gt;"",1,0)</f>
        <v>0</v>
      </c>
      <c r="E79" s="164">
        <f t="shared" si="2"/>
        <v>0</v>
      </c>
    </row>
    <row r="80" spans="1:5" ht="14.25" customHeight="1">
      <c r="A80" s="151" t="s">
        <v>310</v>
      </c>
      <c r="B80" s="142" t="s">
        <v>469</v>
      </c>
      <c r="C80" s="152">
        <v>10</v>
      </c>
      <c r="D80" s="167">
        <f ca="1">IF(STATS!CG11&lt;&gt;"",1,0)</f>
        <v>0</v>
      </c>
      <c r="E80" s="164">
        <f t="shared" si="2"/>
        <v>0</v>
      </c>
    </row>
    <row r="81" spans="1:5" ht="14.25" customHeight="1">
      <c r="A81" s="149" t="s">
        <v>311</v>
      </c>
      <c r="B81" s="142" t="s">
        <v>312</v>
      </c>
      <c r="C81" s="150">
        <v>9</v>
      </c>
      <c r="D81" s="167">
        <f ca="1">IF(STATS!CH11&lt;&gt;"",1,0)</f>
        <v>0</v>
      </c>
      <c r="E81" s="164">
        <f t="shared" si="2"/>
        <v>0</v>
      </c>
    </row>
    <row r="82" spans="1:5" ht="14.25" customHeight="1">
      <c r="A82" s="151" t="s">
        <v>405</v>
      </c>
      <c r="B82" s="142" t="s">
        <v>313</v>
      </c>
      <c r="C82" s="152">
        <v>8</v>
      </c>
      <c r="D82" s="167">
        <f ca="1">IF(STATS!CI11&lt;&gt;"",1,0)</f>
        <v>0</v>
      </c>
      <c r="E82" s="164">
        <f t="shared" si="2"/>
        <v>0</v>
      </c>
    </row>
    <row r="83" spans="1:5" ht="14.25" customHeight="1">
      <c r="A83" s="149" t="s">
        <v>314</v>
      </c>
      <c r="B83" s="142" t="s">
        <v>315</v>
      </c>
      <c r="C83" s="150">
        <v>10</v>
      </c>
      <c r="D83" s="167">
        <f ca="1">IF(STATS!CJ11&lt;&gt;"",1,0)</f>
        <v>0</v>
      </c>
      <c r="E83" s="164">
        <f t="shared" si="2"/>
        <v>0</v>
      </c>
    </row>
    <row r="84" spans="1:5" ht="14.25" customHeight="1">
      <c r="A84" s="151" t="s">
        <v>316</v>
      </c>
      <c r="B84" s="142" t="s">
        <v>317</v>
      </c>
      <c r="C84" s="152">
        <v>7</v>
      </c>
      <c r="D84" s="167">
        <f ca="1">IF(STATS!CK11&lt;&gt;"",1,0)</f>
        <v>1</v>
      </c>
      <c r="E84" s="164">
        <f t="shared" si="2"/>
        <v>7</v>
      </c>
    </row>
    <row r="85" spans="1:5" ht="14.25" customHeight="1">
      <c r="A85" s="151" t="s">
        <v>318</v>
      </c>
      <c r="B85" s="142" t="s">
        <v>319</v>
      </c>
      <c r="C85" s="152">
        <v>5</v>
      </c>
      <c r="D85" s="167">
        <f ca="1">IF(STATS!CL11&lt;&gt;"",1,0)</f>
        <v>1</v>
      </c>
      <c r="E85" s="164">
        <f t="shared" si="2"/>
        <v>5</v>
      </c>
    </row>
    <row r="86" spans="1:5" ht="14.25" customHeight="1">
      <c r="A86" s="151" t="s">
        <v>320</v>
      </c>
      <c r="B86" s="142" t="s">
        <v>471</v>
      </c>
      <c r="C86" s="152">
        <v>8</v>
      </c>
      <c r="D86" s="167">
        <f ca="1">IF(STATS!CM11&lt;&gt;"",1,0)</f>
        <v>1</v>
      </c>
      <c r="E86" s="164">
        <f t="shared" si="2"/>
        <v>8</v>
      </c>
    </row>
    <row r="87" spans="1:5" ht="14.25" customHeight="1">
      <c r="A87" s="151" t="s">
        <v>321</v>
      </c>
      <c r="B87" s="142" t="s">
        <v>322</v>
      </c>
      <c r="C87" s="152">
        <v>8</v>
      </c>
      <c r="D87" s="167">
        <f ca="1">IF(STATS!CN11&lt;&gt;"",1,0)</f>
        <v>0</v>
      </c>
      <c r="E87" s="164">
        <f t="shared" si="2"/>
        <v>0</v>
      </c>
    </row>
    <row r="88" spans="1:5" ht="14.25" customHeight="1">
      <c r="A88" s="149" t="s">
        <v>323</v>
      </c>
      <c r="B88" s="142" t="s">
        <v>324</v>
      </c>
      <c r="C88" s="150">
        <v>8</v>
      </c>
      <c r="D88" s="167">
        <f ca="1">IF(STATS!CO11&lt;&gt;"",1,0)</f>
        <v>0</v>
      </c>
      <c r="E88" s="164">
        <f t="shared" si="2"/>
        <v>0</v>
      </c>
    </row>
    <row r="89" spans="1:5" ht="14.25" customHeight="1">
      <c r="A89" s="149" t="s">
        <v>325</v>
      </c>
      <c r="B89" s="142" t="s">
        <v>326</v>
      </c>
      <c r="C89" s="150">
        <v>10</v>
      </c>
      <c r="D89" s="167">
        <f ca="1">IF(STATS!CP11&lt;&gt;"",1,0)</f>
        <v>0</v>
      </c>
      <c r="E89" s="164">
        <f t="shared" si="2"/>
        <v>0</v>
      </c>
    </row>
    <row r="90" spans="1:5" ht="14.25" customHeight="1">
      <c r="A90" s="151" t="s">
        <v>327</v>
      </c>
      <c r="B90" s="142" t="s">
        <v>328</v>
      </c>
      <c r="C90" s="152">
        <v>6</v>
      </c>
      <c r="D90" s="167">
        <f ca="1">IF(STATS!CQ11&lt;&gt;"",1,0)</f>
        <v>1</v>
      </c>
      <c r="E90" s="164">
        <f t="shared" si="2"/>
        <v>6</v>
      </c>
    </row>
    <row r="91" spans="1:5" ht="14.25" customHeight="1">
      <c r="A91" s="151" t="s">
        <v>329</v>
      </c>
      <c r="B91" s="142" t="s">
        <v>474</v>
      </c>
      <c r="C91" s="152">
        <v>8</v>
      </c>
      <c r="D91" s="167">
        <f ca="1">IF(STATS!CR11&lt;&gt;"",1,0)</f>
        <v>0</v>
      </c>
      <c r="E91" s="164">
        <f t="shared" si="2"/>
        <v>0</v>
      </c>
    </row>
    <row r="92" spans="1:5" ht="14.25" customHeight="1">
      <c r="A92" s="151" t="s">
        <v>330</v>
      </c>
      <c r="B92" s="143" t="s">
        <v>475</v>
      </c>
      <c r="C92" s="152">
        <v>8</v>
      </c>
      <c r="D92" s="167">
        <f ca="1">IF(STATS!CS11&lt;&gt;"",1,0)</f>
        <v>0</v>
      </c>
      <c r="E92" s="164">
        <f t="shared" si="2"/>
        <v>0</v>
      </c>
    </row>
    <row r="93" spans="1:5" ht="14.25" customHeight="1">
      <c r="A93" s="151" t="s">
        <v>331</v>
      </c>
      <c r="B93" s="142" t="s">
        <v>332</v>
      </c>
      <c r="C93" s="152">
        <v>9</v>
      </c>
      <c r="D93" s="167">
        <f ca="1">IF(STATS!CT11&lt;&gt;"",1,0)</f>
        <v>0</v>
      </c>
      <c r="E93" s="164">
        <f t="shared" si="2"/>
        <v>0</v>
      </c>
    </row>
    <row r="94" spans="1:5" ht="14.25" customHeight="1">
      <c r="A94" s="149" t="s">
        <v>333</v>
      </c>
      <c r="B94" s="142" t="s">
        <v>334</v>
      </c>
      <c r="C94" s="150">
        <v>7</v>
      </c>
      <c r="D94" s="167">
        <f ca="1">IF(STATS!EO11&lt;&gt;"",1,0)</f>
        <v>0</v>
      </c>
      <c r="E94" s="164">
        <f t="shared" si="2"/>
        <v>0</v>
      </c>
    </row>
    <row r="95" spans="1:5" ht="14.25" customHeight="1">
      <c r="A95" s="149" t="s">
        <v>402</v>
      </c>
      <c r="B95" s="142" t="s">
        <v>335</v>
      </c>
      <c r="C95" s="150">
        <v>8</v>
      </c>
      <c r="D95" s="167">
        <f ca="1">IF(STATS!CU11&lt;&gt;"",1,0)</f>
        <v>0</v>
      </c>
      <c r="E95" s="164">
        <f t="shared" si="2"/>
        <v>0</v>
      </c>
    </row>
    <row r="96" spans="1:5" ht="14.25" customHeight="1">
      <c r="A96" s="149" t="s">
        <v>476</v>
      </c>
      <c r="B96" s="142" t="s">
        <v>338</v>
      </c>
      <c r="C96" s="150">
        <v>9</v>
      </c>
      <c r="D96" s="167">
        <f ca="1">IF(STATS!CV11&lt;&gt;"",1,0)</f>
        <v>0</v>
      </c>
      <c r="E96" s="164">
        <f t="shared" si="2"/>
        <v>0</v>
      </c>
    </row>
    <row r="97" spans="1:5" ht="14.25" customHeight="1">
      <c r="A97" s="149" t="s">
        <v>337</v>
      </c>
      <c r="B97" s="142" t="s">
        <v>336</v>
      </c>
      <c r="C97" s="150">
        <v>7</v>
      </c>
      <c r="D97" s="167">
        <f ca="1">IF(STATS!CX11&lt;&gt;"",1,0)</f>
        <v>0</v>
      </c>
      <c r="E97" s="164">
        <f t="shared" si="2"/>
        <v>0</v>
      </c>
    </row>
    <row r="98" spans="1:5" ht="14.25" customHeight="1">
      <c r="A98" s="151" t="s">
        <v>339</v>
      </c>
      <c r="B98" s="142" t="s">
        <v>443</v>
      </c>
      <c r="C98" s="152">
        <v>9</v>
      </c>
      <c r="D98" s="167">
        <f ca="1">IF(STATS!CY11&lt;&gt;"",1,0)</f>
        <v>0</v>
      </c>
      <c r="E98" s="164">
        <f t="shared" si="2"/>
        <v>0</v>
      </c>
    </row>
    <row r="99" spans="1:5" ht="14.25" customHeight="1">
      <c r="A99" s="151" t="s">
        <v>340</v>
      </c>
      <c r="B99" s="142" t="s">
        <v>341</v>
      </c>
      <c r="C99" s="152">
        <v>3</v>
      </c>
      <c r="D99" s="167">
        <f ca="1">IF(STATS!CZ11&lt;&gt;"",1,0)</f>
        <v>0</v>
      </c>
      <c r="E99" s="164">
        <f t="shared" si="2"/>
        <v>0</v>
      </c>
    </row>
    <row r="100" spans="1:5" ht="14.25" customHeight="1">
      <c r="A100" s="151" t="s">
        <v>342</v>
      </c>
      <c r="B100" s="142" t="s">
        <v>444</v>
      </c>
      <c r="C100" s="152">
        <v>8</v>
      </c>
      <c r="D100" s="167">
        <f ca="1">IF(STATS!DA11&lt;&gt;"",1,0)</f>
        <v>0</v>
      </c>
      <c r="E100" s="164">
        <f t="shared" si="2"/>
        <v>0</v>
      </c>
    </row>
    <row r="101" spans="1:5" ht="14.25" customHeight="1">
      <c r="A101" s="149" t="s">
        <v>343</v>
      </c>
      <c r="B101" s="142" t="s">
        <v>344</v>
      </c>
      <c r="C101" s="150">
        <v>6</v>
      </c>
      <c r="D101" s="167">
        <f ca="1">IF(STATS!DC11&lt;&gt;"",1,0)</f>
        <v>0</v>
      </c>
      <c r="E101" s="164">
        <f t="shared" si="2"/>
        <v>0</v>
      </c>
    </row>
    <row r="102" spans="1:5" ht="14.25" customHeight="1">
      <c r="A102" s="149" t="s">
        <v>345</v>
      </c>
      <c r="B102" s="143" t="s">
        <v>346</v>
      </c>
      <c r="C102" s="150">
        <v>10</v>
      </c>
      <c r="D102" s="167">
        <f ca="1">IF(STATS!DD11&lt;&gt;"",1,0)</f>
        <v>0</v>
      </c>
      <c r="E102" s="164">
        <f t="shared" si="2"/>
        <v>0</v>
      </c>
    </row>
    <row r="103" spans="1:5" ht="14.25" customHeight="1">
      <c r="A103" s="149" t="s">
        <v>347</v>
      </c>
      <c r="B103" s="142" t="s">
        <v>487</v>
      </c>
      <c r="C103" s="150">
        <v>5</v>
      </c>
      <c r="D103" s="167">
        <f ca="1">IF(STATS!DE11&lt;&gt;"",1,0)</f>
        <v>0</v>
      </c>
      <c r="E103" s="164">
        <f t="shared" si="2"/>
        <v>0</v>
      </c>
    </row>
    <row r="104" spans="1:5" ht="14.25" customHeight="1">
      <c r="A104" s="151" t="s">
        <v>348</v>
      </c>
      <c r="B104" s="142" t="s">
        <v>349</v>
      </c>
      <c r="C104" s="152">
        <v>9</v>
      </c>
      <c r="D104" s="167">
        <f ca="1">IF(STATS!DF11&lt;&gt;"",1,0)</f>
        <v>0</v>
      </c>
      <c r="E104" s="164">
        <f t="shared" si="2"/>
        <v>0</v>
      </c>
    </row>
    <row r="105" spans="1:5" ht="14.25" customHeight="1">
      <c r="A105" s="151" t="s">
        <v>350</v>
      </c>
      <c r="B105" s="142" t="s">
        <v>351</v>
      </c>
      <c r="C105" s="152">
        <v>4</v>
      </c>
      <c r="D105" s="167">
        <f ca="1">IF(STATS!DG11&lt;&gt;"",1,0)</f>
        <v>0</v>
      </c>
      <c r="E105" s="164">
        <f t="shared" si="2"/>
        <v>0</v>
      </c>
    </row>
    <row r="106" spans="1:5" ht="14.25" customHeight="1">
      <c r="A106" s="151" t="s">
        <v>352</v>
      </c>
      <c r="B106" s="145" t="s">
        <v>353</v>
      </c>
      <c r="C106" s="152">
        <v>8</v>
      </c>
      <c r="D106" s="167">
        <f ca="1">IF(STATS!DH11&lt;&gt;"",1,0)</f>
        <v>0</v>
      </c>
      <c r="E106" s="164">
        <f t="shared" si="2"/>
        <v>0</v>
      </c>
    </row>
    <row r="107" spans="1:5" ht="14.25" customHeight="1">
      <c r="A107" s="149" t="s">
        <v>354</v>
      </c>
      <c r="B107" s="145" t="s">
        <v>355</v>
      </c>
      <c r="C107" s="150">
        <v>8</v>
      </c>
      <c r="D107" s="167">
        <f ca="1">IF(STATS!DI11&lt;&gt;"",1,0)</f>
        <v>0</v>
      </c>
      <c r="E107" s="164">
        <f t="shared" ref="E107:E134" si="3">C107*D107</f>
        <v>0</v>
      </c>
    </row>
    <row r="108" spans="1:5" ht="14.25" customHeight="1">
      <c r="A108" s="151" t="s">
        <v>356</v>
      </c>
      <c r="B108" s="146" t="s">
        <v>357</v>
      </c>
      <c r="C108" s="152">
        <v>9</v>
      </c>
      <c r="D108" s="167">
        <f ca="1">IF(STATS!DJ11&lt;&gt;"",1,0)</f>
        <v>0</v>
      </c>
      <c r="E108" s="164">
        <f t="shared" si="3"/>
        <v>0</v>
      </c>
    </row>
    <row r="109" spans="1:5" ht="14.25" customHeight="1">
      <c r="A109" s="149" t="s">
        <v>358</v>
      </c>
      <c r="B109" s="145" t="s">
        <v>359</v>
      </c>
      <c r="C109" s="150">
        <v>8</v>
      </c>
      <c r="D109" s="167">
        <f ca="1">IF(STATS!DK11&lt;&gt;"",1,0)</f>
        <v>0</v>
      </c>
      <c r="E109" s="164">
        <f t="shared" si="3"/>
        <v>0</v>
      </c>
    </row>
    <row r="110" spans="1:5" ht="14.25" customHeight="1">
      <c r="A110" s="149" t="s">
        <v>360</v>
      </c>
      <c r="B110" s="142" t="s">
        <v>361</v>
      </c>
      <c r="C110" s="150">
        <v>5</v>
      </c>
      <c r="D110" s="167">
        <f ca="1">IF(STATS!DL11&lt;&gt;"",1,0)</f>
        <v>0</v>
      </c>
      <c r="E110" s="164">
        <f t="shared" si="3"/>
        <v>0</v>
      </c>
    </row>
    <row r="111" spans="1:5" ht="14.25" customHeight="1">
      <c r="A111" s="151" t="s">
        <v>362</v>
      </c>
      <c r="B111" s="144" t="s">
        <v>481</v>
      </c>
      <c r="C111" s="152">
        <v>10</v>
      </c>
      <c r="D111" s="167">
        <f ca="1">IF(STATS!DM11&lt;&gt;"",1,0)</f>
        <v>0</v>
      </c>
      <c r="E111" s="164">
        <f t="shared" si="3"/>
        <v>0</v>
      </c>
    </row>
    <row r="112" spans="1:5" s="128" customFormat="1" ht="14.25" customHeight="1">
      <c r="A112" s="153" t="s">
        <v>363</v>
      </c>
      <c r="B112" s="147" t="s">
        <v>364</v>
      </c>
      <c r="C112" s="154">
        <v>9</v>
      </c>
      <c r="D112" s="167">
        <f ca="1">IF(STATS!DN11&lt;&gt;"",1,0)</f>
        <v>0</v>
      </c>
      <c r="E112" s="164">
        <f t="shared" si="3"/>
        <v>0</v>
      </c>
    </row>
    <row r="113" spans="1:5" ht="14.25" customHeight="1">
      <c r="A113" s="151" t="s">
        <v>365</v>
      </c>
      <c r="B113" s="142" t="s">
        <v>442</v>
      </c>
      <c r="C113" s="152">
        <v>5</v>
      </c>
      <c r="D113" s="167">
        <f ca="1">IF(STATS!DP11&lt;&gt;"",1,0)</f>
        <v>1</v>
      </c>
      <c r="E113" s="164">
        <f t="shared" si="3"/>
        <v>5</v>
      </c>
    </row>
    <row r="114" spans="1:5" ht="14.25" customHeight="1">
      <c r="A114" s="149" t="s">
        <v>366</v>
      </c>
      <c r="B114" s="142" t="s">
        <v>441</v>
      </c>
      <c r="C114" s="150">
        <v>8</v>
      </c>
      <c r="D114" s="167">
        <f ca="1">IF(STATS!DQ11&lt;&gt;"",1,0)</f>
        <v>0</v>
      </c>
      <c r="E114" s="164">
        <f t="shared" si="3"/>
        <v>0</v>
      </c>
    </row>
    <row r="115" spans="1:5" ht="14.25" customHeight="1">
      <c r="A115" s="151" t="s">
        <v>367</v>
      </c>
      <c r="B115" s="142" t="s">
        <v>404</v>
      </c>
      <c r="C115" s="152">
        <v>3</v>
      </c>
      <c r="D115" s="167">
        <f ca="1">IF(STATS!DR11&lt;&gt;"",1,0)</f>
        <v>0</v>
      </c>
      <c r="E115" s="164">
        <f t="shared" si="3"/>
        <v>0</v>
      </c>
    </row>
    <row r="116" spans="1:5" ht="14.25" customHeight="1">
      <c r="A116" s="149" t="s">
        <v>368</v>
      </c>
      <c r="B116" s="142" t="s">
        <v>369</v>
      </c>
      <c r="C116" s="150">
        <v>9</v>
      </c>
      <c r="D116" s="167">
        <f ca="1">IF(STATS!DS11&lt;&gt;"",1,0)</f>
        <v>0</v>
      </c>
      <c r="E116" s="164">
        <f t="shared" si="3"/>
        <v>0</v>
      </c>
    </row>
    <row r="117" spans="1:5" ht="14.25" customHeight="1">
      <c r="A117" s="149" t="s">
        <v>370</v>
      </c>
      <c r="B117" s="142" t="s">
        <v>371</v>
      </c>
      <c r="C117" s="150">
        <v>1</v>
      </c>
      <c r="D117" s="167">
        <f ca="1">IF(STATS!DT11&lt;&gt;"",1,0)</f>
        <v>0</v>
      </c>
      <c r="E117" s="164">
        <f t="shared" si="3"/>
        <v>0</v>
      </c>
    </row>
    <row r="118" spans="1:5" ht="14.25" customHeight="1">
      <c r="A118" s="151" t="s">
        <v>372</v>
      </c>
      <c r="B118" s="142" t="s">
        <v>373</v>
      </c>
      <c r="C118" s="152">
        <v>1</v>
      </c>
      <c r="D118" s="167">
        <f ca="1">IF(STATS!DU11&lt;&gt;"",1,0)</f>
        <v>0</v>
      </c>
      <c r="E118" s="164">
        <f t="shared" si="3"/>
        <v>0</v>
      </c>
    </row>
    <row r="119" spans="1:5" ht="14.25" customHeight="1">
      <c r="A119" s="151" t="s">
        <v>493</v>
      </c>
      <c r="B119" s="142" t="s">
        <v>494</v>
      </c>
      <c r="C119" s="152">
        <v>1</v>
      </c>
      <c r="D119" s="167">
        <f ca="1">IF(STATS!DV11&lt;&gt;"",1,0)</f>
        <v>0</v>
      </c>
      <c r="E119" s="164">
        <f t="shared" si="3"/>
        <v>0</v>
      </c>
    </row>
    <row r="120" spans="1:5" ht="14.25" customHeight="1">
      <c r="A120" s="151" t="s">
        <v>374</v>
      </c>
      <c r="B120" s="142" t="s">
        <v>375</v>
      </c>
      <c r="C120" s="152">
        <v>10</v>
      </c>
      <c r="D120" s="167">
        <f ca="1">IF(STATS!DW11&lt;&gt;"",1,0)</f>
        <v>0</v>
      </c>
      <c r="E120" s="164">
        <f t="shared" si="3"/>
        <v>0</v>
      </c>
    </row>
    <row r="121" spans="1:5" ht="14.25" customHeight="1">
      <c r="A121" s="151" t="s">
        <v>376</v>
      </c>
      <c r="B121" s="142" t="s">
        <v>377</v>
      </c>
      <c r="C121" s="152">
        <v>9</v>
      </c>
      <c r="D121" s="167">
        <f ca="1">IF(STATS!DX11&lt;&gt;"",1,0)</f>
        <v>0</v>
      </c>
      <c r="E121" s="164">
        <f t="shared" si="3"/>
        <v>0</v>
      </c>
    </row>
    <row r="122" spans="1:5" ht="14.25" customHeight="1">
      <c r="A122" s="151" t="s">
        <v>378</v>
      </c>
      <c r="B122" s="142" t="s">
        <v>379</v>
      </c>
      <c r="C122" s="152">
        <v>9</v>
      </c>
      <c r="D122" s="167">
        <f ca="1">IF(STATS!DY11&lt;&gt;"",1,0)</f>
        <v>1</v>
      </c>
      <c r="E122" s="164">
        <f t="shared" si="3"/>
        <v>9</v>
      </c>
    </row>
    <row r="123" spans="1:5" ht="14.25" customHeight="1">
      <c r="A123" s="151" t="s">
        <v>380</v>
      </c>
      <c r="B123" s="142" t="s">
        <v>381</v>
      </c>
      <c r="C123" s="152">
        <v>9</v>
      </c>
      <c r="D123" s="167">
        <f ca="1">IF(STATS!DZ11&lt;&gt;"",1,0)</f>
        <v>0</v>
      </c>
      <c r="E123" s="164">
        <f t="shared" si="3"/>
        <v>0</v>
      </c>
    </row>
    <row r="124" spans="1:5" ht="14.25" customHeight="1">
      <c r="A124" s="149" t="s">
        <v>382</v>
      </c>
      <c r="B124" s="142" t="s">
        <v>432</v>
      </c>
      <c r="C124" s="150">
        <v>10</v>
      </c>
      <c r="D124" s="167">
        <f ca="1">IF(STATS!EA11&lt;&gt;"",1,0)</f>
        <v>0</v>
      </c>
      <c r="E124" s="164">
        <f t="shared" si="3"/>
        <v>0</v>
      </c>
    </row>
    <row r="125" spans="1:5" ht="14.25" customHeight="1">
      <c r="A125" s="151" t="s">
        <v>383</v>
      </c>
      <c r="B125" s="142" t="s">
        <v>384</v>
      </c>
      <c r="C125" s="152">
        <v>9</v>
      </c>
      <c r="D125" s="167">
        <f ca="1">IF(STATS!EB11&lt;&gt;"",1,0)</f>
        <v>0</v>
      </c>
      <c r="E125" s="164">
        <f t="shared" si="3"/>
        <v>0</v>
      </c>
    </row>
    <row r="126" spans="1:5" ht="14.25" customHeight="1">
      <c r="A126" s="151" t="s">
        <v>385</v>
      </c>
      <c r="B126" s="142" t="s">
        <v>386</v>
      </c>
      <c r="C126" s="152">
        <v>9</v>
      </c>
      <c r="D126" s="167">
        <f ca="1">IF(STATS!EC11&lt;&gt;"",1,0)</f>
        <v>0</v>
      </c>
      <c r="E126" s="164">
        <f t="shared" si="3"/>
        <v>0</v>
      </c>
    </row>
    <row r="127" spans="1:5" ht="14.25" customHeight="1">
      <c r="A127" s="151" t="s">
        <v>387</v>
      </c>
      <c r="B127" s="142" t="s">
        <v>388</v>
      </c>
      <c r="C127" s="152">
        <v>7</v>
      </c>
      <c r="D127" s="167">
        <f ca="1">IF(STATS!ED11&lt;&gt;"",1,0)</f>
        <v>1</v>
      </c>
      <c r="E127" s="164">
        <f t="shared" si="3"/>
        <v>7</v>
      </c>
    </row>
    <row r="128" spans="1:5" ht="14.25" customHeight="1">
      <c r="A128" s="151" t="s">
        <v>389</v>
      </c>
      <c r="B128" s="142" t="s">
        <v>390</v>
      </c>
      <c r="C128" s="152">
        <v>6</v>
      </c>
      <c r="D128" s="167">
        <f ca="1">IF(STATS!EE11&lt;&gt;"",1,0)</f>
        <v>1</v>
      </c>
      <c r="E128" s="164">
        <f t="shared" si="3"/>
        <v>6</v>
      </c>
    </row>
    <row r="129" spans="1:5" ht="14.25" customHeight="1">
      <c r="A129" s="149" t="s">
        <v>498</v>
      </c>
      <c r="B129" s="142" t="s">
        <v>423</v>
      </c>
      <c r="C129" s="150">
        <v>6</v>
      </c>
      <c r="D129" s="167">
        <f ca="1">IF(STATS!EF11&lt;&gt;"",1,0)</f>
        <v>0</v>
      </c>
      <c r="E129" s="164">
        <f t="shared" si="3"/>
        <v>0</v>
      </c>
    </row>
    <row r="130" spans="1:5" ht="14.25" customHeight="1">
      <c r="A130" s="149" t="s">
        <v>391</v>
      </c>
      <c r="B130" s="145" t="s">
        <v>392</v>
      </c>
      <c r="C130" s="150">
        <v>5</v>
      </c>
      <c r="D130" s="167">
        <f ca="1">IF(STATS!EG11&lt;&gt;"",1,0)</f>
        <v>0</v>
      </c>
      <c r="E130" s="164">
        <f t="shared" si="3"/>
        <v>0</v>
      </c>
    </row>
    <row r="131" spans="1:5" ht="14.25" customHeight="1">
      <c r="A131" s="149" t="s">
        <v>393</v>
      </c>
      <c r="B131" s="145" t="s">
        <v>403</v>
      </c>
      <c r="C131" s="150">
        <v>7</v>
      </c>
      <c r="D131" s="167">
        <f ca="1">IF(STATS!EH11&lt;&gt;"",1,0)</f>
        <v>0</v>
      </c>
      <c r="E131" s="164">
        <f t="shared" si="3"/>
        <v>0</v>
      </c>
    </row>
    <row r="132" spans="1:5" ht="14.25" customHeight="1">
      <c r="A132" s="151" t="s">
        <v>394</v>
      </c>
      <c r="B132" s="144" t="s">
        <v>407</v>
      </c>
      <c r="C132" s="150">
        <v>8</v>
      </c>
      <c r="D132" s="167">
        <f ca="1">IF(STATS!EI11&lt;&gt;"",1,0)</f>
        <v>0</v>
      </c>
      <c r="E132" s="164">
        <f t="shared" si="3"/>
        <v>0</v>
      </c>
    </row>
    <row r="133" spans="1:5" ht="14.25" customHeight="1">
      <c r="A133" s="151" t="s">
        <v>395</v>
      </c>
      <c r="B133" s="142" t="s">
        <v>396</v>
      </c>
      <c r="C133" s="152">
        <v>8</v>
      </c>
      <c r="D133" s="167">
        <f ca="1">IF(STATS!EJ11&lt;&gt;"",1,0)</f>
        <v>1</v>
      </c>
      <c r="E133" s="164">
        <f t="shared" si="3"/>
        <v>8</v>
      </c>
    </row>
    <row r="134" spans="1:5" ht="14.25" customHeight="1" thickBot="1">
      <c r="A134" s="155" t="s">
        <v>490</v>
      </c>
      <c r="B134" s="156" t="s">
        <v>491</v>
      </c>
      <c r="C134" s="157">
        <v>8</v>
      </c>
      <c r="D134" s="168">
        <f ca="1">IF(STATS!EK11&lt;&gt;"",1,0)</f>
        <v>0</v>
      </c>
      <c r="E134" s="164">
        <f t="shared" si="3"/>
        <v>0</v>
      </c>
    </row>
    <row r="135" spans="1:5" ht="14.25">
      <c r="A135" s="136"/>
      <c r="B135" s="136"/>
      <c r="C135" s="137"/>
      <c r="D135" s="165"/>
      <c r="E135" s="138"/>
    </row>
    <row r="136" spans="1:5" ht="15">
      <c r="A136" s="174" t="s">
        <v>397</v>
      </c>
      <c r="B136" s="136"/>
      <c r="C136" s="131"/>
      <c r="D136" s="139">
        <f>SUM(D9:D134)</f>
        <v>22</v>
      </c>
      <c r="E136" s="140"/>
    </row>
    <row r="137" spans="1:5" ht="15.75" thickBot="1">
      <c r="A137" s="174" t="s">
        <v>398</v>
      </c>
      <c r="B137" s="136"/>
      <c r="C137" s="141"/>
      <c r="D137" s="131"/>
      <c r="E137" s="131">
        <f>(SUM(E9:E134)/D136)</f>
        <v>6.3636363636363633</v>
      </c>
    </row>
    <row r="138" spans="1:5" ht="15.75" thickBot="1">
      <c r="A138" s="175" t="s">
        <v>421</v>
      </c>
      <c r="B138" s="170"/>
      <c r="C138" s="171"/>
      <c r="D138" s="172"/>
      <c r="E138" s="173">
        <f>(SUM(E9:E134)/D136)*SQRT(D136)</f>
        <v>29.84810028978546</v>
      </c>
    </row>
    <row r="140" spans="1:5">
      <c r="A140" s="129"/>
      <c r="B140" s="129"/>
      <c r="C140" s="127"/>
    </row>
    <row r="141" spans="1:5" ht="51" customHeight="1">
      <c r="A141" s="219" t="s">
        <v>420</v>
      </c>
      <c r="B141" s="219"/>
      <c r="C141" s="219"/>
      <c r="D141" s="219"/>
      <c r="E141" s="219"/>
    </row>
    <row r="142" spans="1:5">
      <c r="A142" s="129"/>
      <c r="B142" s="129"/>
      <c r="C142" s="127"/>
    </row>
    <row r="143" spans="1:5" ht="51" customHeight="1">
      <c r="A143" s="219" t="s">
        <v>478</v>
      </c>
      <c r="B143" s="219"/>
      <c r="C143" s="219"/>
      <c r="D143" s="219"/>
      <c r="E143" s="219"/>
    </row>
  </sheetData>
  <protectedRanges>
    <protectedRange sqref="D8:D134" name="number of species"/>
  </protectedRanges>
  <mergeCells count="2">
    <mergeCell ref="A141:E141"/>
    <mergeCell ref="A143:E143"/>
  </mergeCells>
  <phoneticPr fontId="0" type="noConversion"/>
  <pageMargins left="0.75" right="0.75" top="1" bottom="1" header="0.5" footer="0.5"/>
  <pageSetup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FB1"/>
  <sheetViews>
    <sheetView workbookViewId="0"/>
  </sheetViews>
  <sheetFormatPr defaultRowHeight="12.75"/>
  <sheetData>
    <row r="1" spans="1:158" s="9" customFormat="1" ht="190.15" customHeight="1">
      <c r="A1" s="201" t="s">
        <v>707</v>
      </c>
      <c r="B1" s="33" t="s">
        <v>708</v>
      </c>
      <c r="C1" s="9" t="s">
        <v>561</v>
      </c>
      <c r="D1" s="9" t="s">
        <v>562</v>
      </c>
      <c r="E1" s="16" t="s">
        <v>4</v>
      </c>
      <c r="F1" s="16" t="s">
        <v>563</v>
      </c>
      <c r="G1" s="29" t="s">
        <v>564</v>
      </c>
      <c r="H1" s="29" t="s">
        <v>565</v>
      </c>
      <c r="I1" s="148" t="s">
        <v>566</v>
      </c>
      <c r="J1" s="148" t="s">
        <v>567</v>
      </c>
      <c r="K1" s="148" t="s">
        <v>704</v>
      </c>
      <c r="L1" s="148" t="s">
        <v>568</v>
      </c>
      <c r="M1" s="15" t="s">
        <v>569</v>
      </c>
      <c r="N1" s="15" t="s">
        <v>570</v>
      </c>
      <c r="O1" s="15" t="s">
        <v>571</v>
      </c>
      <c r="P1" s="15" t="s">
        <v>572</v>
      </c>
      <c r="Q1" s="15" t="s">
        <v>573</v>
      </c>
      <c r="R1" s="15" t="s">
        <v>574</v>
      </c>
      <c r="S1" s="15" t="s">
        <v>575</v>
      </c>
      <c r="T1" s="15" t="s">
        <v>576</v>
      </c>
      <c r="U1" s="15" t="s">
        <v>577</v>
      </c>
      <c r="V1" s="15" t="s">
        <v>578</v>
      </c>
      <c r="W1" s="15" t="s">
        <v>579</v>
      </c>
      <c r="X1" s="15" t="s">
        <v>580</v>
      </c>
      <c r="Y1" s="15" t="s">
        <v>581</v>
      </c>
      <c r="Z1" s="15" t="s">
        <v>582</v>
      </c>
      <c r="AA1" s="15" t="s">
        <v>583</v>
      </c>
      <c r="AB1" s="15" t="s">
        <v>584</v>
      </c>
      <c r="AC1" s="15" t="s">
        <v>585</v>
      </c>
      <c r="AD1" s="15" t="s">
        <v>586</v>
      </c>
      <c r="AE1" s="15" t="s">
        <v>587</v>
      </c>
      <c r="AF1" s="15" t="s">
        <v>588</v>
      </c>
      <c r="AG1" s="15" t="s">
        <v>589</v>
      </c>
      <c r="AH1" s="15" t="s">
        <v>590</v>
      </c>
      <c r="AI1" s="15" t="s">
        <v>591</v>
      </c>
      <c r="AJ1" s="15" t="s">
        <v>592</v>
      </c>
      <c r="AK1" s="15" t="s">
        <v>593</v>
      </c>
      <c r="AL1" s="15" t="s">
        <v>594</v>
      </c>
      <c r="AM1" s="15" t="s">
        <v>595</v>
      </c>
      <c r="AN1" s="15" t="s">
        <v>596</v>
      </c>
      <c r="AO1" s="15" t="s">
        <v>597</v>
      </c>
      <c r="AP1" s="15" t="s">
        <v>705</v>
      </c>
      <c r="AQ1" s="15" t="s">
        <v>598</v>
      </c>
      <c r="AR1" s="15" t="s">
        <v>599</v>
      </c>
      <c r="AS1" s="15" t="s">
        <v>600</v>
      </c>
      <c r="AT1" s="15" t="s">
        <v>601</v>
      </c>
      <c r="AU1" s="15" t="s">
        <v>602</v>
      </c>
      <c r="AV1" s="15" t="s">
        <v>603</v>
      </c>
      <c r="AW1" s="15" t="s">
        <v>604</v>
      </c>
      <c r="AX1" s="15" t="s">
        <v>605</v>
      </c>
      <c r="AY1" s="15" t="s">
        <v>606</v>
      </c>
      <c r="AZ1" s="15" t="s">
        <v>607</v>
      </c>
      <c r="BA1" s="15" t="s">
        <v>608</v>
      </c>
      <c r="BB1" s="15" t="s">
        <v>609</v>
      </c>
      <c r="BC1" s="15" t="s">
        <v>610</v>
      </c>
      <c r="BD1" s="15" t="s">
        <v>611</v>
      </c>
      <c r="BE1" s="15" t="s">
        <v>612</v>
      </c>
      <c r="BF1" s="15" t="s">
        <v>613</v>
      </c>
      <c r="BG1" s="15" t="s">
        <v>614</v>
      </c>
      <c r="BH1" s="15" t="s">
        <v>615</v>
      </c>
      <c r="BI1" s="15" t="s">
        <v>616</v>
      </c>
      <c r="BJ1" s="15" t="s">
        <v>617</v>
      </c>
      <c r="BK1" s="15" t="s">
        <v>618</v>
      </c>
      <c r="BL1" s="15" t="s">
        <v>619</v>
      </c>
      <c r="BM1" s="15" t="s">
        <v>620</v>
      </c>
      <c r="BN1" s="15" t="s">
        <v>621</v>
      </c>
      <c r="BO1" s="15" t="s">
        <v>706</v>
      </c>
      <c r="BP1" s="15" t="s">
        <v>622</v>
      </c>
      <c r="BQ1" s="15" t="s">
        <v>623</v>
      </c>
      <c r="BR1" s="15" t="s">
        <v>624</v>
      </c>
      <c r="BS1" s="15" t="s">
        <v>625</v>
      </c>
      <c r="BT1" s="15" t="s">
        <v>626</v>
      </c>
      <c r="BU1" s="15" t="s">
        <v>627</v>
      </c>
      <c r="BV1" s="15" t="s">
        <v>628</v>
      </c>
      <c r="BW1" s="15" t="s">
        <v>629</v>
      </c>
      <c r="BX1" s="15" t="s">
        <v>630</v>
      </c>
      <c r="BY1" s="15" t="s">
        <v>631</v>
      </c>
      <c r="BZ1" s="15" t="s">
        <v>632</v>
      </c>
      <c r="CA1" s="15" t="s">
        <v>633</v>
      </c>
      <c r="CB1" s="15" t="s">
        <v>634</v>
      </c>
      <c r="CC1" s="15" t="s">
        <v>635</v>
      </c>
      <c r="CD1" s="15" t="s">
        <v>636</v>
      </c>
      <c r="CE1" s="15" t="s">
        <v>637</v>
      </c>
      <c r="CF1" s="15" t="s">
        <v>638</v>
      </c>
      <c r="CG1" s="15" t="s">
        <v>639</v>
      </c>
      <c r="CH1" s="15" t="s">
        <v>640</v>
      </c>
      <c r="CI1" s="15" t="s">
        <v>641</v>
      </c>
      <c r="CJ1" s="15" t="s">
        <v>642</v>
      </c>
      <c r="CK1" s="15" t="s">
        <v>643</v>
      </c>
      <c r="CL1" s="15" t="s">
        <v>644</v>
      </c>
      <c r="CM1" s="15" t="s">
        <v>645</v>
      </c>
      <c r="CN1" s="15" t="s">
        <v>646</v>
      </c>
      <c r="CO1" s="15" t="s">
        <v>647</v>
      </c>
      <c r="CP1" s="15" t="s">
        <v>648</v>
      </c>
      <c r="CQ1" s="15" t="s">
        <v>649</v>
      </c>
      <c r="CR1" s="15" t="s">
        <v>650</v>
      </c>
      <c r="CS1" s="15" t="s">
        <v>651</v>
      </c>
      <c r="CT1" s="15" t="s">
        <v>652</v>
      </c>
      <c r="CU1" s="15" t="s">
        <v>653</v>
      </c>
      <c r="CV1" s="15" t="s">
        <v>654</v>
      </c>
      <c r="CW1" s="15" t="s">
        <v>655</v>
      </c>
      <c r="CX1" s="15" t="s">
        <v>656</v>
      </c>
      <c r="CY1" s="15" t="s">
        <v>657</v>
      </c>
      <c r="CZ1" s="15" t="s">
        <v>658</v>
      </c>
      <c r="DA1" s="15" t="s">
        <v>659</v>
      </c>
      <c r="DB1" s="15" t="s">
        <v>660</v>
      </c>
      <c r="DC1" s="15" t="s">
        <v>661</v>
      </c>
      <c r="DD1" s="15" t="s">
        <v>662</v>
      </c>
      <c r="DE1" s="15" t="s">
        <v>663</v>
      </c>
      <c r="DF1" s="15" t="s">
        <v>664</v>
      </c>
      <c r="DG1" s="15" t="s">
        <v>665</v>
      </c>
      <c r="DH1" s="15" t="s">
        <v>666</v>
      </c>
      <c r="DI1" s="15" t="s">
        <v>667</v>
      </c>
      <c r="DJ1" s="15" t="s">
        <v>668</v>
      </c>
      <c r="DK1" s="15" t="s">
        <v>669</v>
      </c>
      <c r="DL1" s="15" t="s">
        <v>670</v>
      </c>
      <c r="DM1" s="15" t="s">
        <v>671</v>
      </c>
      <c r="DN1" s="15" t="s">
        <v>672</v>
      </c>
      <c r="DO1" s="15" t="s">
        <v>673</v>
      </c>
      <c r="DP1" s="15" t="s">
        <v>674</v>
      </c>
      <c r="DQ1" s="15" t="s">
        <v>675</v>
      </c>
      <c r="DR1" s="15" t="s">
        <v>676</v>
      </c>
      <c r="DS1" s="15" t="s">
        <v>677</v>
      </c>
      <c r="DT1" s="15" t="s">
        <v>678</v>
      </c>
      <c r="DU1" s="15" t="s">
        <v>679</v>
      </c>
      <c r="DV1" s="15" t="s">
        <v>680</v>
      </c>
      <c r="DW1" s="15" t="s">
        <v>681</v>
      </c>
      <c r="DX1" s="15" t="s">
        <v>682</v>
      </c>
      <c r="DY1" s="15" t="s">
        <v>683</v>
      </c>
      <c r="DZ1" s="15" t="s">
        <v>684</v>
      </c>
      <c r="EA1" s="15" t="s">
        <v>685</v>
      </c>
      <c r="EB1" s="15" t="s">
        <v>686</v>
      </c>
      <c r="EC1" s="15" t="s">
        <v>687</v>
      </c>
      <c r="ED1" s="15" t="s">
        <v>688</v>
      </c>
      <c r="EE1" s="15" t="s">
        <v>689</v>
      </c>
      <c r="EF1" s="15" t="s">
        <v>690</v>
      </c>
      <c r="EG1" s="15" t="s">
        <v>691</v>
      </c>
      <c r="EH1" s="15" t="s">
        <v>692</v>
      </c>
      <c r="EI1" s="15" t="s">
        <v>693</v>
      </c>
      <c r="EJ1" s="15" t="s">
        <v>694</v>
      </c>
      <c r="EK1" s="15" t="s">
        <v>695</v>
      </c>
      <c r="EL1" s="15" t="s">
        <v>696</v>
      </c>
      <c r="EM1" s="15" t="s">
        <v>697</v>
      </c>
      <c r="EN1" s="15" t="s">
        <v>698</v>
      </c>
      <c r="EO1" s="193" t="s">
        <v>699</v>
      </c>
      <c r="EP1" s="194" t="s">
        <v>700</v>
      </c>
      <c r="EQ1" s="194" t="s">
        <v>701</v>
      </c>
      <c r="ER1" s="195" t="s">
        <v>702</v>
      </c>
      <c r="ES1" s="195" t="s">
        <v>703</v>
      </c>
      <c r="ET1" s="9" t="s">
        <v>166</v>
      </c>
      <c r="EU1" s="9" t="s">
        <v>165</v>
      </c>
      <c r="EV1" s="9" t="s">
        <v>5</v>
      </c>
      <c r="EW1" s="9" t="s">
        <v>6</v>
      </c>
      <c r="EX1" s="9" t="s">
        <v>7</v>
      </c>
      <c r="EY1" s="9" t="s">
        <v>8</v>
      </c>
      <c r="EZ1" s="9" t="s">
        <v>9</v>
      </c>
      <c r="FA1" s="9" t="s">
        <v>10</v>
      </c>
      <c r="FB1" s="9" t="s">
        <v>11</v>
      </c>
    </row>
  </sheetData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READ ME</vt:lpstr>
      <vt:lpstr>ENTRY </vt:lpstr>
      <vt:lpstr>FIELD SHEET</vt:lpstr>
      <vt:lpstr>BOAT SURVEY</vt:lpstr>
      <vt:lpstr>STATS</vt:lpstr>
      <vt:lpstr>MAX DEPTH GRAPH</vt:lpstr>
      <vt:lpstr>CALCULATE FQI</vt:lpstr>
      <vt:lpstr>ARCGIS TEMPLATE</vt:lpstr>
      <vt:lpstr>'BOAT SURVEY'!Print_Area</vt:lpstr>
      <vt:lpstr>'ENTRY '!Print_Area</vt:lpstr>
      <vt:lpstr>'FIELD SHEET'!Print_Area</vt:lpstr>
      <vt:lpstr>STATS!Print_Area</vt:lpstr>
      <vt:lpstr>'FIELD SHEET'!Print_Titles</vt:lpstr>
    </vt:vector>
  </TitlesOfParts>
  <Company>University of Wisconsin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knight</dc:creator>
  <cp:lastModifiedBy>Craig Roesler</cp:lastModifiedBy>
  <cp:lastPrinted>2009-11-02T19:37:36Z</cp:lastPrinted>
  <dcterms:created xsi:type="dcterms:W3CDTF">2004-09-23T19:27:36Z</dcterms:created>
  <dcterms:modified xsi:type="dcterms:W3CDTF">2012-04-30T14:00:54Z</dcterms:modified>
</cp:coreProperties>
</file>