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9440" windowHeight="7995" activeTab="2"/>
  </bookViews>
  <sheets>
    <sheet name="2016 Preliminary Endothall" sheetId="1" r:id="rId1"/>
    <sheet name="2016 Preliminary Diquat" sheetId="5" r:id="rId2"/>
    <sheet name="Alt-diq-endo-2,4-D" sheetId="6" r:id="rId3"/>
  </sheets>
  <definedNames/>
  <calcPr calcId="145621"/>
</workbook>
</file>

<file path=xl/sharedStrings.xml><?xml version="1.0" encoding="utf-8"?>
<sst xmlns="http://schemas.openxmlformats.org/spreadsheetml/2006/main" count="110" uniqueCount="62">
  <si>
    <t>Treatment
Site</t>
  </si>
  <si>
    <t>Acreage</t>
  </si>
  <si>
    <t>Mean Depth
(feet)</t>
  </si>
  <si>
    <t>Volume
(acre-feet)</t>
  </si>
  <si>
    <t>Treatment
a.i. ppm</t>
  </si>
  <si>
    <t>Treatment
application (gal)</t>
  </si>
  <si>
    <t>Application
rate (gal/ac-ft)</t>
  </si>
  <si>
    <t>Total</t>
  </si>
  <si>
    <t>Target endothol ai (ppm)</t>
  </si>
  <si>
    <t>lbs/ac-ft</t>
  </si>
  <si>
    <t>Aquathol Super K (granular)</t>
  </si>
  <si>
    <t>Target endothall a.i. (ppm)</t>
  </si>
  <si>
    <t>gal/ac-ft†</t>
  </si>
  <si>
    <t>Aquathol K (liquid)</t>
  </si>
  <si>
    <t>1-16</t>
  </si>
  <si>
    <t>2-16</t>
  </si>
  <si>
    <t>3-16</t>
  </si>
  <si>
    <t>4-16</t>
  </si>
  <si>
    <t>5-16</t>
  </si>
  <si>
    <t>6-16</t>
  </si>
  <si>
    <t>7-16</t>
  </si>
  <si>
    <t>8-16</t>
  </si>
  <si>
    <t>9-16</t>
  </si>
  <si>
    <t>10-16</t>
  </si>
  <si>
    <t>11-16</t>
  </si>
  <si>
    <t>CLP/EWM — Diquat (Reward)</t>
  </si>
  <si>
    <t>NA</t>
  </si>
  <si>
    <t>Treatment
application (2-gal/acre)</t>
  </si>
  <si>
    <t>Reward (liquid Diquat)</t>
  </si>
  <si>
    <t>0.25-0.5 gallons/acre-ft</t>
  </si>
  <si>
    <t>CLP/EWM - Endothall (Aquathol K)</t>
  </si>
  <si>
    <t>Aquathol K (liquid endothall)</t>
  </si>
  <si>
    <t>3.0-4.0 ppm</t>
  </si>
  <si>
    <t>Eurasian Watermilfoil — Diquat (Reward)</t>
  </si>
  <si>
    <t>Treatment
Location</t>
  </si>
  <si>
    <t>Site Name</t>
  </si>
  <si>
    <t>Max Label Treatment
Rate (2 gal/acre)</t>
  </si>
  <si>
    <t>Max allowed diquat ion (2lbs/gallon)</t>
  </si>
  <si>
    <t>Total diquat ion (mg) (Col.M x 453594)</t>
  </si>
  <si>
    <t>Treatment
a.i. ppm (Col.L/1233481.84)</t>
  </si>
  <si>
    <t>Exceeds label or DNR rate</t>
  </si>
  <si>
    <t>no</t>
  </si>
  <si>
    <t>EWM Treatment (13.19 acres); early spring application</t>
  </si>
  <si>
    <t>Little Trade Lake 2016 FINAL CLP/EWM Treatment Proposal (5-4-2016)</t>
  </si>
  <si>
    <t>$150/gallon x 8 = $1,200.00</t>
  </si>
  <si>
    <t>Little Trade Lake 2016 FINAL CLP/EWM Treatment Proposal - Diquat (5-4-2016)</t>
  </si>
  <si>
    <t>$120/gallon x 72 = $8,640.00</t>
  </si>
  <si>
    <t>North Bay</t>
  </si>
  <si>
    <t>DMA 4 (liquid 2,4-D)</t>
  </si>
  <si>
    <t>a Treated at 1.50 parts per million (1.07 gal/ac-ft)</t>
  </si>
  <si>
    <t>b Treated at 2.00 parts per million (1.42 gal/ac-ft)</t>
  </si>
  <si>
    <t>c Treated at 2.50 parts per million (1.78 gal/ac-ft)</t>
  </si>
  <si>
    <t>d Treated at 3.00 parts per million (2.13 gal/ac-ft)</t>
  </si>
  <si>
    <t>d Treated at 3.50 parts per million (2.49 gal/ac-ft)</t>
  </si>
  <si>
    <t>d Treated at 4.00 parts per million (2.84 gal/ac-ft)</t>
  </si>
  <si>
    <t>EWM - 2,4-D (DMA 4) (ALTERNATIVE)</t>
  </si>
  <si>
    <t>$120/gallon x 46 = $5,520.00</t>
  </si>
  <si>
    <t>$40/gallon x 69 = $2,760.00</t>
  </si>
  <si>
    <t>3.5 ppm</t>
  </si>
  <si>
    <t>2.5 ppm</t>
  </si>
  <si>
    <t>Little Trade Lake 2016 CLP/EWM Treatment Proposal: Diquat, Endothall, &amp; 2,4-D (5-15-2016)</t>
  </si>
  <si>
    <t>CLP/EWM Treatment (10.05 acres); early spring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</si>
</sst>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49" fontId="2" fillId="2" borderId="1" xfId="0" applyNumberFormat="1" applyFont="1" applyFill="1" applyBorder="1"/>
    <xf numFmtId="49" fontId="3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center" wrapText="1"/>
    </xf>
    <xf numFmtId="0" fontId="2" fillId="2" borderId="5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wrapText="1"/>
    </xf>
    <xf numFmtId="2" fontId="2" fillId="0" borderId="6" xfId="0" applyNumberFormat="1" applyFont="1" applyBorder="1"/>
    <xf numFmtId="0" fontId="6" fillId="0" borderId="0" xfId="0" applyFont="1"/>
    <xf numFmtId="164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/>
    </xf>
    <xf numFmtId="2" fontId="2" fillId="0" borderId="10" xfId="0" applyNumberFormat="1" applyFont="1" applyBorder="1"/>
    <xf numFmtId="2" fontId="2" fillId="0" borderId="11" xfId="0" applyNumberFormat="1" applyFont="1" applyBorder="1"/>
    <xf numFmtId="164" fontId="2" fillId="0" borderId="10" xfId="0" applyNumberFormat="1" applyFont="1" applyBorder="1"/>
    <xf numFmtId="0" fontId="2" fillId="0" borderId="6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/>
    </xf>
    <xf numFmtId="0" fontId="0" fillId="0" borderId="0" xfId="0" applyAlignment="1">
      <alignment wrapText="1"/>
    </xf>
    <xf numFmtId="49" fontId="3" fillId="2" borderId="9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49" fontId="9" fillId="2" borderId="9" xfId="0" applyNumberFormat="1" applyFont="1" applyFill="1" applyBorder="1" applyAlignment="1">
      <alignment horizontal="left" wrapText="1"/>
    </xf>
    <xf numFmtId="2" fontId="9" fillId="2" borderId="9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11" fillId="2" borderId="11" xfId="0" applyNumberFormat="1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/>
    </xf>
    <xf numFmtId="164" fontId="2" fillId="4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8" fontId="14" fillId="0" borderId="0" xfId="0" applyNumberFormat="1" applyFont="1"/>
    <xf numFmtId="0" fontId="3" fillId="5" borderId="12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/>
    </xf>
    <xf numFmtId="164" fontId="2" fillId="5" borderId="9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2" fontId="2" fillId="0" borderId="9" xfId="0" applyNumberFormat="1" applyFont="1" applyBorder="1"/>
    <xf numFmtId="2" fontId="2" fillId="5" borderId="9" xfId="0" applyNumberFormat="1" applyFont="1" applyFill="1" applyBorder="1"/>
    <xf numFmtId="164" fontId="3" fillId="0" borderId="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/>
    </xf>
    <xf numFmtId="164" fontId="3" fillId="0" borderId="2" xfId="0" applyNumberFormat="1" applyFont="1" applyBorder="1"/>
    <xf numFmtId="2" fontId="3" fillId="0" borderId="6" xfId="0" applyNumberFormat="1" applyFont="1" applyBorder="1"/>
    <xf numFmtId="49" fontId="0" fillId="3" borderId="9" xfId="0" applyNumberFormat="1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49" fontId="0" fillId="5" borderId="9" xfId="0" applyNumberFormat="1" applyFont="1" applyFill="1" applyBorder="1" applyAlignment="1">
      <alignment horizontal="left"/>
    </xf>
    <xf numFmtId="0" fontId="0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 topLeftCell="A1">
      <selection activeCell="G24" sqref="G24"/>
    </sheetView>
  </sheetViews>
  <sheetFormatPr defaultColWidth="9.140625" defaultRowHeight="15"/>
  <cols>
    <col min="1" max="1" width="11.140625" style="0" customWidth="1"/>
    <col min="2" max="3" width="7.421875" style="0" customWidth="1"/>
    <col min="4" max="4" width="10.7109375" style="0" customWidth="1"/>
    <col min="5" max="5" width="10.28125" style="0" customWidth="1"/>
    <col min="6" max="6" width="11.421875" style="0" customWidth="1"/>
    <col min="7" max="8" width="11.140625" style="0" customWidth="1"/>
    <col min="9" max="9" width="10.8515625" style="0" customWidth="1"/>
    <col min="10" max="10" width="12.140625" style="0" customWidth="1"/>
  </cols>
  <sheetData>
    <row r="1" spans="1:10" ht="15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0" customHeight="1">
      <c r="A2" s="1"/>
      <c r="B2" s="3"/>
      <c r="C2" s="3"/>
      <c r="D2" s="5"/>
      <c r="E2" s="90" t="s">
        <v>25</v>
      </c>
      <c r="F2" s="91"/>
      <c r="G2" s="92"/>
      <c r="H2" s="93" t="s">
        <v>30</v>
      </c>
      <c r="I2" s="94"/>
      <c r="J2" s="95"/>
    </row>
    <row r="3" spans="1:10" ht="51.75">
      <c r="A3" s="2" t="s">
        <v>0</v>
      </c>
      <c r="B3" s="10" t="s">
        <v>1</v>
      </c>
      <c r="C3" s="4" t="s">
        <v>2</v>
      </c>
      <c r="D3" s="6" t="s">
        <v>3</v>
      </c>
      <c r="E3" s="9" t="s">
        <v>4</v>
      </c>
      <c r="F3" s="7" t="s">
        <v>27</v>
      </c>
      <c r="G3" s="8" t="s">
        <v>6</v>
      </c>
      <c r="H3" s="59" t="s">
        <v>4</v>
      </c>
      <c r="I3" s="60" t="s">
        <v>5</v>
      </c>
      <c r="J3" s="61" t="s">
        <v>6</v>
      </c>
    </row>
    <row r="4" spans="1:10" ht="15">
      <c r="A4" s="11" t="s">
        <v>14</v>
      </c>
      <c r="B4" s="12">
        <v>3.63</v>
      </c>
      <c r="C4" s="13">
        <v>3</v>
      </c>
      <c r="D4" s="12">
        <f aca="true" t="shared" si="0" ref="D4:D9">C4*B4</f>
        <v>10.89</v>
      </c>
      <c r="E4" s="14" t="s">
        <v>26</v>
      </c>
      <c r="F4" s="14">
        <v>7.26</v>
      </c>
      <c r="G4" s="15">
        <f>F4/D4</f>
        <v>0.6666666666666666</v>
      </c>
      <c r="H4" s="62"/>
      <c r="I4" s="63"/>
      <c r="J4" s="64"/>
    </row>
    <row r="5" spans="1:10" ht="15">
      <c r="A5" s="11" t="s">
        <v>15</v>
      </c>
      <c r="B5" s="12">
        <v>2.04</v>
      </c>
      <c r="C5" s="13">
        <v>4</v>
      </c>
      <c r="D5" s="12">
        <f t="shared" si="0"/>
        <v>8.16</v>
      </c>
      <c r="E5" s="14"/>
      <c r="F5" s="14"/>
      <c r="G5" s="15"/>
      <c r="H5" s="64">
        <v>4</v>
      </c>
      <c r="I5" s="63">
        <f aca="true" t="shared" si="1" ref="I5:I14">D5*J5</f>
        <v>21.216</v>
      </c>
      <c r="J5" s="64">
        <v>2.6</v>
      </c>
    </row>
    <row r="6" spans="1:10" ht="15">
      <c r="A6" s="11" t="s">
        <v>16</v>
      </c>
      <c r="B6" s="12">
        <v>0.46</v>
      </c>
      <c r="C6" s="13">
        <v>4</v>
      </c>
      <c r="D6" s="12">
        <f t="shared" si="0"/>
        <v>1.84</v>
      </c>
      <c r="E6" s="14"/>
      <c r="F6" s="14"/>
      <c r="G6" s="15"/>
      <c r="H6" s="64">
        <v>4</v>
      </c>
      <c r="I6" s="63">
        <f t="shared" si="1"/>
        <v>4.784000000000001</v>
      </c>
      <c r="J6" s="64">
        <v>2.6</v>
      </c>
    </row>
    <row r="7" spans="1:10" ht="15">
      <c r="A7" s="11" t="s">
        <v>17</v>
      </c>
      <c r="B7" s="12">
        <v>0.7</v>
      </c>
      <c r="C7" s="13">
        <v>5</v>
      </c>
      <c r="D7" s="12">
        <f t="shared" si="0"/>
        <v>3.5</v>
      </c>
      <c r="E7" s="14"/>
      <c r="F7" s="14"/>
      <c r="G7" s="15"/>
      <c r="H7" s="64">
        <v>4</v>
      </c>
      <c r="I7" s="63">
        <f t="shared" si="1"/>
        <v>9.1</v>
      </c>
      <c r="J7" s="64">
        <v>2.6</v>
      </c>
    </row>
    <row r="8" spans="1:10" ht="15">
      <c r="A8" s="11" t="s">
        <v>18</v>
      </c>
      <c r="B8" s="12">
        <v>0.51</v>
      </c>
      <c r="C8" s="13">
        <v>5</v>
      </c>
      <c r="D8" s="12">
        <f t="shared" si="0"/>
        <v>2.55</v>
      </c>
      <c r="E8" s="14"/>
      <c r="F8" s="14"/>
      <c r="G8" s="15"/>
      <c r="H8" s="64">
        <v>4</v>
      </c>
      <c r="I8" s="63">
        <f t="shared" si="1"/>
        <v>6.63</v>
      </c>
      <c r="J8" s="64">
        <v>2.6</v>
      </c>
    </row>
    <row r="9" spans="1:10" ht="15">
      <c r="A9" s="11" t="s">
        <v>19</v>
      </c>
      <c r="B9" s="12">
        <v>0.57</v>
      </c>
      <c r="C9" s="13">
        <v>4</v>
      </c>
      <c r="D9" s="12">
        <f t="shared" si="0"/>
        <v>2.28</v>
      </c>
      <c r="E9" s="14"/>
      <c r="F9" s="14"/>
      <c r="G9" s="15"/>
      <c r="H9" s="64">
        <v>4</v>
      </c>
      <c r="I9" s="63">
        <f t="shared" si="1"/>
        <v>5.928</v>
      </c>
      <c r="J9" s="64">
        <v>2.6</v>
      </c>
    </row>
    <row r="10" spans="1:10" ht="15">
      <c r="A10" s="34" t="s">
        <v>20</v>
      </c>
      <c r="B10" s="12">
        <v>0.74</v>
      </c>
      <c r="C10" s="13">
        <v>5</v>
      </c>
      <c r="D10" s="12">
        <f aca="true" t="shared" si="2" ref="D10:D14">C10*B10</f>
        <v>3.7</v>
      </c>
      <c r="E10" s="14"/>
      <c r="F10" s="14"/>
      <c r="G10" s="15"/>
      <c r="H10" s="64">
        <v>4</v>
      </c>
      <c r="I10" s="63">
        <f t="shared" si="1"/>
        <v>9.620000000000001</v>
      </c>
      <c r="J10" s="64">
        <v>2.6</v>
      </c>
    </row>
    <row r="11" spans="1:10" ht="15">
      <c r="A11" s="34" t="s">
        <v>21</v>
      </c>
      <c r="B11" s="12">
        <v>0.72</v>
      </c>
      <c r="C11" s="13">
        <v>4</v>
      </c>
      <c r="D11" s="12">
        <f t="shared" si="2"/>
        <v>2.88</v>
      </c>
      <c r="E11" s="14"/>
      <c r="F11" s="14"/>
      <c r="G11" s="15"/>
      <c r="H11" s="64">
        <v>4</v>
      </c>
      <c r="I11" s="63">
        <f t="shared" si="1"/>
        <v>7.4879999999999995</v>
      </c>
      <c r="J11" s="64">
        <v>2.6</v>
      </c>
    </row>
    <row r="12" spans="1:10" ht="15">
      <c r="A12" s="34" t="s">
        <v>22</v>
      </c>
      <c r="B12" s="12">
        <v>0.14</v>
      </c>
      <c r="C12" s="13">
        <v>3</v>
      </c>
      <c r="D12" s="12">
        <f t="shared" si="2"/>
        <v>0.42000000000000004</v>
      </c>
      <c r="E12" s="14"/>
      <c r="F12" s="14"/>
      <c r="G12" s="15"/>
      <c r="H12" s="64">
        <v>4</v>
      </c>
      <c r="I12" s="63">
        <f t="shared" si="1"/>
        <v>1.092</v>
      </c>
      <c r="J12" s="64">
        <v>2.6</v>
      </c>
    </row>
    <row r="13" spans="1:10" ht="15">
      <c r="A13" s="34" t="s">
        <v>23</v>
      </c>
      <c r="B13" s="12">
        <v>0.41</v>
      </c>
      <c r="C13" s="13">
        <v>4</v>
      </c>
      <c r="D13" s="12">
        <f t="shared" si="2"/>
        <v>1.64</v>
      </c>
      <c r="E13" s="14"/>
      <c r="F13" s="14"/>
      <c r="G13" s="15"/>
      <c r="H13" s="64">
        <v>4</v>
      </c>
      <c r="I13" s="63">
        <f t="shared" si="1"/>
        <v>4.264</v>
      </c>
      <c r="J13" s="64">
        <v>2.6</v>
      </c>
    </row>
    <row r="14" spans="1:10" ht="15">
      <c r="A14" s="34" t="s">
        <v>24</v>
      </c>
      <c r="B14" s="12">
        <v>0.13</v>
      </c>
      <c r="C14" s="13">
        <v>4</v>
      </c>
      <c r="D14" s="12">
        <f t="shared" si="2"/>
        <v>0.52</v>
      </c>
      <c r="E14" s="14"/>
      <c r="F14" s="14"/>
      <c r="G14" s="15"/>
      <c r="H14" s="64">
        <v>4</v>
      </c>
      <c r="I14" s="63">
        <f t="shared" si="1"/>
        <v>1.352</v>
      </c>
      <c r="J14" s="64">
        <v>2.6</v>
      </c>
    </row>
    <row r="15" spans="1:10" ht="15">
      <c r="A15" s="16" t="s">
        <v>7</v>
      </c>
      <c r="B15" s="41">
        <f>SUM(B4:B14)</f>
        <v>10.050000000000002</v>
      </c>
      <c r="C15" s="17"/>
      <c r="D15" s="18">
        <f>SUM(D4:D14)</f>
        <v>38.38000000000001</v>
      </c>
      <c r="E15" s="69"/>
      <c r="F15" s="68">
        <f>SUM(F4:F14)</f>
        <v>7.26</v>
      </c>
      <c r="G15" s="70"/>
      <c r="H15" s="102">
        <f>SUM(I4:I14)</f>
        <v>71.474</v>
      </c>
      <c r="I15" s="103"/>
      <c r="J15" s="104"/>
    </row>
    <row r="16" spans="1:10" ht="15" customHeight="1">
      <c r="A16" s="96"/>
      <c r="B16" s="97"/>
      <c r="C16" s="97"/>
      <c r="D16" s="98"/>
      <c r="E16" s="83" t="s">
        <v>61</v>
      </c>
      <c r="F16" s="84"/>
      <c r="G16" s="84"/>
      <c r="H16" s="84"/>
      <c r="I16" s="84"/>
      <c r="J16" s="85"/>
    </row>
    <row r="17" spans="1:10" ht="15">
      <c r="A17" s="99"/>
      <c r="B17" s="100"/>
      <c r="C17" s="100"/>
      <c r="D17" s="101"/>
      <c r="E17" s="86"/>
      <c r="F17" s="87"/>
      <c r="G17" s="87"/>
      <c r="H17" s="87"/>
      <c r="I17" s="87"/>
      <c r="J17" s="88"/>
    </row>
    <row r="19" spans="1:10" ht="15.75">
      <c r="A19" s="77" t="s">
        <v>28</v>
      </c>
      <c r="B19" s="77"/>
      <c r="C19" s="77"/>
      <c r="D19" s="77"/>
      <c r="E19" s="78" t="s">
        <v>29</v>
      </c>
      <c r="F19" s="78"/>
      <c r="G19" s="78"/>
      <c r="H19" s="79" t="s">
        <v>44</v>
      </c>
      <c r="I19" s="79"/>
      <c r="J19" s="79"/>
    </row>
    <row r="20" spans="1:10" ht="15.75">
      <c r="A20" s="80" t="s">
        <v>31</v>
      </c>
      <c r="B20" s="80"/>
      <c r="C20" s="80"/>
      <c r="D20" s="80"/>
      <c r="E20" s="81" t="s">
        <v>32</v>
      </c>
      <c r="F20" s="81"/>
      <c r="G20" s="81"/>
      <c r="H20" s="82" t="s">
        <v>46</v>
      </c>
      <c r="I20" s="82"/>
      <c r="J20" s="82"/>
    </row>
    <row r="21" ht="15">
      <c r="J21" s="58">
        <v>9840</v>
      </c>
    </row>
    <row r="22" spans="1:5" ht="39">
      <c r="A22" s="19" t="s">
        <v>8</v>
      </c>
      <c r="B22" s="20" t="s">
        <v>9</v>
      </c>
      <c r="C22" s="21"/>
      <c r="D22" s="22" t="s">
        <v>11</v>
      </c>
      <c r="E22" s="23" t="s">
        <v>12</v>
      </c>
    </row>
    <row r="23" spans="1:5" ht="15">
      <c r="A23" s="24">
        <v>0.75</v>
      </c>
      <c r="B23" s="25">
        <v>3.3</v>
      </c>
      <c r="C23" s="21"/>
      <c r="D23" s="24">
        <v>0.75</v>
      </c>
      <c r="E23" s="25">
        <v>0.45</v>
      </c>
    </row>
    <row r="24" spans="1:5" ht="15">
      <c r="A24" s="26">
        <v>1</v>
      </c>
      <c r="B24" s="25">
        <v>4.4</v>
      </c>
      <c r="C24" s="21"/>
      <c r="D24" s="24">
        <v>1</v>
      </c>
      <c r="E24" s="25">
        <v>0.6</v>
      </c>
    </row>
    <row r="25" spans="1:5" ht="15">
      <c r="A25" s="26">
        <v>1.5</v>
      </c>
      <c r="B25" s="25">
        <v>6.6</v>
      </c>
      <c r="C25" s="21"/>
      <c r="D25" s="24">
        <v>1.5</v>
      </c>
      <c r="E25" s="25">
        <v>1</v>
      </c>
    </row>
    <row r="26" spans="1:5" ht="15">
      <c r="A26" s="26">
        <v>2</v>
      </c>
      <c r="B26" s="25">
        <v>8.8</v>
      </c>
      <c r="C26" s="21"/>
      <c r="D26" s="24">
        <v>2</v>
      </c>
      <c r="E26" s="25">
        <v>1.33</v>
      </c>
    </row>
    <row r="27" spans="1:5" ht="15">
      <c r="A27" s="26">
        <v>3</v>
      </c>
      <c r="B27" s="25">
        <v>13.2</v>
      </c>
      <c r="C27" s="21"/>
      <c r="D27" s="24">
        <v>2.5</v>
      </c>
      <c r="E27" s="25">
        <v>1.67</v>
      </c>
    </row>
    <row r="28" spans="1:5" ht="15">
      <c r="A28" s="26">
        <v>4</v>
      </c>
      <c r="B28" s="25">
        <v>17.6</v>
      </c>
      <c r="C28" s="21"/>
      <c r="D28" s="24">
        <v>3</v>
      </c>
      <c r="E28" s="25">
        <v>2</v>
      </c>
    </row>
    <row r="29" spans="1:5" ht="15">
      <c r="A29" s="26">
        <v>5</v>
      </c>
      <c r="B29" s="25">
        <v>22</v>
      </c>
      <c r="C29" s="21"/>
      <c r="D29" s="24">
        <v>4</v>
      </c>
      <c r="E29" s="25">
        <v>2.6</v>
      </c>
    </row>
    <row r="30" spans="1:5" ht="15">
      <c r="A30" s="29" t="s">
        <v>10</v>
      </c>
      <c r="B30" s="27"/>
      <c r="C30" s="21"/>
      <c r="D30" s="28" t="s">
        <v>13</v>
      </c>
      <c r="E30" s="20"/>
    </row>
    <row r="32" ht="15">
      <c r="J32" s="30"/>
    </row>
  </sheetData>
  <mergeCells count="12">
    <mergeCell ref="E16:J17"/>
    <mergeCell ref="A1:J1"/>
    <mergeCell ref="E2:G2"/>
    <mergeCell ref="H2:J2"/>
    <mergeCell ref="A16:D17"/>
    <mergeCell ref="H15:J15"/>
    <mergeCell ref="A19:D19"/>
    <mergeCell ref="E19:G19"/>
    <mergeCell ref="H19:J19"/>
    <mergeCell ref="A20:D20"/>
    <mergeCell ref="E20:G20"/>
    <mergeCell ref="H20:J20"/>
  </mergeCell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 topLeftCell="A1">
      <selection activeCell="I27" sqref="I27"/>
    </sheetView>
  </sheetViews>
  <sheetFormatPr defaultColWidth="9.140625" defaultRowHeight="15"/>
  <cols>
    <col min="1" max="1" width="11.8515625" style="0" customWidth="1"/>
    <col min="4" max="4" width="11.00390625" style="0" customWidth="1"/>
    <col min="6" max="6" width="14.140625" style="0" customWidth="1"/>
    <col min="7" max="7" width="13.28125" style="0" customWidth="1"/>
    <col min="8" max="8" width="13.7109375" style="0" customWidth="1"/>
    <col min="9" max="9" width="16.421875" style="0" customWidth="1"/>
    <col min="10" max="10" width="11.28125" style="0" customWidth="1"/>
  </cols>
  <sheetData>
    <row r="1" spans="1:11" ht="15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">
      <c r="A2" s="110"/>
      <c r="B2" s="111"/>
      <c r="C2" s="111"/>
      <c r="D2" s="111"/>
      <c r="E2" s="112"/>
      <c r="F2" s="113" t="s">
        <v>33</v>
      </c>
      <c r="G2" s="113"/>
      <c r="H2" s="113"/>
      <c r="I2" s="113"/>
      <c r="J2" s="113"/>
      <c r="K2" s="113"/>
    </row>
    <row r="3" spans="1:11" ht="77.25">
      <c r="A3" s="31" t="s">
        <v>34</v>
      </c>
      <c r="B3" s="31" t="s">
        <v>35</v>
      </c>
      <c r="C3" s="32" t="s">
        <v>1</v>
      </c>
      <c r="D3" s="33" t="s">
        <v>2</v>
      </c>
      <c r="E3" s="33" t="s">
        <v>3</v>
      </c>
      <c r="F3" s="33" t="s">
        <v>36</v>
      </c>
      <c r="G3" s="33" t="s">
        <v>6</v>
      </c>
      <c r="H3" s="33" t="s">
        <v>37</v>
      </c>
      <c r="I3" s="33" t="s">
        <v>38</v>
      </c>
      <c r="J3" s="33" t="s">
        <v>39</v>
      </c>
      <c r="K3" s="33" t="s">
        <v>40</v>
      </c>
    </row>
    <row r="4" spans="1:11" ht="15">
      <c r="A4" s="36" t="s">
        <v>47</v>
      </c>
      <c r="B4" s="35" t="s">
        <v>14</v>
      </c>
      <c r="C4" s="12">
        <v>3.63</v>
      </c>
      <c r="D4" s="13">
        <v>3</v>
      </c>
      <c r="E4" s="12">
        <f aca="true" t="shared" si="0" ref="E4">D4*C4</f>
        <v>10.89</v>
      </c>
      <c r="F4" s="37">
        <v>7.26</v>
      </c>
      <c r="G4" s="38">
        <f aca="true" t="shared" si="1" ref="G4">F4/E4</f>
        <v>0.6666666666666666</v>
      </c>
      <c r="H4" s="38">
        <f>G4*2</f>
        <v>1.3333333333333333</v>
      </c>
      <c r="I4" s="38">
        <f>H4*453592</f>
        <v>604789.3333333333</v>
      </c>
      <c r="J4" s="39">
        <f>I4/1233481.84</f>
        <v>0.49031069102187447</v>
      </c>
      <c r="K4" s="40" t="s">
        <v>41</v>
      </c>
    </row>
    <row r="5" spans="1:11" ht="15">
      <c r="A5" s="42" t="s">
        <v>7</v>
      </c>
      <c r="B5" s="43"/>
      <c r="C5" s="44">
        <f>SUM(C4:C4)</f>
        <v>3.63</v>
      </c>
      <c r="D5" s="45"/>
      <c r="E5" s="46">
        <f>SUM(E4:E4)</f>
        <v>10.89</v>
      </c>
      <c r="F5" s="47">
        <f>SUM(F4:F4)</f>
        <v>7.26</v>
      </c>
      <c r="G5" s="114"/>
      <c r="H5" s="114"/>
      <c r="I5" s="114"/>
      <c r="J5" s="114"/>
      <c r="K5" s="115"/>
    </row>
    <row r="6" spans="1:11" ht="15" customHeight="1">
      <c r="A6" s="108" t="s">
        <v>42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9" spans="1:10" ht="15.75">
      <c r="A9" s="105" t="s">
        <v>28</v>
      </c>
      <c r="B9" s="105"/>
      <c r="C9" s="105"/>
      <c r="D9" s="105"/>
      <c r="E9" s="106" t="s">
        <v>29</v>
      </c>
      <c r="F9" s="106"/>
      <c r="G9" s="106"/>
      <c r="H9" s="107" t="s">
        <v>44</v>
      </c>
      <c r="I9" s="107"/>
      <c r="J9" s="107"/>
    </row>
  </sheetData>
  <mergeCells count="8">
    <mergeCell ref="A9:D9"/>
    <mergeCell ref="E9:G9"/>
    <mergeCell ref="H9:J9"/>
    <mergeCell ref="A6:K7"/>
    <mergeCell ref="A1:K1"/>
    <mergeCell ref="A2:E2"/>
    <mergeCell ref="F2:K2"/>
    <mergeCell ref="G5:K5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tabSelected="1" workbookViewId="0" topLeftCell="B1">
      <selection activeCell="M31" sqref="M31"/>
    </sheetView>
  </sheetViews>
  <sheetFormatPr defaultColWidth="9.140625" defaultRowHeight="15"/>
  <cols>
    <col min="2" max="2" width="12.28125" style="0" customWidth="1"/>
    <col min="4" max="4" width="12.140625" style="0" customWidth="1"/>
    <col min="5" max="5" width="11.140625" style="0" customWidth="1"/>
    <col min="6" max="6" width="11.7109375" style="0" customWidth="1"/>
    <col min="7" max="7" width="13.421875" style="0" customWidth="1"/>
    <col min="8" max="8" width="14.00390625" style="0" customWidth="1"/>
    <col min="9" max="9" width="13.421875" style="0" customWidth="1"/>
    <col min="10" max="10" width="14.421875" style="0" customWidth="1"/>
    <col min="11" max="11" width="13.57421875" style="0" customWidth="1"/>
    <col min="12" max="12" width="16.421875" style="0" customWidth="1"/>
    <col min="13" max="13" width="14.140625" style="0" customWidth="1"/>
    <col min="14" max="14" width="14.28125" style="0" customWidth="1"/>
  </cols>
  <sheetData>
    <row r="1" spans="2:14" ht="15">
      <c r="B1" s="89" t="s">
        <v>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5">
      <c r="B2" s="1"/>
      <c r="C2" s="3"/>
      <c r="D2" s="3"/>
      <c r="E2" s="5"/>
      <c r="F2" s="90" t="s">
        <v>25</v>
      </c>
      <c r="G2" s="91"/>
      <c r="H2" s="92"/>
      <c r="I2" s="93" t="s">
        <v>30</v>
      </c>
      <c r="J2" s="94"/>
      <c r="K2" s="95"/>
      <c r="L2" s="121" t="s">
        <v>55</v>
      </c>
      <c r="M2" s="122"/>
      <c r="N2" s="123"/>
    </row>
    <row r="3" spans="2:14" ht="39">
      <c r="B3" s="2" t="s">
        <v>0</v>
      </c>
      <c r="C3" s="10" t="s">
        <v>1</v>
      </c>
      <c r="D3" s="49" t="s">
        <v>2</v>
      </c>
      <c r="E3" s="50" t="s">
        <v>3</v>
      </c>
      <c r="F3" s="48" t="s">
        <v>4</v>
      </c>
      <c r="G3" s="7" t="s">
        <v>27</v>
      </c>
      <c r="H3" s="8" t="s">
        <v>6</v>
      </c>
      <c r="I3" s="59" t="s">
        <v>4</v>
      </c>
      <c r="J3" s="60" t="s">
        <v>5</v>
      </c>
      <c r="K3" s="61" t="s">
        <v>6</v>
      </c>
      <c r="L3" s="51" t="s">
        <v>4</v>
      </c>
      <c r="M3" s="52" t="s">
        <v>5</v>
      </c>
      <c r="N3" s="53" t="s">
        <v>6</v>
      </c>
    </row>
    <row r="4" spans="2:14" ht="15">
      <c r="B4" s="35" t="s">
        <v>14</v>
      </c>
      <c r="C4" s="12">
        <v>3.63</v>
      </c>
      <c r="D4" s="13">
        <v>3</v>
      </c>
      <c r="E4" s="12">
        <f aca="true" t="shared" si="0" ref="E4:E14">D4*C4</f>
        <v>10.89</v>
      </c>
      <c r="F4" s="14" t="s">
        <v>26</v>
      </c>
      <c r="G4" s="14">
        <v>7.26</v>
      </c>
      <c r="H4" s="15">
        <f>G4/E4</f>
        <v>0.6666666666666666</v>
      </c>
      <c r="I4" s="62"/>
      <c r="J4" s="63"/>
      <c r="K4" s="64"/>
      <c r="L4" s="54"/>
      <c r="M4" s="55"/>
      <c r="N4" s="56"/>
    </row>
    <row r="5" spans="2:14" ht="15">
      <c r="B5" s="35" t="s">
        <v>15</v>
      </c>
      <c r="C5" s="12">
        <v>2.04</v>
      </c>
      <c r="D5" s="13">
        <v>4</v>
      </c>
      <c r="E5" s="12">
        <f t="shared" si="0"/>
        <v>8.16</v>
      </c>
      <c r="F5" s="14"/>
      <c r="G5" s="14"/>
      <c r="H5" s="15"/>
      <c r="I5" s="64">
        <v>2.5</v>
      </c>
      <c r="J5" s="64">
        <f aca="true" t="shared" si="1" ref="J5:J14">E5*K5</f>
        <v>13.6272</v>
      </c>
      <c r="K5" s="65">
        <v>1.67</v>
      </c>
      <c r="L5" s="56">
        <v>3.5</v>
      </c>
      <c r="M5" s="56">
        <f>N5*E5</f>
        <v>20.3184</v>
      </c>
      <c r="N5" s="57">
        <v>2.49</v>
      </c>
    </row>
    <row r="6" spans="2:14" ht="15">
      <c r="B6" s="35" t="s">
        <v>16</v>
      </c>
      <c r="C6" s="12">
        <v>0.46</v>
      </c>
      <c r="D6" s="13">
        <v>4</v>
      </c>
      <c r="E6" s="12">
        <f t="shared" si="0"/>
        <v>1.84</v>
      </c>
      <c r="F6" s="14"/>
      <c r="G6" s="14"/>
      <c r="H6" s="15"/>
      <c r="I6" s="64">
        <v>2.5</v>
      </c>
      <c r="J6" s="64">
        <f t="shared" si="1"/>
        <v>3.0728</v>
      </c>
      <c r="K6" s="65">
        <v>1.67</v>
      </c>
      <c r="L6" s="56">
        <v>3.5</v>
      </c>
      <c r="M6" s="56">
        <f aca="true" t="shared" si="2" ref="M6:M14">N6*E6</f>
        <v>4.581600000000001</v>
      </c>
      <c r="N6" s="57">
        <v>2.49</v>
      </c>
    </row>
    <row r="7" spans="2:14" ht="15">
      <c r="B7" s="35" t="s">
        <v>17</v>
      </c>
      <c r="C7" s="12">
        <v>0.7</v>
      </c>
      <c r="D7" s="13">
        <v>5</v>
      </c>
      <c r="E7" s="12">
        <f t="shared" si="0"/>
        <v>3.5</v>
      </c>
      <c r="F7" s="14"/>
      <c r="G7" s="14"/>
      <c r="H7" s="15"/>
      <c r="I7" s="64">
        <v>2.5</v>
      </c>
      <c r="J7" s="64">
        <f t="shared" si="1"/>
        <v>5.845</v>
      </c>
      <c r="K7" s="65">
        <v>1.67</v>
      </c>
      <c r="L7" s="56">
        <v>3.5</v>
      </c>
      <c r="M7" s="56">
        <f t="shared" si="2"/>
        <v>8.715</v>
      </c>
      <c r="N7" s="57">
        <v>2.49</v>
      </c>
    </row>
    <row r="8" spans="2:14" ht="15">
      <c r="B8" s="35" t="s">
        <v>18</v>
      </c>
      <c r="C8" s="12">
        <v>0.51</v>
      </c>
      <c r="D8" s="13">
        <v>5</v>
      </c>
      <c r="E8" s="12">
        <f t="shared" si="0"/>
        <v>2.55</v>
      </c>
      <c r="F8" s="14"/>
      <c r="G8" s="14"/>
      <c r="H8" s="15"/>
      <c r="I8" s="64">
        <v>2.5</v>
      </c>
      <c r="J8" s="64">
        <f t="shared" si="1"/>
        <v>4.2585</v>
      </c>
      <c r="K8" s="65">
        <v>1.67</v>
      </c>
      <c r="L8" s="56">
        <v>3.5</v>
      </c>
      <c r="M8" s="56">
        <f t="shared" si="2"/>
        <v>6.3495</v>
      </c>
      <c r="N8" s="57">
        <v>2.49</v>
      </c>
    </row>
    <row r="9" spans="2:14" ht="15">
      <c r="B9" s="35" t="s">
        <v>19</v>
      </c>
      <c r="C9" s="12">
        <v>0.57</v>
      </c>
      <c r="D9" s="13">
        <v>4</v>
      </c>
      <c r="E9" s="12">
        <f t="shared" si="0"/>
        <v>2.28</v>
      </c>
      <c r="F9" s="14"/>
      <c r="G9" s="14"/>
      <c r="H9" s="15"/>
      <c r="I9" s="64">
        <v>2.5</v>
      </c>
      <c r="J9" s="64">
        <f t="shared" si="1"/>
        <v>3.8075999999999994</v>
      </c>
      <c r="K9" s="65">
        <v>1.67</v>
      </c>
      <c r="L9" s="56">
        <v>3.5</v>
      </c>
      <c r="M9" s="56">
        <f t="shared" si="2"/>
        <v>5.6772</v>
      </c>
      <c r="N9" s="57">
        <v>2.49</v>
      </c>
    </row>
    <row r="10" spans="2:14" ht="15">
      <c r="B10" s="35" t="s">
        <v>20</v>
      </c>
      <c r="C10" s="12">
        <v>0.74</v>
      </c>
      <c r="D10" s="13">
        <v>5</v>
      </c>
      <c r="E10" s="12">
        <f t="shared" si="0"/>
        <v>3.7</v>
      </c>
      <c r="F10" s="14"/>
      <c r="G10" s="14"/>
      <c r="H10" s="15"/>
      <c r="I10" s="64">
        <v>2.5</v>
      </c>
      <c r="J10" s="64">
        <f t="shared" si="1"/>
        <v>6.179</v>
      </c>
      <c r="K10" s="65">
        <v>1.67</v>
      </c>
      <c r="L10" s="56">
        <v>3.5</v>
      </c>
      <c r="M10" s="56">
        <f t="shared" si="2"/>
        <v>9.213000000000001</v>
      </c>
      <c r="N10" s="57">
        <v>2.49</v>
      </c>
    </row>
    <row r="11" spans="2:14" ht="15">
      <c r="B11" s="35" t="s">
        <v>21</v>
      </c>
      <c r="C11" s="12">
        <v>0.72</v>
      </c>
      <c r="D11" s="13">
        <v>4</v>
      </c>
      <c r="E11" s="12">
        <f t="shared" si="0"/>
        <v>2.88</v>
      </c>
      <c r="F11" s="14"/>
      <c r="G11" s="14"/>
      <c r="H11" s="15"/>
      <c r="I11" s="64">
        <v>2.5</v>
      </c>
      <c r="J11" s="64">
        <f t="shared" si="1"/>
        <v>4.8096</v>
      </c>
      <c r="K11" s="65">
        <v>1.67</v>
      </c>
      <c r="L11" s="56">
        <v>3.5</v>
      </c>
      <c r="M11" s="56">
        <f t="shared" si="2"/>
        <v>7.171200000000001</v>
      </c>
      <c r="N11" s="57">
        <v>2.49</v>
      </c>
    </row>
    <row r="12" spans="2:14" ht="15">
      <c r="B12" s="35" t="s">
        <v>22</v>
      </c>
      <c r="C12" s="12">
        <v>0.14</v>
      </c>
      <c r="D12" s="13">
        <v>3</v>
      </c>
      <c r="E12" s="12">
        <f t="shared" si="0"/>
        <v>0.42000000000000004</v>
      </c>
      <c r="F12" s="14"/>
      <c r="G12" s="14"/>
      <c r="H12" s="15"/>
      <c r="I12" s="64">
        <v>2.5</v>
      </c>
      <c r="J12" s="64">
        <f t="shared" si="1"/>
        <v>0.7014</v>
      </c>
      <c r="K12" s="65">
        <v>1.67</v>
      </c>
      <c r="L12" s="56">
        <v>3.5</v>
      </c>
      <c r="M12" s="56">
        <f t="shared" si="2"/>
        <v>1.0458000000000003</v>
      </c>
      <c r="N12" s="57">
        <v>2.49</v>
      </c>
    </row>
    <row r="13" spans="2:14" ht="15">
      <c r="B13" s="35" t="s">
        <v>23</v>
      </c>
      <c r="C13" s="12">
        <v>0.41</v>
      </c>
      <c r="D13" s="13">
        <v>4</v>
      </c>
      <c r="E13" s="12">
        <f t="shared" si="0"/>
        <v>1.64</v>
      </c>
      <c r="F13" s="14"/>
      <c r="G13" s="14"/>
      <c r="H13" s="15"/>
      <c r="I13" s="64">
        <v>2.5</v>
      </c>
      <c r="J13" s="64">
        <f t="shared" si="1"/>
        <v>2.7388</v>
      </c>
      <c r="K13" s="65">
        <v>1.67</v>
      </c>
      <c r="L13" s="56">
        <v>3.5</v>
      </c>
      <c r="M13" s="56">
        <f t="shared" si="2"/>
        <v>4.0836</v>
      </c>
      <c r="N13" s="57">
        <v>2.49</v>
      </c>
    </row>
    <row r="14" spans="2:14" ht="15">
      <c r="B14" s="35" t="s">
        <v>24</v>
      </c>
      <c r="C14" s="12">
        <v>0.13</v>
      </c>
      <c r="D14" s="13">
        <v>4</v>
      </c>
      <c r="E14" s="12">
        <f t="shared" si="0"/>
        <v>0.52</v>
      </c>
      <c r="F14" s="14"/>
      <c r="G14" s="14"/>
      <c r="H14" s="15"/>
      <c r="I14" s="64">
        <v>2.5</v>
      </c>
      <c r="J14" s="64">
        <f t="shared" si="1"/>
        <v>0.8684</v>
      </c>
      <c r="K14" s="65">
        <v>1.67</v>
      </c>
      <c r="L14" s="56">
        <v>3.5</v>
      </c>
      <c r="M14" s="56">
        <f t="shared" si="2"/>
        <v>1.2948000000000002</v>
      </c>
      <c r="N14" s="57">
        <v>2.49</v>
      </c>
    </row>
    <row r="15" spans="2:14" ht="15">
      <c r="B15" s="16" t="s">
        <v>7</v>
      </c>
      <c r="C15" s="41">
        <f>SUM(C4:C14)</f>
        <v>10.050000000000002</v>
      </c>
      <c r="D15" s="17"/>
      <c r="E15" s="18">
        <f>SUM(E4:E14)</f>
        <v>38.38000000000001</v>
      </c>
      <c r="F15" s="66"/>
      <c r="G15" s="68">
        <f>SUM(G4:G14)</f>
        <v>7.26</v>
      </c>
      <c r="H15" s="67"/>
      <c r="I15" s="102">
        <f>SUM(J4:J14)</f>
        <v>45.9083</v>
      </c>
      <c r="J15" s="103"/>
      <c r="K15" s="104"/>
      <c r="L15" s="127">
        <f>SUM(M4:M14)</f>
        <v>68.45009999999999</v>
      </c>
      <c r="M15" s="128"/>
      <c r="N15" s="129"/>
    </row>
    <row r="16" spans="2:14" ht="15" customHeight="1">
      <c r="B16" s="130"/>
      <c r="C16" s="130"/>
      <c r="D16" s="130"/>
      <c r="E16" s="130"/>
      <c r="F16" s="126" t="s">
        <v>61</v>
      </c>
      <c r="G16" s="84"/>
      <c r="H16" s="84"/>
      <c r="I16" s="84"/>
      <c r="J16" s="84"/>
      <c r="K16" s="84"/>
      <c r="L16" s="84"/>
      <c r="M16" s="84"/>
      <c r="N16" s="85"/>
    </row>
    <row r="17" spans="2:14" ht="15">
      <c r="B17" s="130"/>
      <c r="C17" s="130"/>
      <c r="D17" s="130"/>
      <c r="E17" s="130"/>
      <c r="F17" s="86"/>
      <c r="G17" s="87"/>
      <c r="H17" s="87"/>
      <c r="I17" s="87"/>
      <c r="J17" s="87"/>
      <c r="K17" s="87"/>
      <c r="L17" s="87"/>
      <c r="M17" s="87"/>
      <c r="N17" s="88"/>
    </row>
    <row r="19" spans="2:11" ht="15.75">
      <c r="B19" s="77" t="s">
        <v>28</v>
      </c>
      <c r="C19" s="77"/>
      <c r="D19" s="77"/>
      <c r="E19" s="77"/>
      <c r="F19" s="78" t="s">
        <v>29</v>
      </c>
      <c r="G19" s="78"/>
      <c r="H19" s="78"/>
      <c r="I19" s="79" t="s">
        <v>44</v>
      </c>
      <c r="J19" s="79"/>
      <c r="K19" s="79"/>
    </row>
    <row r="20" spans="2:11" ht="15.75">
      <c r="B20" s="80" t="s">
        <v>31</v>
      </c>
      <c r="C20" s="80"/>
      <c r="D20" s="80"/>
      <c r="E20" s="80"/>
      <c r="F20" s="81" t="s">
        <v>59</v>
      </c>
      <c r="G20" s="81"/>
      <c r="H20" s="81"/>
      <c r="I20" s="82" t="s">
        <v>56</v>
      </c>
      <c r="J20" s="82"/>
      <c r="K20" s="82"/>
    </row>
    <row r="21" spans="2:11" ht="15">
      <c r="B21" s="117" t="s">
        <v>48</v>
      </c>
      <c r="C21" s="118"/>
      <c r="D21" s="118"/>
      <c r="E21" s="119"/>
      <c r="F21" s="120" t="s">
        <v>58</v>
      </c>
      <c r="G21" s="120"/>
      <c r="H21" s="120"/>
      <c r="I21" s="120" t="s">
        <v>57</v>
      </c>
      <c r="J21" s="120"/>
      <c r="K21" s="120"/>
    </row>
    <row r="22" ht="15">
      <c r="K22" s="58">
        <v>9480</v>
      </c>
    </row>
    <row r="23" spans="2:4" ht="51.75">
      <c r="B23" s="21"/>
      <c r="C23" s="73" t="s">
        <v>11</v>
      </c>
      <c r="D23" s="74" t="s">
        <v>12</v>
      </c>
    </row>
    <row r="24" spans="2:9" ht="15">
      <c r="B24" s="21"/>
      <c r="C24" s="71">
        <v>0.75</v>
      </c>
      <c r="D24" s="71">
        <v>0.45</v>
      </c>
      <c r="F24" s="124" t="s">
        <v>48</v>
      </c>
      <c r="G24" s="124"/>
      <c r="H24" s="124"/>
      <c r="I24" s="124"/>
    </row>
    <row r="25" spans="2:9" ht="15">
      <c r="B25" s="21"/>
      <c r="C25" s="71">
        <v>1</v>
      </c>
      <c r="D25" s="71">
        <v>0.6</v>
      </c>
      <c r="F25" s="116" t="s">
        <v>49</v>
      </c>
      <c r="G25" s="116"/>
      <c r="H25" s="116"/>
      <c r="I25" s="116"/>
    </row>
    <row r="26" spans="2:9" ht="15">
      <c r="B26" s="21"/>
      <c r="C26" s="71">
        <v>1.5</v>
      </c>
      <c r="D26" s="71">
        <v>1</v>
      </c>
      <c r="F26" s="116" t="s">
        <v>50</v>
      </c>
      <c r="G26" s="116"/>
      <c r="H26" s="116"/>
      <c r="I26" s="116"/>
    </row>
    <row r="27" spans="2:9" ht="15">
      <c r="B27" s="21"/>
      <c r="C27" s="71">
        <v>2</v>
      </c>
      <c r="D27" s="71">
        <v>1.33</v>
      </c>
      <c r="F27" s="116" t="s">
        <v>51</v>
      </c>
      <c r="G27" s="116"/>
      <c r="H27" s="116"/>
      <c r="I27" s="116"/>
    </row>
    <row r="28" spans="2:9" ht="15">
      <c r="B28" s="21"/>
      <c r="C28" s="72">
        <v>2.5</v>
      </c>
      <c r="D28" s="72">
        <v>1.67</v>
      </c>
      <c r="F28" s="116" t="s">
        <v>52</v>
      </c>
      <c r="G28" s="116"/>
      <c r="H28" s="116"/>
      <c r="I28" s="116"/>
    </row>
    <row r="29" spans="2:9" ht="15">
      <c r="B29" s="21"/>
      <c r="C29" s="71">
        <v>3</v>
      </c>
      <c r="D29" s="71">
        <v>2</v>
      </c>
      <c r="F29" s="125" t="s">
        <v>53</v>
      </c>
      <c r="G29" s="125"/>
      <c r="H29" s="125"/>
      <c r="I29" s="125"/>
    </row>
    <row r="30" spans="2:9" ht="15">
      <c r="B30" s="21"/>
      <c r="C30" s="71">
        <v>4</v>
      </c>
      <c r="D30" s="71">
        <v>2.6</v>
      </c>
      <c r="F30" s="116" t="s">
        <v>54</v>
      </c>
      <c r="G30" s="116"/>
      <c r="H30" s="116"/>
      <c r="I30" s="116"/>
    </row>
    <row r="31" spans="2:4" ht="15">
      <c r="B31" s="21"/>
      <c r="C31" s="75" t="s">
        <v>13</v>
      </c>
      <c r="D31" s="76"/>
    </row>
  </sheetData>
  <mergeCells count="24">
    <mergeCell ref="B1:N1"/>
    <mergeCell ref="B20:E20"/>
    <mergeCell ref="F20:H20"/>
    <mergeCell ref="I20:K20"/>
    <mergeCell ref="F25:I25"/>
    <mergeCell ref="F2:H2"/>
    <mergeCell ref="I2:K2"/>
    <mergeCell ref="B16:E17"/>
    <mergeCell ref="B19:E19"/>
    <mergeCell ref="L2:N2"/>
    <mergeCell ref="F24:I24"/>
    <mergeCell ref="F29:I29"/>
    <mergeCell ref="F19:H19"/>
    <mergeCell ref="I19:K19"/>
    <mergeCell ref="F16:N17"/>
    <mergeCell ref="I15:K15"/>
    <mergeCell ref="L15:N15"/>
    <mergeCell ref="F30:I30"/>
    <mergeCell ref="B21:E21"/>
    <mergeCell ref="F21:H21"/>
    <mergeCell ref="I21:K21"/>
    <mergeCell ref="F26:I26"/>
    <mergeCell ref="F27:I27"/>
    <mergeCell ref="F28:I28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Blumer</dc:creator>
  <cp:keywords/>
  <dc:description/>
  <cp:lastModifiedBy>Blumer</cp:lastModifiedBy>
  <cp:lastPrinted>2016-05-16T21:58:29Z</cp:lastPrinted>
  <dcterms:created xsi:type="dcterms:W3CDTF">2014-04-14T13:47:11Z</dcterms:created>
  <dcterms:modified xsi:type="dcterms:W3CDTF">2016-05-16T22:00:57Z</dcterms:modified>
  <cp:category/>
  <cp:version/>
  <cp:contentType/>
  <cp:contentStatus/>
</cp:coreProperties>
</file>