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19440" windowHeight="7995"/>
  </bookViews>
  <sheets>
    <sheet name="2016 Preliminary Endothall" sheetId="1" r:id="rId1"/>
    <sheet name="2016 Preliminary Diquat" sheetId="5" r:id="rId2"/>
  </sheets>
  <calcPr calcId="145621"/>
</workbook>
</file>

<file path=xl/calcChain.xml><?xml version="1.0" encoding="utf-8"?>
<calcChain xmlns="http://schemas.openxmlformats.org/spreadsheetml/2006/main">
  <c r="E4" i="5" l="1"/>
  <c r="D15" i="1"/>
  <c r="B15" i="1"/>
  <c r="F5" i="5" l="1"/>
  <c r="F15" i="1"/>
  <c r="C5" i="5"/>
  <c r="E5" i="5"/>
  <c r="G4" i="5" l="1"/>
  <c r="H4" i="5" s="1"/>
  <c r="I4" i="5" s="1"/>
  <c r="J4" i="5" s="1"/>
  <c r="D14" i="1" l="1"/>
  <c r="I14" i="1" s="1"/>
  <c r="D13" i="1"/>
  <c r="I13" i="1" s="1"/>
  <c r="D12" i="1"/>
  <c r="I12" i="1" s="1"/>
  <c r="D11" i="1"/>
  <c r="I11" i="1" s="1"/>
  <c r="D10" i="1"/>
  <c r="I10" i="1" s="1"/>
  <c r="D5" i="1" l="1"/>
  <c r="I5" i="1" s="1"/>
  <c r="I15" i="1" s="1"/>
  <c r="D6" i="1"/>
  <c r="I6" i="1" s="1"/>
  <c r="D7" i="1"/>
  <c r="I7" i="1" s="1"/>
  <c r="D8" i="1"/>
  <c r="I8" i="1" s="1"/>
  <c r="D9" i="1"/>
  <c r="I9" i="1" s="1"/>
  <c r="D4" i="1" l="1"/>
  <c r="G4" i="1" l="1"/>
</calcChain>
</file>

<file path=xl/sharedStrings.xml><?xml version="1.0" encoding="utf-8"?>
<sst xmlns="http://schemas.openxmlformats.org/spreadsheetml/2006/main" count="61" uniqueCount="50">
  <si>
    <t>Treatment
Site</t>
  </si>
  <si>
    <t>Acreage</t>
  </si>
  <si>
    <t>Mean Depth
(feet)</t>
  </si>
  <si>
    <t>Volume
(acre-feet)</t>
  </si>
  <si>
    <t>Treatment
a.i. ppm</t>
  </si>
  <si>
    <t>Treatment
application (gal)</t>
  </si>
  <si>
    <t>Application
rate (gal/ac-ft)</t>
  </si>
  <si>
    <t>Total</t>
  </si>
  <si>
    <t>Target endothol ai (ppm)</t>
  </si>
  <si>
    <t>lbs/ac-ft</t>
  </si>
  <si>
    <t>Aquathol Super K (granular)</t>
  </si>
  <si>
    <t>Target endothall a.i. (ppm)</t>
  </si>
  <si>
    <t>gal/ac-ft†</t>
  </si>
  <si>
    <t>Aquathol K (liquid)</t>
  </si>
  <si>
    <t>1-16</t>
  </si>
  <si>
    <t>2-16</t>
  </si>
  <si>
    <t>3-16</t>
  </si>
  <si>
    <t>4-16</t>
  </si>
  <si>
    <t>5-16</t>
  </si>
  <si>
    <t>6-16</t>
  </si>
  <si>
    <t>7-16</t>
  </si>
  <si>
    <t>8-16</t>
  </si>
  <si>
    <t>9-16</t>
  </si>
  <si>
    <t>10-16</t>
  </si>
  <si>
    <t>11-16</t>
  </si>
  <si>
    <t>CLP/EWM — Diquat (Reward)</t>
  </si>
  <si>
    <t>NA</t>
  </si>
  <si>
    <t>Treatment
application (2-gal/acre)</t>
  </si>
  <si>
    <t>CLP/EWM Treatment (10.69 acres); early spring application</t>
  </si>
  <si>
    <t>Reward (liquid diquat)</t>
  </si>
  <si>
    <t>Reward (liquid Diquat)</t>
  </si>
  <si>
    <t>0.25-0.5 gallons/acre-ft</t>
  </si>
  <si>
    <t>CLP/EWM - Endothall (Aquathol K)</t>
  </si>
  <si>
    <t>Aquathol K (liquid endothall)</t>
  </si>
  <si>
    <t>3.0-4.0 ppm</t>
  </si>
  <si>
    <t>Eurasian Watermilfoil — Diquat (Reward)</t>
  </si>
  <si>
    <t>Treatment
Location</t>
  </si>
  <si>
    <t>Site Name</t>
  </si>
  <si>
    <t>Max Label Treatment
Rate (2 gal/acre)</t>
  </si>
  <si>
    <t>Max allowed diquat ion (2lbs/gallon)</t>
  </si>
  <si>
    <t>Total diquat ion (mg) (Col.M x 453594)</t>
  </si>
  <si>
    <t>Treatment
a.i. ppm (Col.L/1233481.84)</t>
  </si>
  <si>
    <t>Exceeds label or DNR rate</t>
  </si>
  <si>
    <t>no</t>
  </si>
  <si>
    <t>EWM Treatment (13.19 acres); early spring application</t>
  </si>
  <si>
    <t>Little Trade Lake 2016 FINAL CLP/EWM Treatment Proposal (5-4-2016)</t>
  </si>
  <si>
    <t>$150/gallon x 8 = $1,200.00</t>
  </si>
  <si>
    <t>Little Trade Lake 2016 FINAL CLP/EWM Treatment Proposal - Diquat (5-4-2016)</t>
  </si>
  <si>
    <t>$120/gallon x 72 = $8,640.00</t>
  </si>
  <si>
    <t>North Bay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</si>
</sst>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$&quot;#,##0.00_);[Red]\(&quot;$&quot;#,##0.00\)"/>
    <numFmt numFmtId="164" formatCode="0.0"/>
    <numFmt numFmtId="165" formatCode="0.000"/>
  </numFmts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i/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i/>
      <sz val="11"/>
      <color theme="1"/>
      <name val="Arial"/>
      <family val="2"/>
    </font>
    <font>
      <i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49" fontId="1" fillId="2" borderId="2" xfId="0" applyNumberFormat="1" applyFont="1" applyFill="1" applyBorder="1"/>
    <xf numFmtId="49" fontId="2" fillId="2" borderId="3" xfId="0" applyNumberFormat="1" applyFont="1" applyFill="1" applyBorder="1" applyAlignment="1">
      <alignment horizontal="center" wrapText="1"/>
    </xf>
    <xf numFmtId="0" fontId="1" fillId="2" borderId="7" xfId="0" applyFont="1" applyFill="1" applyBorder="1"/>
    <xf numFmtId="0" fontId="2" fillId="2" borderId="8" xfId="0" applyFont="1" applyFill="1" applyBorder="1" applyAlignment="1">
      <alignment horizontal="center" wrapText="1"/>
    </xf>
    <xf numFmtId="0" fontId="1" fillId="2" borderId="9" xfId="0" applyFont="1" applyFill="1" applyBorder="1"/>
    <xf numFmtId="0" fontId="2" fillId="2" borderId="10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3" borderId="12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2" fillId="2" borderId="1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2" fillId="2" borderId="8" xfId="0" applyFont="1" applyFill="1" applyBorder="1" applyAlignment="1">
      <alignment horizontal="center"/>
    </xf>
    <xf numFmtId="49" fontId="1" fillId="2" borderId="4" xfId="0" applyNumberFormat="1" applyFont="1" applyFill="1" applyBorder="1" applyAlignment="1">
      <alignment horizontal="left"/>
    </xf>
    <xf numFmtId="2" fontId="1" fillId="2" borderId="4" xfId="0" applyNumberFormat="1" applyFont="1" applyFill="1" applyBorder="1" applyAlignment="1">
      <alignment horizontal="center"/>
    </xf>
    <xf numFmtId="164" fontId="1" fillId="2" borderId="4" xfId="0" applyNumberFormat="1" applyFont="1" applyFill="1" applyBorder="1" applyAlignment="1">
      <alignment horizontal="center"/>
    </xf>
    <xf numFmtId="164" fontId="1" fillId="3" borderId="4" xfId="0" applyNumberFormat="1" applyFont="1" applyFill="1" applyBorder="1" applyAlignment="1">
      <alignment horizontal="center"/>
    </xf>
    <xf numFmtId="2" fontId="1" fillId="3" borderId="4" xfId="0" applyNumberFormat="1" applyFont="1" applyFill="1" applyBorder="1" applyAlignment="1">
      <alignment horizontal="center"/>
    </xf>
    <xf numFmtId="49" fontId="3" fillId="2" borderId="3" xfId="0" applyNumberFormat="1" applyFont="1" applyFill="1" applyBorder="1" applyAlignment="1">
      <alignment horizontal="left"/>
    </xf>
    <xf numFmtId="0" fontId="4" fillId="2" borderId="8" xfId="0" applyFont="1" applyFill="1" applyBorder="1" applyAlignment="1">
      <alignment horizontal="center"/>
    </xf>
    <xf numFmtId="2" fontId="4" fillId="2" borderId="10" xfId="0" applyNumberFormat="1" applyFont="1" applyFill="1" applyBorder="1" applyAlignment="1">
      <alignment horizontal="center"/>
    </xf>
    <xf numFmtId="164" fontId="4" fillId="2" borderId="3" xfId="0" applyNumberFormat="1" applyFont="1" applyFill="1" applyBorder="1" applyAlignment="1">
      <alignment horizontal="center"/>
    </xf>
    <xf numFmtId="164" fontId="4" fillId="2" borderId="8" xfId="0" applyNumberFormat="1" applyFont="1" applyFill="1" applyBorder="1" applyAlignment="1">
      <alignment horizontal="center"/>
    </xf>
    <xf numFmtId="164" fontId="4" fillId="2" borderId="10" xfId="0" applyNumberFormat="1" applyFont="1" applyFill="1" applyBorder="1" applyAlignment="1">
      <alignment horizontal="center"/>
    </xf>
    <xf numFmtId="164" fontId="1" fillId="0" borderId="3" xfId="0" applyNumberFormat="1" applyFont="1" applyBorder="1" applyAlignment="1">
      <alignment wrapText="1"/>
    </xf>
    <xf numFmtId="2" fontId="1" fillId="0" borderId="10" xfId="0" applyNumberFormat="1" applyFont="1" applyBorder="1"/>
    <xf numFmtId="0" fontId="5" fillId="0" borderId="0" xfId="0" applyFont="1"/>
    <xf numFmtId="164" fontId="1" fillId="0" borderId="3" xfId="0" applyNumberFormat="1" applyFont="1" applyBorder="1" applyAlignment="1">
      <alignment horizontal="center" wrapText="1"/>
    </xf>
    <xf numFmtId="2" fontId="1" fillId="0" borderId="10" xfId="0" applyNumberFormat="1" applyFont="1" applyBorder="1" applyAlignment="1">
      <alignment horizontal="center"/>
    </xf>
    <xf numFmtId="2" fontId="1" fillId="0" borderId="5" xfId="0" applyNumberFormat="1" applyFont="1" applyBorder="1"/>
    <xf numFmtId="2" fontId="1" fillId="0" borderId="11" xfId="0" applyNumberFormat="1" applyFont="1" applyBorder="1"/>
    <xf numFmtId="164" fontId="1" fillId="0" borderId="5" xfId="0" applyNumberFormat="1" applyFont="1" applyBorder="1"/>
    <xf numFmtId="0" fontId="1" fillId="0" borderId="10" xfId="0" applyFont="1" applyBorder="1"/>
    <xf numFmtId="164" fontId="1" fillId="0" borderId="3" xfId="0" applyNumberFormat="1" applyFont="1" applyBorder="1"/>
    <xf numFmtId="0" fontId="1" fillId="0" borderId="3" xfId="0" applyFont="1" applyBorder="1" applyAlignment="1"/>
    <xf numFmtId="0" fontId="0" fillId="0" borderId="0" xfId="0" applyAlignment="1">
      <alignment wrapText="1"/>
    </xf>
    <xf numFmtId="164" fontId="4" fillId="2" borderId="4" xfId="0" applyNumberFormat="1" applyFont="1" applyFill="1" applyBorder="1" applyAlignment="1">
      <alignment horizontal="center"/>
    </xf>
    <xf numFmtId="0" fontId="4" fillId="2" borderId="4" xfId="0" applyFont="1" applyFill="1" applyBorder="1"/>
    <xf numFmtId="49" fontId="2" fillId="2" borderId="4" xfId="0" applyNumberFormat="1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 wrapText="1"/>
    </xf>
    <xf numFmtId="49" fontId="1" fillId="2" borderId="4" xfId="0" applyNumberFormat="1" applyFont="1" applyFill="1" applyBorder="1" applyAlignment="1">
      <alignment horizontal="left"/>
    </xf>
    <xf numFmtId="49" fontId="1" fillId="2" borderId="4" xfId="0" applyNumberFormat="1" applyFont="1" applyFill="1" applyBorder="1" applyAlignment="1">
      <alignment horizontal="left"/>
    </xf>
    <xf numFmtId="164" fontId="1" fillId="2" borderId="4" xfId="0" applyNumberFormat="1" applyFont="1" applyFill="1" applyBorder="1" applyAlignment="1"/>
    <xf numFmtId="164" fontId="1" fillId="2" borderId="4" xfId="0" applyNumberFormat="1" applyFont="1" applyFill="1" applyBorder="1" applyAlignment="1">
      <alignment horizontal="center" vertical="center"/>
    </xf>
    <xf numFmtId="49" fontId="8" fillId="2" borderId="4" xfId="0" applyNumberFormat="1" applyFont="1" applyFill="1" applyBorder="1" applyAlignment="1">
      <alignment horizontal="left" wrapText="1"/>
    </xf>
    <xf numFmtId="2" fontId="8" fillId="2" borderId="4" xfId="0" applyNumberFormat="1" applyFont="1" applyFill="1" applyBorder="1" applyAlignment="1">
      <alignment horizontal="center"/>
    </xf>
    <xf numFmtId="165" fontId="8" fillId="2" borderId="4" xfId="0" applyNumberFormat="1" applyFont="1" applyFill="1" applyBorder="1" applyAlignment="1">
      <alignment horizontal="center"/>
    </xf>
    <xf numFmtId="165" fontId="8" fillId="0" borderId="4" xfId="0" applyNumberFormat="1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 wrapText="1"/>
    </xf>
    <xf numFmtId="2" fontId="4" fillId="2" borderId="8" xfId="0" applyNumberFormat="1" applyFont="1" applyFill="1" applyBorder="1" applyAlignment="1">
      <alignment horizontal="center"/>
    </xf>
    <xf numFmtId="49" fontId="9" fillId="2" borderId="5" xfId="0" applyNumberFormat="1" applyFont="1" applyFill="1" applyBorder="1" applyAlignment="1">
      <alignment horizontal="left"/>
    </xf>
    <xf numFmtId="49" fontId="9" fillId="2" borderId="0" xfId="0" applyNumberFormat="1" applyFont="1" applyFill="1" applyBorder="1" applyAlignment="1">
      <alignment horizontal="left"/>
    </xf>
    <xf numFmtId="2" fontId="10" fillId="2" borderId="0" xfId="0" applyNumberFormat="1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2" fontId="10" fillId="2" borderId="11" xfId="0" applyNumberFormat="1" applyFont="1" applyFill="1" applyBorder="1" applyAlignment="1">
      <alignment horizontal="center"/>
    </xf>
    <xf numFmtId="2" fontId="10" fillId="2" borderId="1" xfId="0" applyNumberFormat="1" applyFont="1" applyFill="1" applyBorder="1" applyAlignment="1">
      <alignment horizontal="center"/>
    </xf>
    <xf numFmtId="8" fontId="0" fillId="0" borderId="0" xfId="0" applyNumberFormat="1"/>
    <xf numFmtId="49" fontId="0" fillId="3" borderId="4" xfId="0" applyNumberFormat="1" applyFont="1" applyFill="1" applyBorder="1" applyAlignment="1">
      <alignment horizontal="left"/>
    </xf>
    <xf numFmtId="0" fontId="0" fillId="3" borderId="4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 vertical="center"/>
    </xf>
    <xf numFmtId="49" fontId="0" fillId="2" borderId="4" xfId="0" applyNumberFormat="1" applyFont="1" applyFill="1" applyBorder="1" applyAlignment="1">
      <alignment horizontal="left"/>
    </xf>
    <xf numFmtId="0" fontId="0" fillId="2" borderId="4" xfId="0" applyFont="1" applyFill="1" applyBorder="1" applyAlignment="1">
      <alignment horizontal="center"/>
    </xf>
    <xf numFmtId="0" fontId="6" fillId="0" borderId="4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/>
    </xf>
    <xf numFmtId="0" fontId="2" fillId="3" borderId="3" xfId="0" applyFont="1" applyFill="1" applyBorder="1" applyAlignment="1">
      <alignment horizontal="center" wrapText="1"/>
    </xf>
    <xf numFmtId="0" fontId="2" fillId="3" borderId="8" xfId="0" applyFont="1" applyFill="1" applyBorder="1" applyAlignment="1">
      <alignment horizontal="center" wrapText="1"/>
    </xf>
    <xf numFmtId="0" fontId="2" fillId="3" borderId="10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8" xfId="0" applyFont="1" applyFill="1" applyBorder="1" applyAlignment="1">
      <alignment horizontal="center" wrapText="1"/>
    </xf>
    <xf numFmtId="0" fontId="2" fillId="2" borderId="10" xfId="0" applyFont="1" applyFill="1" applyBorder="1" applyAlignment="1">
      <alignment horizontal="center" wrapText="1"/>
    </xf>
    <xf numFmtId="49" fontId="1" fillId="2" borderId="2" xfId="0" applyNumberFormat="1" applyFont="1" applyFill="1" applyBorder="1" applyAlignment="1">
      <alignment horizontal="center" vertical="center"/>
    </xf>
    <xf numFmtId="49" fontId="1" fillId="2" borderId="7" xfId="0" applyNumberFormat="1" applyFont="1" applyFill="1" applyBorder="1" applyAlignment="1">
      <alignment horizontal="center" vertical="center"/>
    </xf>
    <xf numFmtId="49" fontId="1" fillId="2" borderId="9" xfId="0" applyNumberFormat="1" applyFont="1" applyFill="1" applyBorder="1" applyAlignment="1">
      <alignment horizontal="center" vertical="center"/>
    </xf>
    <xf numFmtId="49" fontId="1" fillId="2" borderId="6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1" fillId="2" borderId="12" xfId="0" applyNumberFormat="1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/>
    </xf>
    <xf numFmtId="49" fontId="1" fillId="2" borderId="3" xfId="0" applyNumberFormat="1" applyFont="1" applyFill="1" applyBorder="1" applyAlignment="1">
      <alignment horizontal="center"/>
    </xf>
    <xf numFmtId="49" fontId="1" fillId="2" borderId="8" xfId="0" applyNumberFormat="1" applyFont="1" applyFill="1" applyBorder="1" applyAlignment="1">
      <alignment horizontal="center"/>
    </xf>
    <xf numFmtId="49" fontId="1" fillId="2" borderId="10" xfId="0" applyNumberFormat="1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horizontal="center"/>
    </xf>
    <xf numFmtId="0" fontId="10" fillId="2" borderId="1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2"/>
  <sheetViews>
    <sheetView tabSelected="1" workbookViewId="0">
      <selection activeCell="G12" sqref="G12"/>
    </sheetView>
  </sheetViews>
  <sheetFormatPr defaultRowHeight="15" x14ac:dyDescent="0.25"/>
  <cols>
    <col min="1" max="1" width="11.140625" customWidth="1"/>
    <col min="2" max="3" width="7.42578125" customWidth="1"/>
    <col min="4" max="4" width="10.7109375" customWidth="1"/>
    <col min="5" max="5" width="10.28515625" customWidth="1"/>
    <col min="6" max="6" width="11.42578125" customWidth="1"/>
    <col min="7" max="8" width="11.140625" customWidth="1"/>
    <col min="9" max="9" width="10.85546875" customWidth="1"/>
    <col min="10" max="10" width="12.140625" customWidth="1"/>
  </cols>
  <sheetData>
    <row r="1" spans="1:10" x14ac:dyDescent="0.25">
      <c r="A1" s="71" t="s">
        <v>45</v>
      </c>
      <c r="B1" s="71"/>
      <c r="C1" s="71"/>
      <c r="D1" s="71"/>
      <c r="E1" s="71"/>
      <c r="F1" s="71"/>
      <c r="G1" s="71"/>
      <c r="H1" s="71"/>
      <c r="I1" s="71"/>
      <c r="J1" s="71"/>
    </row>
    <row r="2" spans="1:10" ht="30" customHeight="1" x14ac:dyDescent="0.25">
      <c r="A2" s="1"/>
      <c r="B2" s="3"/>
      <c r="C2" s="3"/>
      <c r="D2" s="5"/>
      <c r="E2" s="72" t="s">
        <v>25</v>
      </c>
      <c r="F2" s="73"/>
      <c r="G2" s="74"/>
      <c r="H2" s="75" t="s">
        <v>32</v>
      </c>
      <c r="I2" s="76"/>
      <c r="J2" s="77"/>
    </row>
    <row r="3" spans="1:10" ht="51.75" x14ac:dyDescent="0.25">
      <c r="A3" s="2" t="s">
        <v>0</v>
      </c>
      <c r="B3" s="13" t="s">
        <v>1</v>
      </c>
      <c r="C3" s="4" t="s">
        <v>2</v>
      </c>
      <c r="D3" s="6" t="s">
        <v>3</v>
      </c>
      <c r="E3" s="12" t="s">
        <v>4</v>
      </c>
      <c r="F3" s="7" t="s">
        <v>27</v>
      </c>
      <c r="G3" s="8" t="s">
        <v>6</v>
      </c>
      <c r="H3" s="9" t="s">
        <v>4</v>
      </c>
      <c r="I3" s="10" t="s">
        <v>5</v>
      </c>
      <c r="J3" s="11" t="s">
        <v>6</v>
      </c>
    </row>
    <row r="4" spans="1:10" x14ac:dyDescent="0.25">
      <c r="A4" s="14" t="s">
        <v>14</v>
      </c>
      <c r="B4" s="15">
        <v>3.63</v>
      </c>
      <c r="C4" s="16">
        <v>3</v>
      </c>
      <c r="D4" s="15">
        <f t="shared" ref="D4:D9" si="0">C4*B4</f>
        <v>10.89</v>
      </c>
      <c r="E4" s="17" t="s">
        <v>26</v>
      </c>
      <c r="F4" s="17">
        <v>7.26</v>
      </c>
      <c r="G4" s="18">
        <f>F4/D4</f>
        <v>0.66666666666666663</v>
      </c>
      <c r="H4" s="45"/>
      <c r="I4" s="44"/>
      <c r="J4" s="16"/>
    </row>
    <row r="5" spans="1:10" x14ac:dyDescent="0.25">
      <c r="A5" s="14" t="s">
        <v>15</v>
      </c>
      <c r="B5" s="15">
        <v>2.04</v>
      </c>
      <c r="C5" s="16">
        <v>4</v>
      </c>
      <c r="D5" s="15">
        <f t="shared" si="0"/>
        <v>8.16</v>
      </c>
      <c r="E5" s="17"/>
      <c r="F5" s="17"/>
      <c r="G5" s="18"/>
      <c r="H5" s="16">
        <v>4</v>
      </c>
      <c r="I5" s="44">
        <f t="shared" ref="I5:I14" si="1">D5*J5</f>
        <v>21.216000000000001</v>
      </c>
      <c r="J5" s="16">
        <v>2.6</v>
      </c>
    </row>
    <row r="6" spans="1:10" x14ac:dyDescent="0.25">
      <c r="A6" s="14" t="s">
        <v>16</v>
      </c>
      <c r="B6" s="15">
        <v>0.46</v>
      </c>
      <c r="C6" s="16">
        <v>4</v>
      </c>
      <c r="D6" s="15">
        <f t="shared" si="0"/>
        <v>1.84</v>
      </c>
      <c r="E6" s="17"/>
      <c r="F6" s="17"/>
      <c r="G6" s="18"/>
      <c r="H6" s="16">
        <v>4</v>
      </c>
      <c r="I6" s="44">
        <f t="shared" si="1"/>
        <v>4.7840000000000007</v>
      </c>
      <c r="J6" s="16">
        <v>2.6</v>
      </c>
    </row>
    <row r="7" spans="1:10" x14ac:dyDescent="0.25">
      <c r="A7" s="14" t="s">
        <v>17</v>
      </c>
      <c r="B7" s="15">
        <v>0.7</v>
      </c>
      <c r="C7" s="16">
        <v>5</v>
      </c>
      <c r="D7" s="15">
        <f t="shared" si="0"/>
        <v>3.5</v>
      </c>
      <c r="E7" s="17"/>
      <c r="F7" s="17"/>
      <c r="G7" s="18"/>
      <c r="H7" s="16">
        <v>4</v>
      </c>
      <c r="I7" s="44">
        <f t="shared" si="1"/>
        <v>9.1</v>
      </c>
      <c r="J7" s="16">
        <v>2.6</v>
      </c>
    </row>
    <row r="8" spans="1:10" x14ac:dyDescent="0.25">
      <c r="A8" s="14" t="s">
        <v>18</v>
      </c>
      <c r="B8" s="15">
        <v>0.51</v>
      </c>
      <c r="C8" s="16">
        <v>5</v>
      </c>
      <c r="D8" s="15">
        <f t="shared" si="0"/>
        <v>2.5499999999999998</v>
      </c>
      <c r="E8" s="17"/>
      <c r="F8" s="17"/>
      <c r="G8" s="18"/>
      <c r="H8" s="16">
        <v>4</v>
      </c>
      <c r="I8" s="44">
        <f t="shared" si="1"/>
        <v>6.63</v>
      </c>
      <c r="J8" s="16">
        <v>2.6</v>
      </c>
    </row>
    <row r="9" spans="1:10" x14ac:dyDescent="0.25">
      <c r="A9" s="14" t="s">
        <v>19</v>
      </c>
      <c r="B9" s="15">
        <v>0.56999999999999995</v>
      </c>
      <c r="C9" s="16">
        <v>4</v>
      </c>
      <c r="D9" s="15">
        <f t="shared" si="0"/>
        <v>2.2799999999999998</v>
      </c>
      <c r="E9" s="17"/>
      <c r="F9" s="17"/>
      <c r="G9" s="18"/>
      <c r="H9" s="16">
        <v>4</v>
      </c>
      <c r="I9" s="44">
        <f t="shared" si="1"/>
        <v>5.9279999999999999</v>
      </c>
      <c r="J9" s="16">
        <v>2.6</v>
      </c>
    </row>
    <row r="10" spans="1:10" x14ac:dyDescent="0.25">
      <c r="A10" s="42" t="s">
        <v>20</v>
      </c>
      <c r="B10" s="15">
        <v>0.74</v>
      </c>
      <c r="C10" s="16">
        <v>5</v>
      </c>
      <c r="D10" s="15">
        <f t="shared" ref="D10:D14" si="2">C10*B10</f>
        <v>3.7</v>
      </c>
      <c r="E10" s="17"/>
      <c r="F10" s="17"/>
      <c r="G10" s="18"/>
      <c r="H10" s="16">
        <v>4</v>
      </c>
      <c r="I10" s="44">
        <f t="shared" si="1"/>
        <v>9.620000000000001</v>
      </c>
      <c r="J10" s="16">
        <v>2.6</v>
      </c>
    </row>
    <row r="11" spans="1:10" x14ac:dyDescent="0.25">
      <c r="A11" s="42" t="s">
        <v>21</v>
      </c>
      <c r="B11" s="15">
        <v>0.72</v>
      </c>
      <c r="C11" s="16">
        <v>4</v>
      </c>
      <c r="D11" s="15">
        <f t="shared" si="2"/>
        <v>2.88</v>
      </c>
      <c r="E11" s="17"/>
      <c r="F11" s="17"/>
      <c r="G11" s="18"/>
      <c r="H11" s="16">
        <v>4</v>
      </c>
      <c r="I11" s="44">
        <f t="shared" si="1"/>
        <v>7.4879999999999995</v>
      </c>
      <c r="J11" s="16">
        <v>2.6</v>
      </c>
    </row>
    <row r="12" spans="1:10" x14ac:dyDescent="0.25">
      <c r="A12" s="42" t="s">
        <v>22</v>
      </c>
      <c r="B12" s="15">
        <v>0.14000000000000001</v>
      </c>
      <c r="C12" s="16">
        <v>3</v>
      </c>
      <c r="D12" s="15">
        <f t="shared" si="2"/>
        <v>0.42000000000000004</v>
      </c>
      <c r="E12" s="17"/>
      <c r="F12" s="17"/>
      <c r="G12" s="18"/>
      <c r="H12" s="16">
        <v>4</v>
      </c>
      <c r="I12" s="44">
        <f t="shared" si="1"/>
        <v>1.0920000000000001</v>
      </c>
      <c r="J12" s="16">
        <v>2.6</v>
      </c>
    </row>
    <row r="13" spans="1:10" x14ac:dyDescent="0.25">
      <c r="A13" s="42" t="s">
        <v>23</v>
      </c>
      <c r="B13" s="15">
        <v>0.41</v>
      </c>
      <c r="C13" s="16">
        <v>4</v>
      </c>
      <c r="D13" s="15">
        <f t="shared" si="2"/>
        <v>1.64</v>
      </c>
      <c r="E13" s="17"/>
      <c r="F13" s="17"/>
      <c r="G13" s="18"/>
      <c r="H13" s="16">
        <v>4</v>
      </c>
      <c r="I13" s="44">
        <f t="shared" si="1"/>
        <v>4.2640000000000002</v>
      </c>
      <c r="J13" s="16">
        <v>2.6</v>
      </c>
    </row>
    <row r="14" spans="1:10" x14ac:dyDescent="0.25">
      <c r="A14" s="42" t="s">
        <v>24</v>
      </c>
      <c r="B14" s="15">
        <v>0.13</v>
      </c>
      <c r="C14" s="16">
        <v>4</v>
      </c>
      <c r="D14" s="15">
        <f t="shared" si="2"/>
        <v>0.52</v>
      </c>
      <c r="E14" s="17"/>
      <c r="F14" s="17"/>
      <c r="G14" s="18"/>
      <c r="H14" s="16">
        <v>4</v>
      </c>
      <c r="I14" s="44">
        <f t="shared" si="1"/>
        <v>1.3520000000000001</v>
      </c>
      <c r="J14" s="16">
        <v>2.6</v>
      </c>
    </row>
    <row r="15" spans="1:10" x14ac:dyDescent="0.25">
      <c r="A15" s="19" t="s">
        <v>7</v>
      </c>
      <c r="B15" s="51">
        <f>SUM(B4:B14)</f>
        <v>10.050000000000002</v>
      </c>
      <c r="C15" s="20"/>
      <c r="D15" s="21">
        <f>SUM(D4:D14)</f>
        <v>38.38000000000001</v>
      </c>
      <c r="E15" s="22"/>
      <c r="F15" s="23">
        <f>SUM(F4:F14)</f>
        <v>7.26</v>
      </c>
      <c r="G15" s="24"/>
      <c r="H15" s="38"/>
      <c r="I15" s="37">
        <f>SUM(I4:I14)</f>
        <v>71.474000000000004</v>
      </c>
      <c r="J15" s="38"/>
    </row>
    <row r="16" spans="1:10" ht="15" customHeight="1" x14ac:dyDescent="0.25">
      <c r="A16" s="78" t="s">
        <v>29</v>
      </c>
      <c r="B16" s="79"/>
      <c r="C16" s="79"/>
      <c r="D16" s="80"/>
      <c r="E16" s="65" t="s">
        <v>28</v>
      </c>
      <c r="F16" s="66"/>
      <c r="G16" s="66"/>
      <c r="H16" s="66"/>
      <c r="I16" s="66"/>
      <c r="J16" s="67"/>
    </row>
    <row r="17" spans="1:10" x14ac:dyDescent="0.25">
      <c r="A17" s="81"/>
      <c r="B17" s="82"/>
      <c r="C17" s="82"/>
      <c r="D17" s="83"/>
      <c r="E17" s="68"/>
      <c r="F17" s="69"/>
      <c r="G17" s="69"/>
      <c r="H17" s="69"/>
      <c r="I17" s="69"/>
      <c r="J17" s="70"/>
    </row>
    <row r="19" spans="1:10" ht="15.75" x14ac:dyDescent="0.25">
      <c r="A19" s="59" t="s">
        <v>30</v>
      </c>
      <c r="B19" s="59"/>
      <c r="C19" s="59"/>
      <c r="D19" s="59"/>
      <c r="E19" s="60" t="s">
        <v>31</v>
      </c>
      <c r="F19" s="60"/>
      <c r="G19" s="60"/>
      <c r="H19" s="61" t="s">
        <v>46</v>
      </c>
      <c r="I19" s="61"/>
      <c r="J19" s="61"/>
    </row>
    <row r="20" spans="1:10" ht="15.75" x14ac:dyDescent="0.25">
      <c r="A20" s="62" t="s">
        <v>33</v>
      </c>
      <c r="B20" s="62"/>
      <c r="C20" s="62"/>
      <c r="D20" s="62"/>
      <c r="E20" s="63" t="s">
        <v>34</v>
      </c>
      <c r="F20" s="63"/>
      <c r="G20" s="63"/>
      <c r="H20" s="64" t="s">
        <v>48</v>
      </c>
      <c r="I20" s="64"/>
      <c r="J20" s="64"/>
    </row>
    <row r="21" spans="1:10" x14ac:dyDescent="0.25">
      <c r="J21" s="58">
        <v>9840</v>
      </c>
    </row>
    <row r="22" spans="1:10" ht="39" x14ac:dyDescent="0.25">
      <c r="A22" s="25" t="s">
        <v>8</v>
      </c>
      <c r="B22" s="26" t="s">
        <v>9</v>
      </c>
      <c r="C22" s="27"/>
      <c r="D22" s="28" t="s">
        <v>11</v>
      </c>
      <c r="E22" s="29" t="s">
        <v>12</v>
      </c>
    </row>
    <row r="23" spans="1:10" x14ac:dyDescent="0.25">
      <c r="A23" s="30">
        <v>0.75</v>
      </c>
      <c r="B23" s="31">
        <v>3.3</v>
      </c>
      <c r="C23" s="27"/>
      <c r="D23" s="30">
        <v>0.75</v>
      </c>
      <c r="E23" s="31">
        <v>0.45</v>
      </c>
    </row>
    <row r="24" spans="1:10" x14ac:dyDescent="0.25">
      <c r="A24" s="32">
        <v>1</v>
      </c>
      <c r="B24" s="31">
        <v>4.4000000000000004</v>
      </c>
      <c r="C24" s="27"/>
      <c r="D24" s="30">
        <v>1</v>
      </c>
      <c r="E24" s="31">
        <v>0.6</v>
      </c>
    </row>
    <row r="25" spans="1:10" x14ac:dyDescent="0.25">
      <c r="A25" s="32">
        <v>1.5</v>
      </c>
      <c r="B25" s="31">
        <v>6.6</v>
      </c>
      <c r="C25" s="27"/>
      <c r="D25" s="30">
        <v>1.5</v>
      </c>
      <c r="E25" s="31">
        <v>1</v>
      </c>
    </row>
    <row r="26" spans="1:10" x14ac:dyDescent="0.25">
      <c r="A26" s="32">
        <v>2</v>
      </c>
      <c r="B26" s="31">
        <v>8.8000000000000007</v>
      </c>
      <c r="C26" s="27"/>
      <c r="D26" s="30">
        <v>2</v>
      </c>
      <c r="E26" s="31">
        <v>1.33</v>
      </c>
    </row>
    <row r="27" spans="1:10" x14ac:dyDescent="0.25">
      <c r="A27" s="32">
        <v>3</v>
      </c>
      <c r="B27" s="31">
        <v>13.2</v>
      </c>
      <c r="C27" s="27"/>
      <c r="D27" s="30">
        <v>2.5</v>
      </c>
      <c r="E27" s="31">
        <v>1.67</v>
      </c>
    </row>
    <row r="28" spans="1:10" x14ac:dyDescent="0.25">
      <c r="A28" s="32">
        <v>4</v>
      </c>
      <c r="B28" s="31">
        <v>17.600000000000001</v>
      </c>
      <c r="C28" s="27"/>
      <c r="D28" s="30">
        <v>3</v>
      </c>
      <c r="E28" s="31">
        <v>2</v>
      </c>
    </row>
    <row r="29" spans="1:10" x14ac:dyDescent="0.25">
      <c r="A29" s="32">
        <v>5</v>
      </c>
      <c r="B29" s="31">
        <v>22</v>
      </c>
      <c r="C29" s="27"/>
      <c r="D29" s="30">
        <v>4</v>
      </c>
      <c r="E29" s="31">
        <v>2.6</v>
      </c>
    </row>
    <row r="30" spans="1:10" x14ac:dyDescent="0.25">
      <c r="A30" s="35" t="s">
        <v>10</v>
      </c>
      <c r="B30" s="33"/>
      <c r="C30" s="27"/>
      <c r="D30" s="34" t="s">
        <v>13</v>
      </c>
      <c r="E30" s="26"/>
    </row>
    <row r="32" spans="1:10" x14ac:dyDescent="0.25">
      <c r="J32" s="36"/>
    </row>
  </sheetData>
  <mergeCells count="11">
    <mergeCell ref="E16:J17"/>
    <mergeCell ref="A1:J1"/>
    <mergeCell ref="E2:G2"/>
    <mergeCell ref="H2:J2"/>
    <mergeCell ref="A16:D17"/>
    <mergeCell ref="A19:D19"/>
    <mergeCell ref="E19:G19"/>
    <mergeCell ref="H19:J19"/>
    <mergeCell ref="A20:D20"/>
    <mergeCell ref="E20:G20"/>
    <mergeCell ref="H20:J20"/>
  </mergeCells>
  <pageMargins left="0.7" right="0.7" top="0.75" bottom="0.75" header="0.3" footer="0.3"/>
  <pageSetup scale="9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"/>
  <sheetViews>
    <sheetView workbookViewId="0">
      <selection activeCell="I27" sqref="I27"/>
    </sheetView>
  </sheetViews>
  <sheetFormatPr defaultRowHeight="15" x14ac:dyDescent="0.25"/>
  <cols>
    <col min="1" max="1" width="11.85546875" customWidth="1"/>
    <col min="4" max="4" width="11" customWidth="1"/>
    <col min="6" max="6" width="14.140625" customWidth="1"/>
    <col min="7" max="7" width="13.28515625" customWidth="1"/>
    <col min="8" max="8" width="13.7109375" customWidth="1"/>
    <col min="9" max="9" width="16.42578125" customWidth="1"/>
    <col min="10" max="10" width="11.28515625" customWidth="1"/>
  </cols>
  <sheetData>
    <row r="1" spans="1:11" x14ac:dyDescent="0.25">
      <c r="A1" s="85" t="s">
        <v>47</v>
      </c>
      <c r="B1" s="85"/>
      <c r="C1" s="85"/>
      <c r="D1" s="85"/>
      <c r="E1" s="85"/>
      <c r="F1" s="85"/>
      <c r="G1" s="85"/>
      <c r="H1" s="85"/>
      <c r="I1" s="85"/>
      <c r="J1" s="85"/>
      <c r="K1" s="85"/>
    </row>
    <row r="2" spans="1:11" x14ac:dyDescent="0.25">
      <c r="A2" s="86"/>
      <c r="B2" s="87"/>
      <c r="C2" s="87"/>
      <c r="D2" s="87"/>
      <c r="E2" s="88"/>
      <c r="F2" s="89" t="s">
        <v>35</v>
      </c>
      <c r="G2" s="89"/>
      <c r="H2" s="89"/>
      <c r="I2" s="89"/>
      <c r="J2" s="89"/>
      <c r="K2" s="89"/>
    </row>
    <row r="3" spans="1:11" ht="77.25" x14ac:dyDescent="0.25">
      <c r="A3" s="39" t="s">
        <v>36</v>
      </c>
      <c r="B3" s="39" t="s">
        <v>37</v>
      </c>
      <c r="C3" s="40" t="s">
        <v>1</v>
      </c>
      <c r="D3" s="41" t="s">
        <v>2</v>
      </c>
      <c r="E3" s="41" t="s">
        <v>3</v>
      </c>
      <c r="F3" s="41" t="s">
        <v>38</v>
      </c>
      <c r="G3" s="41" t="s">
        <v>6</v>
      </c>
      <c r="H3" s="41" t="s">
        <v>39</v>
      </c>
      <c r="I3" s="41" t="s">
        <v>40</v>
      </c>
      <c r="J3" s="41" t="s">
        <v>41</v>
      </c>
      <c r="K3" s="41" t="s">
        <v>42</v>
      </c>
    </row>
    <row r="4" spans="1:11" x14ac:dyDescent="0.25">
      <c r="A4" s="46" t="s">
        <v>49</v>
      </c>
      <c r="B4" s="43" t="s">
        <v>14</v>
      </c>
      <c r="C4" s="15">
        <v>3.63</v>
      </c>
      <c r="D4" s="16">
        <v>3</v>
      </c>
      <c r="E4" s="15">
        <f t="shared" ref="E4" si="0">D4*C4</f>
        <v>10.89</v>
      </c>
      <c r="F4" s="47">
        <v>7.26</v>
      </c>
      <c r="G4" s="48">
        <f t="shared" ref="G4" si="1">F4/E4</f>
        <v>0.66666666666666663</v>
      </c>
      <c r="H4" s="48">
        <f>G4*2</f>
        <v>1.3333333333333333</v>
      </c>
      <c r="I4" s="48">
        <f>H4*453592</f>
        <v>604789.33333333326</v>
      </c>
      <c r="J4" s="49">
        <f>I4/1233481.84</f>
        <v>0.49031069102187447</v>
      </c>
      <c r="K4" s="50" t="s">
        <v>43</v>
      </c>
    </row>
    <row r="5" spans="1:11" x14ac:dyDescent="0.25">
      <c r="A5" s="52" t="s">
        <v>7</v>
      </c>
      <c r="B5" s="53"/>
      <c r="C5" s="54">
        <f>SUM(C4:C4)</f>
        <v>3.63</v>
      </c>
      <c r="D5" s="55"/>
      <c r="E5" s="56">
        <f>SUM(E4:E4)</f>
        <v>10.89</v>
      </c>
      <c r="F5" s="57">
        <f>SUM(F4:F4)</f>
        <v>7.26</v>
      </c>
      <c r="G5" s="90"/>
      <c r="H5" s="90"/>
      <c r="I5" s="90"/>
      <c r="J5" s="90"/>
      <c r="K5" s="91"/>
    </row>
    <row r="6" spans="1:11" ht="15" customHeight="1" x14ac:dyDescent="0.25">
      <c r="A6" s="84" t="s">
        <v>44</v>
      </c>
      <c r="B6" s="84"/>
      <c r="C6" s="84"/>
      <c r="D6" s="84"/>
      <c r="E6" s="84"/>
      <c r="F6" s="84"/>
      <c r="G6" s="84"/>
      <c r="H6" s="84"/>
      <c r="I6" s="84"/>
      <c r="J6" s="84"/>
      <c r="K6" s="84"/>
    </row>
    <row r="7" spans="1:11" x14ac:dyDescent="0.25">
      <c r="A7" s="84"/>
      <c r="B7" s="84"/>
      <c r="C7" s="84"/>
      <c r="D7" s="84"/>
      <c r="E7" s="84"/>
      <c r="F7" s="84"/>
      <c r="G7" s="84"/>
      <c r="H7" s="84"/>
      <c r="I7" s="84"/>
      <c r="J7" s="84"/>
      <c r="K7" s="84"/>
    </row>
    <row r="9" spans="1:11" ht="15.75" x14ac:dyDescent="0.25">
      <c r="A9" s="62" t="s">
        <v>30</v>
      </c>
      <c r="B9" s="62"/>
      <c r="C9" s="62"/>
      <c r="D9" s="62"/>
      <c r="E9" s="63" t="s">
        <v>31</v>
      </c>
      <c r="F9" s="63"/>
      <c r="G9" s="63"/>
      <c r="H9" s="64" t="s">
        <v>46</v>
      </c>
      <c r="I9" s="64"/>
      <c r="J9" s="64"/>
    </row>
  </sheetData>
  <mergeCells count="8">
    <mergeCell ref="A9:D9"/>
    <mergeCell ref="E9:G9"/>
    <mergeCell ref="H9:J9"/>
    <mergeCell ref="A6:K7"/>
    <mergeCell ref="A1:K1"/>
    <mergeCell ref="A2:E2"/>
    <mergeCell ref="F2:K2"/>
    <mergeCell ref="G5:K5"/>
  </mergeCells>
  <pageMargins left="0.7" right="0.7" top="0.75" bottom="0.75" header="0.3" footer="0.3"/>
  <pageSetup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2016 Preliminary Endothall</vt:lpstr>
      <vt:lpstr>2016 Preliminary Diquat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Blumer</dc:creator>
  <cp:lastModifiedBy>Blumer</cp:lastModifiedBy>
  <cp:lastPrinted>2016-05-04T15:36:15Z</cp:lastPrinted>
  <dcterms:created xsi:type="dcterms:W3CDTF">2014-04-14T13:47:11Z</dcterms:created>
  <dcterms:modified xsi:type="dcterms:W3CDTF">2016-05-04T15:39:09Z</dcterms:modified>
</cp:coreProperties>
</file>