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COMMON\ENVB\LAKES\North Lake - Waukesha\Monitoring 2022\"/>
    </mc:Choice>
  </mc:AlternateContent>
  <xr:revisionPtr revIDLastSave="0" documentId="13_ncr:1_{F91C5D57-0278-4B52-B6DA-81EEB8D97895}" xr6:coauthVersionLast="47" xr6:coauthVersionMax="47" xr10:uidLastSave="{00000000-0000-0000-0000-000000000000}"/>
  <bookViews>
    <workbookView xWindow="-108" yWindow="-108" windowWidth="23256" windowHeight="12576" xr2:uid="{57CCE4CA-5A7B-4EF9-B463-0A79D3B9C345}"/>
  </bookViews>
  <sheets>
    <sheet name="Records" sheetId="1" r:id="rId1"/>
    <sheet name="Notes" sheetId="2" r:id="rId2"/>
    <sheet name="Boat Use Only" sheetId="3" r:id="rId3"/>
    <sheet name="Boat Use Pivot" sheetId="4" r:id="rId4"/>
  </sheets>
  <definedNames>
    <definedName name="_xlnm._FilterDatabase" localSheetId="2" hidden="1">'Boat Use Only'!$A$1:$L$120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7" i="3" l="1"/>
  <c r="M83" i="3"/>
  <c r="M75" i="3"/>
  <c r="M66" i="3"/>
  <c r="M62" i="3"/>
  <c r="M58" i="3"/>
  <c r="M57" i="3"/>
  <c r="M55" i="3"/>
  <c r="M53" i="3"/>
  <c r="M48" i="3"/>
  <c r="M44" i="3"/>
  <c r="M42" i="3"/>
  <c r="M40" i="3"/>
  <c r="M17" i="3"/>
  <c r="M9" i="3"/>
  <c r="F10" i="4"/>
  <c r="F9" i="4"/>
  <c r="AO19" i="1"/>
  <c r="AM3" i="1"/>
  <c r="AI4" i="1"/>
  <c r="AI5" i="1"/>
  <c r="AJ5" i="1" s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J37" i="1" s="1"/>
  <c r="AI38" i="1"/>
  <c r="AI39" i="1"/>
  <c r="AI40" i="1"/>
  <c r="AI41" i="1"/>
  <c r="AI42" i="1"/>
  <c r="AI43" i="1"/>
  <c r="AI44" i="1"/>
  <c r="AI45" i="1"/>
  <c r="AK45" i="1" s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J77" i="1" s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J103" i="1" s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K117" i="1" s="1"/>
  <c r="AL117" i="1" s="1"/>
  <c r="AM117" i="1" s="1"/>
  <c r="AI118" i="1"/>
  <c r="AI119" i="1"/>
  <c r="AK119" i="1" s="1"/>
  <c r="AL119" i="1" s="1"/>
  <c r="AM119" i="1" s="1"/>
  <c r="AI120" i="1"/>
  <c r="AI121" i="1"/>
  <c r="AI3" i="1"/>
  <c r="AK3" i="1" s="1"/>
  <c r="AL3" i="1" s="1"/>
  <c r="AL66" i="1"/>
  <c r="AL68" i="1"/>
  <c r="AL78" i="1"/>
  <c r="AL82" i="1"/>
  <c r="AL84" i="1"/>
  <c r="AL86" i="1"/>
  <c r="AM86" i="1" s="1"/>
  <c r="AL90" i="1"/>
  <c r="AM90" i="1" s="1"/>
  <c r="AL94" i="1"/>
  <c r="AM94" i="1" s="1"/>
  <c r="AL98" i="1"/>
  <c r="AL108" i="1"/>
  <c r="AL110" i="1"/>
  <c r="AL114" i="1"/>
  <c r="AL65" i="1"/>
  <c r="AL21" i="1"/>
  <c r="AL53" i="1"/>
  <c r="AJ4" i="1"/>
  <c r="AK5" i="1"/>
  <c r="AJ6" i="1"/>
  <c r="AJ7" i="1"/>
  <c r="AK8" i="1"/>
  <c r="AL8" i="1" s="1"/>
  <c r="AJ8" i="1"/>
  <c r="AJ9" i="1"/>
  <c r="AK10" i="1"/>
  <c r="AL10" i="1" s="1"/>
  <c r="AJ10" i="1"/>
  <c r="AJ11" i="1"/>
  <c r="AK12" i="1"/>
  <c r="AJ12" i="1"/>
  <c r="AK13" i="1"/>
  <c r="AJ14" i="1"/>
  <c r="AK14" i="1"/>
  <c r="AL14" i="1" s="1"/>
  <c r="AM14" i="1" s="1"/>
  <c r="AK16" i="1"/>
  <c r="AL16" i="1" s="1"/>
  <c r="AJ16" i="1"/>
  <c r="AJ17" i="1"/>
  <c r="AK17" i="1"/>
  <c r="AL17" i="1" s="1"/>
  <c r="AK18" i="1"/>
  <c r="AL18" i="1" s="1"/>
  <c r="AJ18" i="1"/>
  <c r="AK20" i="1"/>
  <c r="AJ20" i="1"/>
  <c r="AK21" i="1"/>
  <c r="AJ22" i="1"/>
  <c r="AK22" i="1"/>
  <c r="AL22" i="1" s="1"/>
  <c r="AM22" i="1" s="1"/>
  <c r="AK24" i="1"/>
  <c r="AJ25" i="1"/>
  <c r="AK25" i="1"/>
  <c r="AL25" i="1" s="1"/>
  <c r="AK26" i="1"/>
  <c r="AL26" i="1" s="1"/>
  <c r="AK28" i="1"/>
  <c r="AL28" i="1" s="1"/>
  <c r="AM28" i="1" s="1"/>
  <c r="AJ28" i="1"/>
  <c r="AJ29" i="1"/>
  <c r="AK29" i="1"/>
  <c r="AL29" i="1" s="1"/>
  <c r="AJ30" i="1"/>
  <c r="AK30" i="1"/>
  <c r="AL30" i="1" s="1"/>
  <c r="AM30" i="1" s="1"/>
  <c r="AK32" i="1"/>
  <c r="AJ32" i="1"/>
  <c r="AJ33" i="1"/>
  <c r="AK33" i="1"/>
  <c r="AL33" i="1" s="1"/>
  <c r="AK34" i="1"/>
  <c r="AL34" i="1" s="1"/>
  <c r="AK36" i="1"/>
  <c r="AK37" i="1"/>
  <c r="AK38" i="1"/>
  <c r="AL38" i="1" s="1"/>
  <c r="AM38" i="1" s="1"/>
  <c r="AJ39" i="1"/>
  <c r="AK40" i="1"/>
  <c r="AJ40" i="1"/>
  <c r="AJ41" i="1"/>
  <c r="AK41" i="1"/>
  <c r="AK42" i="1"/>
  <c r="AL42" i="1" s="1"/>
  <c r="AK44" i="1"/>
  <c r="AL44" i="1" s="1"/>
  <c r="AM44" i="1" s="1"/>
  <c r="AJ44" i="1"/>
  <c r="AJ45" i="1"/>
  <c r="AJ46" i="1"/>
  <c r="AK46" i="1"/>
  <c r="AL46" i="1" s="1"/>
  <c r="AM46" i="1" s="1"/>
  <c r="AJ47" i="1"/>
  <c r="AK48" i="1"/>
  <c r="AL48" i="1" s="1"/>
  <c r="AJ48" i="1"/>
  <c r="AJ49" i="1"/>
  <c r="AK49" i="1"/>
  <c r="AK50" i="1"/>
  <c r="AL50" i="1" s="1"/>
  <c r="AJ50" i="1"/>
  <c r="AK52" i="1"/>
  <c r="AJ52" i="1"/>
  <c r="AJ53" i="1"/>
  <c r="AK53" i="1"/>
  <c r="AJ54" i="1"/>
  <c r="AK54" i="1"/>
  <c r="AL54" i="1" s="1"/>
  <c r="AM54" i="1" s="1"/>
  <c r="AJ55" i="1"/>
  <c r="AK56" i="1"/>
  <c r="AL56" i="1" s="1"/>
  <c r="AJ56" i="1"/>
  <c r="AJ57" i="1"/>
  <c r="AK57" i="1"/>
  <c r="AL57" i="1" s="1"/>
  <c r="AK58" i="1"/>
  <c r="AL58" i="1" s="1"/>
  <c r="AJ58" i="1"/>
  <c r="AK60" i="1"/>
  <c r="AL60" i="1" s="1"/>
  <c r="AM60" i="1" s="1"/>
  <c r="AJ60" i="1"/>
  <c r="AJ61" i="1"/>
  <c r="AK61" i="1"/>
  <c r="AJ62" i="1"/>
  <c r="AK62" i="1"/>
  <c r="AL62" i="1" s="1"/>
  <c r="AM62" i="1" s="1"/>
  <c r="AJ63" i="1"/>
  <c r="AK64" i="1"/>
  <c r="AL64" i="1" s="1"/>
  <c r="AJ64" i="1"/>
  <c r="AK65" i="1"/>
  <c r="AK66" i="1"/>
  <c r="AK68" i="1"/>
  <c r="AJ68" i="1"/>
  <c r="AJ69" i="1"/>
  <c r="AK69" i="1"/>
  <c r="AL69" i="1" s="1"/>
  <c r="AK70" i="1"/>
  <c r="AL70" i="1" s="1"/>
  <c r="AM70" i="1" s="1"/>
  <c r="AK72" i="1"/>
  <c r="AJ72" i="1"/>
  <c r="AJ73" i="1"/>
  <c r="AK73" i="1"/>
  <c r="AL73" i="1" s="1"/>
  <c r="AK74" i="1"/>
  <c r="AL74" i="1" s="1"/>
  <c r="AJ74" i="1"/>
  <c r="AK76" i="1"/>
  <c r="AL76" i="1" s="1"/>
  <c r="AM76" i="1" s="1"/>
  <c r="AJ76" i="1"/>
  <c r="AJ78" i="1"/>
  <c r="AK78" i="1"/>
  <c r="AM78" i="1"/>
  <c r="AK80" i="1"/>
  <c r="AL80" i="1" s="1"/>
  <c r="AJ80" i="1"/>
  <c r="AJ81" i="1"/>
  <c r="AK81" i="1"/>
  <c r="AL81" i="1" s="1"/>
  <c r="AK82" i="1"/>
  <c r="AJ82" i="1"/>
  <c r="AK84" i="1"/>
  <c r="AJ84" i="1"/>
  <c r="AJ85" i="1"/>
  <c r="AK85" i="1"/>
  <c r="AJ86" i="1"/>
  <c r="AK86" i="1"/>
  <c r="AJ87" i="1"/>
  <c r="AK87" i="1"/>
  <c r="AL87" i="1" s="1"/>
  <c r="AK88" i="1"/>
  <c r="AL88" i="1" s="1"/>
  <c r="AJ88" i="1"/>
  <c r="AJ89" i="1"/>
  <c r="AK89" i="1"/>
  <c r="AL89" i="1" s="1"/>
  <c r="AK90" i="1"/>
  <c r="AJ90" i="1"/>
  <c r="AK92" i="1"/>
  <c r="AL92" i="1" s="1"/>
  <c r="AM92" i="1" s="1"/>
  <c r="AJ92" i="1"/>
  <c r="AJ93" i="1"/>
  <c r="AK93" i="1"/>
  <c r="AJ94" i="1"/>
  <c r="AK94" i="1"/>
  <c r="AJ95" i="1"/>
  <c r="AK96" i="1"/>
  <c r="AL96" i="1" s="1"/>
  <c r="AJ97" i="1"/>
  <c r="AK97" i="1"/>
  <c r="AL97" i="1" s="1"/>
  <c r="AK98" i="1"/>
  <c r="AJ100" i="1"/>
  <c r="AK100" i="1"/>
  <c r="AL100" i="1" s="1"/>
  <c r="AM100" i="1" s="1"/>
  <c r="AJ101" i="1"/>
  <c r="AK101" i="1"/>
  <c r="AL101" i="1" s="1"/>
  <c r="AM101" i="1" s="1"/>
  <c r="AK102" i="1"/>
  <c r="AL102" i="1" s="1"/>
  <c r="AJ102" i="1"/>
  <c r="AK104" i="1"/>
  <c r="AL104" i="1" s="1"/>
  <c r="AM104" i="1" s="1"/>
  <c r="AJ104" i="1"/>
  <c r="AJ105" i="1"/>
  <c r="AK106" i="1"/>
  <c r="AL106" i="1" s="1"/>
  <c r="AM106" i="1" s="1"/>
  <c r="AJ106" i="1"/>
  <c r="AK108" i="1"/>
  <c r="AM108" i="1"/>
  <c r="AJ109" i="1"/>
  <c r="AK109" i="1"/>
  <c r="AL109" i="1" s="1"/>
  <c r="AK110" i="1"/>
  <c r="AJ110" i="1"/>
  <c r="AJ111" i="1"/>
  <c r="AJ112" i="1"/>
  <c r="AJ113" i="1"/>
  <c r="AK113" i="1"/>
  <c r="AK114" i="1"/>
  <c r="AJ114" i="1"/>
  <c r="AJ116" i="1"/>
  <c r="AK116" i="1"/>
  <c r="AL116" i="1" s="1"/>
  <c r="AM116" i="1" s="1"/>
  <c r="AJ117" i="1"/>
  <c r="AK118" i="1"/>
  <c r="AJ119" i="1"/>
  <c r="AK121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L45" i="1" l="1"/>
  <c r="AM45" i="1" s="1"/>
  <c r="AM113" i="1"/>
  <c r="AM37" i="1"/>
  <c r="AM24" i="1"/>
  <c r="AM121" i="1"/>
  <c r="AK103" i="1"/>
  <c r="AL103" i="1" s="1"/>
  <c r="AM103" i="1" s="1"/>
  <c r="AK77" i="1"/>
  <c r="AM49" i="1"/>
  <c r="AM32" i="1"/>
  <c r="AL121" i="1"/>
  <c r="AL113" i="1"/>
  <c r="AM41" i="1"/>
  <c r="AM20" i="1"/>
  <c r="AM81" i="1"/>
  <c r="AM58" i="1"/>
  <c r="AM10" i="1"/>
  <c r="AL49" i="1"/>
  <c r="AL41" i="1"/>
  <c r="AL72" i="1"/>
  <c r="AM72" i="1" s="1"/>
  <c r="AM118" i="1"/>
  <c r="AM50" i="1"/>
  <c r="AM66" i="1"/>
  <c r="AM57" i="1"/>
  <c r="AM53" i="1"/>
  <c r="AM36" i="1"/>
  <c r="AM18" i="1"/>
  <c r="AL40" i="1"/>
  <c r="AM40" i="1" s="1"/>
  <c r="AL32" i="1"/>
  <c r="AL24" i="1"/>
  <c r="AM97" i="1"/>
  <c r="AM48" i="1"/>
  <c r="AL118" i="1"/>
  <c r="AM102" i="1"/>
  <c r="AM26" i="1"/>
  <c r="AM17" i="1"/>
  <c r="AM110" i="1"/>
  <c r="AM80" i="1"/>
  <c r="AM34" i="1"/>
  <c r="AM25" i="1"/>
  <c r="AM21" i="1"/>
  <c r="AM8" i="1"/>
  <c r="AL93" i="1"/>
  <c r="AM93" i="1" s="1"/>
  <c r="AL85" i="1"/>
  <c r="AM85" i="1" s="1"/>
  <c r="AM109" i="1"/>
  <c r="AM88" i="1"/>
  <c r="AM74" i="1"/>
  <c r="AM52" i="1"/>
  <c r="AM33" i="1"/>
  <c r="AL37" i="1"/>
  <c r="AL13" i="1"/>
  <c r="AM13" i="1" s="1"/>
  <c r="AL5" i="1"/>
  <c r="AM5" i="1" s="1"/>
  <c r="AM69" i="1"/>
  <c r="AM56" i="1"/>
  <c r="AM29" i="1"/>
  <c r="AL61" i="1"/>
  <c r="AM61" i="1" s="1"/>
  <c r="AM114" i="1"/>
  <c r="AM96" i="1"/>
  <c r="AM87" i="1"/>
  <c r="AM73" i="1"/>
  <c r="AM64" i="1"/>
  <c r="AM42" i="1"/>
  <c r="AM16" i="1"/>
  <c r="AM12" i="1"/>
  <c r="AL52" i="1"/>
  <c r="AL36" i="1"/>
  <c r="AL20" i="1"/>
  <c r="AL12" i="1"/>
  <c r="AM98" i="1"/>
  <c r="AM84" i="1"/>
  <c r="AM68" i="1"/>
  <c r="AM89" i="1"/>
  <c r="AM82" i="1"/>
  <c r="AM65" i="1"/>
  <c r="AJ43" i="1"/>
  <c r="AK43" i="1"/>
  <c r="AJ115" i="1"/>
  <c r="AK115" i="1"/>
  <c r="AJ35" i="1"/>
  <c r="AK35" i="1"/>
  <c r="AJ83" i="1"/>
  <c r="AK83" i="1"/>
  <c r="AJ67" i="1"/>
  <c r="AK67" i="1"/>
  <c r="AK111" i="1"/>
  <c r="AK105" i="1"/>
  <c r="AJ79" i="1"/>
  <c r="AK79" i="1"/>
  <c r="AJ59" i="1"/>
  <c r="AK59" i="1"/>
  <c r="AK27" i="1"/>
  <c r="AK99" i="1"/>
  <c r="AJ75" i="1"/>
  <c r="AK75" i="1"/>
  <c r="AJ51" i="1"/>
  <c r="AK51" i="1"/>
  <c r="AJ91" i="1"/>
  <c r="AK91" i="1"/>
  <c r="AJ107" i="1"/>
  <c r="AK107" i="1"/>
  <c r="AK95" i="1"/>
  <c r="AJ71" i="1"/>
  <c r="AK71" i="1"/>
  <c r="AK120" i="1"/>
  <c r="AK112" i="1"/>
  <c r="AK19" i="1"/>
  <c r="AK11" i="1"/>
  <c r="AK6" i="1"/>
  <c r="AK9" i="1"/>
  <c r="AK4" i="1"/>
  <c r="AK7" i="1"/>
  <c r="AK63" i="1"/>
  <c r="AK55" i="1"/>
  <c r="AK47" i="1"/>
  <c r="AK39" i="1"/>
  <c r="AK31" i="1"/>
  <c r="AK23" i="1"/>
  <c r="AK15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3" i="1"/>
  <c r="AL107" i="1" l="1"/>
  <c r="AM107" i="1" s="1"/>
  <c r="AM120" i="1"/>
  <c r="AL120" i="1"/>
  <c r="AL59" i="1"/>
  <c r="AM59" i="1" s="1"/>
  <c r="AM23" i="1"/>
  <c r="AL23" i="1"/>
  <c r="AL9" i="1"/>
  <c r="AM9" i="1" s="1"/>
  <c r="AM95" i="1"/>
  <c r="AL95" i="1"/>
  <c r="AL99" i="1"/>
  <c r="AM99" i="1" s="1"/>
  <c r="AM115" i="1"/>
  <c r="AL115" i="1"/>
  <c r="AL39" i="1"/>
  <c r="AM39" i="1" s="1"/>
  <c r="AM11" i="1"/>
  <c r="AL11" i="1"/>
  <c r="AL111" i="1"/>
  <c r="AM111" i="1" s="1"/>
  <c r="AM47" i="1"/>
  <c r="AL47" i="1"/>
  <c r="AL19" i="1"/>
  <c r="AM19" i="1" s="1"/>
  <c r="AM91" i="1"/>
  <c r="AL91" i="1"/>
  <c r="AL27" i="1"/>
  <c r="AM27" i="1" s="1"/>
  <c r="AM67" i="1"/>
  <c r="AL67" i="1"/>
  <c r="AL43" i="1"/>
  <c r="AM43" i="1" s="1"/>
  <c r="AM31" i="1"/>
  <c r="AL31" i="1"/>
  <c r="AL105" i="1"/>
  <c r="AM105" i="1" s="1"/>
  <c r="AM55" i="1"/>
  <c r="AL55" i="1"/>
  <c r="AL112" i="1"/>
  <c r="AM112" i="1" s="1"/>
  <c r="AM6" i="1"/>
  <c r="AL6" i="1"/>
  <c r="AL63" i="1"/>
  <c r="AM63" i="1" s="1"/>
  <c r="AM51" i="1"/>
  <c r="AL51" i="1"/>
  <c r="AL83" i="1"/>
  <c r="AM83" i="1" s="1"/>
  <c r="AM7" i="1"/>
  <c r="AL7" i="1"/>
  <c r="AL71" i="1"/>
  <c r="AM71" i="1" s="1"/>
  <c r="AM15" i="1"/>
  <c r="AL15" i="1"/>
  <c r="AL4" i="1"/>
  <c r="AM4" i="1" s="1"/>
  <c r="AM75" i="1"/>
  <c r="AL75" i="1"/>
  <c r="AL79" i="1"/>
  <c r="AM79" i="1" s="1"/>
  <c r="AM35" i="1"/>
  <c r="AL35" i="1"/>
  <c r="AL77" i="1"/>
  <c r="AM77" i="1" s="1"/>
</calcChain>
</file>

<file path=xl/sharedStrings.xml><?xml version="1.0" encoding="utf-8"?>
<sst xmlns="http://schemas.openxmlformats.org/spreadsheetml/2006/main" count="1122" uniqueCount="184">
  <si>
    <t>Date</t>
  </si>
  <si>
    <t>Location</t>
  </si>
  <si>
    <t>Start Time</t>
  </si>
  <si>
    <t>End Time</t>
  </si>
  <si>
    <t>Cloud Cover</t>
  </si>
  <si>
    <t>Temp</t>
  </si>
  <si>
    <t>Wind</t>
  </si>
  <si>
    <t>Water</t>
  </si>
  <si>
    <t>Skiiing</t>
  </si>
  <si>
    <t>Tubing</t>
  </si>
  <si>
    <t>Wakeboarding</t>
  </si>
  <si>
    <t>LS Cruising</t>
  </si>
  <si>
    <t>HS Cruising</t>
  </si>
  <si>
    <t>Other</t>
  </si>
  <si>
    <t>Powerboats</t>
  </si>
  <si>
    <t>Pontoon Boats</t>
  </si>
  <si>
    <t>Fishing Boats</t>
  </si>
  <si>
    <t>Fishing</t>
  </si>
  <si>
    <t>PWCs</t>
  </si>
  <si>
    <t>Paddling</t>
  </si>
  <si>
    <t>Canoe</t>
  </si>
  <si>
    <t>Kayak</t>
  </si>
  <si>
    <t>Paddle Board</t>
  </si>
  <si>
    <t>Row Boats</t>
  </si>
  <si>
    <t>Sail boats</t>
  </si>
  <si>
    <t>Pedal boats</t>
  </si>
  <si>
    <t>Partly cloudy</t>
  </si>
  <si>
    <t>Not sign</t>
  </si>
  <si>
    <t>Clear</t>
  </si>
  <si>
    <t>Total Boats</t>
  </si>
  <si>
    <t>Notes</t>
  </si>
  <si>
    <t>1 fishing boat was testing boat</t>
  </si>
  <si>
    <t>Little</t>
  </si>
  <si>
    <t>Very windy</t>
  </si>
  <si>
    <t>Approx 3 laps around lake less than 100' from piers</t>
  </si>
  <si>
    <t>Calm</t>
  </si>
  <si>
    <t>Cloudy</t>
  </si>
  <si>
    <t>A lot of power boat activity before I took water sample.</t>
  </si>
  <si>
    <t>Small</t>
  </si>
  <si>
    <t>LS powerboat is test boat</t>
  </si>
  <si>
    <t>Very cloudy</t>
  </si>
  <si>
    <t>5-10 MPH</t>
  </si>
  <si>
    <t>Most of boats came out after taking water sample</t>
  </si>
  <si>
    <t>Cloudy/raining</t>
  </si>
  <si>
    <t>Medium</t>
  </si>
  <si>
    <t>No boating - raining</t>
  </si>
  <si>
    <t>Windy</t>
  </si>
  <si>
    <t>Other powerboat is test boat</t>
  </si>
  <si>
    <t>Going to chad wake</t>
  </si>
  <si>
    <t>Cloudy towards shore, clear at end of pier</t>
  </si>
  <si>
    <t>Very cloudy - raining</t>
  </si>
  <si>
    <t>Small Basin</t>
  </si>
  <si>
    <t>LS cruising is test boat</t>
  </si>
  <si>
    <t>Dave Konle was using the surf mode on his wake boat on the Little Lake about 1 hour before the test and after the test. Boat is not running is middle of Lake.</t>
  </si>
  <si>
    <t>Hazy</t>
  </si>
  <si>
    <t>Slow-no-wake declared - water is more than 3" above high water mark</t>
  </si>
  <si>
    <t>Raining, total clouds</t>
  </si>
  <si>
    <t>5 MPH</t>
  </si>
  <si>
    <t>Clear - green cast</t>
  </si>
  <si>
    <t>Clear heavy green cast</t>
  </si>
  <si>
    <t>Starting 9/10/22 - morning very little boating activity, afternoon very busy - mostly tubing and pontoon cruising; Sunday 9/11/22 - rain, no boating activity</t>
  </si>
  <si>
    <t>Test boat</t>
  </si>
  <si>
    <t>Nasty very cloudy</t>
  </si>
  <si>
    <t>8-10 MPH</t>
  </si>
  <si>
    <t>Sail boats going to big Lake for race</t>
  </si>
  <si>
    <t>Very nasty</t>
  </si>
  <si>
    <t>Very windy - east</t>
  </si>
  <si>
    <t>Test boat - sample pickups</t>
  </si>
  <si>
    <t>Green cast - clear</t>
  </si>
  <si>
    <t>Sunny</t>
  </si>
  <si>
    <t>Green cast</t>
  </si>
  <si>
    <t>Very cloudy - going to rain, thunder, rain started at 4:00 PM</t>
  </si>
  <si>
    <t>5-8 MPH</t>
  </si>
  <si>
    <t>Very cloudy, looks like rain</t>
  </si>
  <si>
    <t>Other boat is test boat</t>
  </si>
  <si>
    <t>Misting, looks like rain, very cloudy</t>
  </si>
  <si>
    <t>12 MPH</t>
  </si>
  <si>
    <t>Going fast to his fishing spot or home</t>
  </si>
  <si>
    <t>Traveling to fishing spot. Only boat noted on lake prior to taking sample.</t>
  </si>
  <si>
    <t>Mostly cloudy</t>
  </si>
  <si>
    <t>Mostly clear</t>
  </si>
  <si>
    <t>Other powerboat is wake boat going to big lake</t>
  </si>
  <si>
    <t>The only boat I noticed before taking the water sample and prior to counting boats was the test boat.</t>
  </si>
  <si>
    <t>Very cloudy, looks like rain, turned to partly sunny</t>
  </si>
  <si>
    <t>Other powerboat is test boat for water sample</t>
  </si>
  <si>
    <t>3-8 MPH</t>
  </si>
  <si>
    <t>Fishing boat going to location for test, sail boat going to big lake for race</t>
  </si>
  <si>
    <t>8/10 MPH</t>
  </si>
  <si>
    <t>A lot of activity before 4 PM - no wake boats in surf mode</t>
  </si>
  <si>
    <t>HS cruising powerboat is test boat. There was a significant number of boats out in the afternoon before I started counting. No wake boats in surf mode.</t>
  </si>
  <si>
    <t>Sacking Judges boat - small lake boat race today</t>
  </si>
  <si>
    <t>Moderate</t>
  </si>
  <si>
    <t>Other powerboat is test boat. A lot of boat activity today - afternoon.</t>
  </si>
  <si>
    <t>Big</t>
  </si>
  <si>
    <t>WDNW 8 MPH</t>
  </si>
  <si>
    <t>Cloudy/rain</t>
  </si>
  <si>
    <t>ESE 9 MPH</t>
  </si>
  <si>
    <t>Choppy</t>
  </si>
  <si>
    <t>Cloudy - light rain</t>
  </si>
  <si>
    <t>E 14 MPH</t>
  </si>
  <si>
    <t>SSE 13 MPH, Gusts 20</t>
  </si>
  <si>
    <t>WNW 6 MPH</t>
  </si>
  <si>
    <t>Rippled</t>
  </si>
  <si>
    <t>E 8 MPH, Gust 10 MPH</t>
  </si>
  <si>
    <t>Cloudy/mist</t>
  </si>
  <si>
    <t>ENE 9 MPH, Gust 12</t>
  </si>
  <si>
    <t>Choppy, some whitecaps</t>
  </si>
  <si>
    <t>ENE 8 MPH</t>
  </si>
  <si>
    <t>Regatta with judge boat</t>
  </si>
  <si>
    <t>Dinghy</t>
  </si>
  <si>
    <t>SSW 6 MPH</t>
  </si>
  <si>
    <t>Sail instr</t>
  </si>
  <si>
    <t>Mostly sunny</t>
  </si>
  <si>
    <t>SSE 6 MPH</t>
  </si>
  <si>
    <t>Race with judge boat</t>
  </si>
  <si>
    <t>SSW 9 MPH</t>
  </si>
  <si>
    <t>SW 6 MPH</t>
  </si>
  <si>
    <t>Light chop</t>
  </si>
  <si>
    <t>W 13 MPH</t>
  </si>
  <si>
    <t>2 instructor boats for sail school</t>
  </si>
  <si>
    <t>WNW 9 MPH</t>
  </si>
  <si>
    <t>NW 9 MPH</t>
  </si>
  <si>
    <t>SW 9 MPH</t>
  </si>
  <si>
    <t>Mild chop</t>
  </si>
  <si>
    <t>2 instructor boats for sail school, sailboats recorded as checkmark</t>
  </si>
  <si>
    <t>AM</t>
  </si>
  <si>
    <t>PM</t>
  </si>
  <si>
    <t>Other boat is lake patrol, also one sea plane</t>
  </si>
  <si>
    <t>SE 8 MPH</t>
  </si>
  <si>
    <t>Checkmark for sail school</t>
  </si>
  <si>
    <t>WSW 4 MPH</t>
  </si>
  <si>
    <t>Haze</t>
  </si>
  <si>
    <t>NE 6 MPH</t>
  </si>
  <si>
    <t>Other boat is judge for sail race</t>
  </si>
  <si>
    <t>NE 4 MPH</t>
  </si>
  <si>
    <t>Chop</t>
  </si>
  <si>
    <t>WSW 6 MPH</t>
  </si>
  <si>
    <t>SSW 10 MPH</t>
  </si>
  <si>
    <t>SW 4.9 MPH</t>
  </si>
  <si>
    <t>Other boat is judge boat</t>
  </si>
  <si>
    <t>SW 5 MPH</t>
  </si>
  <si>
    <t>Other is judge boat</t>
  </si>
  <si>
    <t>SW 7 MPH</t>
  </si>
  <si>
    <t>W 14 MPH</t>
  </si>
  <si>
    <t>Sail race</t>
  </si>
  <si>
    <t>W 5 MPH</t>
  </si>
  <si>
    <t>NNW 3 MPH</t>
  </si>
  <si>
    <t>NE 7 MPH</t>
  </si>
  <si>
    <t>Light chop/drizzle mist</t>
  </si>
  <si>
    <t>Scattered clouds</t>
  </si>
  <si>
    <t>E 6 MPH</t>
  </si>
  <si>
    <t>Calm, light ripple</t>
  </si>
  <si>
    <t>1 surveyor, 1 jet ski towing skiier, and 1 harvester</t>
  </si>
  <si>
    <t>ENE 10 MPH</t>
  </si>
  <si>
    <t>N 5 MPH</t>
  </si>
  <si>
    <t>NWN 4 MPH</t>
  </si>
  <si>
    <t>SSE 7 MPH</t>
  </si>
  <si>
    <t>S 5 MPH</t>
  </si>
  <si>
    <t>W 10 MPH</t>
  </si>
  <si>
    <t>Other boat is judge boat for sail race</t>
  </si>
  <si>
    <t>NE 8 MPH</t>
  </si>
  <si>
    <t>N 3 MPH</t>
  </si>
  <si>
    <t>WNW 5 MPH</t>
  </si>
  <si>
    <t>Cloudy, rain</t>
  </si>
  <si>
    <t>NW 4 MPH</t>
  </si>
  <si>
    <t>WNW 10 MPH</t>
  </si>
  <si>
    <t>A lot of sailboat races on the Lake, which Dave typically just marked by saying "Race" instead of recording a number.</t>
  </si>
  <si>
    <t>Jerry often noted the water clarity/color (e.g., "green cast" or "clear") while Dave noted the wave activity (e.g., "choppy").</t>
  </si>
  <si>
    <t>Quite a few missing start and end times, particular for Dave Drager's PM sessions (which were typically 4 to 5 PM).</t>
  </si>
  <si>
    <t>Jerry usually separated the tubing, skiing, and wakeboarding boats while Dave did not. All of Dave's tubing/skiing/wakeboarding records were added under "Tubing".</t>
  </si>
  <si>
    <t>AM/PM</t>
  </si>
  <si>
    <t>TimeAdjust</t>
  </si>
  <si>
    <t>No</t>
  </si>
  <si>
    <t>Yes</t>
  </si>
  <si>
    <t>MotorBoats</t>
  </si>
  <si>
    <t>Total High Speed Operation</t>
  </si>
  <si>
    <t>Prop of High Speed</t>
  </si>
  <si>
    <t>Num of Boats</t>
  </si>
  <si>
    <t>Use Exceeded?</t>
  </si>
  <si>
    <t>Target Acres per Boat</t>
  </si>
  <si>
    <t>Row Labels</t>
  </si>
  <si>
    <t>(blank)</t>
  </si>
  <si>
    <t>Grand Total</t>
  </si>
  <si>
    <t>Count of Use Exceeded?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</si>
</sst>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42424"/>
      <name val="Segoe U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0" borderId="8" xfId="0" applyBorder="1"/>
    <xf numFmtId="14" fontId="0" fillId="0" borderId="0" xfId="0" applyNumberFormat="1"/>
    <xf numFmtId="18" fontId="0" fillId="0" borderId="0" xfId="0" applyNumberFormat="1"/>
    <xf numFmtId="0" fontId="1" fillId="0" borderId="7" xfId="0" applyFont="1" applyBorder="1"/>
    <xf numFmtId="0" fontId="2" fillId="0" borderId="0" xfId="0" applyFont="1" applyAlignment="1">
      <alignment horizontal="left" vertical="center" wrapText="1" indent="1"/>
    </xf>
    <xf numFmtId="0" fontId="1" fillId="0" borderId="0" xfId="0" applyFont="1" applyAlignment="1">
      <alignment wrapText="1"/>
    </xf>
    <xf numFmtId="0" fontId="1" fillId="0" borderId="7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" fontId="0" fillId="0" borderId="0" xfId="0" applyNumberFormat="1"/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oinsatte, Justin" refreshedDate="45152.454194907405" createdVersion="8" refreshedVersion="8" minRefreshableVersion="3" recordCount="120" xr:uid="{38044605-E102-4F49-9B69-81C1B75F5240}">
  <cacheSource type="worksheet">
    <worksheetSource ref="A1:L1048576" sheet="Boat Use Only"/>
  </cacheSource>
  <cacheFields count="12">
    <cacheField name="Date" numFmtId="0">
      <sharedItems containsNonDate="0" containsDate="1" containsString="0" containsBlank="1" minDate="2022-05-11T00:00:00" maxDate="2022-09-14T00:00:00"/>
    </cacheField>
    <cacheField name="Location" numFmtId="0">
      <sharedItems containsBlank="1" count="5">
        <s v="Little"/>
        <s v="Big"/>
        <m/>
        <s v="Small Basin" u="1"/>
        <s v="Small" u="1"/>
      </sharedItems>
    </cacheField>
    <cacheField name="Start Time" numFmtId="0">
      <sharedItems containsNonDate="0" containsDate="1" containsString="0" containsBlank="1" minDate="1899-12-30T07:45:00" maxDate="1899-12-30T17:30:00"/>
    </cacheField>
    <cacheField name="End Time" numFmtId="0">
      <sharedItems containsNonDate="0" containsDate="1" containsString="0" containsBlank="1" minDate="1899-12-30T08:45:00" maxDate="1899-12-30T18:30:00"/>
    </cacheField>
    <cacheField name="AM/PM" numFmtId="0">
      <sharedItems containsBlank="1"/>
    </cacheField>
    <cacheField name="MotorBoats" numFmtId="0">
      <sharedItems containsString="0" containsBlank="1" containsNumber="1" containsInteger="1" minValue="0" maxValue="43"/>
    </cacheField>
    <cacheField name="Total Boats" numFmtId="0">
      <sharedItems containsString="0" containsBlank="1" containsNumber="1" containsInteger="1" minValue="0" maxValue="44"/>
    </cacheField>
    <cacheField name="Total High Speed Operation" numFmtId="0">
      <sharedItems containsString="0" containsBlank="1" containsNumber="1" containsInteger="1" minValue="0" maxValue="29"/>
    </cacheField>
    <cacheField name="Prop of High Speed" numFmtId="0">
      <sharedItems containsString="0" containsBlank="1" containsNumber="1" minValue="0" maxValue="100"/>
    </cacheField>
    <cacheField name="Target Acres per Boat" numFmtId="0">
      <sharedItems containsString="0" containsBlank="1" containsNumber="1" minValue="10" maxValue="15"/>
    </cacheField>
    <cacheField name="Num of Boats" numFmtId="0">
      <sharedItems containsString="0" containsBlank="1" containsNumber="1" minValue="4.9333333333333336" maxValue="24.3"/>
    </cacheField>
    <cacheField name="Use Exceeded?" numFmtId="0">
      <sharedItems containsBlank="1" count="3">
        <m/>
        <s v="No"/>
        <s v="Ye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">
  <r>
    <d v="2022-06-28T00:00:00"/>
    <x v="0"/>
    <d v="1899-12-30T08:45:00"/>
    <d v="1899-12-30T10:30:00"/>
    <s v="AM"/>
    <n v="0"/>
    <n v="0"/>
    <n v="0"/>
    <m/>
    <m/>
    <m/>
    <x v="0"/>
  </r>
  <r>
    <d v="2022-06-28T00:00:00"/>
    <x v="0"/>
    <d v="1899-12-30T15:30:00"/>
    <d v="1899-12-30T16:30:00"/>
    <s v="AM"/>
    <n v="4"/>
    <n v="4"/>
    <n v="1"/>
    <n v="25"/>
    <n v="11.25"/>
    <n v="6.5777777777777775"/>
    <x v="1"/>
  </r>
  <r>
    <d v="2022-06-26T00:00:00"/>
    <x v="0"/>
    <d v="1899-12-30T09:00:00"/>
    <d v="1899-12-30T10:00:00"/>
    <s v="AM"/>
    <n v="1"/>
    <n v="1"/>
    <n v="1"/>
    <n v="100"/>
    <n v="15"/>
    <n v="4.9333333333333336"/>
    <x v="1"/>
  </r>
  <r>
    <d v="2022-06-26T00:00:00"/>
    <x v="0"/>
    <d v="1899-12-30T16:00:00"/>
    <d v="1899-12-30T17:00:00"/>
    <s v="AM"/>
    <n v="6"/>
    <n v="6"/>
    <n v="2"/>
    <n v="33.333333333333329"/>
    <n v="11.666666666666666"/>
    <n v="6.3428571428571434"/>
    <x v="1"/>
  </r>
  <r>
    <d v="2022-06-21T00:00:00"/>
    <x v="0"/>
    <d v="1899-12-30T10:00:00"/>
    <d v="1899-12-30T11:00:00"/>
    <s v="AM"/>
    <n v="2"/>
    <n v="2"/>
    <n v="2"/>
    <n v="100"/>
    <n v="15"/>
    <n v="4.9333333333333336"/>
    <x v="1"/>
  </r>
  <r>
    <d v="2022-06-21T00:00:00"/>
    <x v="0"/>
    <d v="1899-12-30T15:45:00"/>
    <d v="1899-12-30T16:45:00"/>
    <s v="PM"/>
    <n v="3"/>
    <n v="3"/>
    <n v="2"/>
    <n v="66.666666666666657"/>
    <n v="13.333333333333332"/>
    <n v="5.5500000000000007"/>
    <x v="1"/>
  </r>
  <r>
    <d v="2022-06-19T00:00:00"/>
    <x v="0"/>
    <d v="1899-12-30T08:30:00"/>
    <d v="1899-12-30T10:00:00"/>
    <s v="AM"/>
    <n v="1"/>
    <n v="1"/>
    <n v="0"/>
    <n v="0"/>
    <n v="10"/>
    <n v="7.4"/>
    <x v="1"/>
  </r>
  <r>
    <d v="2022-06-19T00:00:00"/>
    <x v="0"/>
    <d v="1899-12-30T17:00:00"/>
    <d v="1899-12-30T17:45:00"/>
    <s v="PM"/>
    <n v="15"/>
    <n v="15"/>
    <n v="6"/>
    <n v="40"/>
    <n v="12"/>
    <n v="6.166666666666667"/>
    <x v="2"/>
  </r>
  <r>
    <d v="2022-06-14T00:00:00"/>
    <x v="0"/>
    <d v="1899-12-30T10:30:00"/>
    <d v="1899-12-30T11:00:00"/>
    <s v="AM"/>
    <n v="4"/>
    <n v="4"/>
    <n v="2"/>
    <n v="50"/>
    <n v="12.5"/>
    <n v="5.92"/>
    <x v="1"/>
  </r>
  <r>
    <d v="2022-06-14T00:00:00"/>
    <x v="0"/>
    <d v="1899-12-30T16:00:00"/>
    <d v="1899-12-30T16:30:00"/>
    <s v="PM"/>
    <n v="4"/>
    <n v="6"/>
    <n v="2"/>
    <n v="33.333333333333329"/>
    <n v="11.666666666666666"/>
    <n v="6.3428571428571434"/>
    <x v="1"/>
  </r>
  <r>
    <d v="2022-06-12T00:00:00"/>
    <x v="0"/>
    <d v="1899-12-30T09:00:00"/>
    <d v="1899-12-30T10:15:00"/>
    <s v="AM"/>
    <n v="0"/>
    <n v="0"/>
    <n v="0"/>
    <m/>
    <m/>
    <m/>
    <x v="0"/>
  </r>
  <r>
    <d v="2022-06-12T00:00:00"/>
    <x v="0"/>
    <d v="1899-12-30T16:30:00"/>
    <d v="1899-12-30T17:00:00"/>
    <s v="PM"/>
    <n v="4"/>
    <n v="5"/>
    <n v="1"/>
    <n v="20"/>
    <n v="11"/>
    <n v="6.7272727272727275"/>
    <x v="1"/>
  </r>
  <r>
    <d v="2022-06-08T00:00:00"/>
    <x v="0"/>
    <d v="1899-12-30T09:30:00"/>
    <d v="1899-12-30T10:00:00"/>
    <s v="AM"/>
    <n v="0"/>
    <n v="0"/>
    <n v="0"/>
    <m/>
    <m/>
    <m/>
    <x v="0"/>
  </r>
  <r>
    <d v="2022-06-05T00:00:00"/>
    <x v="0"/>
    <d v="1899-12-30T16:00:00"/>
    <d v="1899-12-30T17:00:00"/>
    <s v="PM"/>
    <n v="3"/>
    <n v="3"/>
    <n v="0"/>
    <n v="0"/>
    <n v="10"/>
    <n v="7.4"/>
    <x v="1"/>
  </r>
  <r>
    <d v="2022-06-01T00:00:00"/>
    <x v="0"/>
    <d v="1899-12-30T09:00:00"/>
    <d v="1899-12-30T10:00:00"/>
    <s v="AM"/>
    <n v="1"/>
    <n v="1"/>
    <n v="0"/>
    <n v="0"/>
    <n v="10"/>
    <n v="7.4"/>
    <x v="1"/>
  </r>
  <r>
    <d v="2022-05-29T00:00:00"/>
    <x v="0"/>
    <d v="1899-12-30T16:00:00"/>
    <d v="1899-12-30T17:00:00"/>
    <s v="PM"/>
    <n v="12"/>
    <n v="12"/>
    <n v="6"/>
    <n v="50"/>
    <n v="12.5"/>
    <n v="5.92"/>
    <x v="2"/>
  </r>
  <r>
    <d v="2022-05-25T00:00:00"/>
    <x v="0"/>
    <d v="1899-12-30T09:00:00"/>
    <d v="1899-12-30T10:30:00"/>
    <s v="AM"/>
    <n v="0"/>
    <n v="0"/>
    <n v="0"/>
    <m/>
    <m/>
    <m/>
    <x v="0"/>
  </r>
  <r>
    <d v="2022-05-22T00:00:00"/>
    <x v="0"/>
    <d v="1899-12-30T16:00:00"/>
    <d v="1899-12-30T17:30:00"/>
    <s v="PM"/>
    <n v="4"/>
    <n v="4"/>
    <n v="0"/>
    <n v="0"/>
    <n v="10"/>
    <n v="7.4"/>
    <x v="1"/>
  </r>
  <r>
    <d v="2022-05-18T00:00:00"/>
    <x v="0"/>
    <d v="1899-12-30T09:00:00"/>
    <d v="1899-12-30T12:00:00"/>
    <s v="PM"/>
    <n v="0"/>
    <n v="0"/>
    <n v="0"/>
    <m/>
    <m/>
    <m/>
    <x v="0"/>
  </r>
  <r>
    <d v="2022-05-15T00:00:00"/>
    <x v="0"/>
    <d v="1899-12-30T16:00:00"/>
    <d v="1899-12-30T17:00:00"/>
    <s v="PM"/>
    <n v="3"/>
    <n v="3"/>
    <n v="2"/>
    <n v="66.666666666666657"/>
    <n v="13.333333333333332"/>
    <n v="5.5500000000000007"/>
    <x v="1"/>
  </r>
  <r>
    <d v="2022-05-11T00:00:00"/>
    <x v="0"/>
    <d v="1899-12-30T08:30:00"/>
    <d v="1899-12-30T09:30:00"/>
    <s v="AM"/>
    <n v="0"/>
    <n v="0"/>
    <n v="0"/>
    <m/>
    <m/>
    <m/>
    <x v="0"/>
  </r>
  <r>
    <d v="2022-09-13T00:00:00"/>
    <x v="0"/>
    <d v="1899-12-30T09:00:00"/>
    <d v="1899-12-30T10:15:00"/>
    <s v="AM"/>
    <n v="0"/>
    <n v="0"/>
    <n v="0"/>
    <m/>
    <m/>
    <m/>
    <x v="0"/>
  </r>
  <r>
    <d v="2022-09-13T00:00:00"/>
    <x v="0"/>
    <d v="1899-12-30T16:00:00"/>
    <d v="1899-12-30T17:00:00"/>
    <s v="PM"/>
    <n v="1"/>
    <n v="1"/>
    <n v="0"/>
    <n v="0"/>
    <n v="10"/>
    <n v="7.4"/>
    <x v="1"/>
  </r>
  <r>
    <d v="2022-09-11T00:00:00"/>
    <x v="0"/>
    <d v="1899-12-30T10:00:00"/>
    <d v="1899-12-30T11:00:00"/>
    <s v="AM"/>
    <n v="0"/>
    <n v="0"/>
    <n v="0"/>
    <m/>
    <m/>
    <m/>
    <x v="0"/>
  </r>
  <r>
    <d v="2022-09-06T00:00:00"/>
    <x v="0"/>
    <d v="1899-12-30T08:00:00"/>
    <d v="1899-12-30T09:00:00"/>
    <s v="AM"/>
    <n v="0"/>
    <n v="0"/>
    <n v="0"/>
    <m/>
    <m/>
    <m/>
    <x v="0"/>
  </r>
  <r>
    <d v="2022-09-06T00:00:00"/>
    <x v="0"/>
    <m/>
    <m/>
    <m/>
    <n v="1"/>
    <n v="1"/>
    <n v="0"/>
    <n v="0"/>
    <n v="10"/>
    <n v="7.4"/>
    <x v="1"/>
  </r>
  <r>
    <d v="2022-09-04T00:00:00"/>
    <x v="0"/>
    <d v="1899-12-30T10:00:00"/>
    <d v="1899-12-30T10:30:00"/>
    <s v="AM"/>
    <n v="1"/>
    <n v="4"/>
    <n v="1"/>
    <n v="25"/>
    <n v="11.25"/>
    <n v="6.5777777777777775"/>
    <x v="1"/>
  </r>
  <r>
    <d v="2022-09-04T00:00:00"/>
    <x v="0"/>
    <d v="1899-12-30T16:00:00"/>
    <d v="1899-12-30T16:30:00"/>
    <s v="PM"/>
    <n v="4"/>
    <n v="4"/>
    <n v="2"/>
    <n v="50"/>
    <n v="12.5"/>
    <n v="5.92"/>
    <x v="1"/>
  </r>
  <r>
    <d v="2022-08-30T00:00:00"/>
    <x v="0"/>
    <d v="1899-12-30T07:45:00"/>
    <d v="1899-12-30T08:45:00"/>
    <s v="AM"/>
    <n v="0"/>
    <n v="0"/>
    <n v="0"/>
    <m/>
    <m/>
    <m/>
    <x v="0"/>
  </r>
  <r>
    <d v="2022-08-30T00:00:00"/>
    <x v="0"/>
    <d v="1899-12-30T15:00:00"/>
    <d v="1899-12-30T16:00:00"/>
    <s v="PM"/>
    <n v="4"/>
    <n v="4"/>
    <n v="1"/>
    <n v="25"/>
    <n v="11.25"/>
    <n v="6.5777777777777775"/>
    <x v="1"/>
  </r>
  <r>
    <d v="2022-08-28T00:00:00"/>
    <x v="0"/>
    <d v="1899-12-30T15:45:00"/>
    <d v="1899-12-30T16:45:00"/>
    <s v="PM"/>
    <n v="4"/>
    <n v="4"/>
    <n v="2"/>
    <n v="50"/>
    <n v="12.5"/>
    <n v="5.92"/>
    <x v="1"/>
  </r>
  <r>
    <d v="2022-08-23T00:00:00"/>
    <x v="0"/>
    <d v="1899-12-30T09:00:00"/>
    <d v="1899-12-30T09:45:00"/>
    <s v="AM"/>
    <n v="0"/>
    <n v="0"/>
    <n v="0"/>
    <m/>
    <m/>
    <m/>
    <x v="0"/>
  </r>
  <r>
    <d v="2022-08-23T00:00:00"/>
    <x v="0"/>
    <d v="1899-12-30T16:00:00"/>
    <d v="1899-12-30T17:00:00"/>
    <s v="PM"/>
    <n v="5"/>
    <n v="5"/>
    <n v="1"/>
    <n v="20"/>
    <n v="11"/>
    <n v="6.7272727272727275"/>
    <x v="1"/>
  </r>
  <r>
    <d v="2022-08-21T00:00:00"/>
    <x v="0"/>
    <d v="1899-12-30T10:00:00"/>
    <d v="1899-12-30T11:00:00"/>
    <s v="AM"/>
    <n v="0"/>
    <n v="0"/>
    <n v="0"/>
    <m/>
    <m/>
    <m/>
    <x v="0"/>
  </r>
  <r>
    <d v="2022-08-21T00:00:00"/>
    <x v="0"/>
    <d v="1899-12-30T16:00:00"/>
    <d v="1899-12-30T16:45:00"/>
    <s v="PM"/>
    <n v="6"/>
    <n v="6"/>
    <n v="2"/>
    <n v="33.333333333333329"/>
    <n v="11.666666666666666"/>
    <n v="6.3428571428571434"/>
    <x v="1"/>
  </r>
  <r>
    <d v="2022-08-16T00:00:00"/>
    <x v="0"/>
    <d v="1899-12-30T09:00:00"/>
    <d v="1899-12-30T09:30:00"/>
    <s v="AM"/>
    <n v="0"/>
    <n v="0"/>
    <n v="0"/>
    <m/>
    <m/>
    <m/>
    <x v="0"/>
  </r>
  <r>
    <d v="2022-08-16T00:00:00"/>
    <x v="0"/>
    <d v="1899-12-30T16:00:00"/>
    <d v="1899-12-30T17:00:00"/>
    <s v="PM"/>
    <n v="3"/>
    <n v="4"/>
    <n v="1"/>
    <n v="25"/>
    <n v="11.25"/>
    <n v="6.5777777777777775"/>
    <x v="1"/>
  </r>
  <r>
    <d v="2022-08-14T00:00:00"/>
    <x v="0"/>
    <d v="1899-12-30T09:00:00"/>
    <d v="1899-12-30T10:15:00"/>
    <s v="AM"/>
    <n v="1"/>
    <n v="1"/>
    <n v="0"/>
    <n v="0"/>
    <n v="10"/>
    <n v="7.4"/>
    <x v="1"/>
  </r>
  <r>
    <d v="2022-08-14T00:00:00"/>
    <x v="0"/>
    <d v="1899-12-30T16:00:00"/>
    <d v="1899-12-30T16:30:00"/>
    <s v="PM"/>
    <n v="5"/>
    <n v="8"/>
    <n v="0"/>
    <n v="0"/>
    <n v="10"/>
    <n v="7.4"/>
    <x v="2"/>
  </r>
  <r>
    <d v="2022-08-09T00:00:00"/>
    <x v="0"/>
    <d v="1899-12-30T09:00:00"/>
    <d v="1899-12-30T10:00:00"/>
    <s v="AM"/>
    <n v="0"/>
    <n v="0"/>
    <n v="0"/>
    <m/>
    <m/>
    <m/>
    <x v="0"/>
  </r>
  <r>
    <d v="2022-08-09T00:00:00"/>
    <x v="0"/>
    <d v="1899-12-30T16:00:00"/>
    <d v="1899-12-30T17:00:00"/>
    <s v="PM"/>
    <n v="7"/>
    <n v="9"/>
    <n v="2"/>
    <n v="22.222222222222221"/>
    <n v="11.111111111111111"/>
    <n v="6.66"/>
    <x v="2"/>
  </r>
  <r>
    <d v="2022-08-07T00:00:00"/>
    <x v="0"/>
    <d v="1899-12-30T10:30:00"/>
    <d v="1899-12-30T11:00:00"/>
    <s v="AM"/>
    <n v="3"/>
    <n v="5"/>
    <n v="1"/>
    <n v="20"/>
    <n v="11"/>
    <n v="6.7272727272727275"/>
    <x v="1"/>
  </r>
  <r>
    <d v="2022-08-07T00:00:00"/>
    <x v="0"/>
    <d v="1899-12-30T15:30:00"/>
    <d v="1899-12-30T16:30:00"/>
    <s v="PM"/>
    <n v="5"/>
    <n v="7"/>
    <n v="2"/>
    <n v="28.571428571428569"/>
    <n v="11.428571428571429"/>
    <n v="6.4749999999999996"/>
    <x v="2"/>
  </r>
  <r>
    <d v="2022-08-02T00:00:00"/>
    <x v="0"/>
    <d v="1899-12-30T09:00:00"/>
    <d v="1899-12-30T10:00:00"/>
    <s v="AM"/>
    <n v="0"/>
    <n v="1"/>
    <n v="0"/>
    <n v="0"/>
    <n v="10"/>
    <n v="7.4"/>
    <x v="1"/>
  </r>
  <r>
    <d v="2022-08-02T00:00:00"/>
    <x v="0"/>
    <d v="1899-12-30T16:00:00"/>
    <d v="1899-12-30T17:00:00"/>
    <s v="PM"/>
    <n v="3"/>
    <n v="3"/>
    <n v="2"/>
    <n v="66.666666666666657"/>
    <n v="13.333333333333332"/>
    <n v="5.5500000000000007"/>
    <x v="1"/>
  </r>
  <r>
    <d v="2022-07-31T00:00:00"/>
    <x v="0"/>
    <d v="1899-12-30T09:00:00"/>
    <d v="1899-12-30T10:30:00"/>
    <s v="AM"/>
    <n v="2"/>
    <n v="2"/>
    <n v="2"/>
    <n v="100"/>
    <n v="15"/>
    <n v="4.9333333333333336"/>
    <x v="1"/>
  </r>
  <r>
    <d v="2022-07-31T00:00:00"/>
    <x v="0"/>
    <d v="1899-12-30T16:00:00"/>
    <d v="1899-12-30T17:00:00"/>
    <s v="PM"/>
    <n v="6"/>
    <n v="7"/>
    <n v="2"/>
    <n v="28.571428571428569"/>
    <n v="11.428571428571429"/>
    <n v="6.4749999999999996"/>
    <x v="2"/>
  </r>
  <r>
    <d v="2022-07-26T00:00:00"/>
    <x v="0"/>
    <d v="1899-12-30T09:00:00"/>
    <d v="1899-12-30T09:45:00"/>
    <s v="AM"/>
    <n v="1"/>
    <n v="1"/>
    <n v="1"/>
    <n v="100"/>
    <n v="15"/>
    <n v="4.9333333333333336"/>
    <x v="1"/>
  </r>
  <r>
    <d v="2022-07-26T00:00:00"/>
    <x v="0"/>
    <d v="1899-12-30T16:00:00"/>
    <d v="1899-12-30T17:00:00"/>
    <s v="PM"/>
    <n v="2"/>
    <n v="2"/>
    <n v="1"/>
    <n v="50"/>
    <n v="12.5"/>
    <n v="5.92"/>
    <x v="1"/>
  </r>
  <r>
    <d v="2022-07-24T00:00:00"/>
    <x v="0"/>
    <d v="1899-12-30T09:15:00"/>
    <d v="1899-12-30T10:15:00"/>
    <s v="AM"/>
    <n v="1"/>
    <n v="3"/>
    <n v="1"/>
    <n v="33.333333333333329"/>
    <n v="11.666666666666666"/>
    <n v="6.3428571428571434"/>
    <x v="1"/>
  </r>
  <r>
    <d v="2022-07-24T00:00:00"/>
    <x v="0"/>
    <d v="1899-12-30T16:00:00"/>
    <d v="1899-12-30T16:45:00"/>
    <s v="PM"/>
    <n v="5"/>
    <n v="5"/>
    <n v="1"/>
    <n v="20"/>
    <n v="11"/>
    <n v="6.7272727272727275"/>
    <x v="1"/>
  </r>
  <r>
    <d v="2022-07-19T00:00:00"/>
    <x v="0"/>
    <d v="1899-12-30T16:00:00"/>
    <d v="1899-12-30T16:45:00"/>
    <s v="PM"/>
    <n v="8"/>
    <n v="8"/>
    <n v="5"/>
    <n v="62.5"/>
    <n v="13.125"/>
    <n v="5.6380952380952385"/>
    <x v="2"/>
  </r>
  <r>
    <d v="2022-07-17T00:00:00"/>
    <x v="0"/>
    <d v="1899-12-30T09:00:00"/>
    <d v="1899-12-30T10:15:00"/>
    <s v="AM"/>
    <n v="1"/>
    <n v="2"/>
    <n v="0"/>
    <n v="0"/>
    <n v="10"/>
    <n v="7.4"/>
    <x v="1"/>
  </r>
  <r>
    <d v="2022-07-17T00:00:00"/>
    <x v="0"/>
    <d v="1899-12-30T16:00:00"/>
    <d v="1899-12-30T16:45:00"/>
    <s v="PM"/>
    <n v="13"/>
    <n v="13"/>
    <n v="6"/>
    <n v="46.153846153846153"/>
    <n v="12.307692307692308"/>
    <n v="6.0124999999999993"/>
    <x v="2"/>
  </r>
  <r>
    <d v="2022-07-12T00:00:00"/>
    <x v="0"/>
    <d v="1899-12-30T16:00:00"/>
    <d v="1899-12-30T17:00:00"/>
    <s v="PM"/>
    <n v="3"/>
    <n v="3"/>
    <n v="2"/>
    <n v="66.666666666666657"/>
    <n v="13.333333333333332"/>
    <n v="5.5500000000000007"/>
    <x v="1"/>
  </r>
  <r>
    <d v="2022-07-10T00:00:00"/>
    <x v="0"/>
    <d v="1899-12-30T09:30:00"/>
    <d v="1899-12-30T10:30:00"/>
    <s v="AM"/>
    <n v="4"/>
    <n v="11"/>
    <n v="0"/>
    <n v="0"/>
    <n v="10"/>
    <n v="7.4"/>
    <x v="2"/>
  </r>
  <r>
    <d v="2022-07-10T00:00:00"/>
    <x v="0"/>
    <d v="1899-12-30T16:00:00"/>
    <d v="1899-12-30T16:30:00"/>
    <s v="PM"/>
    <n v="8"/>
    <n v="9"/>
    <n v="4"/>
    <n v="44.444444444444443"/>
    <n v="12.222222222222221"/>
    <n v="6.0545454545454547"/>
    <x v="2"/>
  </r>
  <r>
    <d v="2022-07-05T00:00:00"/>
    <x v="0"/>
    <d v="1899-12-30T08:45:00"/>
    <d v="1899-12-30T09:30:00"/>
    <s v="AM"/>
    <n v="1"/>
    <n v="2"/>
    <n v="0"/>
    <n v="0"/>
    <n v="10"/>
    <n v="7.4"/>
    <x v="1"/>
  </r>
  <r>
    <d v="2022-07-05T00:00:00"/>
    <x v="0"/>
    <d v="1899-12-30T17:30:00"/>
    <d v="1899-12-30T18:30:00"/>
    <s v="PM"/>
    <n v="4"/>
    <n v="4"/>
    <n v="2"/>
    <n v="50"/>
    <n v="12.5"/>
    <n v="5.92"/>
    <x v="1"/>
  </r>
  <r>
    <d v="2022-07-03T00:00:00"/>
    <x v="0"/>
    <d v="1899-12-30T09:30:00"/>
    <d v="1899-12-30T10:00:00"/>
    <s v="AM"/>
    <n v="3"/>
    <n v="3"/>
    <n v="2"/>
    <n v="66.666666666666657"/>
    <n v="13.333333333333332"/>
    <n v="5.5500000000000007"/>
    <x v="1"/>
  </r>
  <r>
    <d v="2022-07-03T00:00:00"/>
    <x v="0"/>
    <d v="1899-12-30T15:30:00"/>
    <d v="1899-12-30T16:30:00"/>
    <s v="PM"/>
    <n v="21"/>
    <n v="24"/>
    <n v="11"/>
    <n v="45.833333333333329"/>
    <n v="12.291666666666666"/>
    <n v="6.0203389830508476"/>
    <x v="2"/>
  </r>
  <r>
    <d v="2022-05-15T00:00:00"/>
    <x v="1"/>
    <d v="1899-12-30T16:00:00"/>
    <d v="1899-12-30T17:00:00"/>
    <s v="PM"/>
    <n v="2"/>
    <n v="2"/>
    <n v="0"/>
    <n v="0"/>
    <n v="10"/>
    <n v="7.4"/>
    <x v="1"/>
  </r>
  <r>
    <d v="2022-05-18T00:00:00"/>
    <x v="1"/>
    <d v="1899-12-30T09:00:00"/>
    <d v="1899-12-30T10:00:00"/>
    <s v="AM"/>
    <n v="0"/>
    <n v="0"/>
    <n v="0"/>
    <m/>
    <m/>
    <m/>
    <x v="0"/>
  </r>
  <r>
    <d v="2022-05-25T00:00:00"/>
    <x v="1"/>
    <d v="1899-12-30T09:00:00"/>
    <d v="1899-12-30T10:00:00"/>
    <s v="AM"/>
    <n v="0"/>
    <n v="0"/>
    <n v="0"/>
    <m/>
    <m/>
    <m/>
    <x v="0"/>
  </r>
  <r>
    <d v="2022-05-29T00:00:00"/>
    <x v="1"/>
    <d v="1899-12-30T16:00:00"/>
    <d v="1899-12-30T17:00:00"/>
    <s v="PM"/>
    <n v="24"/>
    <n v="24"/>
    <n v="14"/>
    <n v="58.333333333333336"/>
    <n v="12.916666666666668"/>
    <n v="18.812903225806451"/>
    <x v="2"/>
  </r>
  <r>
    <d v="2022-06-01T00:00:00"/>
    <x v="1"/>
    <d v="1899-12-30T09:00:00"/>
    <d v="1899-12-30T10:00:00"/>
    <s v="AM"/>
    <n v="0"/>
    <n v="3"/>
    <n v="0"/>
    <n v="0"/>
    <n v="10"/>
    <n v="24.3"/>
    <x v="1"/>
  </r>
  <r>
    <d v="2022-06-05T00:00:00"/>
    <x v="1"/>
    <d v="1899-12-30T16:00:00"/>
    <d v="1899-12-30T17:00:00"/>
    <s v="PM"/>
    <n v="8"/>
    <n v="8"/>
    <n v="2"/>
    <n v="25"/>
    <n v="11.25"/>
    <n v="21.6"/>
    <x v="1"/>
  </r>
  <r>
    <d v="2022-06-08T00:00:00"/>
    <x v="1"/>
    <d v="1899-12-30T13:30:00"/>
    <d v="1899-12-30T14:30:00"/>
    <s v="PM"/>
    <n v="0"/>
    <n v="0"/>
    <n v="0"/>
    <m/>
    <m/>
    <m/>
    <x v="0"/>
  </r>
  <r>
    <d v="2022-06-12T00:00:00"/>
    <x v="1"/>
    <d v="1899-12-30T10:00:00"/>
    <d v="1899-12-30T11:00:00"/>
    <s v="AM"/>
    <n v="2"/>
    <n v="2"/>
    <n v="0"/>
    <n v="0"/>
    <n v="10"/>
    <n v="24.3"/>
    <x v="1"/>
  </r>
  <r>
    <d v="2022-06-12T00:00:00"/>
    <x v="1"/>
    <d v="1899-12-30T16:00:00"/>
    <d v="1899-12-30T17:00:00"/>
    <s v="PM"/>
    <n v="16"/>
    <n v="17"/>
    <n v="5"/>
    <n v="29.411764705882355"/>
    <n v="11.470588235294118"/>
    <n v="21.184615384615384"/>
    <x v="1"/>
  </r>
  <r>
    <d v="2022-06-14T00:00:00"/>
    <x v="1"/>
    <d v="1899-12-30T09:00:00"/>
    <d v="1899-12-30T10:00:00"/>
    <s v="AM"/>
    <n v="1"/>
    <n v="1"/>
    <n v="1"/>
    <n v="100"/>
    <n v="15"/>
    <n v="16.2"/>
    <x v="1"/>
  </r>
  <r>
    <d v="2022-06-14T00:00:00"/>
    <x v="1"/>
    <d v="1899-12-30T16:00:00"/>
    <d v="1899-12-30T17:00:00"/>
    <s v="PM"/>
    <n v="6"/>
    <n v="11"/>
    <n v="4"/>
    <n v="36.363636363636367"/>
    <n v="11.818181818181818"/>
    <n v="20.561538461538461"/>
    <x v="1"/>
  </r>
  <r>
    <d v="2022-06-19T00:00:00"/>
    <x v="1"/>
    <d v="1899-12-30T10:20:00"/>
    <d v="1899-12-30T11:20:00"/>
    <s v="AM"/>
    <n v="6"/>
    <n v="6"/>
    <n v="2"/>
    <n v="33.333333333333329"/>
    <n v="11.666666666666666"/>
    <n v="20.828571428571429"/>
    <x v="1"/>
  </r>
  <r>
    <d v="2022-06-19T00:00:00"/>
    <x v="1"/>
    <d v="1899-12-30T16:00:00"/>
    <d v="1899-12-30T17:00:00"/>
    <s v="PM"/>
    <n v="20"/>
    <n v="23"/>
    <n v="4"/>
    <n v="17.391304347826086"/>
    <n v="10.869565217391305"/>
    <n v="22.355999999999998"/>
    <x v="2"/>
  </r>
  <r>
    <d v="2022-06-21T00:00:00"/>
    <x v="1"/>
    <d v="1899-12-30T09:00:00"/>
    <d v="1899-12-30T10:00:00"/>
    <s v="AM"/>
    <n v="2"/>
    <n v="5"/>
    <n v="1"/>
    <n v="20"/>
    <n v="11"/>
    <n v="22.09090909090909"/>
    <x v="1"/>
  </r>
  <r>
    <d v="2022-06-21T00:00:00"/>
    <x v="1"/>
    <d v="1899-12-30T16:00:00"/>
    <d v="1899-12-30T17:00:00"/>
    <s v="PM"/>
    <n v="6"/>
    <n v="12"/>
    <n v="3"/>
    <n v="25"/>
    <n v="11.25"/>
    <n v="21.6"/>
    <x v="1"/>
  </r>
  <r>
    <d v="2022-06-26T00:00:00"/>
    <x v="1"/>
    <d v="1899-12-30T09:00:00"/>
    <d v="1899-12-30T10:00:00"/>
    <s v="AM"/>
    <n v="4"/>
    <n v="7"/>
    <n v="0"/>
    <n v="0"/>
    <n v="10"/>
    <n v="24.3"/>
    <x v="1"/>
  </r>
  <r>
    <d v="2022-06-26T00:00:00"/>
    <x v="1"/>
    <d v="1899-12-30T16:00:00"/>
    <d v="1899-12-30T17:00:00"/>
    <s v="PM"/>
    <n v="9"/>
    <n v="11"/>
    <n v="4"/>
    <n v="36.363636363636367"/>
    <n v="11.818181818181818"/>
    <n v="20.561538461538461"/>
    <x v="1"/>
  </r>
  <r>
    <d v="2022-06-28T00:00:00"/>
    <x v="1"/>
    <d v="1899-12-30T09:00:00"/>
    <d v="1899-12-30T10:00:00"/>
    <s v="AM"/>
    <n v="2"/>
    <n v="2"/>
    <n v="1"/>
    <n v="50"/>
    <n v="12.5"/>
    <n v="19.440000000000001"/>
    <x v="1"/>
  </r>
  <r>
    <d v="2022-06-28T00:00:00"/>
    <x v="1"/>
    <d v="1899-12-30T16:00:00"/>
    <d v="1899-12-30T17:00:00"/>
    <s v="PM"/>
    <n v="2"/>
    <n v="4"/>
    <n v="1"/>
    <n v="25"/>
    <n v="11.25"/>
    <n v="21.6"/>
    <x v="1"/>
  </r>
  <r>
    <d v="2022-07-03T00:00:00"/>
    <x v="1"/>
    <d v="1899-12-30T09:00:00"/>
    <d v="1899-12-30T10:00:00"/>
    <s v="AM"/>
    <n v="13"/>
    <n v="13"/>
    <n v="7"/>
    <n v="53.846153846153847"/>
    <n v="12.692307692307692"/>
    <n v="19.145454545454548"/>
    <x v="1"/>
  </r>
  <r>
    <d v="2022-07-03T00:00:00"/>
    <x v="1"/>
    <d v="1899-12-30T16:00:00"/>
    <d v="1899-12-30T17:00:00"/>
    <s v="PM"/>
    <n v="43"/>
    <n v="44"/>
    <n v="29"/>
    <n v="65.909090909090907"/>
    <n v="13.295454545454545"/>
    <n v="18.276923076923076"/>
    <x v="2"/>
  </r>
  <r>
    <d v="2022-07-05T00:00:00"/>
    <x v="1"/>
    <d v="1899-12-30T10:00:00"/>
    <d v="1899-12-30T11:00:00"/>
    <s v="AM"/>
    <n v="4"/>
    <n v="4"/>
    <n v="2"/>
    <n v="50"/>
    <n v="12.5"/>
    <n v="19.440000000000001"/>
    <x v="1"/>
  </r>
  <r>
    <d v="2022-07-05T00:00:00"/>
    <x v="1"/>
    <d v="1899-12-30T15:30:00"/>
    <d v="1899-12-30T16:30:00"/>
    <s v="PM"/>
    <n v="13"/>
    <n v="13"/>
    <n v="8"/>
    <n v="61.53846153846154"/>
    <n v="13.076923076923077"/>
    <n v="18.58235294117647"/>
    <x v="1"/>
  </r>
  <r>
    <d v="2022-07-10T00:00:00"/>
    <x v="1"/>
    <d v="1899-12-30T09:00:00"/>
    <d v="1899-12-30T10:00:00"/>
    <s v="AM"/>
    <n v="6"/>
    <n v="7"/>
    <n v="3"/>
    <n v="42.857142857142854"/>
    <n v="12.142857142857142"/>
    <n v="20.011764705882353"/>
    <x v="1"/>
  </r>
  <r>
    <d v="2022-07-10T00:00:00"/>
    <x v="1"/>
    <d v="1899-12-30T16:00:00"/>
    <d v="1899-12-30T17:00:00"/>
    <s v="PM"/>
    <n v="28"/>
    <n v="28"/>
    <n v="13"/>
    <n v="46.428571428571431"/>
    <n v="12.321428571428571"/>
    <n v="19.721739130434784"/>
    <x v="2"/>
  </r>
  <r>
    <d v="2022-07-17T00:00:00"/>
    <x v="1"/>
    <d v="1899-12-30T10:00:00"/>
    <d v="1899-12-30T11:00:00"/>
    <s v="AM"/>
    <n v="7"/>
    <n v="8"/>
    <n v="2"/>
    <n v="25"/>
    <n v="11.25"/>
    <n v="21.6"/>
    <x v="1"/>
  </r>
  <r>
    <d v="2022-07-17T00:00:00"/>
    <x v="1"/>
    <d v="1899-12-30T16:00:00"/>
    <d v="1899-12-30T17:00:00"/>
    <s v="PM"/>
    <n v="17"/>
    <n v="19"/>
    <n v="8"/>
    <n v="42.105263157894733"/>
    <n v="12.105263157894736"/>
    <n v="20.07391304347826"/>
    <x v="1"/>
  </r>
  <r>
    <d v="2022-07-19T00:00:00"/>
    <x v="1"/>
    <d v="1899-12-30T09:00:00"/>
    <d v="1899-12-30T10:00:00"/>
    <s v="AM"/>
    <n v="2"/>
    <n v="6"/>
    <n v="0"/>
    <n v="0"/>
    <n v="10"/>
    <n v="24.3"/>
    <x v="1"/>
  </r>
  <r>
    <d v="2022-07-19T00:00:00"/>
    <x v="1"/>
    <d v="1899-12-30T17:00:00"/>
    <d v="1899-12-30T18:00:00"/>
    <s v="PM"/>
    <n v="5"/>
    <n v="5"/>
    <n v="2"/>
    <n v="40"/>
    <n v="12"/>
    <n v="20.25"/>
    <x v="1"/>
  </r>
  <r>
    <d v="2022-07-24T00:00:00"/>
    <x v="1"/>
    <d v="1899-12-30T09:00:00"/>
    <d v="1899-12-30T10:00:00"/>
    <s v="AM"/>
    <n v="1"/>
    <n v="1"/>
    <n v="0"/>
    <n v="0"/>
    <n v="10"/>
    <n v="24.3"/>
    <x v="1"/>
  </r>
  <r>
    <d v="2022-07-24T00:00:00"/>
    <x v="1"/>
    <d v="1899-12-30T16:00:00"/>
    <d v="1899-12-30T17:00:00"/>
    <s v="PM"/>
    <n v="11"/>
    <n v="13"/>
    <n v="4"/>
    <n v="30.76923076923077"/>
    <n v="11.538461538461538"/>
    <n v="21.06"/>
    <x v="1"/>
  </r>
  <r>
    <d v="2022-07-26T00:00:00"/>
    <x v="1"/>
    <d v="1899-12-30T09:00:00"/>
    <d v="1899-12-30T10:00:00"/>
    <s v="AM"/>
    <n v="1"/>
    <n v="2"/>
    <n v="1"/>
    <n v="50"/>
    <n v="12.5"/>
    <n v="19.440000000000001"/>
    <x v="1"/>
  </r>
  <r>
    <d v="2022-07-26T00:00:00"/>
    <x v="1"/>
    <d v="1899-12-30T16:00:00"/>
    <d v="1899-12-30T17:00:00"/>
    <s v="PM"/>
    <n v="0"/>
    <n v="0"/>
    <n v="0"/>
    <m/>
    <m/>
    <m/>
    <x v="0"/>
  </r>
  <r>
    <d v="2022-07-31T00:00:00"/>
    <x v="1"/>
    <d v="1899-12-30T09:00:00"/>
    <d v="1899-12-30T10:00:00"/>
    <s v="AM"/>
    <n v="1"/>
    <n v="3"/>
    <n v="0"/>
    <n v="0"/>
    <n v="10"/>
    <n v="24.3"/>
    <x v="1"/>
  </r>
  <r>
    <d v="2022-08-03T00:00:00"/>
    <x v="1"/>
    <d v="1899-12-30T09:00:00"/>
    <d v="1899-12-30T10:00:00"/>
    <s v="AM"/>
    <n v="0"/>
    <n v="0"/>
    <n v="0"/>
    <m/>
    <m/>
    <m/>
    <x v="0"/>
  </r>
  <r>
    <d v="2022-08-03T00:00:00"/>
    <x v="1"/>
    <d v="1899-12-30T16:00:00"/>
    <d v="1899-12-30T17:00:00"/>
    <s v="PM"/>
    <n v="0"/>
    <n v="0"/>
    <n v="0"/>
    <m/>
    <m/>
    <m/>
    <x v="0"/>
  </r>
  <r>
    <d v="2022-08-07T00:00:00"/>
    <x v="1"/>
    <d v="1899-12-30T09:00:00"/>
    <d v="1899-12-30T10:00:00"/>
    <s v="AM"/>
    <n v="1"/>
    <n v="1"/>
    <n v="0"/>
    <n v="0"/>
    <n v="10"/>
    <n v="24.3"/>
    <x v="1"/>
  </r>
  <r>
    <d v="2022-08-07T00:00:00"/>
    <x v="1"/>
    <d v="1899-12-30T16:00:00"/>
    <d v="1899-12-30T17:00:00"/>
    <s v="PM"/>
    <n v="17"/>
    <n v="17"/>
    <n v="10"/>
    <n v="58.82352941176471"/>
    <n v="12.941176470588236"/>
    <n v="18.777272727272727"/>
    <x v="1"/>
  </r>
  <r>
    <d v="2022-08-09T00:00:00"/>
    <x v="1"/>
    <d v="1899-12-30T12:00:00"/>
    <d v="1899-12-30T13:00:00"/>
    <s v="PM"/>
    <n v="3"/>
    <n v="4"/>
    <n v="1"/>
    <n v="25"/>
    <n v="11.25"/>
    <n v="21.6"/>
    <x v="1"/>
  </r>
  <r>
    <d v="2022-08-09T00:00:00"/>
    <x v="1"/>
    <d v="1899-12-30T16:00:00"/>
    <d v="1899-12-30T17:00:00"/>
    <s v="PM"/>
    <n v="10"/>
    <n v="11"/>
    <n v="7"/>
    <n v="63.636363636363633"/>
    <n v="13.181818181818182"/>
    <n v="18.434482758620689"/>
    <x v="1"/>
  </r>
  <r>
    <d v="2022-08-14T00:00:00"/>
    <x v="1"/>
    <d v="1899-12-30T09:00:00"/>
    <d v="1899-12-30T10:00:00"/>
    <s v="AM"/>
    <n v="2"/>
    <n v="8"/>
    <n v="1"/>
    <n v="12.5"/>
    <n v="10.625"/>
    <n v="22.870588235294118"/>
    <x v="1"/>
  </r>
  <r>
    <d v="2022-08-14T00:00:00"/>
    <x v="1"/>
    <d v="1899-12-30T16:00:00"/>
    <d v="1899-12-30T17:00:00"/>
    <s v="PM"/>
    <n v="11"/>
    <n v="14"/>
    <n v="3"/>
    <n v="21.428571428571427"/>
    <n v="11.071428571428571"/>
    <n v="21.948387096774194"/>
    <x v="1"/>
  </r>
  <r>
    <d v="2022-08-16T00:00:00"/>
    <x v="1"/>
    <d v="1899-12-30T09:00:00"/>
    <d v="1899-12-30T10:00:00"/>
    <s v="AM"/>
    <n v="4"/>
    <n v="7"/>
    <n v="3"/>
    <n v="42.857142857142854"/>
    <n v="12.142857142857142"/>
    <n v="20.011764705882353"/>
    <x v="1"/>
  </r>
  <r>
    <d v="2022-08-16T00:00:00"/>
    <x v="1"/>
    <d v="1899-12-30T16:00:00"/>
    <d v="1899-12-30T17:00:00"/>
    <s v="PM"/>
    <n v="10"/>
    <n v="10"/>
    <n v="2"/>
    <n v="20"/>
    <n v="11"/>
    <n v="22.09090909090909"/>
    <x v="1"/>
  </r>
  <r>
    <d v="2022-08-21T00:00:00"/>
    <x v="1"/>
    <d v="1899-12-30T09:00:00"/>
    <d v="1899-12-30T10:00:00"/>
    <s v="AM"/>
    <n v="0"/>
    <n v="0"/>
    <n v="0"/>
    <m/>
    <m/>
    <m/>
    <x v="0"/>
  </r>
  <r>
    <d v="2022-08-21T00:00:00"/>
    <x v="1"/>
    <d v="1899-12-30T16:00:00"/>
    <d v="1899-12-30T17:00:00"/>
    <s v="PM"/>
    <n v="5"/>
    <n v="5"/>
    <n v="2"/>
    <n v="40"/>
    <n v="12"/>
    <n v="20.25"/>
    <x v="1"/>
  </r>
  <r>
    <d v="2022-08-23T00:00:00"/>
    <x v="1"/>
    <d v="1899-12-30T09:00:00"/>
    <d v="1899-12-30T10:00:00"/>
    <s v="AM"/>
    <n v="1"/>
    <n v="1"/>
    <n v="1"/>
    <n v="100"/>
    <n v="15"/>
    <n v="16.2"/>
    <x v="1"/>
  </r>
  <r>
    <d v="2022-08-23T00:00:00"/>
    <x v="1"/>
    <d v="1899-12-30T16:00:00"/>
    <d v="1899-12-30T17:00:00"/>
    <s v="PM"/>
    <n v="5"/>
    <n v="5"/>
    <n v="0"/>
    <n v="0"/>
    <n v="10"/>
    <n v="24.3"/>
    <x v="1"/>
  </r>
  <r>
    <d v="2022-08-28T00:00:00"/>
    <x v="1"/>
    <d v="1899-12-30T12:00:00"/>
    <d v="1899-12-30T13:00:00"/>
    <s v="PM"/>
    <n v="2"/>
    <n v="2"/>
    <n v="0"/>
    <n v="0"/>
    <n v="10"/>
    <n v="24.3"/>
    <x v="1"/>
  </r>
  <r>
    <d v="2022-08-28T00:00:00"/>
    <x v="1"/>
    <d v="1899-12-30T15:00:00"/>
    <d v="1899-12-30T16:00:00"/>
    <s v="PM"/>
    <n v="13"/>
    <n v="13"/>
    <n v="7"/>
    <n v="53.846153846153847"/>
    <n v="12.692307692307692"/>
    <n v="19.145454545454548"/>
    <x v="1"/>
  </r>
  <r>
    <d v="2022-08-30T00:00:00"/>
    <x v="1"/>
    <d v="1899-12-30T10:00:00"/>
    <d v="1899-12-30T11:00:00"/>
    <s v="AM"/>
    <n v="1"/>
    <n v="1"/>
    <n v="1"/>
    <n v="100"/>
    <n v="15"/>
    <n v="16.2"/>
    <x v="1"/>
  </r>
  <r>
    <d v="2022-08-30T00:00:00"/>
    <x v="1"/>
    <d v="1899-12-30T16:00:00"/>
    <d v="1899-12-30T17:00:00"/>
    <s v="PM"/>
    <n v="3"/>
    <n v="3"/>
    <n v="2"/>
    <n v="66.666666666666657"/>
    <n v="13.333333333333332"/>
    <n v="18.225000000000001"/>
    <x v="1"/>
  </r>
  <r>
    <d v="2022-09-04T00:00:00"/>
    <x v="1"/>
    <d v="1899-12-30T09:00:00"/>
    <d v="1899-12-30T10:00:00"/>
    <s v="AM"/>
    <n v="3"/>
    <n v="4"/>
    <n v="1"/>
    <n v="25"/>
    <n v="11.25"/>
    <n v="21.6"/>
    <x v="1"/>
  </r>
  <r>
    <d v="2022-09-04T00:00:00"/>
    <x v="1"/>
    <d v="1899-12-30T16:00:00"/>
    <d v="1899-12-30T17:00:00"/>
    <s v="PM"/>
    <n v="2"/>
    <n v="2"/>
    <n v="0"/>
    <n v="0"/>
    <n v="10"/>
    <n v="24.3"/>
    <x v="1"/>
  </r>
  <r>
    <d v="2022-09-06T00:00:00"/>
    <x v="1"/>
    <d v="1899-12-30T09:00:00"/>
    <d v="1899-12-30T10:00:00"/>
    <s v="AM"/>
    <n v="0"/>
    <n v="0"/>
    <n v="0"/>
    <m/>
    <m/>
    <m/>
    <x v="0"/>
  </r>
  <r>
    <d v="2022-09-06T00:00:00"/>
    <x v="1"/>
    <d v="1899-12-30T16:00:00"/>
    <d v="1899-12-30T17:00:00"/>
    <s v="PM"/>
    <n v="4"/>
    <n v="4"/>
    <n v="0"/>
    <n v="0"/>
    <n v="10"/>
    <n v="24.3"/>
    <x v="1"/>
  </r>
  <r>
    <d v="2022-09-11T00:00:00"/>
    <x v="1"/>
    <d v="1899-12-30T09:00:00"/>
    <d v="1899-12-30T10:00:00"/>
    <s v="AM"/>
    <n v="0"/>
    <n v="0"/>
    <n v="0"/>
    <m/>
    <m/>
    <m/>
    <x v="0"/>
  </r>
  <r>
    <d v="2022-09-11T00:00:00"/>
    <x v="1"/>
    <d v="1899-12-30T16:00:00"/>
    <d v="1899-12-30T17:00:00"/>
    <s v="PM"/>
    <n v="0"/>
    <n v="0"/>
    <n v="0"/>
    <m/>
    <m/>
    <m/>
    <x v="0"/>
  </r>
  <r>
    <m/>
    <x v="2"/>
    <m/>
    <m/>
    <m/>
    <m/>
    <m/>
    <m/>
    <m/>
    <m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F3CE0F-AEA1-4295-9FA8-34E92FED5724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4" firstHeaderRow="1" firstDataRow="1" firstDataCol="1"/>
  <pivotFields count="12">
    <pivotField showAll="0"/>
    <pivotField axis="axisRow" showAll="0">
      <items count="6">
        <item x="1"/>
        <item x="0"/>
        <item m="1" x="4"/>
        <item m="1" x="3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4">
        <item x="1"/>
        <item x="2"/>
        <item x="0"/>
        <item t="default"/>
      </items>
    </pivotField>
  </pivotFields>
  <rowFields count="2">
    <field x="1"/>
    <field x="11"/>
  </rowFields>
  <rowItems count="11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>
      <x v="4"/>
    </i>
    <i r="1">
      <x v="2"/>
    </i>
    <i t="grand">
      <x/>
    </i>
  </rowItems>
  <colItems count="1">
    <i/>
  </colItems>
  <dataFields count="1">
    <dataField name="Count of Use Exceeded?" fld="1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35859-74C5-47A4-9C3A-9A6F8F0F5429}">
  <dimension ref="A1:AO122"/>
  <sheetViews>
    <sheetView tabSelected="1" workbookViewId="0">
      <pane xSplit="5" ySplit="2" topLeftCell="Y108" activePane="bottomRight" state="frozen"/>
      <selection pane="topRight" activeCell="F1" sqref="F1"/>
      <selection pane="bottomLeft" activeCell="A3" sqref="A3"/>
      <selection pane="bottomRight" activeCell="AG126" sqref="AG126"/>
    </sheetView>
  </sheetViews>
  <sheetFormatPr defaultRowHeight="14.4" x14ac:dyDescent="0.3"/>
  <cols>
    <col min="1" max="1" width="9.6640625" bestFit="1" customWidth="1"/>
    <col min="15" max="15" width="10.88671875" bestFit="1" customWidth="1"/>
    <col min="28" max="28" width="12.6640625" bestFit="1" customWidth="1"/>
    <col min="29" max="29" width="10.109375" bestFit="1" customWidth="1"/>
    <col min="30" max="30" width="9.44140625" bestFit="1" customWidth="1"/>
    <col min="34" max="34" width="10.6640625" bestFit="1" customWidth="1"/>
    <col min="35" max="35" width="16" bestFit="1" customWidth="1"/>
    <col min="36" max="36" width="11" customWidth="1"/>
    <col min="37" max="37" width="11.6640625" customWidth="1"/>
    <col min="38" max="38" width="7.5546875" bestFit="1" customWidth="1"/>
    <col min="39" max="39" width="10.6640625" customWidth="1"/>
  </cols>
  <sheetData>
    <row r="1" spans="1:40" x14ac:dyDescent="0.3">
      <c r="I1" s="1"/>
      <c r="J1" s="5"/>
      <c r="K1" s="26" t="s">
        <v>14</v>
      </c>
      <c r="L1" s="26"/>
      <c r="M1" s="26"/>
      <c r="N1" s="26"/>
      <c r="O1" s="26"/>
      <c r="P1" s="22"/>
      <c r="Q1" s="19" t="s">
        <v>15</v>
      </c>
      <c r="R1" s="19"/>
      <c r="S1" s="19"/>
      <c r="T1" s="19"/>
      <c r="U1" s="19"/>
      <c r="V1" s="20"/>
      <c r="W1" s="21" t="s">
        <v>16</v>
      </c>
      <c r="X1" s="22"/>
      <c r="Y1" s="2"/>
      <c r="Z1" s="23" t="s">
        <v>19</v>
      </c>
      <c r="AA1" s="24"/>
      <c r="AB1" s="25"/>
      <c r="AC1" s="2"/>
      <c r="AD1" s="2"/>
      <c r="AE1" s="2"/>
      <c r="AF1" s="2"/>
    </row>
    <row r="2" spans="1:40" s="13" customFormat="1" ht="28.8" x14ac:dyDescent="0.3">
      <c r="A2" s="7" t="s">
        <v>0</v>
      </c>
      <c r="B2" s="7" t="s">
        <v>1</v>
      </c>
      <c r="C2" s="7" t="s">
        <v>2</v>
      </c>
      <c r="D2" s="7" t="s">
        <v>3</v>
      </c>
      <c r="E2" s="7" t="s">
        <v>170</v>
      </c>
      <c r="F2" s="7" t="s">
        <v>171</v>
      </c>
      <c r="G2" s="7" t="s">
        <v>4</v>
      </c>
      <c r="H2" s="7" t="s">
        <v>5</v>
      </c>
      <c r="I2" s="7" t="s">
        <v>6</v>
      </c>
      <c r="J2" s="8" t="s">
        <v>7</v>
      </c>
      <c r="K2" s="9" t="s">
        <v>8</v>
      </c>
      <c r="L2" s="9" t="s">
        <v>9</v>
      </c>
      <c r="M2" s="9" t="s">
        <v>10</v>
      </c>
      <c r="N2" s="9" t="s">
        <v>11</v>
      </c>
      <c r="O2" s="9" t="s">
        <v>12</v>
      </c>
      <c r="P2" s="10" t="s">
        <v>13</v>
      </c>
      <c r="Q2" s="9" t="s">
        <v>8</v>
      </c>
      <c r="R2" s="9" t="s">
        <v>9</v>
      </c>
      <c r="S2" s="9" t="s">
        <v>10</v>
      </c>
      <c r="T2" s="9" t="s">
        <v>11</v>
      </c>
      <c r="U2" s="9" t="s">
        <v>12</v>
      </c>
      <c r="V2" s="10" t="s">
        <v>13</v>
      </c>
      <c r="W2" s="11" t="s">
        <v>17</v>
      </c>
      <c r="X2" s="10" t="s">
        <v>13</v>
      </c>
      <c r="Y2" s="12" t="s">
        <v>18</v>
      </c>
      <c r="Z2" s="11" t="s">
        <v>20</v>
      </c>
      <c r="AA2" s="9" t="s">
        <v>21</v>
      </c>
      <c r="AB2" s="10" t="s">
        <v>22</v>
      </c>
      <c r="AC2" s="12" t="s">
        <v>23</v>
      </c>
      <c r="AD2" s="12" t="s">
        <v>24</v>
      </c>
      <c r="AE2" s="12" t="s">
        <v>25</v>
      </c>
      <c r="AF2" s="12" t="s">
        <v>13</v>
      </c>
      <c r="AG2" s="8" t="s">
        <v>174</v>
      </c>
      <c r="AH2" s="8" t="s">
        <v>29</v>
      </c>
      <c r="AI2" s="7" t="s">
        <v>175</v>
      </c>
      <c r="AJ2" s="7" t="s">
        <v>176</v>
      </c>
      <c r="AK2" s="7" t="s">
        <v>179</v>
      </c>
      <c r="AL2" s="7" t="s">
        <v>177</v>
      </c>
      <c r="AM2" s="7" t="s">
        <v>178</v>
      </c>
      <c r="AN2" s="8" t="s">
        <v>30</v>
      </c>
    </row>
    <row r="3" spans="1:40" x14ac:dyDescent="0.3">
      <c r="A3" s="3">
        <v>44740</v>
      </c>
      <c r="B3" t="s">
        <v>32</v>
      </c>
      <c r="C3" s="4">
        <v>0.36458333333333331</v>
      </c>
      <c r="D3" s="4">
        <v>0.4375</v>
      </c>
      <c r="E3" s="4" t="s">
        <v>125</v>
      </c>
      <c r="F3" s="4" t="s">
        <v>172</v>
      </c>
      <c r="G3" t="s">
        <v>26</v>
      </c>
      <c r="H3">
        <v>72</v>
      </c>
      <c r="I3" t="s">
        <v>27</v>
      </c>
      <c r="J3" t="s">
        <v>28</v>
      </c>
      <c r="AG3">
        <f>SUM(K3:Y3)</f>
        <v>0</v>
      </c>
      <c r="AH3">
        <f>SUM(K3:AF3)</f>
        <v>0</v>
      </c>
      <c r="AI3">
        <f>SUM(K3,L3,M3,O3,Q3,R3,S3,U3,Y3)</f>
        <v>0</v>
      </c>
      <c r="AJ3" s="14"/>
      <c r="AK3" s="14" t="e">
        <f>10+(5*(AI3/AH3))</f>
        <v>#DIV/0!</v>
      </c>
      <c r="AL3" s="14" t="e">
        <f>74/AK3</f>
        <v>#DIV/0!</v>
      </c>
      <c r="AM3" s="14" t="e">
        <f>IF(AH3&gt;AL3,"Yes","No")</f>
        <v>#DIV/0!</v>
      </c>
    </row>
    <row r="4" spans="1:40" x14ac:dyDescent="0.3">
      <c r="A4" s="3">
        <v>44740</v>
      </c>
      <c r="B4" t="s">
        <v>32</v>
      </c>
      <c r="C4" s="4">
        <v>0.64583333333333337</v>
      </c>
      <c r="D4" s="4">
        <v>0.6875</v>
      </c>
      <c r="E4" s="4" t="s">
        <v>125</v>
      </c>
      <c r="F4" s="4" t="s">
        <v>172</v>
      </c>
      <c r="G4" t="s">
        <v>26</v>
      </c>
      <c r="H4">
        <v>84</v>
      </c>
      <c r="I4" t="s">
        <v>27</v>
      </c>
      <c r="M4">
        <v>1</v>
      </c>
      <c r="T4">
        <v>2</v>
      </c>
      <c r="X4">
        <v>1</v>
      </c>
      <c r="AG4">
        <f t="shared" ref="AG4:AG67" si="0">SUM(K4:Y4)</f>
        <v>4</v>
      </c>
      <c r="AH4">
        <f t="shared" ref="AH4:AH67" si="1">SUM(K4:AF4)</f>
        <v>4</v>
      </c>
      <c r="AI4">
        <f t="shared" ref="AI4:AI67" si="2">SUM(K4,L4,M4,O4,Q4,R4,S4,U4,Y4)</f>
        <v>1</v>
      </c>
      <c r="AJ4" s="14">
        <f t="shared" ref="AJ4:AJ67" si="3">AI4/AH4*100</f>
        <v>25</v>
      </c>
      <c r="AK4" s="14">
        <f t="shared" ref="AK4:AK67" si="4">10+(5*(AI4/AH4))</f>
        <v>11.25</v>
      </c>
      <c r="AL4" s="14">
        <f t="shared" ref="AL4:AL64" si="5">74/AK4</f>
        <v>6.5777777777777775</v>
      </c>
      <c r="AM4" s="14" t="str">
        <f t="shared" ref="AM4:AM67" si="6">IF(AH4&gt;AL4,"Yes","No")</f>
        <v>No</v>
      </c>
      <c r="AN4" t="s">
        <v>31</v>
      </c>
    </row>
    <row r="5" spans="1:40" x14ac:dyDescent="0.3">
      <c r="A5" s="3">
        <v>44738</v>
      </c>
      <c r="B5" t="s">
        <v>32</v>
      </c>
      <c r="C5" s="4">
        <v>0.375</v>
      </c>
      <c r="D5" s="4">
        <v>0.41666666666666669</v>
      </c>
      <c r="E5" s="4" t="s">
        <v>125</v>
      </c>
      <c r="F5" s="4" t="s">
        <v>172</v>
      </c>
      <c r="G5" t="s">
        <v>26</v>
      </c>
      <c r="H5">
        <v>70</v>
      </c>
      <c r="I5" t="s">
        <v>33</v>
      </c>
      <c r="J5" t="s">
        <v>28</v>
      </c>
      <c r="O5">
        <v>1</v>
      </c>
      <c r="AG5">
        <f t="shared" si="0"/>
        <v>1</v>
      </c>
      <c r="AH5">
        <f t="shared" si="1"/>
        <v>1</v>
      </c>
      <c r="AI5">
        <f t="shared" si="2"/>
        <v>1</v>
      </c>
      <c r="AJ5" s="14">
        <f t="shared" si="3"/>
        <v>100</v>
      </c>
      <c r="AK5" s="14">
        <f t="shared" si="4"/>
        <v>15</v>
      </c>
      <c r="AL5" s="14">
        <f t="shared" si="5"/>
        <v>4.9333333333333336</v>
      </c>
      <c r="AM5" s="14" t="str">
        <f t="shared" si="6"/>
        <v>No</v>
      </c>
      <c r="AN5" t="s">
        <v>34</v>
      </c>
    </row>
    <row r="6" spans="1:40" x14ac:dyDescent="0.3">
      <c r="A6" s="3">
        <v>44738</v>
      </c>
      <c r="B6" t="s">
        <v>32</v>
      </c>
      <c r="C6" s="4">
        <v>0.66666666666666663</v>
      </c>
      <c r="D6" s="4">
        <v>0.70833333333333337</v>
      </c>
      <c r="E6" s="4" t="s">
        <v>125</v>
      </c>
      <c r="F6" s="4" t="s">
        <v>172</v>
      </c>
      <c r="G6" t="s">
        <v>26</v>
      </c>
      <c r="H6">
        <v>76</v>
      </c>
      <c r="I6" t="s">
        <v>33</v>
      </c>
      <c r="J6" t="s">
        <v>28</v>
      </c>
      <c r="N6">
        <v>1</v>
      </c>
      <c r="O6">
        <v>1</v>
      </c>
      <c r="T6">
        <v>3</v>
      </c>
      <c r="Y6">
        <v>1</v>
      </c>
      <c r="AG6">
        <f t="shared" si="0"/>
        <v>6</v>
      </c>
      <c r="AH6">
        <f t="shared" si="1"/>
        <v>6</v>
      </c>
      <c r="AI6">
        <f t="shared" si="2"/>
        <v>2</v>
      </c>
      <c r="AJ6" s="14">
        <f t="shared" si="3"/>
        <v>33.333333333333329</v>
      </c>
      <c r="AK6" s="14">
        <f t="shared" si="4"/>
        <v>11.666666666666666</v>
      </c>
      <c r="AL6" s="14">
        <f t="shared" si="5"/>
        <v>6.3428571428571434</v>
      </c>
      <c r="AM6" s="14" t="str">
        <f t="shared" si="6"/>
        <v>No</v>
      </c>
    </row>
    <row r="7" spans="1:40" x14ac:dyDescent="0.3">
      <c r="A7" s="3">
        <v>44733</v>
      </c>
      <c r="B7" t="s">
        <v>32</v>
      </c>
      <c r="C7" s="4">
        <v>0.41666666666666669</v>
      </c>
      <c r="D7" s="4">
        <v>0.45833333333333331</v>
      </c>
      <c r="E7" s="4" t="s">
        <v>125</v>
      </c>
      <c r="F7" s="4" t="s">
        <v>172</v>
      </c>
      <c r="G7" t="s">
        <v>28</v>
      </c>
      <c r="H7">
        <v>79</v>
      </c>
      <c r="I7" t="s">
        <v>35</v>
      </c>
      <c r="J7" t="s">
        <v>28</v>
      </c>
      <c r="L7">
        <v>1</v>
      </c>
      <c r="Y7">
        <v>1</v>
      </c>
      <c r="AG7">
        <f t="shared" si="0"/>
        <v>2</v>
      </c>
      <c r="AH7">
        <f t="shared" si="1"/>
        <v>2</v>
      </c>
      <c r="AI7">
        <f t="shared" si="2"/>
        <v>2</v>
      </c>
      <c r="AJ7" s="14">
        <f t="shared" si="3"/>
        <v>100</v>
      </c>
      <c r="AK7" s="14">
        <f t="shared" si="4"/>
        <v>15</v>
      </c>
      <c r="AL7" s="14">
        <f t="shared" si="5"/>
        <v>4.9333333333333336</v>
      </c>
      <c r="AM7" s="14" t="str">
        <f t="shared" si="6"/>
        <v>No</v>
      </c>
    </row>
    <row r="8" spans="1:40" x14ac:dyDescent="0.3">
      <c r="A8" s="3">
        <v>44733</v>
      </c>
      <c r="B8" t="s">
        <v>32</v>
      </c>
      <c r="C8" s="4">
        <v>0.65625</v>
      </c>
      <c r="D8" s="4">
        <v>0.69791666666666663</v>
      </c>
      <c r="E8" s="4" t="s">
        <v>126</v>
      </c>
      <c r="F8" s="4" t="s">
        <v>173</v>
      </c>
      <c r="G8" t="s">
        <v>28</v>
      </c>
      <c r="H8">
        <v>95</v>
      </c>
      <c r="I8" t="s">
        <v>35</v>
      </c>
      <c r="J8" t="s">
        <v>28</v>
      </c>
      <c r="L8">
        <v>1</v>
      </c>
      <c r="T8">
        <v>1</v>
      </c>
      <c r="Y8">
        <v>1</v>
      </c>
      <c r="AG8">
        <f t="shared" si="0"/>
        <v>3</v>
      </c>
      <c r="AH8">
        <f t="shared" si="1"/>
        <v>3</v>
      </c>
      <c r="AI8">
        <f t="shared" si="2"/>
        <v>2</v>
      </c>
      <c r="AJ8" s="14">
        <f t="shared" si="3"/>
        <v>66.666666666666657</v>
      </c>
      <c r="AK8" s="14">
        <f t="shared" si="4"/>
        <v>13.333333333333332</v>
      </c>
      <c r="AL8" s="14">
        <f t="shared" si="5"/>
        <v>5.5500000000000007</v>
      </c>
      <c r="AM8" s="14" t="str">
        <f t="shared" si="6"/>
        <v>No</v>
      </c>
    </row>
    <row r="9" spans="1:40" x14ac:dyDescent="0.3">
      <c r="A9" s="3">
        <v>44731</v>
      </c>
      <c r="B9" t="s">
        <v>32</v>
      </c>
      <c r="C9" s="4">
        <v>0.35416666666666669</v>
      </c>
      <c r="D9" s="4">
        <v>0.41666666666666669</v>
      </c>
      <c r="E9" s="4" t="s">
        <v>125</v>
      </c>
      <c r="F9" s="4" t="s">
        <v>172</v>
      </c>
      <c r="G9" t="s">
        <v>36</v>
      </c>
      <c r="H9">
        <v>65</v>
      </c>
      <c r="I9" t="s">
        <v>35</v>
      </c>
      <c r="J9" t="s">
        <v>28</v>
      </c>
      <c r="X9">
        <v>1</v>
      </c>
      <c r="AG9">
        <f t="shared" si="0"/>
        <v>1</v>
      </c>
      <c r="AH9">
        <f t="shared" si="1"/>
        <v>1</v>
      </c>
      <c r="AI9">
        <f t="shared" si="2"/>
        <v>0</v>
      </c>
      <c r="AJ9" s="14">
        <f t="shared" si="3"/>
        <v>0</v>
      </c>
      <c r="AK9" s="14">
        <f t="shared" si="4"/>
        <v>10</v>
      </c>
      <c r="AL9" s="14">
        <f t="shared" si="5"/>
        <v>7.4</v>
      </c>
      <c r="AM9" s="14" t="str">
        <f t="shared" si="6"/>
        <v>No</v>
      </c>
      <c r="AN9" t="s">
        <v>78</v>
      </c>
    </row>
    <row r="10" spans="1:40" x14ac:dyDescent="0.3">
      <c r="A10" s="3">
        <v>44731</v>
      </c>
      <c r="B10" t="s">
        <v>32</v>
      </c>
      <c r="C10" s="4">
        <v>0.70833333333333337</v>
      </c>
      <c r="D10" s="4">
        <v>0.73958333333333337</v>
      </c>
      <c r="E10" s="4" t="s">
        <v>126</v>
      </c>
      <c r="F10" s="4" t="s">
        <v>172</v>
      </c>
      <c r="G10" t="s">
        <v>36</v>
      </c>
      <c r="H10">
        <v>80</v>
      </c>
      <c r="I10" t="s">
        <v>35</v>
      </c>
      <c r="J10" t="s">
        <v>36</v>
      </c>
      <c r="N10">
        <v>1</v>
      </c>
      <c r="Q10">
        <v>1</v>
      </c>
      <c r="T10">
        <v>7</v>
      </c>
      <c r="X10">
        <v>1</v>
      </c>
      <c r="Y10">
        <v>5</v>
      </c>
      <c r="AG10">
        <f t="shared" si="0"/>
        <v>15</v>
      </c>
      <c r="AH10">
        <f t="shared" si="1"/>
        <v>15</v>
      </c>
      <c r="AI10">
        <f t="shared" si="2"/>
        <v>6</v>
      </c>
      <c r="AJ10" s="14">
        <f t="shared" si="3"/>
        <v>40</v>
      </c>
      <c r="AK10" s="14">
        <f t="shared" si="4"/>
        <v>12</v>
      </c>
      <c r="AL10" s="14">
        <f t="shared" si="5"/>
        <v>6.166666666666667</v>
      </c>
      <c r="AM10" s="14" t="str">
        <f t="shared" si="6"/>
        <v>Yes</v>
      </c>
      <c r="AN10" t="s">
        <v>37</v>
      </c>
    </row>
    <row r="11" spans="1:40" x14ac:dyDescent="0.3">
      <c r="A11" s="3">
        <v>44726</v>
      </c>
      <c r="B11" t="s">
        <v>38</v>
      </c>
      <c r="C11" s="4">
        <v>0.4375</v>
      </c>
      <c r="D11" s="4">
        <v>0.45833333333333331</v>
      </c>
      <c r="E11" s="4" t="s">
        <v>125</v>
      </c>
      <c r="F11" s="4" t="s">
        <v>172</v>
      </c>
      <c r="G11" t="s">
        <v>26</v>
      </c>
      <c r="H11">
        <v>84</v>
      </c>
      <c r="I11" t="s">
        <v>35</v>
      </c>
      <c r="J11" t="s">
        <v>28</v>
      </c>
      <c r="N11">
        <v>1</v>
      </c>
      <c r="T11">
        <v>1</v>
      </c>
      <c r="Y11">
        <v>2</v>
      </c>
      <c r="AG11">
        <f t="shared" si="0"/>
        <v>4</v>
      </c>
      <c r="AH11">
        <f t="shared" si="1"/>
        <v>4</v>
      </c>
      <c r="AI11">
        <f t="shared" si="2"/>
        <v>2</v>
      </c>
      <c r="AJ11" s="14">
        <f t="shared" si="3"/>
        <v>50</v>
      </c>
      <c r="AK11" s="14">
        <f t="shared" si="4"/>
        <v>12.5</v>
      </c>
      <c r="AL11" s="14">
        <f t="shared" si="5"/>
        <v>5.92</v>
      </c>
      <c r="AM11" s="14" t="str">
        <f t="shared" si="6"/>
        <v>No</v>
      </c>
    </row>
    <row r="12" spans="1:40" x14ac:dyDescent="0.3">
      <c r="A12" s="3">
        <v>44726</v>
      </c>
      <c r="B12" t="s">
        <v>38</v>
      </c>
      <c r="C12" s="4">
        <v>0.66666666666666663</v>
      </c>
      <c r="D12" s="4">
        <v>0.6875</v>
      </c>
      <c r="E12" s="4" t="s">
        <v>126</v>
      </c>
      <c r="F12" s="4" t="s">
        <v>172</v>
      </c>
      <c r="N12">
        <v>1</v>
      </c>
      <c r="T12">
        <v>1</v>
      </c>
      <c r="Y12">
        <v>2</v>
      </c>
      <c r="AA12">
        <v>2</v>
      </c>
      <c r="AG12">
        <f t="shared" si="0"/>
        <v>4</v>
      </c>
      <c r="AH12">
        <f t="shared" si="1"/>
        <v>6</v>
      </c>
      <c r="AI12">
        <f t="shared" si="2"/>
        <v>2</v>
      </c>
      <c r="AJ12" s="14">
        <f t="shared" si="3"/>
        <v>33.333333333333329</v>
      </c>
      <c r="AK12" s="14">
        <f t="shared" si="4"/>
        <v>11.666666666666666</v>
      </c>
      <c r="AL12" s="14">
        <f t="shared" si="5"/>
        <v>6.3428571428571434</v>
      </c>
      <c r="AM12" s="14" t="str">
        <f t="shared" si="6"/>
        <v>No</v>
      </c>
      <c r="AN12" t="s">
        <v>39</v>
      </c>
    </row>
    <row r="13" spans="1:40" x14ac:dyDescent="0.3">
      <c r="A13" s="3">
        <v>44724</v>
      </c>
      <c r="B13" t="s">
        <v>38</v>
      </c>
      <c r="C13" s="4">
        <v>0.375</v>
      </c>
      <c r="D13" s="4">
        <v>0.42708333333333331</v>
      </c>
      <c r="E13" s="4" t="s">
        <v>125</v>
      </c>
      <c r="F13" s="4" t="s">
        <v>172</v>
      </c>
      <c r="G13" t="s">
        <v>40</v>
      </c>
      <c r="H13">
        <v>62</v>
      </c>
      <c r="I13" t="s">
        <v>41</v>
      </c>
      <c r="J13" t="s">
        <v>28</v>
      </c>
      <c r="AG13">
        <f t="shared" si="0"/>
        <v>0</v>
      </c>
      <c r="AH13">
        <f t="shared" si="1"/>
        <v>0</v>
      </c>
      <c r="AI13">
        <f t="shared" si="2"/>
        <v>0</v>
      </c>
      <c r="AJ13" s="14"/>
      <c r="AK13" s="14" t="e">
        <f t="shared" si="4"/>
        <v>#DIV/0!</v>
      </c>
      <c r="AL13" s="14" t="e">
        <f t="shared" si="5"/>
        <v>#DIV/0!</v>
      </c>
      <c r="AM13" s="14" t="e">
        <f t="shared" si="6"/>
        <v>#DIV/0!</v>
      </c>
    </row>
    <row r="14" spans="1:40" x14ac:dyDescent="0.3">
      <c r="A14" s="3">
        <v>44724</v>
      </c>
      <c r="B14" t="s">
        <v>38</v>
      </c>
      <c r="C14" s="4">
        <v>0.6875</v>
      </c>
      <c r="D14" s="4">
        <v>0.70833333333333337</v>
      </c>
      <c r="E14" s="4" t="s">
        <v>126</v>
      </c>
      <c r="F14" s="4" t="s">
        <v>172</v>
      </c>
      <c r="G14" t="s">
        <v>40</v>
      </c>
      <c r="Q14">
        <v>1</v>
      </c>
      <c r="T14">
        <v>3</v>
      </c>
      <c r="AA14">
        <v>1</v>
      </c>
      <c r="AG14">
        <f t="shared" si="0"/>
        <v>4</v>
      </c>
      <c r="AH14">
        <f t="shared" si="1"/>
        <v>5</v>
      </c>
      <c r="AI14">
        <f t="shared" si="2"/>
        <v>1</v>
      </c>
      <c r="AJ14" s="14">
        <f t="shared" si="3"/>
        <v>20</v>
      </c>
      <c r="AK14" s="14">
        <f t="shared" si="4"/>
        <v>11</v>
      </c>
      <c r="AL14" s="14">
        <f t="shared" si="5"/>
        <v>6.7272727272727275</v>
      </c>
      <c r="AM14" s="14" t="str">
        <f t="shared" si="6"/>
        <v>No</v>
      </c>
      <c r="AN14" t="s">
        <v>42</v>
      </c>
    </row>
    <row r="15" spans="1:40" x14ac:dyDescent="0.3">
      <c r="A15" s="3">
        <v>44720</v>
      </c>
      <c r="B15" t="s">
        <v>32</v>
      </c>
      <c r="C15" s="4">
        <v>0.39583333333333331</v>
      </c>
      <c r="D15" s="4">
        <v>0.41666666666666669</v>
      </c>
      <c r="E15" s="4" t="s">
        <v>125</v>
      </c>
      <c r="F15" s="4" t="s">
        <v>172</v>
      </c>
      <c r="G15" t="s">
        <v>43</v>
      </c>
      <c r="H15">
        <v>58</v>
      </c>
      <c r="I15" t="s">
        <v>44</v>
      </c>
      <c r="AG15">
        <f t="shared" si="0"/>
        <v>0</v>
      </c>
      <c r="AH15">
        <f t="shared" si="1"/>
        <v>0</v>
      </c>
      <c r="AI15">
        <f t="shared" si="2"/>
        <v>0</v>
      </c>
      <c r="AJ15" s="14"/>
      <c r="AK15" s="14" t="e">
        <f t="shared" si="4"/>
        <v>#DIV/0!</v>
      </c>
      <c r="AL15" s="14" t="e">
        <f t="shared" si="5"/>
        <v>#DIV/0!</v>
      </c>
      <c r="AM15" s="14" t="e">
        <f t="shared" si="6"/>
        <v>#DIV/0!</v>
      </c>
      <c r="AN15" t="s">
        <v>45</v>
      </c>
    </row>
    <row r="16" spans="1:40" x14ac:dyDescent="0.3">
      <c r="A16" s="3">
        <v>44717</v>
      </c>
      <c r="B16" t="s">
        <v>32</v>
      </c>
      <c r="C16" s="4">
        <v>0.66666666666666663</v>
      </c>
      <c r="D16" s="4">
        <v>0.70833333333333337</v>
      </c>
      <c r="E16" s="4" t="s">
        <v>126</v>
      </c>
      <c r="F16" s="4" t="s">
        <v>172</v>
      </c>
      <c r="G16" t="s">
        <v>36</v>
      </c>
      <c r="H16">
        <v>69</v>
      </c>
      <c r="I16" t="s">
        <v>46</v>
      </c>
      <c r="J16" t="s">
        <v>28</v>
      </c>
      <c r="N16">
        <v>1</v>
      </c>
      <c r="P16">
        <v>1</v>
      </c>
      <c r="T16">
        <v>1</v>
      </c>
      <c r="AG16">
        <f t="shared" si="0"/>
        <v>3</v>
      </c>
      <c r="AH16">
        <f t="shared" si="1"/>
        <v>3</v>
      </c>
      <c r="AI16">
        <f t="shared" si="2"/>
        <v>0</v>
      </c>
      <c r="AJ16" s="14">
        <f t="shared" si="3"/>
        <v>0</v>
      </c>
      <c r="AK16" s="14">
        <f t="shared" si="4"/>
        <v>10</v>
      </c>
      <c r="AL16" s="14">
        <f t="shared" si="5"/>
        <v>7.4</v>
      </c>
      <c r="AM16" s="14" t="str">
        <f t="shared" si="6"/>
        <v>No</v>
      </c>
      <c r="AN16" t="s">
        <v>47</v>
      </c>
    </row>
    <row r="17" spans="1:41" x14ac:dyDescent="0.3">
      <c r="A17" s="3">
        <v>44713</v>
      </c>
      <c r="B17" t="s">
        <v>32</v>
      </c>
      <c r="C17" s="4">
        <v>0.375</v>
      </c>
      <c r="D17" s="4">
        <v>0.41666666666666669</v>
      </c>
      <c r="E17" s="4" t="s">
        <v>125</v>
      </c>
      <c r="F17" s="4" t="s">
        <v>172</v>
      </c>
      <c r="G17" t="s">
        <v>36</v>
      </c>
      <c r="H17">
        <v>64</v>
      </c>
      <c r="I17" t="s">
        <v>35</v>
      </c>
      <c r="J17" t="s">
        <v>28</v>
      </c>
      <c r="P17">
        <v>1</v>
      </c>
      <c r="AG17">
        <f t="shared" si="0"/>
        <v>1</v>
      </c>
      <c r="AH17">
        <f t="shared" si="1"/>
        <v>1</v>
      </c>
      <c r="AI17">
        <f t="shared" si="2"/>
        <v>0</v>
      </c>
      <c r="AJ17" s="14">
        <f t="shared" si="3"/>
        <v>0</v>
      </c>
      <c r="AK17" s="14">
        <f t="shared" si="4"/>
        <v>10</v>
      </c>
      <c r="AL17" s="14">
        <f t="shared" si="5"/>
        <v>7.4</v>
      </c>
      <c r="AM17" s="14" t="str">
        <f t="shared" si="6"/>
        <v>No</v>
      </c>
      <c r="AN17" t="s">
        <v>48</v>
      </c>
    </row>
    <row r="18" spans="1:41" x14ac:dyDescent="0.3">
      <c r="A18" s="3">
        <v>44710</v>
      </c>
      <c r="B18" t="s">
        <v>32</v>
      </c>
      <c r="C18" s="4">
        <v>0.66666666666666663</v>
      </c>
      <c r="D18" s="4">
        <v>0.70833333333333337</v>
      </c>
      <c r="E18" s="4" t="s">
        <v>126</v>
      </c>
      <c r="F18" s="4" t="s">
        <v>172</v>
      </c>
      <c r="G18" t="s">
        <v>40</v>
      </c>
      <c r="H18">
        <v>80</v>
      </c>
      <c r="I18" t="s">
        <v>33</v>
      </c>
      <c r="J18" t="s">
        <v>49</v>
      </c>
      <c r="L18">
        <v>2</v>
      </c>
      <c r="N18">
        <v>1</v>
      </c>
      <c r="R18">
        <v>2</v>
      </c>
      <c r="T18">
        <v>5</v>
      </c>
      <c r="U18">
        <v>1</v>
      </c>
      <c r="Y18">
        <v>1</v>
      </c>
      <c r="AG18">
        <f t="shared" si="0"/>
        <v>12</v>
      </c>
      <c r="AH18">
        <f t="shared" si="1"/>
        <v>12</v>
      </c>
      <c r="AI18">
        <f t="shared" si="2"/>
        <v>6</v>
      </c>
      <c r="AJ18" s="14">
        <f t="shared" si="3"/>
        <v>50</v>
      </c>
      <c r="AK18" s="14">
        <f t="shared" si="4"/>
        <v>12.5</v>
      </c>
      <c r="AL18" s="14">
        <f t="shared" si="5"/>
        <v>5.92</v>
      </c>
      <c r="AM18" s="14" t="str">
        <f t="shared" si="6"/>
        <v>Yes</v>
      </c>
    </row>
    <row r="19" spans="1:41" x14ac:dyDescent="0.3">
      <c r="A19" s="3">
        <v>44706</v>
      </c>
      <c r="B19" t="s">
        <v>38</v>
      </c>
      <c r="C19" s="4">
        <v>0.375</v>
      </c>
      <c r="D19" s="4">
        <v>0.4375</v>
      </c>
      <c r="E19" s="4" t="s">
        <v>125</v>
      </c>
      <c r="F19" s="4" t="s">
        <v>172</v>
      </c>
      <c r="G19" t="s">
        <v>50</v>
      </c>
      <c r="H19">
        <v>54</v>
      </c>
      <c r="I19" t="s">
        <v>46</v>
      </c>
      <c r="J19" t="s">
        <v>28</v>
      </c>
      <c r="AG19">
        <f t="shared" si="0"/>
        <v>0</v>
      </c>
      <c r="AH19">
        <f t="shared" si="1"/>
        <v>0</v>
      </c>
      <c r="AI19">
        <f t="shared" si="2"/>
        <v>0</v>
      </c>
      <c r="AJ19" s="14"/>
      <c r="AK19" s="14" t="e">
        <f t="shared" si="4"/>
        <v>#DIV/0!</v>
      </c>
      <c r="AL19" s="14" t="e">
        <f t="shared" si="5"/>
        <v>#DIV/0!</v>
      </c>
      <c r="AM19" s="14" t="e">
        <f t="shared" si="6"/>
        <v>#DIV/0!</v>
      </c>
      <c r="AO19">
        <f>10/62</f>
        <v>0.16129032258064516</v>
      </c>
    </row>
    <row r="20" spans="1:41" x14ac:dyDescent="0.3">
      <c r="A20" s="3">
        <v>44703</v>
      </c>
      <c r="B20" t="s">
        <v>51</v>
      </c>
      <c r="C20" s="4">
        <v>0.66666666666666663</v>
      </c>
      <c r="D20" s="4">
        <v>0.72916666666666663</v>
      </c>
      <c r="E20" s="4" t="s">
        <v>126</v>
      </c>
      <c r="F20" s="4" t="s">
        <v>172</v>
      </c>
      <c r="G20" t="s">
        <v>36</v>
      </c>
      <c r="H20">
        <v>60</v>
      </c>
      <c r="I20" t="s">
        <v>33</v>
      </c>
      <c r="J20" t="s">
        <v>28</v>
      </c>
      <c r="N20">
        <v>1</v>
      </c>
      <c r="T20">
        <v>3</v>
      </c>
      <c r="AG20">
        <f t="shared" si="0"/>
        <v>4</v>
      </c>
      <c r="AH20">
        <f t="shared" si="1"/>
        <v>4</v>
      </c>
      <c r="AI20">
        <f t="shared" si="2"/>
        <v>0</v>
      </c>
      <c r="AJ20" s="14">
        <f t="shared" si="3"/>
        <v>0</v>
      </c>
      <c r="AK20" s="14">
        <f t="shared" si="4"/>
        <v>10</v>
      </c>
      <c r="AL20" s="14">
        <f t="shared" si="5"/>
        <v>7.4</v>
      </c>
      <c r="AM20" s="14" t="str">
        <f t="shared" si="6"/>
        <v>No</v>
      </c>
      <c r="AN20" t="s">
        <v>52</v>
      </c>
    </row>
    <row r="21" spans="1:41" x14ac:dyDescent="0.3">
      <c r="A21" s="3">
        <v>44699</v>
      </c>
      <c r="B21" t="s">
        <v>51</v>
      </c>
      <c r="C21" s="4">
        <v>0.375</v>
      </c>
      <c r="D21" s="4">
        <v>0.5</v>
      </c>
      <c r="E21" s="4" t="s">
        <v>126</v>
      </c>
      <c r="F21" s="4" t="s">
        <v>172</v>
      </c>
      <c r="G21" t="s">
        <v>36</v>
      </c>
      <c r="H21">
        <v>60</v>
      </c>
      <c r="I21" t="s">
        <v>35</v>
      </c>
      <c r="J21" t="s">
        <v>28</v>
      </c>
      <c r="AG21">
        <f t="shared" si="0"/>
        <v>0</v>
      </c>
      <c r="AH21">
        <f t="shared" si="1"/>
        <v>0</v>
      </c>
      <c r="AI21">
        <f t="shared" si="2"/>
        <v>0</v>
      </c>
      <c r="AJ21" s="14"/>
      <c r="AK21" s="14" t="e">
        <f t="shared" si="4"/>
        <v>#DIV/0!</v>
      </c>
      <c r="AL21" s="14" t="e">
        <f t="shared" si="5"/>
        <v>#DIV/0!</v>
      </c>
      <c r="AM21" s="14" t="e">
        <f t="shared" si="6"/>
        <v>#DIV/0!</v>
      </c>
    </row>
    <row r="22" spans="1:41" x14ac:dyDescent="0.3">
      <c r="A22" s="3">
        <v>44696</v>
      </c>
      <c r="B22" t="s">
        <v>32</v>
      </c>
      <c r="C22" s="4">
        <v>0.66666666666666663</v>
      </c>
      <c r="D22" s="4">
        <v>0.70833333333333337</v>
      </c>
      <c r="E22" s="4" t="s">
        <v>126</v>
      </c>
      <c r="F22" s="4" t="s">
        <v>173</v>
      </c>
      <c r="G22" t="s">
        <v>36</v>
      </c>
      <c r="H22">
        <v>75</v>
      </c>
      <c r="I22" t="s">
        <v>35</v>
      </c>
      <c r="M22">
        <v>1</v>
      </c>
      <c r="O22">
        <v>1</v>
      </c>
      <c r="P22">
        <v>1</v>
      </c>
      <c r="AG22">
        <f t="shared" si="0"/>
        <v>3</v>
      </c>
      <c r="AH22">
        <f t="shared" si="1"/>
        <v>3</v>
      </c>
      <c r="AI22">
        <f t="shared" si="2"/>
        <v>2</v>
      </c>
      <c r="AJ22" s="14">
        <f t="shared" si="3"/>
        <v>66.666666666666657</v>
      </c>
      <c r="AK22" s="14">
        <f t="shared" si="4"/>
        <v>13.333333333333332</v>
      </c>
      <c r="AL22" s="14">
        <f t="shared" si="5"/>
        <v>5.5500000000000007</v>
      </c>
      <c r="AM22" s="14" t="str">
        <f t="shared" si="6"/>
        <v>No</v>
      </c>
      <c r="AN22" t="s">
        <v>53</v>
      </c>
    </row>
    <row r="23" spans="1:41" x14ac:dyDescent="0.3">
      <c r="A23" s="3">
        <v>44692</v>
      </c>
      <c r="B23" t="s">
        <v>32</v>
      </c>
      <c r="C23" s="4">
        <v>0.35416666666666669</v>
      </c>
      <c r="D23" s="4">
        <v>0.39583333333333331</v>
      </c>
      <c r="E23" s="4" t="s">
        <v>125</v>
      </c>
      <c r="F23" s="4" t="s">
        <v>172</v>
      </c>
      <c r="G23" t="s">
        <v>54</v>
      </c>
      <c r="H23">
        <v>80</v>
      </c>
      <c r="I23" t="s">
        <v>35</v>
      </c>
      <c r="J23" t="s">
        <v>35</v>
      </c>
      <c r="AG23">
        <f t="shared" si="0"/>
        <v>0</v>
      </c>
      <c r="AH23">
        <f t="shared" si="1"/>
        <v>0</v>
      </c>
      <c r="AI23">
        <f t="shared" si="2"/>
        <v>0</v>
      </c>
      <c r="AJ23" s="14"/>
      <c r="AK23" s="14" t="e">
        <f t="shared" si="4"/>
        <v>#DIV/0!</v>
      </c>
      <c r="AL23" s="14" t="e">
        <f t="shared" si="5"/>
        <v>#DIV/0!</v>
      </c>
      <c r="AM23" s="14" t="e">
        <f t="shared" si="6"/>
        <v>#DIV/0!</v>
      </c>
    </row>
    <row r="24" spans="1:41" x14ac:dyDescent="0.3">
      <c r="A24" s="3">
        <v>44817</v>
      </c>
      <c r="B24" t="s">
        <v>32</v>
      </c>
      <c r="C24" s="4">
        <v>0.375</v>
      </c>
      <c r="D24" s="4">
        <v>0.42708333333333331</v>
      </c>
      <c r="E24" s="4" t="s">
        <v>125</v>
      </c>
      <c r="F24" s="4" t="s">
        <v>172</v>
      </c>
      <c r="G24" t="s">
        <v>26</v>
      </c>
      <c r="H24">
        <v>64</v>
      </c>
      <c r="I24" t="s">
        <v>35</v>
      </c>
      <c r="J24" t="s">
        <v>28</v>
      </c>
      <c r="AG24">
        <f t="shared" si="0"/>
        <v>0</v>
      </c>
      <c r="AH24">
        <f t="shared" si="1"/>
        <v>0</v>
      </c>
      <c r="AI24">
        <f t="shared" si="2"/>
        <v>0</v>
      </c>
      <c r="AJ24" s="14"/>
      <c r="AK24" s="14" t="e">
        <f t="shared" si="4"/>
        <v>#DIV/0!</v>
      </c>
      <c r="AL24" s="14" t="e">
        <f t="shared" si="5"/>
        <v>#DIV/0!</v>
      </c>
      <c r="AM24" s="14" t="e">
        <f t="shared" si="6"/>
        <v>#DIV/0!</v>
      </c>
    </row>
    <row r="25" spans="1:41" x14ac:dyDescent="0.3">
      <c r="A25" s="3">
        <v>44817</v>
      </c>
      <c r="B25" t="s">
        <v>32</v>
      </c>
      <c r="C25" s="4">
        <v>0.66666666666666663</v>
      </c>
      <c r="D25" s="4">
        <v>0.70833333333333337</v>
      </c>
      <c r="E25" s="4" t="s">
        <v>126</v>
      </c>
      <c r="F25" s="4" t="s">
        <v>172</v>
      </c>
      <c r="G25" t="s">
        <v>28</v>
      </c>
      <c r="H25">
        <v>73</v>
      </c>
      <c r="I25" t="s">
        <v>35</v>
      </c>
      <c r="J25" t="s">
        <v>59</v>
      </c>
      <c r="T25">
        <v>1</v>
      </c>
      <c r="AG25">
        <f t="shared" si="0"/>
        <v>1</v>
      </c>
      <c r="AH25">
        <f t="shared" si="1"/>
        <v>1</v>
      </c>
      <c r="AI25">
        <f t="shared" si="2"/>
        <v>0</v>
      </c>
      <c r="AJ25" s="14">
        <f t="shared" si="3"/>
        <v>0</v>
      </c>
      <c r="AK25" s="14">
        <f t="shared" si="4"/>
        <v>10</v>
      </c>
      <c r="AL25" s="14">
        <f t="shared" si="5"/>
        <v>7.4</v>
      </c>
      <c r="AM25" s="14" t="str">
        <f t="shared" si="6"/>
        <v>No</v>
      </c>
      <c r="AN25" t="s">
        <v>55</v>
      </c>
    </row>
    <row r="26" spans="1:41" x14ac:dyDescent="0.3">
      <c r="A26" s="3">
        <v>44815</v>
      </c>
      <c r="B26" t="s">
        <v>32</v>
      </c>
      <c r="C26" s="4">
        <v>0.41666666666666669</v>
      </c>
      <c r="D26" s="4">
        <v>0.45833333333333331</v>
      </c>
      <c r="E26" s="4" t="s">
        <v>125</v>
      </c>
      <c r="F26" s="4" t="s">
        <v>172</v>
      </c>
      <c r="G26" t="s">
        <v>56</v>
      </c>
      <c r="H26">
        <v>62</v>
      </c>
      <c r="I26" t="s">
        <v>57</v>
      </c>
      <c r="J26" t="s">
        <v>58</v>
      </c>
      <c r="AG26">
        <f t="shared" si="0"/>
        <v>0</v>
      </c>
      <c r="AH26">
        <f t="shared" si="1"/>
        <v>0</v>
      </c>
      <c r="AI26">
        <f t="shared" si="2"/>
        <v>0</v>
      </c>
      <c r="AJ26" s="14"/>
      <c r="AK26" s="14" t="e">
        <f t="shared" si="4"/>
        <v>#DIV/0!</v>
      </c>
      <c r="AL26" s="14" t="e">
        <f t="shared" si="5"/>
        <v>#DIV/0!</v>
      </c>
      <c r="AM26" s="14" t="e">
        <f t="shared" si="6"/>
        <v>#DIV/0!</v>
      </c>
      <c r="AN26" t="s">
        <v>60</v>
      </c>
    </row>
    <row r="27" spans="1:41" x14ac:dyDescent="0.3">
      <c r="A27" s="3">
        <v>44810</v>
      </c>
      <c r="B27" t="s">
        <v>32</v>
      </c>
      <c r="C27" s="4">
        <v>0.33333333333333331</v>
      </c>
      <c r="D27" s="4">
        <v>0.375</v>
      </c>
      <c r="E27" s="4" t="s">
        <v>125</v>
      </c>
      <c r="F27" s="4" t="s">
        <v>172</v>
      </c>
      <c r="G27" t="s">
        <v>36</v>
      </c>
      <c r="H27">
        <v>68</v>
      </c>
      <c r="I27" t="s">
        <v>35</v>
      </c>
      <c r="J27" t="s">
        <v>28</v>
      </c>
      <c r="AG27">
        <f t="shared" si="0"/>
        <v>0</v>
      </c>
      <c r="AH27">
        <f t="shared" si="1"/>
        <v>0</v>
      </c>
      <c r="AI27">
        <f t="shared" si="2"/>
        <v>0</v>
      </c>
      <c r="AJ27" s="14"/>
      <c r="AK27" s="14" t="e">
        <f t="shared" si="4"/>
        <v>#DIV/0!</v>
      </c>
      <c r="AL27" s="14" t="e">
        <f t="shared" si="5"/>
        <v>#DIV/0!</v>
      </c>
      <c r="AM27" s="14" t="e">
        <f t="shared" si="6"/>
        <v>#DIV/0!</v>
      </c>
    </row>
    <row r="28" spans="1:41" x14ac:dyDescent="0.3">
      <c r="A28" s="3">
        <v>44810</v>
      </c>
      <c r="B28" t="s">
        <v>32</v>
      </c>
      <c r="C28" s="4"/>
      <c r="D28" s="4"/>
      <c r="E28" s="4"/>
      <c r="F28" s="4" t="s">
        <v>172</v>
      </c>
      <c r="P28">
        <v>1</v>
      </c>
      <c r="AG28">
        <f t="shared" si="0"/>
        <v>1</v>
      </c>
      <c r="AH28">
        <f t="shared" si="1"/>
        <v>1</v>
      </c>
      <c r="AI28">
        <f t="shared" si="2"/>
        <v>0</v>
      </c>
      <c r="AJ28" s="14">
        <f t="shared" si="3"/>
        <v>0</v>
      </c>
      <c r="AK28" s="14">
        <f t="shared" si="4"/>
        <v>10</v>
      </c>
      <c r="AL28" s="14">
        <f t="shared" si="5"/>
        <v>7.4</v>
      </c>
      <c r="AM28" s="14" t="str">
        <f t="shared" si="6"/>
        <v>No</v>
      </c>
      <c r="AN28" t="s">
        <v>61</v>
      </c>
    </row>
    <row r="29" spans="1:41" x14ac:dyDescent="0.3">
      <c r="A29" s="3">
        <v>44808</v>
      </c>
      <c r="B29" t="s">
        <v>32</v>
      </c>
      <c r="C29" s="4">
        <v>0.41666666666666669</v>
      </c>
      <c r="D29" s="4">
        <v>0.4375</v>
      </c>
      <c r="E29" s="4" t="s">
        <v>125</v>
      </c>
      <c r="F29" s="4" t="s">
        <v>172</v>
      </c>
      <c r="G29" t="s">
        <v>62</v>
      </c>
      <c r="H29">
        <v>62</v>
      </c>
      <c r="I29" t="s">
        <v>63</v>
      </c>
      <c r="J29" t="s">
        <v>28</v>
      </c>
      <c r="L29">
        <v>1</v>
      </c>
      <c r="AD29">
        <v>3</v>
      </c>
      <c r="AG29">
        <f t="shared" si="0"/>
        <v>1</v>
      </c>
      <c r="AH29">
        <f t="shared" si="1"/>
        <v>4</v>
      </c>
      <c r="AI29">
        <f t="shared" si="2"/>
        <v>1</v>
      </c>
      <c r="AJ29" s="14">
        <f t="shared" si="3"/>
        <v>25</v>
      </c>
      <c r="AK29" s="14">
        <f t="shared" si="4"/>
        <v>11.25</v>
      </c>
      <c r="AL29" s="14">
        <f t="shared" si="5"/>
        <v>6.5777777777777775</v>
      </c>
      <c r="AM29" s="14" t="str">
        <f t="shared" si="6"/>
        <v>No</v>
      </c>
      <c r="AN29" t="s">
        <v>64</v>
      </c>
    </row>
    <row r="30" spans="1:41" x14ac:dyDescent="0.3">
      <c r="A30" s="3">
        <v>44808</v>
      </c>
      <c r="B30" t="s">
        <v>32</v>
      </c>
      <c r="C30" s="4">
        <v>0.66666666666666663</v>
      </c>
      <c r="D30" s="4">
        <v>0.6875</v>
      </c>
      <c r="E30" s="4" t="s">
        <v>126</v>
      </c>
      <c r="F30" s="4" t="s">
        <v>172</v>
      </c>
      <c r="G30" t="s">
        <v>65</v>
      </c>
      <c r="H30">
        <v>68</v>
      </c>
      <c r="I30" t="s">
        <v>66</v>
      </c>
      <c r="J30" t="s">
        <v>28</v>
      </c>
      <c r="L30">
        <v>1</v>
      </c>
      <c r="O30">
        <v>1</v>
      </c>
      <c r="P30">
        <v>1</v>
      </c>
      <c r="T30">
        <v>1</v>
      </c>
      <c r="AG30">
        <f t="shared" si="0"/>
        <v>4</v>
      </c>
      <c r="AH30">
        <f t="shared" si="1"/>
        <v>4</v>
      </c>
      <c r="AI30">
        <f t="shared" si="2"/>
        <v>2</v>
      </c>
      <c r="AJ30" s="14">
        <f t="shared" si="3"/>
        <v>50</v>
      </c>
      <c r="AK30" s="14">
        <f t="shared" si="4"/>
        <v>12.5</v>
      </c>
      <c r="AL30" s="14">
        <f t="shared" si="5"/>
        <v>5.92</v>
      </c>
      <c r="AM30" s="14" t="str">
        <f t="shared" si="6"/>
        <v>No</v>
      </c>
      <c r="AN30" t="s">
        <v>67</v>
      </c>
    </row>
    <row r="31" spans="1:41" x14ac:dyDescent="0.3">
      <c r="A31" s="3">
        <v>44803</v>
      </c>
      <c r="B31" t="s">
        <v>32</v>
      </c>
      <c r="C31" s="4">
        <v>0.32291666666666669</v>
      </c>
      <c r="D31" s="4">
        <v>0.36458333333333331</v>
      </c>
      <c r="E31" s="4" t="s">
        <v>125</v>
      </c>
      <c r="F31" s="4" t="s">
        <v>172</v>
      </c>
      <c r="G31" t="s">
        <v>26</v>
      </c>
      <c r="H31">
        <v>67</v>
      </c>
      <c r="I31" t="s">
        <v>35</v>
      </c>
      <c r="J31" t="s">
        <v>68</v>
      </c>
      <c r="AG31">
        <f t="shared" si="0"/>
        <v>0</v>
      </c>
      <c r="AH31">
        <f t="shared" si="1"/>
        <v>0</v>
      </c>
      <c r="AI31">
        <f t="shared" si="2"/>
        <v>0</v>
      </c>
      <c r="AJ31" s="14"/>
      <c r="AK31" s="14" t="e">
        <f t="shared" si="4"/>
        <v>#DIV/0!</v>
      </c>
      <c r="AL31" s="14" t="e">
        <f t="shared" si="5"/>
        <v>#DIV/0!</v>
      </c>
      <c r="AM31" s="14" t="e">
        <f t="shared" si="6"/>
        <v>#DIV/0!</v>
      </c>
    </row>
    <row r="32" spans="1:41" x14ac:dyDescent="0.3">
      <c r="A32" s="3">
        <v>44803</v>
      </c>
      <c r="B32" t="s">
        <v>32</v>
      </c>
      <c r="C32" s="4">
        <v>0.625</v>
      </c>
      <c r="D32" s="4">
        <v>0.66666666666666663</v>
      </c>
      <c r="E32" s="4" t="s">
        <v>126</v>
      </c>
      <c r="F32" s="4" t="s">
        <v>172</v>
      </c>
      <c r="G32" t="s">
        <v>69</v>
      </c>
      <c r="H32">
        <v>78</v>
      </c>
      <c r="I32" t="s">
        <v>63</v>
      </c>
      <c r="J32" t="s">
        <v>70</v>
      </c>
      <c r="K32">
        <v>1</v>
      </c>
      <c r="P32">
        <v>1</v>
      </c>
      <c r="T32">
        <v>2</v>
      </c>
      <c r="AG32">
        <f t="shared" si="0"/>
        <v>4</v>
      </c>
      <c r="AH32">
        <f t="shared" si="1"/>
        <v>4</v>
      </c>
      <c r="AI32">
        <f t="shared" si="2"/>
        <v>1</v>
      </c>
      <c r="AJ32" s="14">
        <f t="shared" si="3"/>
        <v>25</v>
      </c>
      <c r="AK32" s="14">
        <f t="shared" si="4"/>
        <v>11.25</v>
      </c>
      <c r="AL32" s="14">
        <f t="shared" si="5"/>
        <v>6.5777777777777775</v>
      </c>
      <c r="AM32" s="14" t="str">
        <f t="shared" si="6"/>
        <v>No</v>
      </c>
      <c r="AN32" t="s">
        <v>47</v>
      </c>
    </row>
    <row r="33" spans="1:40" x14ac:dyDescent="0.3">
      <c r="A33" s="3">
        <v>44801</v>
      </c>
      <c r="B33" t="s">
        <v>32</v>
      </c>
      <c r="C33" s="4">
        <v>0.65625</v>
      </c>
      <c r="D33" s="4">
        <v>0.69791666666666663</v>
      </c>
      <c r="E33" s="4" t="s">
        <v>126</v>
      </c>
      <c r="F33" s="4" t="s">
        <v>173</v>
      </c>
      <c r="G33" t="s">
        <v>71</v>
      </c>
      <c r="H33">
        <v>80</v>
      </c>
      <c r="I33" t="s">
        <v>72</v>
      </c>
      <c r="M33">
        <v>1</v>
      </c>
      <c r="N33">
        <v>1</v>
      </c>
      <c r="T33">
        <v>1</v>
      </c>
      <c r="Y33">
        <v>1</v>
      </c>
      <c r="AG33">
        <f t="shared" si="0"/>
        <v>4</v>
      </c>
      <c r="AH33">
        <f t="shared" si="1"/>
        <v>4</v>
      </c>
      <c r="AI33">
        <f t="shared" si="2"/>
        <v>2</v>
      </c>
      <c r="AJ33" s="14">
        <f t="shared" si="3"/>
        <v>50</v>
      </c>
      <c r="AK33" s="14">
        <f t="shared" si="4"/>
        <v>12.5</v>
      </c>
      <c r="AL33" s="14">
        <f t="shared" si="5"/>
        <v>5.92</v>
      </c>
      <c r="AM33" s="14" t="str">
        <f t="shared" si="6"/>
        <v>No</v>
      </c>
    </row>
    <row r="34" spans="1:40" x14ac:dyDescent="0.3">
      <c r="A34" s="3">
        <v>44796</v>
      </c>
      <c r="B34" t="s">
        <v>32</v>
      </c>
      <c r="C34" s="4">
        <v>0.375</v>
      </c>
      <c r="D34" s="4">
        <v>0.40625</v>
      </c>
      <c r="E34" s="4" t="s">
        <v>125</v>
      </c>
      <c r="F34" s="4" t="s">
        <v>172</v>
      </c>
      <c r="G34" t="s">
        <v>26</v>
      </c>
      <c r="H34">
        <v>71</v>
      </c>
      <c r="I34" t="s">
        <v>35</v>
      </c>
      <c r="J34" t="s">
        <v>28</v>
      </c>
      <c r="AG34">
        <f t="shared" si="0"/>
        <v>0</v>
      </c>
      <c r="AH34">
        <f t="shared" si="1"/>
        <v>0</v>
      </c>
      <c r="AI34">
        <f t="shared" si="2"/>
        <v>0</v>
      </c>
      <c r="AJ34" s="14"/>
      <c r="AK34" s="14" t="e">
        <f t="shared" si="4"/>
        <v>#DIV/0!</v>
      </c>
      <c r="AL34" s="14" t="e">
        <f t="shared" si="5"/>
        <v>#DIV/0!</v>
      </c>
      <c r="AM34" s="14" t="e">
        <f t="shared" si="6"/>
        <v>#DIV/0!</v>
      </c>
    </row>
    <row r="35" spans="1:40" x14ac:dyDescent="0.3">
      <c r="A35" s="3">
        <v>44796</v>
      </c>
      <c r="B35" t="s">
        <v>32</v>
      </c>
      <c r="C35" s="4">
        <v>0.66666666666666663</v>
      </c>
      <c r="D35" s="4">
        <v>0.70833333333333337</v>
      </c>
      <c r="E35" s="4" t="s">
        <v>126</v>
      </c>
      <c r="F35" s="4" t="s">
        <v>173</v>
      </c>
      <c r="G35" t="s">
        <v>26</v>
      </c>
      <c r="H35">
        <v>80</v>
      </c>
      <c r="I35" t="s">
        <v>35</v>
      </c>
      <c r="J35" t="s">
        <v>28</v>
      </c>
      <c r="N35">
        <v>1</v>
      </c>
      <c r="P35">
        <v>1</v>
      </c>
      <c r="T35">
        <v>2</v>
      </c>
      <c r="Y35">
        <v>1</v>
      </c>
      <c r="AG35">
        <f t="shared" si="0"/>
        <v>5</v>
      </c>
      <c r="AH35">
        <f t="shared" si="1"/>
        <v>5</v>
      </c>
      <c r="AI35">
        <f t="shared" si="2"/>
        <v>1</v>
      </c>
      <c r="AJ35" s="14">
        <f t="shared" si="3"/>
        <v>20</v>
      </c>
      <c r="AK35" s="14">
        <f t="shared" si="4"/>
        <v>11</v>
      </c>
      <c r="AL35" s="14">
        <f t="shared" si="5"/>
        <v>6.7272727272727275</v>
      </c>
      <c r="AM35" s="14" t="str">
        <f t="shared" si="6"/>
        <v>No</v>
      </c>
      <c r="AN35" t="s">
        <v>47</v>
      </c>
    </row>
    <row r="36" spans="1:40" x14ac:dyDescent="0.3">
      <c r="A36" s="3">
        <v>44794</v>
      </c>
      <c r="B36" t="s">
        <v>32</v>
      </c>
      <c r="C36" s="4">
        <v>0.41666666666666669</v>
      </c>
      <c r="D36" s="4">
        <v>0.45833333333333331</v>
      </c>
      <c r="E36" s="4" t="s">
        <v>125</v>
      </c>
      <c r="F36" s="4" t="s">
        <v>172</v>
      </c>
      <c r="G36" t="s">
        <v>73</v>
      </c>
      <c r="H36">
        <v>70</v>
      </c>
      <c r="I36" t="s">
        <v>57</v>
      </c>
      <c r="J36" t="s">
        <v>58</v>
      </c>
      <c r="AG36">
        <f t="shared" si="0"/>
        <v>0</v>
      </c>
      <c r="AH36">
        <f t="shared" si="1"/>
        <v>0</v>
      </c>
      <c r="AI36">
        <f t="shared" si="2"/>
        <v>0</v>
      </c>
      <c r="AJ36" s="14"/>
      <c r="AK36" s="14" t="e">
        <f t="shared" si="4"/>
        <v>#DIV/0!</v>
      </c>
      <c r="AL36" s="14" t="e">
        <f t="shared" si="5"/>
        <v>#DIV/0!</v>
      </c>
      <c r="AM36" s="14" t="e">
        <f t="shared" si="6"/>
        <v>#DIV/0!</v>
      </c>
    </row>
    <row r="37" spans="1:40" x14ac:dyDescent="0.3">
      <c r="A37" s="3">
        <v>44794</v>
      </c>
      <c r="B37" t="s">
        <v>32</v>
      </c>
      <c r="C37" s="4">
        <v>0.66666666666666663</v>
      </c>
      <c r="D37" s="4">
        <v>0.69791666666666663</v>
      </c>
      <c r="E37" s="4" t="s">
        <v>126</v>
      </c>
      <c r="F37" s="4" t="s">
        <v>172</v>
      </c>
      <c r="O37">
        <v>1</v>
      </c>
      <c r="T37">
        <v>4</v>
      </c>
      <c r="Y37">
        <v>1</v>
      </c>
      <c r="AG37">
        <f t="shared" si="0"/>
        <v>6</v>
      </c>
      <c r="AH37">
        <f t="shared" si="1"/>
        <v>6</v>
      </c>
      <c r="AI37">
        <f t="shared" si="2"/>
        <v>2</v>
      </c>
      <c r="AJ37" s="14">
        <f t="shared" si="3"/>
        <v>33.333333333333329</v>
      </c>
      <c r="AK37" s="14">
        <f t="shared" si="4"/>
        <v>11.666666666666666</v>
      </c>
      <c r="AL37" s="14">
        <f t="shared" si="5"/>
        <v>6.3428571428571434</v>
      </c>
      <c r="AM37" s="14" t="str">
        <f t="shared" si="6"/>
        <v>No</v>
      </c>
    </row>
    <row r="38" spans="1:40" x14ac:dyDescent="0.3">
      <c r="A38" s="3">
        <v>44789</v>
      </c>
      <c r="B38" t="s">
        <v>32</v>
      </c>
      <c r="C38" s="4">
        <v>0.375</v>
      </c>
      <c r="D38" s="4">
        <v>0.39583333333333331</v>
      </c>
      <c r="E38" s="4" t="s">
        <v>125</v>
      </c>
      <c r="F38" s="4" t="s">
        <v>172</v>
      </c>
      <c r="G38" t="s">
        <v>26</v>
      </c>
      <c r="H38">
        <v>72</v>
      </c>
      <c r="I38" t="s">
        <v>72</v>
      </c>
      <c r="J38" t="s">
        <v>28</v>
      </c>
      <c r="AG38">
        <f t="shared" si="0"/>
        <v>0</v>
      </c>
      <c r="AH38">
        <f t="shared" si="1"/>
        <v>0</v>
      </c>
      <c r="AI38">
        <f t="shared" si="2"/>
        <v>0</v>
      </c>
      <c r="AJ38" s="14"/>
      <c r="AK38" s="14" t="e">
        <f t="shared" si="4"/>
        <v>#DIV/0!</v>
      </c>
      <c r="AL38" s="14" t="e">
        <f t="shared" si="5"/>
        <v>#DIV/0!</v>
      </c>
      <c r="AM38" s="14" t="e">
        <f t="shared" si="6"/>
        <v>#DIV/0!</v>
      </c>
    </row>
    <row r="39" spans="1:40" x14ac:dyDescent="0.3">
      <c r="A39" s="3">
        <v>44789</v>
      </c>
      <c r="B39" t="s">
        <v>32</v>
      </c>
      <c r="C39" s="4">
        <v>0.66666666666666663</v>
      </c>
      <c r="D39" s="4">
        <v>0.70833333333333337</v>
      </c>
      <c r="E39" s="4" t="s">
        <v>126</v>
      </c>
      <c r="F39" s="4" t="s">
        <v>173</v>
      </c>
      <c r="T39">
        <v>2</v>
      </c>
      <c r="Y39">
        <v>1</v>
      </c>
      <c r="AF39">
        <v>1</v>
      </c>
      <c r="AG39">
        <f t="shared" si="0"/>
        <v>3</v>
      </c>
      <c r="AH39">
        <f t="shared" si="1"/>
        <v>4</v>
      </c>
      <c r="AI39">
        <f t="shared" si="2"/>
        <v>1</v>
      </c>
      <c r="AJ39" s="14">
        <f t="shared" si="3"/>
        <v>25</v>
      </c>
      <c r="AK39" s="14">
        <f t="shared" si="4"/>
        <v>11.25</v>
      </c>
      <c r="AL39" s="14">
        <f t="shared" si="5"/>
        <v>6.5777777777777775</v>
      </c>
      <c r="AM39" s="14" t="str">
        <f t="shared" si="6"/>
        <v>No</v>
      </c>
      <c r="AN39" t="s">
        <v>74</v>
      </c>
    </row>
    <row r="40" spans="1:40" x14ac:dyDescent="0.3">
      <c r="A40" s="3">
        <v>44787</v>
      </c>
      <c r="B40" t="s">
        <v>32</v>
      </c>
      <c r="C40" s="4">
        <v>0.375</v>
      </c>
      <c r="D40" s="4">
        <v>0.42708333333333331</v>
      </c>
      <c r="E40" s="4" t="s">
        <v>125</v>
      </c>
      <c r="F40" s="4" t="s">
        <v>172</v>
      </c>
      <c r="G40" t="s">
        <v>75</v>
      </c>
      <c r="H40">
        <v>68</v>
      </c>
      <c r="I40" t="s">
        <v>76</v>
      </c>
      <c r="J40" t="s">
        <v>28</v>
      </c>
      <c r="X40">
        <v>1</v>
      </c>
      <c r="AG40">
        <f t="shared" si="0"/>
        <v>1</v>
      </c>
      <c r="AH40">
        <f t="shared" si="1"/>
        <v>1</v>
      </c>
      <c r="AI40">
        <f t="shared" si="2"/>
        <v>0</v>
      </c>
      <c r="AJ40" s="14">
        <f t="shared" si="3"/>
        <v>0</v>
      </c>
      <c r="AK40" s="14">
        <f t="shared" si="4"/>
        <v>10</v>
      </c>
      <c r="AL40" s="14">
        <f t="shared" si="5"/>
        <v>7.4</v>
      </c>
      <c r="AM40" s="14" t="str">
        <f t="shared" si="6"/>
        <v>No</v>
      </c>
      <c r="AN40" t="s">
        <v>77</v>
      </c>
    </row>
    <row r="41" spans="1:40" x14ac:dyDescent="0.3">
      <c r="A41" s="3">
        <v>44787</v>
      </c>
      <c r="B41" t="s">
        <v>32</v>
      </c>
      <c r="C41" s="4">
        <v>0.66666666666666663</v>
      </c>
      <c r="D41" s="4">
        <v>0.6875</v>
      </c>
      <c r="E41" s="4" t="s">
        <v>126</v>
      </c>
      <c r="F41" s="4" t="s">
        <v>172</v>
      </c>
      <c r="G41" t="s">
        <v>79</v>
      </c>
      <c r="H41">
        <v>70</v>
      </c>
      <c r="I41" t="s">
        <v>63</v>
      </c>
      <c r="J41" t="s">
        <v>28</v>
      </c>
      <c r="T41">
        <v>4</v>
      </c>
      <c r="X41">
        <v>1</v>
      </c>
      <c r="AE41">
        <v>2</v>
      </c>
      <c r="AF41">
        <v>1</v>
      </c>
      <c r="AG41">
        <f t="shared" si="0"/>
        <v>5</v>
      </c>
      <c r="AH41">
        <f t="shared" si="1"/>
        <v>8</v>
      </c>
      <c r="AI41">
        <f t="shared" si="2"/>
        <v>0</v>
      </c>
      <c r="AJ41" s="14">
        <f t="shared" si="3"/>
        <v>0</v>
      </c>
      <c r="AK41" s="14">
        <f t="shared" si="4"/>
        <v>10</v>
      </c>
      <c r="AL41" s="14">
        <f t="shared" si="5"/>
        <v>7.4</v>
      </c>
      <c r="AM41" s="14" t="str">
        <f t="shared" si="6"/>
        <v>Yes</v>
      </c>
      <c r="AN41" t="s">
        <v>74</v>
      </c>
    </row>
    <row r="42" spans="1:40" x14ac:dyDescent="0.3">
      <c r="A42" s="3">
        <v>44782</v>
      </c>
      <c r="B42" t="s">
        <v>32</v>
      </c>
      <c r="C42" s="4">
        <v>0.375</v>
      </c>
      <c r="D42" s="4">
        <v>0.41666666666666669</v>
      </c>
      <c r="E42" s="4" t="s">
        <v>125</v>
      </c>
      <c r="F42" s="4" t="s">
        <v>172</v>
      </c>
      <c r="G42" t="s">
        <v>26</v>
      </c>
      <c r="H42">
        <v>70</v>
      </c>
      <c r="I42" t="s">
        <v>57</v>
      </c>
      <c r="J42" t="s">
        <v>28</v>
      </c>
      <c r="AG42">
        <f t="shared" si="0"/>
        <v>0</v>
      </c>
      <c r="AH42">
        <f t="shared" si="1"/>
        <v>0</v>
      </c>
      <c r="AI42">
        <f t="shared" si="2"/>
        <v>0</v>
      </c>
      <c r="AJ42" s="14"/>
      <c r="AK42" s="14" t="e">
        <f t="shared" si="4"/>
        <v>#DIV/0!</v>
      </c>
      <c r="AL42" s="14" t="e">
        <f t="shared" si="5"/>
        <v>#DIV/0!</v>
      </c>
      <c r="AM42" s="14" t="e">
        <f t="shared" si="6"/>
        <v>#DIV/0!</v>
      </c>
    </row>
    <row r="43" spans="1:40" x14ac:dyDescent="0.3">
      <c r="A43" s="3">
        <v>44782</v>
      </c>
      <c r="B43" t="s">
        <v>32</v>
      </c>
      <c r="C43" s="4">
        <v>0.66666666666666663</v>
      </c>
      <c r="D43" s="4">
        <v>0.70833333333333337</v>
      </c>
      <c r="E43" s="4" t="s">
        <v>126</v>
      </c>
      <c r="F43" s="4" t="s">
        <v>172</v>
      </c>
      <c r="G43" t="s">
        <v>80</v>
      </c>
      <c r="H43">
        <v>87</v>
      </c>
      <c r="I43" t="s">
        <v>35</v>
      </c>
      <c r="J43" t="s">
        <v>28</v>
      </c>
      <c r="T43">
        <v>5</v>
      </c>
      <c r="Y43">
        <v>2</v>
      </c>
      <c r="AB43">
        <v>2</v>
      </c>
      <c r="AG43">
        <f t="shared" si="0"/>
        <v>7</v>
      </c>
      <c r="AH43">
        <f t="shared" si="1"/>
        <v>9</v>
      </c>
      <c r="AI43">
        <f t="shared" si="2"/>
        <v>2</v>
      </c>
      <c r="AJ43" s="14">
        <f t="shared" si="3"/>
        <v>22.222222222222221</v>
      </c>
      <c r="AK43" s="14">
        <f t="shared" si="4"/>
        <v>11.111111111111111</v>
      </c>
      <c r="AL43" s="14">
        <f t="shared" si="5"/>
        <v>6.66</v>
      </c>
      <c r="AM43" s="14" t="str">
        <f t="shared" si="6"/>
        <v>Yes</v>
      </c>
    </row>
    <row r="44" spans="1:40" x14ac:dyDescent="0.3">
      <c r="A44" s="3">
        <v>44780</v>
      </c>
      <c r="B44" t="s">
        <v>32</v>
      </c>
      <c r="C44" s="4">
        <v>0.4375</v>
      </c>
      <c r="D44" s="4">
        <v>0.45833333333333331</v>
      </c>
      <c r="E44" s="4" t="s">
        <v>125</v>
      </c>
      <c r="F44" s="4" t="s">
        <v>172</v>
      </c>
      <c r="G44" t="s">
        <v>36</v>
      </c>
      <c r="H44">
        <v>80</v>
      </c>
      <c r="I44" t="s">
        <v>35</v>
      </c>
      <c r="J44" t="s">
        <v>28</v>
      </c>
      <c r="K44">
        <v>1</v>
      </c>
      <c r="N44">
        <v>1</v>
      </c>
      <c r="T44">
        <v>1</v>
      </c>
      <c r="AB44">
        <v>2</v>
      </c>
      <c r="AG44">
        <f t="shared" si="0"/>
        <v>3</v>
      </c>
      <c r="AH44">
        <f t="shared" si="1"/>
        <v>5</v>
      </c>
      <c r="AI44">
        <f t="shared" si="2"/>
        <v>1</v>
      </c>
      <c r="AJ44" s="14">
        <f t="shared" si="3"/>
        <v>20</v>
      </c>
      <c r="AK44" s="14">
        <f t="shared" si="4"/>
        <v>11</v>
      </c>
      <c r="AL44" s="14">
        <f t="shared" si="5"/>
        <v>6.7272727272727275</v>
      </c>
      <c r="AM44" s="14" t="str">
        <f t="shared" si="6"/>
        <v>No</v>
      </c>
    </row>
    <row r="45" spans="1:40" x14ac:dyDescent="0.3">
      <c r="A45" s="3">
        <v>44780</v>
      </c>
      <c r="B45" t="s">
        <v>32</v>
      </c>
      <c r="C45" s="4">
        <v>0.64583333333333337</v>
      </c>
      <c r="D45" s="4">
        <v>0.6875</v>
      </c>
      <c r="E45" s="4" t="s">
        <v>126</v>
      </c>
      <c r="F45" s="4" t="s">
        <v>173</v>
      </c>
      <c r="G45" t="s">
        <v>36</v>
      </c>
      <c r="H45">
        <v>79</v>
      </c>
      <c r="I45" t="s">
        <v>35</v>
      </c>
      <c r="J45" t="s">
        <v>28</v>
      </c>
      <c r="L45">
        <v>1</v>
      </c>
      <c r="R45">
        <v>1</v>
      </c>
      <c r="T45">
        <v>3</v>
      </c>
      <c r="AA45">
        <v>1</v>
      </c>
      <c r="AB45">
        <v>1</v>
      </c>
      <c r="AG45">
        <f t="shared" si="0"/>
        <v>5</v>
      </c>
      <c r="AH45">
        <f t="shared" si="1"/>
        <v>7</v>
      </c>
      <c r="AI45">
        <f t="shared" si="2"/>
        <v>2</v>
      </c>
      <c r="AJ45" s="14">
        <f t="shared" si="3"/>
        <v>28.571428571428569</v>
      </c>
      <c r="AK45" s="14">
        <f t="shared" si="4"/>
        <v>11.428571428571429</v>
      </c>
      <c r="AL45" s="14">
        <f t="shared" si="5"/>
        <v>6.4749999999999996</v>
      </c>
      <c r="AM45" s="14" t="str">
        <f t="shared" si="6"/>
        <v>Yes</v>
      </c>
    </row>
    <row r="46" spans="1:40" x14ac:dyDescent="0.3">
      <c r="A46" s="3">
        <v>44775</v>
      </c>
      <c r="B46" t="s">
        <v>32</v>
      </c>
      <c r="C46" s="4">
        <v>0.375</v>
      </c>
      <c r="D46" s="4">
        <v>0.41666666666666669</v>
      </c>
      <c r="E46" s="4" t="s">
        <v>125</v>
      </c>
      <c r="F46" s="4" t="s">
        <v>172</v>
      </c>
      <c r="G46" t="s">
        <v>36</v>
      </c>
      <c r="H46">
        <v>74</v>
      </c>
      <c r="I46" t="s">
        <v>63</v>
      </c>
      <c r="J46" t="s">
        <v>28</v>
      </c>
      <c r="AA46">
        <v>1</v>
      </c>
      <c r="AG46">
        <f t="shared" si="0"/>
        <v>0</v>
      </c>
      <c r="AH46">
        <f t="shared" si="1"/>
        <v>1</v>
      </c>
      <c r="AI46">
        <f t="shared" si="2"/>
        <v>0</v>
      </c>
      <c r="AJ46" s="14">
        <f t="shared" si="3"/>
        <v>0</v>
      </c>
      <c r="AK46" s="14">
        <f t="shared" si="4"/>
        <v>10</v>
      </c>
      <c r="AL46" s="14">
        <f t="shared" si="5"/>
        <v>7.4</v>
      </c>
      <c r="AM46" s="14" t="str">
        <f t="shared" si="6"/>
        <v>No</v>
      </c>
    </row>
    <row r="47" spans="1:40" x14ac:dyDescent="0.3">
      <c r="A47" s="3">
        <v>44775</v>
      </c>
      <c r="B47" t="s">
        <v>32</v>
      </c>
      <c r="C47" s="4">
        <v>0.66666666666666663</v>
      </c>
      <c r="D47" s="4">
        <v>0.70833333333333337</v>
      </c>
      <c r="E47" s="4" t="s">
        <v>126</v>
      </c>
      <c r="F47" s="4" t="s">
        <v>172</v>
      </c>
      <c r="G47" t="s">
        <v>28</v>
      </c>
      <c r="H47">
        <v>82</v>
      </c>
      <c r="I47" t="s">
        <v>72</v>
      </c>
      <c r="J47" t="s">
        <v>28</v>
      </c>
      <c r="T47">
        <v>1</v>
      </c>
      <c r="Y47">
        <v>2</v>
      </c>
      <c r="AG47">
        <f t="shared" si="0"/>
        <v>3</v>
      </c>
      <c r="AH47">
        <f t="shared" si="1"/>
        <v>3</v>
      </c>
      <c r="AI47">
        <f t="shared" si="2"/>
        <v>2</v>
      </c>
      <c r="AJ47" s="14">
        <f t="shared" si="3"/>
        <v>66.666666666666657</v>
      </c>
      <c r="AK47" s="14">
        <f t="shared" si="4"/>
        <v>13.333333333333332</v>
      </c>
      <c r="AL47" s="14">
        <f t="shared" si="5"/>
        <v>5.5500000000000007</v>
      </c>
      <c r="AM47" s="14" t="str">
        <f t="shared" si="6"/>
        <v>No</v>
      </c>
    </row>
    <row r="48" spans="1:40" x14ac:dyDescent="0.3">
      <c r="A48" s="3">
        <v>44773</v>
      </c>
      <c r="B48" t="s">
        <v>38</v>
      </c>
      <c r="C48" s="4">
        <v>0.375</v>
      </c>
      <c r="D48" s="4">
        <v>0.4375</v>
      </c>
      <c r="E48" s="4" t="s">
        <v>125</v>
      </c>
      <c r="F48" s="4" t="s">
        <v>172</v>
      </c>
      <c r="G48" t="s">
        <v>40</v>
      </c>
      <c r="H48">
        <v>72</v>
      </c>
      <c r="I48" t="s">
        <v>35</v>
      </c>
      <c r="J48" t="s">
        <v>28</v>
      </c>
      <c r="K48">
        <v>2</v>
      </c>
      <c r="AG48">
        <f t="shared" si="0"/>
        <v>2</v>
      </c>
      <c r="AH48">
        <f t="shared" si="1"/>
        <v>2</v>
      </c>
      <c r="AI48">
        <f t="shared" si="2"/>
        <v>2</v>
      </c>
      <c r="AJ48" s="14">
        <f t="shared" si="3"/>
        <v>100</v>
      </c>
      <c r="AK48" s="14">
        <f t="shared" si="4"/>
        <v>15</v>
      </c>
      <c r="AL48" s="14">
        <f t="shared" si="5"/>
        <v>4.9333333333333336</v>
      </c>
      <c r="AM48" s="14" t="str">
        <f t="shared" si="6"/>
        <v>No</v>
      </c>
    </row>
    <row r="49" spans="1:40" x14ac:dyDescent="0.3">
      <c r="A49" s="3">
        <v>44773</v>
      </c>
      <c r="B49" t="s">
        <v>38</v>
      </c>
      <c r="C49" s="4">
        <v>0.66666666666666663</v>
      </c>
      <c r="D49" s="4">
        <v>0.70833333333333337</v>
      </c>
      <c r="E49" s="4" t="s">
        <v>126</v>
      </c>
      <c r="F49" s="4" t="s">
        <v>172</v>
      </c>
      <c r="G49" t="s">
        <v>26</v>
      </c>
      <c r="H49">
        <v>80</v>
      </c>
      <c r="I49" t="s">
        <v>35</v>
      </c>
      <c r="J49" t="s">
        <v>28</v>
      </c>
      <c r="P49">
        <v>1</v>
      </c>
      <c r="T49">
        <v>3</v>
      </c>
      <c r="Y49">
        <v>2</v>
      </c>
      <c r="AB49">
        <v>1</v>
      </c>
      <c r="AG49">
        <f t="shared" si="0"/>
        <v>6</v>
      </c>
      <c r="AH49">
        <f t="shared" si="1"/>
        <v>7</v>
      </c>
      <c r="AI49">
        <f t="shared" si="2"/>
        <v>2</v>
      </c>
      <c r="AJ49" s="14">
        <f t="shared" si="3"/>
        <v>28.571428571428569</v>
      </c>
      <c r="AK49" s="14">
        <f t="shared" si="4"/>
        <v>11.428571428571429</v>
      </c>
      <c r="AL49" s="14">
        <f t="shared" si="5"/>
        <v>6.4749999999999996</v>
      </c>
      <c r="AM49" s="14" t="str">
        <f t="shared" si="6"/>
        <v>Yes</v>
      </c>
      <c r="AN49" t="s">
        <v>81</v>
      </c>
    </row>
    <row r="50" spans="1:40" x14ac:dyDescent="0.3">
      <c r="A50" s="3">
        <v>44768</v>
      </c>
      <c r="B50" t="s">
        <v>32</v>
      </c>
      <c r="C50" s="4">
        <v>0.375</v>
      </c>
      <c r="D50" s="4">
        <v>0.40625</v>
      </c>
      <c r="E50" s="4" t="s">
        <v>125</v>
      </c>
      <c r="F50" s="4" t="s">
        <v>172</v>
      </c>
      <c r="G50" t="s">
        <v>26</v>
      </c>
      <c r="H50">
        <v>74</v>
      </c>
      <c r="I50" t="s">
        <v>35</v>
      </c>
      <c r="J50" t="s">
        <v>28</v>
      </c>
      <c r="Y50">
        <v>1</v>
      </c>
      <c r="AG50">
        <f t="shared" si="0"/>
        <v>1</v>
      </c>
      <c r="AH50">
        <f t="shared" si="1"/>
        <v>1</v>
      </c>
      <c r="AI50">
        <f t="shared" si="2"/>
        <v>1</v>
      </c>
      <c r="AJ50" s="14">
        <f t="shared" si="3"/>
        <v>100</v>
      </c>
      <c r="AK50" s="14">
        <f t="shared" si="4"/>
        <v>15</v>
      </c>
      <c r="AL50" s="14">
        <f t="shared" si="5"/>
        <v>4.9333333333333336</v>
      </c>
      <c r="AM50" s="14" t="str">
        <f t="shared" si="6"/>
        <v>No</v>
      </c>
    </row>
    <row r="51" spans="1:40" x14ac:dyDescent="0.3">
      <c r="A51" s="3">
        <v>44768</v>
      </c>
      <c r="B51" t="s">
        <v>32</v>
      </c>
      <c r="C51" s="4">
        <v>0.66666666666666663</v>
      </c>
      <c r="D51" s="4">
        <v>0.70833333333333337</v>
      </c>
      <c r="E51" s="4" t="s">
        <v>126</v>
      </c>
      <c r="F51" s="4" t="s">
        <v>173</v>
      </c>
      <c r="G51" t="s">
        <v>26</v>
      </c>
      <c r="H51">
        <v>80</v>
      </c>
      <c r="I51" t="s">
        <v>35</v>
      </c>
      <c r="N51">
        <v>1</v>
      </c>
      <c r="Y51">
        <v>1</v>
      </c>
      <c r="AG51">
        <f t="shared" si="0"/>
        <v>2</v>
      </c>
      <c r="AH51">
        <f t="shared" si="1"/>
        <v>2</v>
      </c>
      <c r="AI51">
        <f t="shared" si="2"/>
        <v>1</v>
      </c>
      <c r="AJ51" s="14">
        <f t="shared" si="3"/>
        <v>50</v>
      </c>
      <c r="AK51" s="14">
        <f t="shared" si="4"/>
        <v>12.5</v>
      </c>
      <c r="AL51" s="14">
        <f t="shared" si="5"/>
        <v>5.92</v>
      </c>
      <c r="AM51" s="14" t="str">
        <f t="shared" si="6"/>
        <v>No</v>
      </c>
      <c r="AN51" t="s">
        <v>82</v>
      </c>
    </row>
    <row r="52" spans="1:40" x14ac:dyDescent="0.3">
      <c r="A52" s="3">
        <v>44766</v>
      </c>
      <c r="B52" t="s">
        <v>32</v>
      </c>
      <c r="C52" s="4">
        <v>0.38541666666666669</v>
      </c>
      <c r="D52" s="4">
        <v>0.42708333333333331</v>
      </c>
      <c r="E52" s="4" t="s">
        <v>125</v>
      </c>
      <c r="F52" s="4" t="s">
        <v>172</v>
      </c>
      <c r="G52" t="s">
        <v>83</v>
      </c>
      <c r="H52">
        <v>75</v>
      </c>
      <c r="I52" t="s">
        <v>35</v>
      </c>
      <c r="J52" t="s">
        <v>28</v>
      </c>
      <c r="L52">
        <v>1</v>
      </c>
      <c r="AB52">
        <v>2</v>
      </c>
      <c r="AG52">
        <f t="shared" si="0"/>
        <v>1</v>
      </c>
      <c r="AH52">
        <f t="shared" si="1"/>
        <v>3</v>
      </c>
      <c r="AI52">
        <f t="shared" si="2"/>
        <v>1</v>
      </c>
      <c r="AJ52" s="14">
        <f t="shared" si="3"/>
        <v>33.333333333333329</v>
      </c>
      <c r="AK52" s="14">
        <f t="shared" si="4"/>
        <v>11.666666666666666</v>
      </c>
      <c r="AL52" s="14">
        <f t="shared" si="5"/>
        <v>6.3428571428571434</v>
      </c>
      <c r="AM52" s="14" t="str">
        <f t="shared" si="6"/>
        <v>No</v>
      </c>
    </row>
    <row r="53" spans="1:40" x14ac:dyDescent="0.3">
      <c r="A53" s="3">
        <v>44766</v>
      </c>
      <c r="B53" t="s">
        <v>32</v>
      </c>
      <c r="C53" s="4">
        <v>0.66666666666666663</v>
      </c>
      <c r="D53" s="4">
        <v>0.69791666666666663</v>
      </c>
      <c r="E53" s="4" t="s">
        <v>126</v>
      </c>
      <c r="F53" s="4" t="s">
        <v>172</v>
      </c>
      <c r="G53" t="s">
        <v>26</v>
      </c>
      <c r="H53">
        <v>80</v>
      </c>
      <c r="I53" t="s">
        <v>85</v>
      </c>
      <c r="J53" t="s">
        <v>28</v>
      </c>
      <c r="L53">
        <v>1</v>
      </c>
      <c r="P53">
        <v>1</v>
      </c>
      <c r="T53">
        <v>3</v>
      </c>
      <c r="AG53">
        <f t="shared" si="0"/>
        <v>5</v>
      </c>
      <c r="AH53">
        <f t="shared" si="1"/>
        <v>5</v>
      </c>
      <c r="AI53">
        <f t="shared" si="2"/>
        <v>1</v>
      </c>
      <c r="AJ53" s="14">
        <f t="shared" si="3"/>
        <v>20</v>
      </c>
      <c r="AK53" s="14">
        <f t="shared" si="4"/>
        <v>11</v>
      </c>
      <c r="AL53" s="14">
        <f t="shared" si="5"/>
        <v>6.7272727272727275</v>
      </c>
      <c r="AM53" s="14" t="str">
        <f t="shared" si="6"/>
        <v>No</v>
      </c>
      <c r="AN53" t="s">
        <v>84</v>
      </c>
    </row>
    <row r="54" spans="1:40" x14ac:dyDescent="0.3">
      <c r="A54" s="3">
        <v>44761</v>
      </c>
      <c r="B54" t="s">
        <v>32</v>
      </c>
      <c r="C54" s="4">
        <v>0.66666666666666663</v>
      </c>
      <c r="D54" s="4">
        <v>0.69791666666666663</v>
      </c>
      <c r="E54" s="4" t="s">
        <v>126</v>
      </c>
      <c r="F54" s="4" t="s">
        <v>172</v>
      </c>
      <c r="G54" t="s">
        <v>36</v>
      </c>
      <c r="H54">
        <v>85</v>
      </c>
      <c r="I54" t="s">
        <v>63</v>
      </c>
      <c r="J54" t="s">
        <v>28</v>
      </c>
      <c r="N54">
        <v>1</v>
      </c>
      <c r="Q54">
        <v>1</v>
      </c>
      <c r="T54">
        <v>1</v>
      </c>
      <c r="U54">
        <v>1</v>
      </c>
      <c r="X54">
        <v>1</v>
      </c>
      <c r="Y54">
        <v>3</v>
      </c>
      <c r="AG54">
        <f t="shared" si="0"/>
        <v>8</v>
      </c>
      <c r="AH54">
        <f t="shared" si="1"/>
        <v>8</v>
      </c>
      <c r="AI54">
        <f t="shared" si="2"/>
        <v>5</v>
      </c>
      <c r="AJ54" s="14">
        <f t="shared" si="3"/>
        <v>62.5</v>
      </c>
      <c r="AK54" s="14">
        <f t="shared" si="4"/>
        <v>13.125</v>
      </c>
      <c r="AL54" s="14">
        <f t="shared" si="5"/>
        <v>5.6380952380952385</v>
      </c>
      <c r="AM54" s="14" t="str">
        <f t="shared" si="6"/>
        <v>Yes</v>
      </c>
    </row>
    <row r="55" spans="1:40" x14ac:dyDescent="0.3">
      <c r="A55" s="3">
        <v>44759</v>
      </c>
      <c r="B55" t="s">
        <v>32</v>
      </c>
      <c r="C55" s="4">
        <v>0.375</v>
      </c>
      <c r="D55" s="4">
        <v>0.42708333333333331</v>
      </c>
      <c r="E55" s="4" t="s">
        <v>125</v>
      </c>
      <c r="F55" s="4" t="s">
        <v>172</v>
      </c>
      <c r="G55" t="s">
        <v>36</v>
      </c>
      <c r="H55">
        <v>74</v>
      </c>
      <c r="I55" t="s">
        <v>35</v>
      </c>
      <c r="J55" t="s">
        <v>28</v>
      </c>
      <c r="X55">
        <v>1</v>
      </c>
      <c r="AD55">
        <v>1</v>
      </c>
      <c r="AG55">
        <f t="shared" si="0"/>
        <v>1</v>
      </c>
      <c r="AH55">
        <f t="shared" si="1"/>
        <v>2</v>
      </c>
      <c r="AI55">
        <f t="shared" si="2"/>
        <v>0</v>
      </c>
      <c r="AJ55" s="14">
        <f t="shared" si="3"/>
        <v>0</v>
      </c>
      <c r="AK55" s="14">
        <f t="shared" si="4"/>
        <v>10</v>
      </c>
      <c r="AL55" s="14">
        <f t="shared" si="5"/>
        <v>7.4</v>
      </c>
      <c r="AM55" s="14" t="str">
        <f t="shared" si="6"/>
        <v>No</v>
      </c>
      <c r="AN55" t="s">
        <v>86</v>
      </c>
    </row>
    <row r="56" spans="1:40" x14ac:dyDescent="0.3">
      <c r="A56" s="3">
        <v>44759</v>
      </c>
      <c r="B56" t="s">
        <v>32</v>
      </c>
      <c r="C56" s="4">
        <v>0.66666666666666663</v>
      </c>
      <c r="D56" s="4">
        <v>0.69791666666666663</v>
      </c>
      <c r="E56" s="4" t="s">
        <v>126</v>
      </c>
      <c r="F56" s="4" t="s">
        <v>172</v>
      </c>
      <c r="G56" t="s">
        <v>79</v>
      </c>
      <c r="H56">
        <v>79</v>
      </c>
      <c r="I56" t="s">
        <v>87</v>
      </c>
      <c r="J56" t="s">
        <v>36</v>
      </c>
      <c r="N56">
        <v>1</v>
      </c>
      <c r="R56">
        <v>2</v>
      </c>
      <c r="T56">
        <v>5</v>
      </c>
      <c r="U56">
        <v>1</v>
      </c>
      <c r="V56">
        <v>1</v>
      </c>
      <c r="Y56">
        <v>3</v>
      </c>
      <c r="AG56">
        <f t="shared" si="0"/>
        <v>13</v>
      </c>
      <c r="AH56">
        <f t="shared" si="1"/>
        <v>13</v>
      </c>
      <c r="AI56">
        <f t="shared" si="2"/>
        <v>6</v>
      </c>
      <c r="AJ56" s="14">
        <f t="shared" si="3"/>
        <v>46.153846153846153</v>
      </c>
      <c r="AK56" s="14">
        <f t="shared" si="4"/>
        <v>12.307692307692308</v>
      </c>
      <c r="AL56" s="14">
        <f t="shared" si="5"/>
        <v>6.0124999999999993</v>
      </c>
      <c r="AM56" s="14" t="str">
        <f t="shared" si="6"/>
        <v>Yes</v>
      </c>
      <c r="AN56" t="s">
        <v>88</v>
      </c>
    </row>
    <row r="57" spans="1:40" x14ac:dyDescent="0.3">
      <c r="A57" s="3">
        <v>44754</v>
      </c>
      <c r="B57" t="s">
        <v>32</v>
      </c>
      <c r="C57" s="4">
        <v>0.66666666666666663</v>
      </c>
      <c r="D57" s="4">
        <v>0.70833333333333337</v>
      </c>
      <c r="E57" s="4" t="s">
        <v>126</v>
      </c>
      <c r="F57" s="4" t="s">
        <v>172</v>
      </c>
      <c r="G57" t="s">
        <v>26</v>
      </c>
      <c r="H57">
        <v>80</v>
      </c>
      <c r="I57" t="s">
        <v>46</v>
      </c>
      <c r="J57" t="s">
        <v>28</v>
      </c>
      <c r="O57">
        <v>1</v>
      </c>
      <c r="R57">
        <v>1</v>
      </c>
      <c r="T57">
        <v>1</v>
      </c>
      <c r="AG57">
        <f t="shared" si="0"/>
        <v>3</v>
      </c>
      <c r="AH57">
        <f t="shared" si="1"/>
        <v>3</v>
      </c>
      <c r="AI57">
        <f t="shared" si="2"/>
        <v>2</v>
      </c>
      <c r="AJ57" s="14">
        <f t="shared" si="3"/>
        <v>66.666666666666657</v>
      </c>
      <c r="AK57" s="14">
        <f t="shared" si="4"/>
        <v>13.333333333333332</v>
      </c>
      <c r="AL57" s="14">
        <f t="shared" si="5"/>
        <v>5.5500000000000007</v>
      </c>
      <c r="AM57" s="14" t="str">
        <f t="shared" si="6"/>
        <v>No</v>
      </c>
      <c r="AN57" t="s">
        <v>89</v>
      </c>
    </row>
    <row r="58" spans="1:40" x14ac:dyDescent="0.3">
      <c r="A58" s="3">
        <v>44752</v>
      </c>
      <c r="B58" t="s">
        <v>38</v>
      </c>
      <c r="C58" s="4">
        <v>0.39583333333333331</v>
      </c>
      <c r="D58" s="4">
        <v>0.4375</v>
      </c>
      <c r="E58" s="4" t="s">
        <v>125</v>
      </c>
      <c r="F58" s="4" t="s">
        <v>172</v>
      </c>
      <c r="G58" t="s">
        <v>28</v>
      </c>
      <c r="H58">
        <v>73</v>
      </c>
      <c r="I58" t="s">
        <v>35</v>
      </c>
      <c r="J58" t="s">
        <v>70</v>
      </c>
      <c r="N58">
        <v>3</v>
      </c>
      <c r="P58">
        <v>1</v>
      </c>
      <c r="AA58">
        <v>1</v>
      </c>
      <c r="AB58">
        <v>1</v>
      </c>
      <c r="AD58">
        <v>5</v>
      </c>
      <c r="AG58">
        <f t="shared" si="0"/>
        <v>4</v>
      </c>
      <c r="AH58">
        <f t="shared" si="1"/>
        <v>11</v>
      </c>
      <c r="AI58">
        <f t="shared" si="2"/>
        <v>0</v>
      </c>
      <c r="AJ58" s="14">
        <f t="shared" si="3"/>
        <v>0</v>
      </c>
      <c r="AK58" s="14">
        <f t="shared" si="4"/>
        <v>10</v>
      </c>
      <c r="AL58" s="14">
        <f t="shared" si="5"/>
        <v>7.4</v>
      </c>
      <c r="AM58" s="14" t="str">
        <f t="shared" si="6"/>
        <v>Yes</v>
      </c>
      <c r="AN58" t="s">
        <v>90</v>
      </c>
    </row>
    <row r="59" spans="1:40" x14ac:dyDescent="0.3">
      <c r="A59" s="3">
        <v>44752</v>
      </c>
      <c r="B59" t="s">
        <v>38</v>
      </c>
      <c r="C59" s="4">
        <v>0.66666666666666663</v>
      </c>
      <c r="D59" s="4">
        <v>0.6875</v>
      </c>
      <c r="E59" s="4" t="s">
        <v>126</v>
      </c>
      <c r="F59" s="4" t="s">
        <v>172</v>
      </c>
      <c r="G59" t="s">
        <v>28</v>
      </c>
      <c r="H59">
        <v>80</v>
      </c>
      <c r="I59" t="s">
        <v>35</v>
      </c>
      <c r="J59" t="s">
        <v>70</v>
      </c>
      <c r="L59">
        <v>1</v>
      </c>
      <c r="O59">
        <v>1</v>
      </c>
      <c r="P59">
        <v>1</v>
      </c>
      <c r="R59">
        <v>2</v>
      </c>
      <c r="T59">
        <v>3</v>
      </c>
      <c r="AB59">
        <v>1</v>
      </c>
      <c r="AG59">
        <f t="shared" si="0"/>
        <v>8</v>
      </c>
      <c r="AH59">
        <f t="shared" si="1"/>
        <v>9</v>
      </c>
      <c r="AI59">
        <f t="shared" si="2"/>
        <v>4</v>
      </c>
      <c r="AJ59" s="14">
        <f t="shared" si="3"/>
        <v>44.444444444444443</v>
      </c>
      <c r="AK59" s="14">
        <f t="shared" si="4"/>
        <v>12.222222222222221</v>
      </c>
      <c r="AL59" s="14">
        <f t="shared" si="5"/>
        <v>6.0545454545454547</v>
      </c>
      <c r="AM59" s="14" t="str">
        <f t="shared" si="6"/>
        <v>Yes</v>
      </c>
      <c r="AN59" t="s">
        <v>47</v>
      </c>
    </row>
    <row r="60" spans="1:40" x14ac:dyDescent="0.3">
      <c r="A60" s="3">
        <v>44747</v>
      </c>
      <c r="B60" t="s">
        <v>32</v>
      </c>
      <c r="C60" s="4">
        <v>0.36458333333333331</v>
      </c>
      <c r="D60" s="4">
        <v>0.39583333333333331</v>
      </c>
      <c r="E60" s="4" t="s">
        <v>125</v>
      </c>
      <c r="F60" s="4" t="s">
        <v>172</v>
      </c>
      <c r="G60" t="s">
        <v>36</v>
      </c>
      <c r="H60">
        <v>80</v>
      </c>
      <c r="I60" t="s">
        <v>35</v>
      </c>
      <c r="J60" t="s">
        <v>70</v>
      </c>
      <c r="X60">
        <v>1</v>
      </c>
      <c r="AA60">
        <v>1</v>
      </c>
      <c r="AG60">
        <f t="shared" si="0"/>
        <v>1</v>
      </c>
      <c r="AH60">
        <f t="shared" si="1"/>
        <v>2</v>
      </c>
      <c r="AI60">
        <f t="shared" si="2"/>
        <v>0</v>
      </c>
      <c r="AJ60" s="14">
        <f t="shared" si="3"/>
        <v>0</v>
      </c>
      <c r="AK60" s="14">
        <f t="shared" si="4"/>
        <v>10</v>
      </c>
      <c r="AL60" s="14">
        <f t="shared" si="5"/>
        <v>7.4</v>
      </c>
      <c r="AM60" s="14" t="str">
        <f t="shared" si="6"/>
        <v>No</v>
      </c>
    </row>
    <row r="61" spans="1:40" x14ac:dyDescent="0.3">
      <c r="A61" s="3">
        <v>44747</v>
      </c>
      <c r="B61" t="s">
        <v>32</v>
      </c>
      <c r="C61" s="4">
        <v>0.72916666666666663</v>
      </c>
      <c r="D61" s="4">
        <v>0.77083333333333337</v>
      </c>
      <c r="E61" s="4" t="s">
        <v>126</v>
      </c>
      <c r="F61" s="4" t="s">
        <v>172</v>
      </c>
      <c r="G61" t="s">
        <v>40</v>
      </c>
      <c r="H61">
        <v>83</v>
      </c>
      <c r="I61" t="s">
        <v>91</v>
      </c>
      <c r="J61" t="s">
        <v>70</v>
      </c>
      <c r="M61">
        <v>1</v>
      </c>
      <c r="R61">
        <v>1</v>
      </c>
      <c r="T61">
        <v>2</v>
      </c>
      <c r="AG61">
        <f t="shared" si="0"/>
        <v>4</v>
      </c>
      <c r="AH61">
        <f t="shared" si="1"/>
        <v>4</v>
      </c>
      <c r="AI61">
        <f t="shared" si="2"/>
        <v>2</v>
      </c>
      <c r="AJ61" s="14">
        <f t="shared" si="3"/>
        <v>50</v>
      </c>
      <c r="AK61" s="14">
        <f t="shared" si="4"/>
        <v>12.5</v>
      </c>
      <c r="AL61" s="14">
        <f t="shared" si="5"/>
        <v>5.92</v>
      </c>
      <c r="AM61" s="14" t="str">
        <f t="shared" si="6"/>
        <v>No</v>
      </c>
    </row>
    <row r="62" spans="1:40" x14ac:dyDescent="0.3">
      <c r="A62" s="3">
        <v>44745</v>
      </c>
      <c r="B62" t="s">
        <v>32</v>
      </c>
      <c r="C62" s="4">
        <v>0.39583333333333331</v>
      </c>
      <c r="D62" s="4">
        <v>0.41666666666666669</v>
      </c>
      <c r="E62" s="4" t="s">
        <v>125</v>
      </c>
      <c r="F62" s="4" t="s">
        <v>172</v>
      </c>
      <c r="G62" t="s">
        <v>26</v>
      </c>
      <c r="H62">
        <v>74</v>
      </c>
      <c r="I62" t="s">
        <v>35</v>
      </c>
      <c r="J62" t="s">
        <v>70</v>
      </c>
      <c r="L62">
        <v>2</v>
      </c>
      <c r="T62">
        <v>1</v>
      </c>
      <c r="AG62">
        <f t="shared" si="0"/>
        <v>3</v>
      </c>
      <c r="AH62">
        <f t="shared" si="1"/>
        <v>3</v>
      </c>
      <c r="AI62">
        <f t="shared" si="2"/>
        <v>2</v>
      </c>
      <c r="AJ62" s="14">
        <f t="shared" si="3"/>
        <v>66.666666666666657</v>
      </c>
      <c r="AK62" s="14">
        <f t="shared" si="4"/>
        <v>13.333333333333332</v>
      </c>
      <c r="AL62" s="14">
        <f t="shared" si="5"/>
        <v>5.5500000000000007</v>
      </c>
      <c r="AM62" s="14" t="str">
        <f t="shared" si="6"/>
        <v>No</v>
      </c>
    </row>
    <row r="63" spans="1:40" x14ac:dyDescent="0.3">
      <c r="A63" s="3">
        <v>44745</v>
      </c>
      <c r="B63" t="s">
        <v>32</v>
      </c>
      <c r="C63" s="4">
        <v>0.64583333333333337</v>
      </c>
      <c r="D63" s="4">
        <v>0.6875</v>
      </c>
      <c r="E63" s="4" t="s">
        <v>126</v>
      </c>
      <c r="F63" s="4" t="s">
        <v>172</v>
      </c>
      <c r="G63" t="s">
        <v>28</v>
      </c>
      <c r="H63">
        <v>80</v>
      </c>
      <c r="I63" t="s">
        <v>35</v>
      </c>
      <c r="J63" t="s">
        <v>70</v>
      </c>
      <c r="L63">
        <v>2</v>
      </c>
      <c r="N63">
        <v>3</v>
      </c>
      <c r="O63">
        <v>2</v>
      </c>
      <c r="P63">
        <v>1</v>
      </c>
      <c r="R63">
        <v>1</v>
      </c>
      <c r="T63">
        <v>6</v>
      </c>
      <c r="Y63">
        <v>6</v>
      </c>
      <c r="AA63">
        <v>2</v>
      </c>
      <c r="AB63">
        <v>1</v>
      </c>
      <c r="AG63">
        <f t="shared" si="0"/>
        <v>21</v>
      </c>
      <c r="AH63">
        <f t="shared" si="1"/>
        <v>24</v>
      </c>
      <c r="AI63">
        <f t="shared" si="2"/>
        <v>11</v>
      </c>
      <c r="AJ63" s="14">
        <f t="shared" si="3"/>
        <v>45.833333333333329</v>
      </c>
      <c r="AK63" s="14">
        <f t="shared" si="4"/>
        <v>12.291666666666666</v>
      </c>
      <c r="AL63" s="14">
        <f t="shared" si="5"/>
        <v>6.0203389830508476</v>
      </c>
      <c r="AM63" s="14" t="str">
        <f t="shared" si="6"/>
        <v>Yes</v>
      </c>
      <c r="AN63" t="s">
        <v>92</v>
      </c>
    </row>
    <row r="64" spans="1:40" x14ac:dyDescent="0.3">
      <c r="A64" s="3">
        <v>44696</v>
      </c>
      <c r="B64" t="s">
        <v>93</v>
      </c>
      <c r="C64" s="4">
        <v>0.66666666666666663</v>
      </c>
      <c r="D64" s="4">
        <v>0.70833333333333337</v>
      </c>
      <c r="E64" s="4" t="s">
        <v>126</v>
      </c>
      <c r="F64" s="4" t="s">
        <v>172</v>
      </c>
      <c r="G64" t="s">
        <v>28</v>
      </c>
      <c r="H64">
        <v>71</v>
      </c>
      <c r="I64" t="s">
        <v>94</v>
      </c>
      <c r="J64" t="s">
        <v>35</v>
      </c>
      <c r="N64">
        <v>1</v>
      </c>
      <c r="T64">
        <v>1</v>
      </c>
      <c r="AG64">
        <f t="shared" si="0"/>
        <v>2</v>
      </c>
      <c r="AH64">
        <f t="shared" si="1"/>
        <v>2</v>
      </c>
      <c r="AI64">
        <f t="shared" si="2"/>
        <v>0</v>
      </c>
      <c r="AJ64" s="14">
        <f t="shared" si="3"/>
        <v>0</v>
      </c>
      <c r="AK64" s="14">
        <f t="shared" si="4"/>
        <v>10</v>
      </c>
      <c r="AL64" s="14">
        <f t="shared" si="5"/>
        <v>7.4</v>
      </c>
      <c r="AM64" s="14" t="str">
        <f t="shared" si="6"/>
        <v>No</v>
      </c>
    </row>
    <row r="65" spans="1:40" x14ac:dyDescent="0.3">
      <c r="A65" s="3">
        <v>44699</v>
      </c>
      <c r="B65" t="s">
        <v>93</v>
      </c>
      <c r="C65" s="4">
        <v>0.375</v>
      </c>
      <c r="D65" s="4">
        <v>0.41666666666666669</v>
      </c>
      <c r="E65" s="4" t="s">
        <v>125</v>
      </c>
      <c r="F65" s="4" t="s">
        <v>172</v>
      </c>
      <c r="G65" t="s">
        <v>95</v>
      </c>
      <c r="H65">
        <v>49</v>
      </c>
      <c r="I65" t="s">
        <v>96</v>
      </c>
      <c r="J65" t="s">
        <v>97</v>
      </c>
      <c r="AG65">
        <f t="shared" si="0"/>
        <v>0</v>
      </c>
      <c r="AH65">
        <f t="shared" si="1"/>
        <v>0</v>
      </c>
      <c r="AI65">
        <f t="shared" si="2"/>
        <v>0</v>
      </c>
      <c r="AJ65" s="14"/>
      <c r="AK65" s="14" t="e">
        <f t="shared" si="4"/>
        <v>#DIV/0!</v>
      </c>
      <c r="AL65" s="14" t="e">
        <f>243/AK65</f>
        <v>#DIV/0!</v>
      </c>
      <c r="AM65" s="14" t="e">
        <f t="shared" si="6"/>
        <v>#DIV/0!</v>
      </c>
    </row>
    <row r="66" spans="1:40" x14ac:dyDescent="0.3">
      <c r="A66" s="3">
        <v>44706</v>
      </c>
      <c r="B66" t="s">
        <v>93</v>
      </c>
      <c r="C66" s="4">
        <v>0.375</v>
      </c>
      <c r="D66" s="4">
        <v>0.41666666666666669</v>
      </c>
      <c r="E66" s="4" t="s">
        <v>125</v>
      </c>
      <c r="F66" s="4" t="s">
        <v>172</v>
      </c>
      <c r="G66" t="s">
        <v>98</v>
      </c>
      <c r="H66">
        <v>54</v>
      </c>
      <c r="I66" t="s">
        <v>99</v>
      </c>
      <c r="J66" t="s">
        <v>97</v>
      </c>
      <c r="AG66">
        <f t="shared" si="0"/>
        <v>0</v>
      </c>
      <c r="AH66">
        <f t="shared" si="1"/>
        <v>0</v>
      </c>
      <c r="AI66">
        <f t="shared" si="2"/>
        <v>0</v>
      </c>
      <c r="AJ66" s="14"/>
      <c r="AK66" s="14" t="e">
        <f t="shared" si="4"/>
        <v>#DIV/0!</v>
      </c>
      <c r="AL66" s="14" t="e">
        <f t="shared" ref="AL66:AL121" si="7">243/AK66</f>
        <v>#DIV/0!</v>
      </c>
      <c r="AM66" s="14" t="e">
        <f t="shared" si="6"/>
        <v>#DIV/0!</v>
      </c>
    </row>
    <row r="67" spans="1:40" x14ac:dyDescent="0.3">
      <c r="A67" s="3">
        <v>44710</v>
      </c>
      <c r="B67" t="s">
        <v>93</v>
      </c>
      <c r="C67" s="4">
        <v>0.66666666666666663</v>
      </c>
      <c r="D67" s="4">
        <v>0.70833333333333337</v>
      </c>
      <c r="E67" s="4" t="s">
        <v>126</v>
      </c>
      <c r="F67" s="4" t="s">
        <v>172</v>
      </c>
      <c r="G67" t="s">
        <v>36</v>
      </c>
      <c r="H67">
        <v>78</v>
      </c>
      <c r="I67" t="s">
        <v>100</v>
      </c>
      <c r="J67" t="s">
        <v>97</v>
      </c>
      <c r="L67">
        <v>2</v>
      </c>
      <c r="O67">
        <v>6</v>
      </c>
      <c r="R67">
        <v>1</v>
      </c>
      <c r="T67">
        <v>10</v>
      </c>
      <c r="Y67">
        <v>5</v>
      </c>
      <c r="AG67">
        <f t="shared" si="0"/>
        <v>24</v>
      </c>
      <c r="AH67">
        <f t="shared" si="1"/>
        <v>24</v>
      </c>
      <c r="AI67">
        <f t="shared" si="2"/>
        <v>14</v>
      </c>
      <c r="AJ67" s="14">
        <f t="shared" si="3"/>
        <v>58.333333333333336</v>
      </c>
      <c r="AK67" s="14">
        <f t="shared" si="4"/>
        <v>12.916666666666668</v>
      </c>
      <c r="AL67" s="14">
        <f t="shared" si="7"/>
        <v>18.812903225806451</v>
      </c>
      <c r="AM67" s="14" t="str">
        <f t="shared" si="6"/>
        <v>Yes</v>
      </c>
    </row>
    <row r="68" spans="1:40" x14ac:dyDescent="0.3">
      <c r="A68" s="3">
        <v>44713</v>
      </c>
      <c r="B68" t="s">
        <v>93</v>
      </c>
      <c r="C68" s="4">
        <v>0.375</v>
      </c>
      <c r="D68" s="4">
        <v>0.41666666666666669</v>
      </c>
      <c r="E68" s="4" t="s">
        <v>125</v>
      </c>
      <c r="F68" s="4" t="s">
        <v>172</v>
      </c>
      <c r="G68" t="s">
        <v>79</v>
      </c>
      <c r="H68">
        <v>59</v>
      </c>
      <c r="I68" t="s">
        <v>101</v>
      </c>
      <c r="J68" t="s">
        <v>102</v>
      </c>
      <c r="AA68">
        <v>3</v>
      </c>
      <c r="AG68">
        <f t="shared" ref="AG68:AG128" si="8">SUM(K68:Y68)</f>
        <v>0</v>
      </c>
      <c r="AH68">
        <f t="shared" ref="AH68:AH128" si="9">SUM(K68:AF68)</f>
        <v>3</v>
      </c>
      <c r="AI68">
        <f t="shared" ref="AI68:AI121" si="10">SUM(K68,L68,M68,O68,Q68,R68,S68,U68,Y68)</f>
        <v>0</v>
      </c>
      <c r="AJ68" s="14">
        <f t="shared" ref="AJ68:AJ119" si="11">AI68/AH68*100</f>
        <v>0</v>
      </c>
      <c r="AK68" s="14">
        <f t="shared" ref="AK68:AK121" si="12">10+(5*(AI68/AH68))</f>
        <v>10</v>
      </c>
      <c r="AL68" s="14">
        <f t="shared" si="7"/>
        <v>24.3</v>
      </c>
      <c r="AM68" s="14" t="str">
        <f t="shared" ref="AM68:AM121" si="13">IF(AH68&gt;AL68,"Yes","No")</f>
        <v>No</v>
      </c>
    </row>
    <row r="69" spans="1:40" x14ac:dyDescent="0.3">
      <c r="A69" s="3">
        <v>44717</v>
      </c>
      <c r="B69" t="s">
        <v>93</v>
      </c>
      <c r="C69" s="4">
        <v>0.66666666666666663</v>
      </c>
      <c r="D69" s="4">
        <v>0.70833333333333337</v>
      </c>
      <c r="E69" s="4" t="s">
        <v>126</v>
      </c>
      <c r="F69" s="4" t="s">
        <v>172</v>
      </c>
      <c r="G69" t="s">
        <v>79</v>
      </c>
      <c r="H69">
        <v>65</v>
      </c>
      <c r="I69" t="s">
        <v>103</v>
      </c>
      <c r="J69" t="s">
        <v>97</v>
      </c>
      <c r="N69">
        <v>1</v>
      </c>
      <c r="O69">
        <v>1</v>
      </c>
      <c r="T69">
        <v>4</v>
      </c>
      <c r="W69">
        <v>1</v>
      </c>
      <c r="Y69">
        <v>1</v>
      </c>
      <c r="AG69">
        <f t="shared" si="8"/>
        <v>8</v>
      </c>
      <c r="AH69">
        <f t="shared" si="9"/>
        <v>8</v>
      </c>
      <c r="AI69">
        <f t="shared" si="10"/>
        <v>2</v>
      </c>
      <c r="AJ69" s="14">
        <f t="shared" si="11"/>
        <v>25</v>
      </c>
      <c r="AK69" s="14">
        <f t="shared" si="12"/>
        <v>11.25</v>
      </c>
      <c r="AL69" s="14">
        <f t="shared" si="7"/>
        <v>21.6</v>
      </c>
      <c r="AM69" s="14" t="str">
        <f t="shared" si="13"/>
        <v>No</v>
      </c>
    </row>
    <row r="70" spans="1:40" x14ac:dyDescent="0.3">
      <c r="A70" s="3">
        <v>44720</v>
      </c>
      <c r="B70" t="s">
        <v>93</v>
      </c>
      <c r="C70" s="4">
        <v>0.5625</v>
      </c>
      <c r="D70" s="4">
        <v>0.60416666666666663</v>
      </c>
      <c r="E70" s="4" t="s">
        <v>126</v>
      </c>
      <c r="F70" s="4" t="s">
        <v>172</v>
      </c>
      <c r="G70" t="s">
        <v>104</v>
      </c>
      <c r="H70">
        <v>55</v>
      </c>
      <c r="I70" t="s">
        <v>105</v>
      </c>
      <c r="J70" t="s">
        <v>106</v>
      </c>
      <c r="AG70">
        <f t="shared" si="8"/>
        <v>0</v>
      </c>
      <c r="AH70">
        <f t="shared" si="9"/>
        <v>0</v>
      </c>
      <c r="AI70">
        <f t="shared" si="10"/>
        <v>0</v>
      </c>
      <c r="AJ70" s="14"/>
      <c r="AK70" s="14" t="e">
        <f t="shared" si="12"/>
        <v>#DIV/0!</v>
      </c>
      <c r="AL70" s="14" t="e">
        <f t="shared" si="7"/>
        <v>#DIV/0!</v>
      </c>
      <c r="AM70" s="14" t="e">
        <f t="shared" si="13"/>
        <v>#DIV/0!</v>
      </c>
    </row>
    <row r="71" spans="1:40" x14ac:dyDescent="0.3">
      <c r="A71" s="3">
        <v>44724</v>
      </c>
      <c r="B71" t="s">
        <v>93</v>
      </c>
      <c r="C71" s="4">
        <v>0.41666666666666669</v>
      </c>
      <c r="D71" s="4">
        <v>0.45833333333333331</v>
      </c>
      <c r="E71" s="4" t="s">
        <v>125</v>
      </c>
      <c r="F71" s="4" t="s">
        <v>172</v>
      </c>
      <c r="G71" t="s">
        <v>36</v>
      </c>
      <c r="H71">
        <v>58</v>
      </c>
      <c r="I71" t="s">
        <v>107</v>
      </c>
      <c r="J71" t="s">
        <v>97</v>
      </c>
      <c r="T71">
        <v>1</v>
      </c>
      <c r="V71">
        <v>1</v>
      </c>
      <c r="AG71">
        <f t="shared" si="8"/>
        <v>2</v>
      </c>
      <c r="AH71">
        <f t="shared" si="9"/>
        <v>2</v>
      </c>
      <c r="AI71">
        <f t="shared" si="10"/>
        <v>0</v>
      </c>
      <c r="AJ71" s="14">
        <f t="shared" si="11"/>
        <v>0</v>
      </c>
      <c r="AK71" s="14">
        <f t="shared" si="12"/>
        <v>10</v>
      </c>
      <c r="AL71" s="14">
        <f t="shared" si="7"/>
        <v>24.3</v>
      </c>
      <c r="AM71" s="14" t="str">
        <f t="shared" si="13"/>
        <v>No</v>
      </c>
      <c r="AN71" t="s">
        <v>108</v>
      </c>
    </row>
    <row r="72" spans="1:40" x14ac:dyDescent="0.3">
      <c r="A72" s="3">
        <v>44724</v>
      </c>
      <c r="B72" t="s">
        <v>93</v>
      </c>
      <c r="C72" s="4">
        <v>0.66666666666666663</v>
      </c>
      <c r="D72" s="4">
        <v>0.70833333333333337</v>
      </c>
      <c r="E72" s="4" t="s">
        <v>126</v>
      </c>
      <c r="F72" s="4" t="s">
        <v>172</v>
      </c>
      <c r="G72" t="s">
        <v>69</v>
      </c>
      <c r="N72">
        <v>3</v>
      </c>
      <c r="O72">
        <v>1</v>
      </c>
      <c r="R72">
        <v>1</v>
      </c>
      <c r="T72">
        <v>6</v>
      </c>
      <c r="W72">
        <v>2</v>
      </c>
      <c r="Y72">
        <v>3</v>
      </c>
      <c r="AF72">
        <v>1</v>
      </c>
      <c r="AG72">
        <f t="shared" si="8"/>
        <v>16</v>
      </c>
      <c r="AH72">
        <f t="shared" si="9"/>
        <v>17</v>
      </c>
      <c r="AI72">
        <f t="shared" si="10"/>
        <v>5</v>
      </c>
      <c r="AJ72" s="14">
        <f t="shared" si="11"/>
        <v>29.411764705882355</v>
      </c>
      <c r="AK72" s="14">
        <f t="shared" si="12"/>
        <v>11.470588235294118</v>
      </c>
      <c r="AL72" s="14">
        <f t="shared" si="7"/>
        <v>21.184615384615384</v>
      </c>
      <c r="AM72" s="14" t="str">
        <f t="shared" si="13"/>
        <v>No</v>
      </c>
      <c r="AN72" t="s">
        <v>109</v>
      </c>
    </row>
    <row r="73" spans="1:40" x14ac:dyDescent="0.3">
      <c r="A73" s="3">
        <v>44726</v>
      </c>
      <c r="B73" t="s">
        <v>93</v>
      </c>
      <c r="C73" s="4">
        <v>0.375</v>
      </c>
      <c r="D73" s="4">
        <v>0.41666666666666669</v>
      </c>
      <c r="E73" s="4" t="s">
        <v>125</v>
      </c>
      <c r="F73" s="4" t="s">
        <v>172</v>
      </c>
      <c r="G73" t="s">
        <v>28</v>
      </c>
      <c r="H73">
        <v>78</v>
      </c>
      <c r="I73" t="s">
        <v>110</v>
      </c>
      <c r="J73" t="s">
        <v>35</v>
      </c>
      <c r="Y73">
        <v>1</v>
      </c>
      <c r="AG73">
        <f t="shared" si="8"/>
        <v>1</v>
      </c>
      <c r="AH73">
        <f t="shared" si="9"/>
        <v>1</v>
      </c>
      <c r="AI73">
        <f t="shared" si="10"/>
        <v>1</v>
      </c>
      <c r="AJ73" s="14">
        <f t="shared" si="11"/>
        <v>100</v>
      </c>
      <c r="AK73" s="14">
        <f t="shared" si="12"/>
        <v>15</v>
      </c>
      <c r="AL73" s="14">
        <f t="shared" si="7"/>
        <v>16.2</v>
      </c>
      <c r="AM73" s="14" t="str">
        <f t="shared" si="13"/>
        <v>No</v>
      </c>
    </row>
    <row r="74" spans="1:40" x14ac:dyDescent="0.3">
      <c r="A74" s="3">
        <v>44726</v>
      </c>
      <c r="B74" t="s">
        <v>93</v>
      </c>
      <c r="C74" s="4">
        <v>0.66666666666666663</v>
      </c>
      <c r="D74" s="4">
        <v>0.70833333333333337</v>
      </c>
      <c r="E74" s="4" t="s">
        <v>126</v>
      </c>
      <c r="F74" s="4" t="s">
        <v>172</v>
      </c>
      <c r="L74">
        <v>1</v>
      </c>
      <c r="N74">
        <v>2</v>
      </c>
      <c r="O74">
        <v>1</v>
      </c>
      <c r="Y74">
        <v>2</v>
      </c>
      <c r="AA74">
        <v>1</v>
      </c>
      <c r="AD74">
        <v>3</v>
      </c>
      <c r="AF74">
        <v>1</v>
      </c>
      <c r="AG74">
        <f t="shared" si="8"/>
        <v>6</v>
      </c>
      <c r="AH74">
        <f t="shared" si="9"/>
        <v>11</v>
      </c>
      <c r="AI74">
        <f t="shared" si="10"/>
        <v>4</v>
      </c>
      <c r="AJ74" s="14">
        <f t="shared" si="11"/>
        <v>36.363636363636367</v>
      </c>
      <c r="AK74" s="14">
        <f t="shared" si="12"/>
        <v>11.818181818181818</v>
      </c>
      <c r="AL74" s="14">
        <f t="shared" si="7"/>
        <v>20.561538461538461</v>
      </c>
      <c r="AM74" s="14" t="str">
        <f t="shared" si="13"/>
        <v>No</v>
      </c>
      <c r="AN74" t="s">
        <v>111</v>
      </c>
    </row>
    <row r="75" spans="1:40" x14ac:dyDescent="0.3">
      <c r="A75" s="3">
        <v>44731</v>
      </c>
      <c r="B75" t="s">
        <v>93</v>
      </c>
      <c r="C75" s="4">
        <v>0.43055555555555558</v>
      </c>
      <c r="D75" s="4">
        <v>0.47222222222222227</v>
      </c>
      <c r="E75" s="4" t="s">
        <v>125</v>
      </c>
      <c r="F75" s="4" t="s">
        <v>172</v>
      </c>
      <c r="G75" t="s">
        <v>112</v>
      </c>
      <c r="H75">
        <v>67</v>
      </c>
      <c r="I75" t="s">
        <v>113</v>
      </c>
      <c r="J75" t="s">
        <v>35</v>
      </c>
      <c r="L75">
        <v>1</v>
      </c>
      <c r="N75">
        <v>2</v>
      </c>
      <c r="T75">
        <v>1</v>
      </c>
      <c r="V75">
        <v>1</v>
      </c>
      <c r="Y75">
        <v>1</v>
      </c>
      <c r="AG75">
        <f t="shared" si="8"/>
        <v>6</v>
      </c>
      <c r="AH75">
        <f t="shared" si="9"/>
        <v>6</v>
      </c>
      <c r="AI75">
        <f t="shared" si="10"/>
        <v>2</v>
      </c>
      <c r="AJ75" s="14">
        <f t="shared" si="11"/>
        <v>33.333333333333329</v>
      </c>
      <c r="AK75" s="14">
        <f t="shared" si="12"/>
        <v>11.666666666666666</v>
      </c>
      <c r="AL75" s="14">
        <f t="shared" si="7"/>
        <v>20.828571428571429</v>
      </c>
      <c r="AM75" s="14" t="str">
        <f t="shared" si="13"/>
        <v>No</v>
      </c>
      <c r="AN75" t="s">
        <v>114</v>
      </c>
    </row>
    <row r="76" spans="1:40" x14ac:dyDescent="0.3">
      <c r="A76" s="3">
        <v>44731</v>
      </c>
      <c r="B76" t="s">
        <v>93</v>
      </c>
      <c r="C76" s="4">
        <v>0.66666666666666663</v>
      </c>
      <c r="D76" s="4">
        <v>0.70833333333333337</v>
      </c>
      <c r="E76" s="4" t="s">
        <v>126</v>
      </c>
      <c r="F76" s="4" t="s">
        <v>172</v>
      </c>
      <c r="G76" t="s">
        <v>69</v>
      </c>
      <c r="H76">
        <v>78</v>
      </c>
      <c r="I76" t="s">
        <v>115</v>
      </c>
      <c r="J76" t="s">
        <v>97</v>
      </c>
      <c r="L76">
        <v>3</v>
      </c>
      <c r="N76">
        <v>3</v>
      </c>
      <c r="T76">
        <v>13</v>
      </c>
      <c r="Y76">
        <v>1</v>
      </c>
      <c r="AA76">
        <v>3</v>
      </c>
      <c r="AG76">
        <f t="shared" si="8"/>
        <v>20</v>
      </c>
      <c r="AH76">
        <f t="shared" si="9"/>
        <v>23</v>
      </c>
      <c r="AI76">
        <f t="shared" si="10"/>
        <v>4</v>
      </c>
      <c r="AJ76" s="14">
        <f t="shared" si="11"/>
        <v>17.391304347826086</v>
      </c>
      <c r="AK76" s="14">
        <f t="shared" si="12"/>
        <v>10.869565217391305</v>
      </c>
      <c r="AL76" s="14">
        <f t="shared" si="7"/>
        <v>22.355999999999998</v>
      </c>
      <c r="AM76" s="14" t="str">
        <f t="shared" si="13"/>
        <v>Yes</v>
      </c>
    </row>
    <row r="77" spans="1:40" x14ac:dyDescent="0.3">
      <c r="A77" s="3">
        <v>44733</v>
      </c>
      <c r="B77" t="s">
        <v>93</v>
      </c>
      <c r="C77" s="4">
        <v>0.375</v>
      </c>
      <c r="D77" s="4">
        <v>0.41666666666666669</v>
      </c>
      <c r="E77" s="4" t="s">
        <v>125</v>
      </c>
      <c r="F77" s="4" t="s">
        <v>172</v>
      </c>
      <c r="G77" t="s">
        <v>28</v>
      </c>
      <c r="H77">
        <v>78</v>
      </c>
      <c r="I77" t="s">
        <v>116</v>
      </c>
      <c r="J77" t="s">
        <v>117</v>
      </c>
      <c r="T77">
        <v>1</v>
      </c>
      <c r="Y77">
        <v>1</v>
      </c>
      <c r="AA77">
        <v>3</v>
      </c>
      <c r="AG77">
        <f t="shared" si="8"/>
        <v>2</v>
      </c>
      <c r="AH77">
        <f t="shared" si="9"/>
        <v>5</v>
      </c>
      <c r="AI77">
        <f t="shared" si="10"/>
        <v>1</v>
      </c>
      <c r="AJ77" s="14">
        <f t="shared" si="11"/>
        <v>20</v>
      </c>
      <c r="AK77" s="14">
        <f t="shared" si="12"/>
        <v>11</v>
      </c>
      <c r="AL77" s="14">
        <f t="shared" si="7"/>
        <v>22.09090909090909</v>
      </c>
      <c r="AM77" s="14" t="str">
        <f t="shared" si="13"/>
        <v>No</v>
      </c>
    </row>
    <row r="78" spans="1:40" x14ac:dyDescent="0.3">
      <c r="A78" s="3">
        <v>44733</v>
      </c>
      <c r="B78" t="s">
        <v>93</v>
      </c>
      <c r="C78" s="4">
        <v>0.66666666666666663</v>
      </c>
      <c r="D78" s="4">
        <v>0.70833333333333337</v>
      </c>
      <c r="E78" s="4" t="s">
        <v>126</v>
      </c>
      <c r="F78" s="4" t="s">
        <v>172</v>
      </c>
      <c r="G78" t="s">
        <v>28</v>
      </c>
      <c r="H78">
        <v>90</v>
      </c>
      <c r="I78" t="s">
        <v>118</v>
      </c>
      <c r="J78" t="s">
        <v>117</v>
      </c>
      <c r="T78">
        <v>3</v>
      </c>
      <c r="Y78">
        <v>3</v>
      </c>
      <c r="AD78">
        <v>4</v>
      </c>
      <c r="AF78">
        <v>2</v>
      </c>
      <c r="AG78">
        <f t="shared" si="8"/>
        <v>6</v>
      </c>
      <c r="AH78">
        <f t="shared" si="9"/>
        <v>12</v>
      </c>
      <c r="AI78">
        <f t="shared" si="10"/>
        <v>3</v>
      </c>
      <c r="AJ78" s="14">
        <f t="shared" si="11"/>
        <v>25</v>
      </c>
      <c r="AK78" s="14">
        <f t="shared" si="12"/>
        <v>11.25</v>
      </c>
      <c r="AL78" s="14">
        <f t="shared" si="7"/>
        <v>21.6</v>
      </c>
      <c r="AM78" s="14" t="str">
        <f t="shared" si="13"/>
        <v>No</v>
      </c>
      <c r="AN78" t="s">
        <v>119</v>
      </c>
    </row>
    <row r="79" spans="1:40" x14ac:dyDescent="0.3">
      <c r="A79" s="3">
        <v>44738</v>
      </c>
      <c r="B79" t="s">
        <v>93</v>
      </c>
      <c r="C79" s="4">
        <v>0.375</v>
      </c>
      <c r="D79" s="4">
        <v>0.41666666666666669</v>
      </c>
      <c r="E79" s="4" t="s">
        <v>125</v>
      </c>
      <c r="F79" s="4" t="s">
        <v>172</v>
      </c>
      <c r="G79" t="s">
        <v>69</v>
      </c>
      <c r="H79">
        <v>66</v>
      </c>
      <c r="I79" t="s">
        <v>120</v>
      </c>
      <c r="J79" t="s">
        <v>117</v>
      </c>
      <c r="V79">
        <v>1</v>
      </c>
      <c r="W79">
        <v>3</v>
      </c>
      <c r="AB79">
        <v>3</v>
      </c>
      <c r="AG79">
        <f t="shared" si="8"/>
        <v>4</v>
      </c>
      <c r="AH79">
        <f t="shared" si="9"/>
        <v>7</v>
      </c>
      <c r="AI79">
        <f t="shared" si="10"/>
        <v>0</v>
      </c>
      <c r="AJ79" s="14">
        <f t="shared" si="11"/>
        <v>0</v>
      </c>
      <c r="AK79" s="14">
        <f t="shared" si="12"/>
        <v>10</v>
      </c>
      <c r="AL79" s="14">
        <f t="shared" si="7"/>
        <v>24.3</v>
      </c>
      <c r="AM79" s="14" t="str">
        <f t="shared" si="13"/>
        <v>No</v>
      </c>
      <c r="AN79" t="s">
        <v>108</v>
      </c>
    </row>
    <row r="80" spans="1:40" x14ac:dyDescent="0.3">
      <c r="A80" s="3">
        <v>44738</v>
      </c>
      <c r="B80" t="s">
        <v>93</v>
      </c>
      <c r="C80" s="4">
        <v>0.66666666666666663</v>
      </c>
      <c r="D80" s="4">
        <v>0.70833333333333337</v>
      </c>
      <c r="E80" s="4" t="s">
        <v>126</v>
      </c>
      <c r="F80" s="4" t="s">
        <v>172</v>
      </c>
      <c r="G80" t="s">
        <v>26</v>
      </c>
      <c r="H80">
        <v>72</v>
      </c>
      <c r="I80" t="s">
        <v>121</v>
      </c>
      <c r="J80" t="s">
        <v>117</v>
      </c>
      <c r="L80">
        <v>2</v>
      </c>
      <c r="O80">
        <v>1</v>
      </c>
      <c r="T80">
        <v>4</v>
      </c>
      <c r="U80">
        <v>1</v>
      </c>
      <c r="W80">
        <v>1</v>
      </c>
      <c r="AA80">
        <v>2</v>
      </c>
      <c r="AG80">
        <f t="shared" si="8"/>
        <v>9</v>
      </c>
      <c r="AH80">
        <f t="shared" si="9"/>
        <v>11</v>
      </c>
      <c r="AI80">
        <f t="shared" si="10"/>
        <v>4</v>
      </c>
      <c r="AJ80" s="14">
        <f t="shared" si="11"/>
        <v>36.363636363636367</v>
      </c>
      <c r="AK80" s="14">
        <f t="shared" si="12"/>
        <v>11.818181818181818</v>
      </c>
      <c r="AL80" s="14">
        <f t="shared" si="7"/>
        <v>20.561538461538461</v>
      </c>
      <c r="AM80" s="14" t="str">
        <f t="shared" si="13"/>
        <v>No</v>
      </c>
    </row>
    <row r="81" spans="1:40" x14ac:dyDescent="0.3">
      <c r="A81" s="3">
        <v>44740</v>
      </c>
      <c r="B81" t="s">
        <v>93</v>
      </c>
      <c r="C81" s="4">
        <v>0.375</v>
      </c>
      <c r="D81" s="4">
        <v>0.41666666666666669</v>
      </c>
      <c r="E81" s="4" t="s">
        <v>125</v>
      </c>
      <c r="F81" s="4" t="s">
        <v>172</v>
      </c>
      <c r="G81" t="s">
        <v>69</v>
      </c>
      <c r="H81">
        <v>69</v>
      </c>
      <c r="I81" t="s">
        <v>122</v>
      </c>
      <c r="J81" t="s">
        <v>123</v>
      </c>
      <c r="W81">
        <v>1</v>
      </c>
      <c r="Y81">
        <v>1</v>
      </c>
      <c r="AG81">
        <f t="shared" si="8"/>
        <v>2</v>
      </c>
      <c r="AH81">
        <f t="shared" si="9"/>
        <v>2</v>
      </c>
      <c r="AI81">
        <f t="shared" si="10"/>
        <v>1</v>
      </c>
      <c r="AJ81" s="14">
        <f t="shared" si="11"/>
        <v>50</v>
      </c>
      <c r="AK81" s="14">
        <f t="shared" si="12"/>
        <v>12.5</v>
      </c>
      <c r="AL81" s="14">
        <f t="shared" si="7"/>
        <v>19.440000000000001</v>
      </c>
      <c r="AM81" s="14" t="str">
        <f t="shared" si="13"/>
        <v>No</v>
      </c>
    </row>
    <row r="82" spans="1:40" x14ac:dyDescent="0.3">
      <c r="A82" s="3">
        <v>44740</v>
      </c>
      <c r="B82" t="s">
        <v>93</v>
      </c>
      <c r="C82" s="4">
        <v>0.66666666666666663</v>
      </c>
      <c r="D82" s="4">
        <v>0.70833333333333337</v>
      </c>
      <c r="E82" s="4" t="s">
        <v>126</v>
      </c>
      <c r="F82" s="4" t="s">
        <v>173</v>
      </c>
      <c r="T82">
        <v>1</v>
      </c>
      <c r="U82">
        <v>1</v>
      </c>
      <c r="AF82">
        <v>2</v>
      </c>
      <c r="AG82">
        <f t="shared" si="8"/>
        <v>2</v>
      </c>
      <c r="AH82">
        <f t="shared" si="9"/>
        <v>4</v>
      </c>
      <c r="AI82">
        <f t="shared" si="10"/>
        <v>1</v>
      </c>
      <c r="AJ82" s="14">
        <f t="shared" si="11"/>
        <v>25</v>
      </c>
      <c r="AK82" s="14">
        <f t="shared" si="12"/>
        <v>11.25</v>
      </c>
      <c r="AL82" s="14">
        <f t="shared" si="7"/>
        <v>21.6</v>
      </c>
      <c r="AM82" s="14" t="str">
        <f t="shared" si="13"/>
        <v>No</v>
      </c>
      <c r="AN82" t="s">
        <v>124</v>
      </c>
    </row>
    <row r="83" spans="1:40" x14ac:dyDescent="0.3">
      <c r="A83" s="3">
        <v>44745</v>
      </c>
      <c r="B83" t="s">
        <v>93</v>
      </c>
      <c r="C83" s="4">
        <v>0.375</v>
      </c>
      <c r="D83" s="4">
        <v>0.41666666666666669</v>
      </c>
      <c r="E83" s="4" t="s">
        <v>125</v>
      </c>
      <c r="F83" s="4" t="s">
        <v>173</v>
      </c>
      <c r="L83">
        <v>3</v>
      </c>
      <c r="N83">
        <v>1</v>
      </c>
      <c r="O83">
        <v>1</v>
      </c>
      <c r="T83">
        <v>5</v>
      </c>
      <c r="Y83">
        <v>3</v>
      </c>
      <c r="AG83">
        <f t="shared" si="8"/>
        <v>13</v>
      </c>
      <c r="AH83">
        <f t="shared" si="9"/>
        <v>13</v>
      </c>
      <c r="AI83">
        <f t="shared" si="10"/>
        <v>7</v>
      </c>
      <c r="AJ83" s="14">
        <f t="shared" si="11"/>
        <v>53.846153846153847</v>
      </c>
      <c r="AK83" s="14">
        <f t="shared" si="12"/>
        <v>12.692307692307692</v>
      </c>
      <c r="AL83" s="14">
        <f t="shared" si="7"/>
        <v>19.145454545454548</v>
      </c>
      <c r="AM83" s="14" t="str">
        <f t="shared" si="13"/>
        <v>No</v>
      </c>
    </row>
    <row r="84" spans="1:40" x14ac:dyDescent="0.3">
      <c r="A84" s="3">
        <v>44745</v>
      </c>
      <c r="B84" t="s">
        <v>93</v>
      </c>
      <c r="C84" s="4">
        <v>0.66666666666666663</v>
      </c>
      <c r="D84" s="4">
        <v>0.70833333333333337</v>
      </c>
      <c r="E84" s="4" t="s">
        <v>126</v>
      </c>
      <c r="F84" s="4" t="s">
        <v>173</v>
      </c>
      <c r="L84">
        <v>9</v>
      </c>
      <c r="N84">
        <v>2</v>
      </c>
      <c r="O84">
        <v>3</v>
      </c>
      <c r="R84">
        <v>4</v>
      </c>
      <c r="T84">
        <v>12</v>
      </c>
      <c r="Y84">
        <v>13</v>
      </c>
      <c r="AF84">
        <v>1</v>
      </c>
      <c r="AG84">
        <f t="shared" si="8"/>
        <v>43</v>
      </c>
      <c r="AH84">
        <f t="shared" si="9"/>
        <v>44</v>
      </c>
      <c r="AI84">
        <f t="shared" si="10"/>
        <v>29</v>
      </c>
      <c r="AJ84" s="14">
        <f t="shared" si="11"/>
        <v>65.909090909090907</v>
      </c>
      <c r="AK84" s="14">
        <f t="shared" si="12"/>
        <v>13.295454545454545</v>
      </c>
      <c r="AL84" s="14">
        <f t="shared" si="7"/>
        <v>18.276923076923076</v>
      </c>
      <c r="AM84" s="14" t="str">
        <f t="shared" si="13"/>
        <v>Yes</v>
      </c>
      <c r="AN84" t="s">
        <v>127</v>
      </c>
    </row>
    <row r="85" spans="1:40" x14ac:dyDescent="0.3">
      <c r="A85" s="3">
        <v>44747</v>
      </c>
      <c r="B85" t="s">
        <v>93</v>
      </c>
      <c r="C85" s="4">
        <v>0.41666666666666669</v>
      </c>
      <c r="D85" s="4">
        <v>0.45833333333333331</v>
      </c>
      <c r="E85" s="4" t="s">
        <v>125</v>
      </c>
      <c r="F85" s="4" t="s">
        <v>172</v>
      </c>
      <c r="G85" t="s">
        <v>26</v>
      </c>
      <c r="H85">
        <v>79</v>
      </c>
      <c r="I85" t="s">
        <v>35</v>
      </c>
      <c r="J85" t="s">
        <v>35</v>
      </c>
      <c r="L85">
        <v>1</v>
      </c>
      <c r="N85">
        <v>2</v>
      </c>
      <c r="Y85">
        <v>1</v>
      </c>
      <c r="AG85">
        <f t="shared" si="8"/>
        <v>4</v>
      </c>
      <c r="AH85">
        <f t="shared" si="9"/>
        <v>4</v>
      </c>
      <c r="AI85">
        <f t="shared" si="10"/>
        <v>2</v>
      </c>
      <c r="AJ85" s="14">
        <f t="shared" si="11"/>
        <v>50</v>
      </c>
      <c r="AK85" s="14">
        <f t="shared" si="12"/>
        <v>12.5</v>
      </c>
      <c r="AL85" s="14">
        <f t="shared" si="7"/>
        <v>19.440000000000001</v>
      </c>
      <c r="AM85" s="14" t="str">
        <f t="shared" si="13"/>
        <v>No</v>
      </c>
      <c r="AN85" t="s">
        <v>129</v>
      </c>
    </row>
    <row r="86" spans="1:40" x14ac:dyDescent="0.3">
      <c r="A86" s="3">
        <v>44747</v>
      </c>
      <c r="B86" t="s">
        <v>93</v>
      </c>
      <c r="C86" s="4">
        <v>0.64583333333333337</v>
      </c>
      <c r="D86" s="4">
        <v>0.6875</v>
      </c>
      <c r="E86" s="4" t="s">
        <v>126</v>
      </c>
      <c r="F86" s="4" t="s">
        <v>172</v>
      </c>
      <c r="G86" t="s">
        <v>69</v>
      </c>
      <c r="H86">
        <v>81</v>
      </c>
      <c r="I86" t="s">
        <v>128</v>
      </c>
      <c r="J86" t="s">
        <v>97</v>
      </c>
      <c r="L86">
        <v>3</v>
      </c>
      <c r="T86">
        <v>5</v>
      </c>
      <c r="U86">
        <v>1</v>
      </c>
      <c r="Y86">
        <v>4</v>
      </c>
      <c r="AG86">
        <f t="shared" si="8"/>
        <v>13</v>
      </c>
      <c r="AH86">
        <f t="shared" si="9"/>
        <v>13</v>
      </c>
      <c r="AI86">
        <f t="shared" si="10"/>
        <v>8</v>
      </c>
      <c r="AJ86" s="14">
        <f t="shared" si="11"/>
        <v>61.53846153846154</v>
      </c>
      <c r="AK86" s="14">
        <f t="shared" si="12"/>
        <v>13.076923076923077</v>
      </c>
      <c r="AL86" s="14">
        <f t="shared" si="7"/>
        <v>18.58235294117647</v>
      </c>
      <c r="AM86" s="14" t="str">
        <f t="shared" si="13"/>
        <v>No</v>
      </c>
    </row>
    <row r="87" spans="1:40" x14ac:dyDescent="0.3">
      <c r="A87" s="3">
        <v>44752</v>
      </c>
      <c r="B87" t="s">
        <v>93</v>
      </c>
      <c r="C87" s="4">
        <v>0.375</v>
      </c>
      <c r="D87" s="4">
        <v>0.41666666666666669</v>
      </c>
      <c r="E87" s="4" t="s">
        <v>125</v>
      </c>
      <c r="F87" s="4" t="s">
        <v>172</v>
      </c>
      <c r="G87" t="s">
        <v>28</v>
      </c>
      <c r="H87">
        <v>70</v>
      </c>
      <c r="I87" t="s">
        <v>130</v>
      </c>
      <c r="J87" t="s">
        <v>35</v>
      </c>
      <c r="L87">
        <v>3</v>
      </c>
      <c r="T87">
        <v>2</v>
      </c>
      <c r="W87">
        <v>1</v>
      </c>
      <c r="AD87">
        <v>1</v>
      </c>
      <c r="AG87">
        <f t="shared" si="8"/>
        <v>6</v>
      </c>
      <c r="AH87">
        <f t="shared" si="9"/>
        <v>7</v>
      </c>
      <c r="AI87">
        <f t="shared" si="10"/>
        <v>3</v>
      </c>
      <c r="AJ87" s="14">
        <f t="shared" si="11"/>
        <v>42.857142857142854</v>
      </c>
      <c r="AK87" s="14">
        <f t="shared" si="12"/>
        <v>12.142857142857142</v>
      </c>
      <c r="AL87" s="14">
        <f t="shared" si="7"/>
        <v>20.011764705882353</v>
      </c>
      <c r="AM87" s="14" t="str">
        <f t="shared" si="13"/>
        <v>No</v>
      </c>
    </row>
    <row r="88" spans="1:40" x14ac:dyDescent="0.3">
      <c r="A88" s="3">
        <v>44752</v>
      </c>
      <c r="B88" t="s">
        <v>93</v>
      </c>
      <c r="C88" s="4">
        <v>0.66666666666666663</v>
      </c>
      <c r="D88" s="4">
        <v>0.70833333333333337</v>
      </c>
      <c r="E88" s="4" t="s">
        <v>126</v>
      </c>
      <c r="F88" s="4" t="s">
        <v>173</v>
      </c>
      <c r="L88">
        <v>5</v>
      </c>
      <c r="N88">
        <v>2</v>
      </c>
      <c r="T88">
        <v>13</v>
      </c>
      <c r="U88">
        <v>3</v>
      </c>
      <c r="Y88">
        <v>5</v>
      </c>
      <c r="AG88">
        <f t="shared" si="8"/>
        <v>28</v>
      </c>
      <c r="AH88">
        <f t="shared" si="9"/>
        <v>28</v>
      </c>
      <c r="AI88">
        <f t="shared" si="10"/>
        <v>13</v>
      </c>
      <c r="AJ88" s="14">
        <f t="shared" si="11"/>
        <v>46.428571428571431</v>
      </c>
      <c r="AK88" s="14">
        <f t="shared" si="12"/>
        <v>12.321428571428571</v>
      </c>
      <c r="AL88" s="14">
        <f t="shared" si="7"/>
        <v>19.721739130434784</v>
      </c>
      <c r="AM88" s="14" t="str">
        <f t="shared" si="13"/>
        <v>Yes</v>
      </c>
    </row>
    <row r="89" spans="1:40" x14ac:dyDescent="0.3">
      <c r="A89" s="3">
        <v>44759</v>
      </c>
      <c r="B89" t="s">
        <v>93</v>
      </c>
      <c r="C89" s="4">
        <v>0.41666666666666669</v>
      </c>
      <c r="D89" s="4">
        <v>0.45833333333333331</v>
      </c>
      <c r="E89" s="4" t="s">
        <v>125</v>
      </c>
      <c r="F89" s="4" t="s">
        <v>172</v>
      </c>
      <c r="G89" t="s">
        <v>131</v>
      </c>
      <c r="H89">
        <v>75</v>
      </c>
      <c r="I89" t="s">
        <v>132</v>
      </c>
      <c r="J89" t="s">
        <v>123</v>
      </c>
      <c r="N89">
        <v>2</v>
      </c>
      <c r="T89">
        <v>3</v>
      </c>
      <c r="Y89">
        <v>2</v>
      </c>
      <c r="AF89">
        <v>1</v>
      </c>
      <c r="AG89">
        <f t="shared" si="8"/>
        <v>7</v>
      </c>
      <c r="AH89">
        <f t="shared" si="9"/>
        <v>8</v>
      </c>
      <c r="AI89">
        <f t="shared" si="10"/>
        <v>2</v>
      </c>
      <c r="AJ89" s="14">
        <f t="shared" si="11"/>
        <v>25</v>
      </c>
      <c r="AK89" s="14">
        <f t="shared" si="12"/>
        <v>11.25</v>
      </c>
      <c r="AL89" s="14">
        <f t="shared" si="7"/>
        <v>21.6</v>
      </c>
      <c r="AM89" s="14" t="str">
        <f t="shared" si="13"/>
        <v>No</v>
      </c>
      <c r="AN89" t="s">
        <v>133</v>
      </c>
    </row>
    <row r="90" spans="1:40" x14ac:dyDescent="0.3">
      <c r="A90" s="3">
        <v>44759</v>
      </c>
      <c r="B90" t="s">
        <v>93</v>
      </c>
      <c r="C90" s="4">
        <v>0.66666666666666663</v>
      </c>
      <c r="D90" s="4">
        <v>0.70833333333333337</v>
      </c>
      <c r="E90" s="4" t="s">
        <v>126</v>
      </c>
      <c r="F90" s="4" t="s">
        <v>172</v>
      </c>
      <c r="G90" t="s">
        <v>69</v>
      </c>
      <c r="H90">
        <v>79</v>
      </c>
      <c r="I90" t="s">
        <v>134</v>
      </c>
      <c r="J90" t="s">
        <v>135</v>
      </c>
      <c r="L90">
        <v>3</v>
      </c>
      <c r="N90">
        <v>4</v>
      </c>
      <c r="T90">
        <v>4</v>
      </c>
      <c r="W90">
        <v>1</v>
      </c>
      <c r="Y90">
        <v>5</v>
      </c>
      <c r="AA90">
        <v>2</v>
      </c>
      <c r="AG90">
        <f t="shared" si="8"/>
        <v>17</v>
      </c>
      <c r="AH90">
        <f t="shared" si="9"/>
        <v>19</v>
      </c>
      <c r="AI90">
        <f t="shared" si="10"/>
        <v>8</v>
      </c>
      <c r="AJ90" s="14">
        <f t="shared" si="11"/>
        <v>42.105263157894733</v>
      </c>
      <c r="AK90" s="14">
        <f t="shared" si="12"/>
        <v>12.105263157894736</v>
      </c>
      <c r="AL90" s="14">
        <f t="shared" si="7"/>
        <v>20.07391304347826</v>
      </c>
      <c r="AM90" s="14" t="str">
        <f t="shared" si="13"/>
        <v>No</v>
      </c>
    </row>
    <row r="91" spans="1:40" x14ac:dyDescent="0.3">
      <c r="A91" s="3">
        <v>44761</v>
      </c>
      <c r="B91" t="s">
        <v>93</v>
      </c>
      <c r="C91" s="4">
        <v>0.375</v>
      </c>
      <c r="D91" s="4">
        <v>0.41666666666666669</v>
      </c>
      <c r="E91" s="4" t="s">
        <v>125</v>
      </c>
      <c r="F91" s="4" t="s">
        <v>172</v>
      </c>
      <c r="G91" t="s">
        <v>112</v>
      </c>
      <c r="H91">
        <v>76</v>
      </c>
      <c r="I91" t="s">
        <v>136</v>
      </c>
      <c r="J91" t="s">
        <v>35</v>
      </c>
      <c r="T91">
        <v>2</v>
      </c>
      <c r="AA91">
        <v>3</v>
      </c>
      <c r="AD91">
        <v>1</v>
      </c>
      <c r="AG91">
        <f t="shared" si="8"/>
        <v>2</v>
      </c>
      <c r="AH91">
        <f t="shared" si="9"/>
        <v>6</v>
      </c>
      <c r="AI91">
        <f t="shared" si="10"/>
        <v>0</v>
      </c>
      <c r="AJ91" s="14">
        <f t="shared" si="11"/>
        <v>0</v>
      </c>
      <c r="AK91" s="14">
        <f t="shared" si="12"/>
        <v>10</v>
      </c>
      <c r="AL91" s="14">
        <f t="shared" si="7"/>
        <v>24.3</v>
      </c>
      <c r="AM91" s="14" t="str">
        <f t="shared" si="13"/>
        <v>No</v>
      </c>
    </row>
    <row r="92" spans="1:40" x14ac:dyDescent="0.3">
      <c r="A92" s="3">
        <v>44761</v>
      </c>
      <c r="B92" t="s">
        <v>93</v>
      </c>
      <c r="C92" s="4">
        <v>0.70833333333333337</v>
      </c>
      <c r="D92" s="4">
        <v>0.75</v>
      </c>
      <c r="E92" s="4" t="s">
        <v>126</v>
      </c>
      <c r="F92" s="4" t="s">
        <v>172</v>
      </c>
      <c r="G92" t="s">
        <v>26</v>
      </c>
      <c r="H92">
        <v>82</v>
      </c>
      <c r="I92" t="s">
        <v>137</v>
      </c>
      <c r="J92" t="s">
        <v>135</v>
      </c>
      <c r="L92">
        <v>2</v>
      </c>
      <c r="T92">
        <v>2</v>
      </c>
      <c r="W92">
        <v>1</v>
      </c>
      <c r="AG92">
        <f t="shared" si="8"/>
        <v>5</v>
      </c>
      <c r="AH92">
        <f t="shared" si="9"/>
        <v>5</v>
      </c>
      <c r="AI92">
        <f t="shared" si="10"/>
        <v>2</v>
      </c>
      <c r="AJ92" s="14">
        <f t="shared" si="11"/>
        <v>40</v>
      </c>
      <c r="AK92" s="14">
        <f t="shared" si="12"/>
        <v>12</v>
      </c>
      <c r="AL92" s="14">
        <f t="shared" si="7"/>
        <v>20.25</v>
      </c>
      <c r="AM92" s="14" t="str">
        <f t="shared" si="13"/>
        <v>No</v>
      </c>
    </row>
    <row r="93" spans="1:40" x14ac:dyDescent="0.3">
      <c r="A93" s="3">
        <v>44766</v>
      </c>
      <c r="B93" t="s">
        <v>93</v>
      </c>
      <c r="C93" s="4">
        <v>0.375</v>
      </c>
      <c r="D93" s="4">
        <v>0.41666666666666669</v>
      </c>
      <c r="E93" s="4" t="s">
        <v>125</v>
      </c>
      <c r="F93" s="4" t="s">
        <v>172</v>
      </c>
      <c r="G93" t="s">
        <v>36</v>
      </c>
      <c r="H93">
        <v>71</v>
      </c>
      <c r="I93" t="s">
        <v>138</v>
      </c>
      <c r="J93" t="s">
        <v>35</v>
      </c>
      <c r="V93">
        <v>1</v>
      </c>
      <c r="AG93">
        <f t="shared" si="8"/>
        <v>1</v>
      </c>
      <c r="AH93">
        <f t="shared" si="9"/>
        <v>1</v>
      </c>
      <c r="AI93">
        <f t="shared" si="10"/>
        <v>0</v>
      </c>
      <c r="AJ93" s="14">
        <f t="shared" si="11"/>
        <v>0</v>
      </c>
      <c r="AK93" s="14">
        <f t="shared" si="12"/>
        <v>10</v>
      </c>
      <c r="AL93" s="14">
        <f t="shared" si="7"/>
        <v>24.3</v>
      </c>
      <c r="AM93" s="14" t="str">
        <f t="shared" si="13"/>
        <v>No</v>
      </c>
      <c r="AN93" t="s">
        <v>139</v>
      </c>
    </row>
    <row r="94" spans="1:40" x14ac:dyDescent="0.3">
      <c r="A94" s="3">
        <v>44766</v>
      </c>
      <c r="B94" t="s">
        <v>93</v>
      </c>
      <c r="C94" s="4">
        <v>0.66666666666666663</v>
      </c>
      <c r="D94" s="4">
        <v>0.70833333333333337</v>
      </c>
      <c r="E94" s="4" t="s">
        <v>126</v>
      </c>
      <c r="F94" s="4" t="s">
        <v>173</v>
      </c>
      <c r="L94">
        <v>1</v>
      </c>
      <c r="N94">
        <v>1</v>
      </c>
      <c r="O94">
        <v>2</v>
      </c>
      <c r="T94">
        <v>6</v>
      </c>
      <c r="Y94">
        <v>1</v>
      </c>
      <c r="AA94">
        <v>2</v>
      </c>
      <c r="AG94">
        <f t="shared" si="8"/>
        <v>11</v>
      </c>
      <c r="AH94">
        <f t="shared" si="9"/>
        <v>13</v>
      </c>
      <c r="AI94">
        <f t="shared" si="10"/>
        <v>4</v>
      </c>
      <c r="AJ94" s="14">
        <f t="shared" si="11"/>
        <v>30.76923076923077</v>
      </c>
      <c r="AK94" s="14">
        <f t="shared" si="12"/>
        <v>11.538461538461538</v>
      </c>
      <c r="AL94" s="14">
        <f t="shared" si="7"/>
        <v>21.06</v>
      </c>
      <c r="AM94" s="14" t="str">
        <f t="shared" si="13"/>
        <v>No</v>
      </c>
    </row>
    <row r="95" spans="1:40" x14ac:dyDescent="0.3">
      <c r="A95" s="3">
        <v>44768</v>
      </c>
      <c r="B95" t="s">
        <v>93</v>
      </c>
      <c r="C95" s="4">
        <v>0.375</v>
      </c>
      <c r="D95" s="4">
        <v>0.41666666666666669</v>
      </c>
      <c r="E95" s="4" t="s">
        <v>125</v>
      </c>
      <c r="F95" s="4" t="s">
        <v>172</v>
      </c>
      <c r="G95" t="s">
        <v>26</v>
      </c>
      <c r="H95">
        <v>67</v>
      </c>
      <c r="I95" t="s">
        <v>110</v>
      </c>
      <c r="J95" t="s">
        <v>117</v>
      </c>
      <c r="Y95">
        <v>1</v>
      </c>
      <c r="AA95">
        <v>1</v>
      </c>
      <c r="AG95">
        <f t="shared" si="8"/>
        <v>1</v>
      </c>
      <c r="AH95">
        <f t="shared" si="9"/>
        <v>2</v>
      </c>
      <c r="AI95">
        <f t="shared" si="10"/>
        <v>1</v>
      </c>
      <c r="AJ95" s="14">
        <f t="shared" si="11"/>
        <v>50</v>
      </c>
      <c r="AK95" s="14">
        <f t="shared" si="12"/>
        <v>12.5</v>
      </c>
      <c r="AL95" s="14">
        <f t="shared" si="7"/>
        <v>19.440000000000001</v>
      </c>
      <c r="AM95" s="14" t="str">
        <f t="shared" si="13"/>
        <v>No</v>
      </c>
    </row>
    <row r="96" spans="1:40" x14ac:dyDescent="0.3">
      <c r="A96" s="3">
        <v>44768</v>
      </c>
      <c r="B96" t="s">
        <v>93</v>
      </c>
      <c r="C96" s="4">
        <v>0.66666666666666663</v>
      </c>
      <c r="D96" s="4">
        <v>0.70833333333333337</v>
      </c>
      <c r="E96" s="4" t="s">
        <v>126</v>
      </c>
      <c r="F96" s="4" t="s">
        <v>173</v>
      </c>
      <c r="AG96">
        <f t="shared" si="8"/>
        <v>0</v>
      </c>
      <c r="AH96">
        <f t="shared" si="9"/>
        <v>0</v>
      </c>
      <c r="AI96">
        <f t="shared" si="10"/>
        <v>0</v>
      </c>
      <c r="AJ96" s="14"/>
      <c r="AK96" s="14" t="e">
        <f t="shared" si="12"/>
        <v>#DIV/0!</v>
      </c>
      <c r="AL96" s="14" t="e">
        <f t="shared" si="7"/>
        <v>#DIV/0!</v>
      </c>
      <c r="AM96" s="14" t="e">
        <f t="shared" si="13"/>
        <v>#DIV/0!</v>
      </c>
      <c r="AN96" t="s">
        <v>129</v>
      </c>
    </row>
    <row r="97" spans="1:40" x14ac:dyDescent="0.3">
      <c r="A97" s="3">
        <v>44773</v>
      </c>
      <c r="B97" t="s">
        <v>93</v>
      </c>
      <c r="C97" s="4">
        <v>0.375</v>
      </c>
      <c r="D97" s="4">
        <v>0.41666666666666669</v>
      </c>
      <c r="E97" s="4" t="s">
        <v>125</v>
      </c>
      <c r="F97" s="4" t="s">
        <v>172</v>
      </c>
      <c r="G97" t="s">
        <v>26</v>
      </c>
      <c r="H97">
        <v>70</v>
      </c>
      <c r="I97" t="s">
        <v>140</v>
      </c>
      <c r="J97" t="s">
        <v>117</v>
      </c>
      <c r="V97">
        <v>1</v>
      </c>
      <c r="AA97">
        <v>2</v>
      </c>
      <c r="AG97">
        <f t="shared" si="8"/>
        <v>1</v>
      </c>
      <c r="AH97">
        <f t="shared" si="9"/>
        <v>3</v>
      </c>
      <c r="AI97">
        <f t="shared" si="10"/>
        <v>0</v>
      </c>
      <c r="AJ97" s="14">
        <f t="shared" si="11"/>
        <v>0</v>
      </c>
      <c r="AK97" s="14">
        <f t="shared" si="12"/>
        <v>10</v>
      </c>
      <c r="AL97" s="14">
        <f t="shared" si="7"/>
        <v>24.3</v>
      </c>
      <c r="AM97" s="14" t="str">
        <f t="shared" si="13"/>
        <v>No</v>
      </c>
      <c r="AN97" t="s">
        <v>141</v>
      </c>
    </row>
    <row r="98" spans="1:40" x14ac:dyDescent="0.3">
      <c r="A98" s="3">
        <v>44776</v>
      </c>
      <c r="B98" t="s">
        <v>93</v>
      </c>
      <c r="C98" s="4">
        <v>0.375</v>
      </c>
      <c r="D98" s="4">
        <v>0.41666666666666669</v>
      </c>
      <c r="E98" s="4" t="s">
        <v>125</v>
      </c>
      <c r="F98" s="4" t="s">
        <v>172</v>
      </c>
      <c r="G98" t="s">
        <v>36</v>
      </c>
      <c r="H98">
        <v>76</v>
      </c>
      <c r="I98" t="s">
        <v>142</v>
      </c>
      <c r="J98" t="s">
        <v>117</v>
      </c>
      <c r="AG98">
        <f t="shared" si="8"/>
        <v>0</v>
      </c>
      <c r="AH98">
        <f t="shared" si="9"/>
        <v>0</v>
      </c>
      <c r="AI98">
        <f t="shared" si="10"/>
        <v>0</v>
      </c>
      <c r="AJ98" s="14"/>
      <c r="AK98" s="14" t="e">
        <f t="shared" si="12"/>
        <v>#DIV/0!</v>
      </c>
      <c r="AL98" s="14" t="e">
        <f t="shared" si="7"/>
        <v>#DIV/0!</v>
      </c>
      <c r="AM98" s="14" t="e">
        <f t="shared" si="13"/>
        <v>#DIV/0!</v>
      </c>
    </row>
    <row r="99" spans="1:40" x14ac:dyDescent="0.3">
      <c r="A99" s="3">
        <v>44776</v>
      </c>
      <c r="B99" t="s">
        <v>93</v>
      </c>
      <c r="C99" s="4">
        <v>0.66666666666666663</v>
      </c>
      <c r="D99" s="4">
        <v>0.70833333333333337</v>
      </c>
      <c r="E99" s="4" t="s">
        <v>126</v>
      </c>
      <c r="F99" s="4" t="s">
        <v>173</v>
      </c>
      <c r="G99" t="s">
        <v>79</v>
      </c>
      <c r="H99">
        <v>76</v>
      </c>
      <c r="I99" t="s">
        <v>143</v>
      </c>
      <c r="J99" t="s">
        <v>117</v>
      </c>
      <c r="AG99">
        <f t="shared" si="8"/>
        <v>0</v>
      </c>
      <c r="AH99">
        <f t="shared" si="9"/>
        <v>0</v>
      </c>
      <c r="AI99">
        <f t="shared" si="10"/>
        <v>0</v>
      </c>
      <c r="AJ99" s="14"/>
      <c r="AK99" s="14" t="e">
        <f t="shared" si="12"/>
        <v>#DIV/0!</v>
      </c>
      <c r="AL99" s="14" t="e">
        <f t="shared" si="7"/>
        <v>#DIV/0!</v>
      </c>
      <c r="AM99" s="14" t="e">
        <f t="shared" si="13"/>
        <v>#DIV/0!</v>
      </c>
    </row>
    <row r="100" spans="1:40" x14ac:dyDescent="0.3">
      <c r="A100" s="3">
        <v>44780</v>
      </c>
      <c r="B100" t="s">
        <v>93</v>
      </c>
      <c r="C100" s="4">
        <v>0.375</v>
      </c>
      <c r="D100" s="4">
        <v>0.41666666666666669</v>
      </c>
      <c r="E100" s="4" t="s">
        <v>125</v>
      </c>
      <c r="F100" s="4" t="s">
        <v>172</v>
      </c>
      <c r="G100" t="s">
        <v>36</v>
      </c>
      <c r="H100">
        <v>73</v>
      </c>
      <c r="I100" t="s">
        <v>142</v>
      </c>
      <c r="J100" t="s">
        <v>117</v>
      </c>
      <c r="V100">
        <v>1</v>
      </c>
      <c r="AG100">
        <f t="shared" si="8"/>
        <v>1</v>
      </c>
      <c r="AH100">
        <f t="shared" si="9"/>
        <v>1</v>
      </c>
      <c r="AI100">
        <f t="shared" si="10"/>
        <v>0</v>
      </c>
      <c r="AJ100" s="14">
        <f t="shared" si="11"/>
        <v>0</v>
      </c>
      <c r="AK100" s="14">
        <f t="shared" si="12"/>
        <v>10</v>
      </c>
      <c r="AL100" s="14">
        <f t="shared" si="7"/>
        <v>24.3</v>
      </c>
      <c r="AM100" s="14" t="str">
        <f t="shared" si="13"/>
        <v>No</v>
      </c>
      <c r="AN100" t="s">
        <v>144</v>
      </c>
    </row>
    <row r="101" spans="1:40" x14ac:dyDescent="0.3">
      <c r="A101" s="3">
        <v>44780</v>
      </c>
      <c r="B101" t="s">
        <v>93</v>
      </c>
      <c r="C101" s="4">
        <v>0.66666666666666663</v>
      </c>
      <c r="D101" s="4">
        <v>0.70833333333333337</v>
      </c>
      <c r="E101" s="4" t="s">
        <v>126</v>
      </c>
      <c r="F101" s="4" t="s">
        <v>172</v>
      </c>
      <c r="G101" t="s">
        <v>69</v>
      </c>
      <c r="H101">
        <v>78</v>
      </c>
      <c r="I101" t="s">
        <v>145</v>
      </c>
      <c r="J101" t="s">
        <v>117</v>
      </c>
      <c r="L101">
        <v>3</v>
      </c>
      <c r="N101">
        <v>2</v>
      </c>
      <c r="O101">
        <v>1</v>
      </c>
      <c r="R101">
        <v>1</v>
      </c>
      <c r="T101">
        <v>5</v>
      </c>
      <c r="Y101">
        <v>5</v>
      </c>
      <c r="AG101">
        <f t="shared" si="8"/>
        <v>17</v>
      </c>
      <c r="AH101">
        <f t="shared" si="9"/>
        <v>17</v>
      </c>
      <c r="AI101">
        <f t="shared" si="10"/>
        <v>10</v>
      </c>
      <c r="AJ101" s="14">
        <f t="shared" si="11"/>
        <v>58.82352941176471</v>
      </c>
      <c r="AK101" s="14">
        <f t="shared" si="12"/>
        <v>12.941176470588236</v>
      </c>
      <c r="AL101" s="14">
        <f t="shared" si="7"/>
        <v>18.777272727272727</v>
      </c>
      <c r="AM101" s="14" t="str">
        <f t="shared" si="13"/>
        <v>No</v>
      </c>
    </row>
    <row r="102" spans="1:40" x14ac:dyDescent="0.3">
      <c r="A102" s="3">
        <v>44782</v>
      </c>
      <c r="B102" t="s">
        <v>93</v>
      </c>
      <c r="C102" s="4">
        <v>0.5</v>
      </c>
      <c r="D102" s="4">
        <v>0.54166666666666663</v>
      </c>
      <c r="E102" s="4" t="s">
        <v>126</v>
      </c>
      <c r="F102" s="4" t="s">
        <v>172</v>
      </c>
      <c r="G102" t="s">
        <v>69</v>
      </c>
      <c r="H102">
        <v>70</v>
      </c>
      <c r="I102" t="s">
        <v>35</v>
      </c>
      <c r="J102" t="s">
        <v>35</v>
      </c>
      <c r="T102">
        <v>2</v>
      </c>
      <c r="Y102">
        <v>1</v>
      </c>
      <c r="AA102">
        <v>1</v>
      </c>
      <c r="AG102">
        <f t="shared" si="8"/>
        <v>3</v>
      </c>
      <c r="AH102">
        <f t="shared" si="9"/>
        <v>4</v>
      </c>
      <c r="AI102">
        <f t="shared" si="10"/>
        <v>1</v>
      </c>
      <c r="AJ102" s="14">
        <f t="shared" si="11"/>
        <v>25</v>
      </c>
      <c r="AK102" s="14">
        <f t="shared" si="12"/>
        <v>11.25</v>
      </c>
      <c r="AL102" s="14">
        <f t="shared" si="7"/>
        <v>21.6</v>
      </c>
      <c r="AM102" s="14" t="str">
        <f t="shared" si="13"/>
        <v>No</v>
      </c>
    </row>
    <row r="103" spans="1:40" x14ac:dyDescent="0.3">
      <c r="A103" s="3">
        <v>44782</v>
      </c>
      <c r="B103" t="s">
        <v>93</v>
      </c>
      <c r="C103" s="4">
        <v>0.66666666666666663</v>
      </c>
      <c r="D103" s="4">
        <v>0.70833333333333337</v>
      </c>
      <c r="E103" s="4" t="s">
        <v>126</v>
      </c>
      <c r="F103" s="4" t="s">
        <v>172</v>
      </c>
      <c r="G103" t="s">
        <v>69</v>
      </c>
      <c r="H103">
        <v>74</v>
      </c>
      <c r="I103" t="s">
        <v>146</v>
      </c>
      <c r="J103" t="s">
        <v>117</v>
      </c>
      <c r="L103">
        <v>2</v>
      </c>
      <c r="T103">
        <v>2</v>
      </c>
      <c r="W103">
        <v>1</v>
      </c>
      <c r="Y103">
        <v>5</v>
      </c>
      <c r="AA103">
        <v>1</v>
      </c>
      <c r="AG103">
        <f t="shared" si="8"/>
        <v>10</v>
      </c>
      <c r="AH103">
        <f t="shared" si="9"/>
        <v>11</v>
      </c>
      <c r="AI103">
        <f t="shared" si="10"/>
        <v>7</v>
      </c>
      <c r="AJ103" s="14">
        <f t="shared" si="11"/>
        <v>63.636363636363633</v>
      </c>
      <c r="AK103" s="14">
        <f t="shared" si="12"/>
        <v>13.181818181818182</v>
      </c>
      <c r="AL103" s="14">
        <f t="shared" si="7"/>
        <v>18.434482758620689</v>
      </c>
      <c r="AM103" s="14" t="str">
        <f t="shared" si="13"/>
        <v>No</v>
      </c>
    </row>
    <row r="104" spans="1:40" x14ac:dyDescent="0.3">
      <c r="A104" s="3">
        <v>44787</v>
      </c>
      <c r="B104" t="s">
        <v>93</v>
      </c>
      <c r="C104" s="4">
        <v>0.375</v>
      </c>
      <c r="D104" s="4">
        <v>0.41666666666666669</v>
      </c>
      <c r="E104" s="4" t="s">
        <v>125</v>
      </c>
      <c r="F104" s="4" t="s">
        <v>172</v>
      </c>
      <c r="G104" t="s">
        <v>36</v>
      </c>
      <c r="H104">
        <v>67</v>
      </c>
      <c r="I104" t="s">
        <v>147</v>
      </c>
      <c r="J104" t="s">
        <v>148</v>
      </c>
      <c r="O104">
        <v>1</v>
      </c>
      <c r="T104">
        <v>1</v>
      </c>
      <c r="AA104">
        <v>1</v>
      </c>
      <c r="AD104">
        <v>5</v>
      </c>
      <c r="AG104">
        <f t="shared" si="8"/>
        <v>2</v>
      </c>
      <c r="AH104">
        <f t="shared" si="9"/>
        <v>8</v>
      </c>
      <c r="AI104">
        <f t="shared" si="10"/>
        <v>1</v>
      </c>
      <c r="AJ104" s="14">
        <f t="shared" si="11"/>
        <v>12.5</v>
      </c>
      <c r="AK104" s="14">
        <f t="shared" si="12"/>
        <v>10.625</v>
      </c>
      <c r="AL104" s="14">
        <f t="shared" si="7"/>
        <v>22.870588235294118</v>
      </c>
      <c r="AM104" s="14" t="str">
        <f t="shared" si="13"/>
        <v>No</v>
      </c>
      <c r="AN104" t="s">
        <v>114</v>
      </c>
    </row>
    <row r="105" spans="1:40" x14ac:dyDescent="0.3">
      <c r="A105" s="3">
        <v>44787</v>
      </c>
      <c r="B105" t="s">
        <v>93</v>
      </c>
      <c r="C105" s="4">
        <v>0.66666666666666663</v>
      </c>
      <c r="D105" s="4">
        <v>0.70833333333333337</v>
      </c>
      <c r="E105" s="4" t="s">
        <v>126</v>
      </c>
      <c r="F105" s="4" t="s">
        <v>173</v>
      </c>
      <c r="H105">
        <v>69</v>
      </c>
      <c r="I105" t="s">
        <v>96</v>
      </c>
      <c r="J105" t="s">
        <v>117</v>
      </c>
      <c r="N105">
        <v>4</v>
      </c>
      <c r="O105">
        <v>2</v>
      </c>
      <c r="R105">
        <v>1</v>
      </c>
      <c r="T105">
        <v>4</v>
      </c>
      <c r="AB105">
        <v>2</v>
      </c>
      <c r="AC105">
        <v>1</v>
      </c>
      <c r="AG105">
        <f t="shared" si="8"/>
        <v>11</v>
      </c>
      <c r="AH105">
        <f t="shared" si="9"/>
        <v>14</v>
      </c>
      <c r="AI105">
        <f t="shared" si="10"/>
        <v>3</v>
      </c>
      <c r="AJ105" s="14">
        <f t="shared" si="11"/>
        <v>21.428571428571427</v>
      </c>
      <c r="AK105" s="14">
        <f t="shared" si="12"/>
        <v>11.071428571428571</v>
      </c>
      <c r="AL105" s="14">
        <f t="shared" si="7"/>
        <v>21.948387096774194</v>
      </c>
      <c r="AM105" s="14" t="str">
        <f t="shared" si="13"/>
        <v>No</v>
      </c>
    </row>
    <row r="106" spans="1:40" x14ac:dyDescent="0.3">
      <c r="A106" s="3">
        <v>44789</v>
      </c>
      <c r="B106" t="s">
        <v>93</v>
      </c>
      <c r="C106" s="4">
        <v>0.375</v>
      </c>
      <c r="D106" s="4">
        <v>0.41666666666666669</v>
      </c>
      <c r="E106" s="4" t="s">
        <v>125</v>
      </c>
      <c r="F106" s="4" t="s">
        <v>172</v>
      </c>
      <c r="G106" t="s">
        <v>149</v>
      </c>
      <c r="H106">
        <v>70</v>
      </c>
      <c r="I106" t="s">
        <v>150</v>
      </c>
      <c r="J106" t="s">
        <v>151</v>
      </c>
      <c r="O106">
        <v>1</v>
      </c>
      <c r="U106">
        <v>1</v>
      </c>
      <c r="X106">
        <v>1</v>
      </c>
      <c r="Y106">
        <v>1</v>
      </c>
      <c r="AA106">
        <v>2</v>
      </c>
      <c r="AF106">
        <v>1</v>
      </c>
      <c r="AG106">
        <f t="shared" si="8"/>
        <v>4</v>
      </c>
      <c r="AH106">
        <f t="shared" si="9"/>
        <v>7</v>
      </c>
      <c r="AI106">
        <f t="shared" si="10"/>
        <v>3</v>
      </c>
      <c r="AJ106" s="14">
        <f t="shared" si="11"/>
        <v>42.857142857142854</v>
      </c>
      <c r="AK106" s="14">
        <f t="shared" si="12"/>
        <v>12.142857142857142</v>
      </c>
      <c r="AL106" s="14">
        <f t="shared" si="7"/>
        <v>20.011764705882353</v>
      </c>
      <c r="AM106" s="14" t="str">
        <f t="shared" si="13"/>
        <v>No</v>
      </c>
      <c r="AN106" t="s">
        <v>152</v>
      </c>
    </row>
    <row r="107" spans="1:40" x14ac:dyDescent="0.3">
      <c r="A107" s="3">
        <v>44789</v>
      </c>
      <c r="B107" t="s">
        <v>93</v>
      </c>
      <c r="C107" s="4">
        <v>0.66666666666666663</v>
      </c>
      <c r="D107" s="4">
        <v>0.70833333333333337</v>
      </c>
      <c r="E107" s="4" t="s">
        <v>126</v>
      </c>
      <c r="F107" s="4" t="s">
        <v>172</v>
      </c>
      <c r="G107" t="s">
        <v>80</v>
      </c>
      <c r="H107">
        <v>76</v>
      </c>
      <c r="I107" t="s">
        <v>35</v>
      </c>
      <c r="J107" t="s">
        <v>35</v>
      </c>
      <c r="N107">
        <v>1</v>
      </c>
      <c r="T107">
        <v>6</v>
      </c>
      <c r="W107">
        <v>1</v>
      </c>
      <c r="Y107">
        <v>2</v>
      </c>
      <c r="AG107">
        <f t="shared" si="8"/>
        <v>10</v>
      </c>
      <c r="AH107">
        <f t="shared" si="9"/>
        <v>10</v>
      </c>
      <c r="AI107">
        <f t="shared" si="10"/>
        <v>2</v>
      </c>
      <c r="AJ107" s="14">
        <f t="shared" si="11"/>
        <v>20</v>
      </c>
      <c r="AK107" s="14">
        <f t="shared" si="12"/>
        <v>11</v>
      </c>
      <c r="AL107" s="14">
        <f t="shared" si="7"/>
        <v>22.09090909090909</v>
      </c>
      <c r="AM107" s="14" t="str">
        <f t="shared" si="13"/>
        <v>No</v>
      </c>
    </row>
    <row r="108" spans="1:40" x14ac:dyDescent="0.3">
      <c r="A108" s="3">
        <v>44794</v>
      </c>
      <c r="B108" t="s">
        <v>93</v>
      </c>
      <c r="C108" s="4">
        <v>0.375</v>
      </c>
      <c r="D108" s="4">
        <v>0.41666666666666669</v>
      </c>
      <c r="E108" s="4" t="s">
        <v>125</v>
      </c>
      <c r="F108" s="4" t="s">
        <v>172</v>
      </c>
      <c r="G108" t="s">
        <v>36</v>
      </c>
      <c r="H108">
        <v>68</v>
      </c>
      <c r="I108" t="s">
        <v>153</v>
      </c>
      <c r="J108" t="s">
        <v>97</v>
      </c>
      <c r="AG108">
        <f t="shared" si="8"/>
        <v>0</v>
      </c>
      <c r="AH108">
        <f t="shared" si="9"/>
        <v>0</v>
      </c>
      <c r="AI108">
        <f t="shared" si="10"/>
        <v>0</v>
      </c>
      <c r="AJ108" s="14"/>
      <c r="AK108" s="14" t="e">
        <f t="shared" si="12"/>
        <v>#DIV/0!</v>
      </c>
      <c r="AL108" s="14" t="e">
        <f t="shared" si="7"/>
        <v>#DIV/0!</v>
      </c>
      <c r="AM108" s="14" t="e">
        <f t="shared" si="13"/>
        <v>#DIV/0!</v>
      </c>
    </row>
    <row r="109" spans="1:40" x14ac:dyDescent="0.3">
      <c r="A109" s="3">
        <v>44794</v>
      </c>
      <c r="B109" t="s">
        <v>93</v>
      </c>
      <c r="C109" s="4">
        <v>0.66666666666666663</v>
      </c>
      <c r="D109" s="4">
        <v>0.70833333333333337</v>
      </c>
      <c r="E109" s="4" t="s">
        <v>126</v>
      </c>
      <c r="F109" s="4" t="s">
        <v>172</v>
      </c>
      <c r="G109" t="s">
        <v>26</v>
      </c>
      <c r="H109">
        <v>72</v>
      </c>
      <c r="I109" t="s">
        <v>154</v>
      </c>
      <c r="J109" t="s">
        <v>97</v>
      </c>
      <c r="L109">
        <v>1</v>
      </c>
      <c r="T109">
        <v>3</v>
      </c>
      <c r="Y109">
        <v>1</v>
      </c>
      <c r="AG109">
        <f t="shared" si="8"/>
        <v>5</v>
      </c>
      <c r="AH109">
        <f t="shared" si="9"/>
        <v>5</v>
      </c>
      <c r="AI109">
        <f t="shared" si="10"/>
        <v>2</v>
      </c>
      <c r="AJ109" s="14">
        <f t="shared" si="11"/>
        <v>40</v>
      </c>
      <c r="AK109" s="14">
        <f t="shared" si="12"/>
        <v>12</v>
      </c>
      <c r="AL109" s="14">
        <f t="shared" si="7"/>
        <v>20.25</v>
      </c>
      <c r="AM109" s="14" t="str">
        <f t="shared" si="13"/>
        <v>No</v>
      </c>
    </row>
    <row r="110" spans="1:40" x14ac:dyDescent="0.3">
      <c r="A110" s="3">
        <v>44796</v>
      </c>
      <c r="B110" t="s">
        <v>93</v>
      </c>
      <c r="C110" s="4">
        <v>0.375</v>
      </c>
      <c r="D110" s="4">
        <v>0.41666666666666669</v>
      </c>
      <c r="E110" s="4" t="s">
        <v>125</v>
      </c>
      <c r="F110" s="4" t="s">
        <v>172</v>
      </c>
      <c r="G110" t="s">
        <v>69</v>
      </c>
      <c r="H110">
        <v>68</v>
      </c>
      <c r="I110" t="s">
        <v>155</v>
      </c>
      <c r="J110" t="s">
        <v>35</v>
      </c>
      <c r="Y110">
        <v>1</v>
      </c>
      <c r="AG110">
        <f t="shared" si="8"/>
        <v>1</v>
      </c>
      <c r="AH110">
        <f t="shared" si="9"/>
        <v>1</v>
      </c>
      <c r="AI110">
        <f t="shared" si="10"/>
        <v>1</v>
      </c>
      <c r="AJ110" s="14">
        <f t="shared" si="11"/>
        <v>100</v>
      </c>
      <c r="AK110" s="14">
        <f t="shared" si="12"/>
        <v>15</v>
      </c>
      <c r="AL110" s="14">
        <f t="shared" si="7"/>
        <v>16.2</v>
      </c>
      <c r="AM110" s="14" t="str">
        <f t="shared" si="13"/>
        <v>No</v>
      </c>
    </row>
    <row r="111" spans="1:40" x14ac:dyDescent="0.3">
      <c r="A111" s="3">
        <v>44796</v>
      </c>
      <c r="B111" t="s">
        <v>93</v>
      </c>
      <c r="C111" s="4">
        <v>0.66666666666666663</v>
      </c>
      <c r="D111" s="4">
        <v>0.70833333333333337</v>
      </c>
      <c r="E111" s="4" t="s">
        <v>126</v>
      </c>
      <c r="F111" s="4" t="s">
        <v>172</v>
      </c>
      <c r="G111" t="s">
        <v>69</v>
      </c>
      <c r="H111">
        <v>78</v>
      </c>
      <c r="I111" t="s">
        <v>145</v>
      </c>
      <c r="J111" t="s">
        <v>35</v>
      </c>
      <c r="T111">
        <v>4</v>
      </c>
      <c r="W111">
        <v>1</v>
      </c>
      <c r="AG111">
        <f t="shared" si="8"/>
        <v>5</v>
      </c>
      <c r="AH111">
        <f t="shared" si="9"/>
        <v>5</v>
      </c>
      <c r="AI111">
        <f t="shared" si="10"/>
        <v>0</v>
      </c>
      <c r="AJ111" s="14">
        <f t="shared" si="11"/>
        <v>0</v>
      </c>
      <c r="AK111" s="14">
        <f t="shared" si="12"/>
        <v>10</v>
      </c>
      <c r="AL111" s="14">
        <f t="shared" si="7"/>
        <v>24.3</v>
      </c>
      <c r="AM111" s="14" t="str">
        <f t="shared" si="13"/>
        <v>No</v>
      </c>
    </row>
    <row r="112" spans="1:40" x14ac:dyDescent="0.3">
      <c r="A112" s="3">
        <v>44801</v>
      </c>
      <c r="B112" t="s">
        <v>93</v>
      </c>
      <c r="C112" s="4">
        <v>0.5</v>
      </c>
      <c r="D112" s="4">
        <v>0.54166666666666663</v>
      </c>
      <c r="E112" s="4" t="s">
        <v>126</v>
      </c>
      <c r="F112" s="4" t="s">
        <v>172</v>
      </c>
      <c r="G112" t="s">
        <v>26</v>
      </c>
      <c r="H112">
        <v>79</v>
      </c>
      <c r="I112" t="s">
        <v>156</v>
      </c>
      <c r="J112" t="s">
        <v>135</v>
      </c>
      <c r="N112">
        <v>1</v>
      </c>
      <c r="T112">
        <v>1</v>
      </c>
      <c r="AG112">
        <f t="shared" si="8"/>
        <v>2</v>
      </c>
      <c r="AH112">
        <f t="shared" si="9"/>
        <v>2</v>
      </c>
      <c r="AI112">
        <f t="shared" si="10"/>
        <v>0</v>
      </c>
      <c r="AJ112" s="14">
        <f t="shared" si="11"/>
        <v>0</v>
      </c>
      <c r="AK112" s="14">
        <f t="shared" si="12"/>
        <v>10</v>
      </c>
      <c r="AL112" s="14">
        <f t="shared" si="7"/>
        <v>24.3</v>
      </c>
      <c r="AM112" s="14" t="str">
        <f t="shared" si="13"/>
        <v>No</v>
      </c>
    </row>
    <row r="113" spans="1:40" x14ac:dyDescent="0.3">
      <c r="A113" s="3">
        <v>44801</v>
      </c>
      <c r="B113" t="s">
        <v>93</v>
      </c>
      <c r="C113" s="4">
        <v>0.625</v>
      </c>
      <c r="D113" s="4">
        <v>0.66666666666666663</v>
      </c>
      <c r="E113" s="4" t="s">
        <v>126</v>
      </c>
      <c r="F113" s="4" t="s">
        <v>172</v>
      </c>
      <c r="G113" t="s">
        <v>79</v>
      </c>
      <c r="H113">
        <v>81</v>
      </c>
      <c r="I113" t="s">
        <v>157</v>
      </c>
      <c r="J113" t="s">
        <v>135</v>
      </c>
      <c r="L113">
        <v>1</v>
      </c>
      <c r="N113">
        <v>4</v>
      </c>
      <c r="O113">
        <v>1</v>
      </c>
      <c r="R113">
        <v>1</v>
      </c>
      <c r="T113">
        <v>2</v>
      </c>
      <c r="Y113">
        <v>4</v>
      </c>
      <c r="AG113">
        <f t="shared" si="8"/>
        <v>13</v>
      </c>
      <c r="AH113">
        <f t="shared" si="9"/>
        <v>13</v>
      </c>
      <c r="AI113">
        <f t="shared" si="10"/>
        <v>7</v>
      </c>
      <c r="AJ113" s="14">
        <f t="shared" si="11"/>
        <v>53.846153846153847</v>
      </c>
      <c r="AK113" s="14">
        <f t="shared" si="12"/>
        <v>12.692307692307692</v>
      </c>
      <c r="AL113" s="14">
        <f t="shared" si="7"/>
        <v>19.145454545454548</v>
      </c>
      <c r="AM113" s="14" t="str">
        <f t="shared" si="13"/>
        <v>No</v>
      </c>
    </row>
    <row r="114" spans="1:40" x14ac:dyDescent="0.3">
      <c r="A114" s="3">
        <v>44803</v>
      </c>
      <c r="B114" t="s">
        <v>93</v>
      </c>
      <c r="C114" s="4">
        <v>0.41666666666666669</v>
      </c>
      <c r="D114" s="4">
        <v>0.45833333333333331</v>
      </c>
      <c r="E114" s="4" t="s">
        <v>125</v>
      </c>
      <c r="F114" s="4" t="s">
        <v>172</v>
      </c>
      <c r="G114" t="s">
        <v>28</v>
      </c>
      <c r="H114">
        <v>66</v>
      </c>
      <c r="I114" t="s">
        <v>158</v>
      </c>
      <c r="J114" t="s">
        <v>135</v>
      </c>
      <c r="Y114">
        <v>1</v>
      </c>
      <c r="AG114">
        <f t="shared" si="8"/>
        <v>1</v>
      </c>
      <c r="AH114">
        <f t="shared" si="9"/>
        <v>1</v>
      </c>
      <c r="AI114">
        <f t="shared" si="10"/>
        <v>1</v>
      </c>
      <c r="AJ114" s="14">
        <f t="shared" si="11"/>
        <v>100</v>
      </c>
      <c r="AK114" s="14">
        <f t="shared" si="12"/>
        <v>15</v>
      </c>
      <c r="AL114" s="14">
        <f t="shared" si="7"/>
        <v>16.2</v>
      </c>
      <c r="AM114" s="14" t="str">
        <f t="shared" si="13"/>
        <v>No</v>
      </c>
    </row>
    <row r="115" spans="1:40" x14ac:dyDescent="0.3">
      <c r="A115" s="3">
        <v>44803</v>
      </c>
      <c r="B115" t="s">
        <v>93</v>
      </c>
      <c r="C115" s="4">
        <v>0.66666666666666663</v>
      </c>
      <c r="D115" s="4">
        <v>0.70833333333333337</v>
      </c>
      <c r="E115" s="4" t="s">
        <v>126</v>
      </c>
      <c r="F115" s="4" t="s">
        <v>173</v>
      </c>
      <c r="G115" t="s">
        <v>28</v>
      </c>
      <c r="H115">
        <v>74</v>
      </c>
      <c r="I115" t="s">
        <v>121</v>
      </c>
      <c r="J115" t="s">
        <v>135</v>
      </c>
      <c r="W115">
        <v>1</v>
      </c>
      <c r="Y115">
        <v>2</v>
      </c>
      <c r="AG115">
        <f t="shared" si="8"/>
        <v>3</v>
      </c>
      <c r="AH115">
        <f t="shared" si="9"/>
        <v>3</v>
      </c>
      <c r="AI115">
        <f t="shared" si="10"/>
        <v>2</v>
      </c>
      <c r="AJ115" s="14">
        <f t="shared" si="11"/>
        <v>66.666666666666657</v>
      </c>
      <c r="AK115" s="14">
        <f t="shared" si="12"/>
        <v>13.333333333333332</v>
      </c>
      <c r="AL115" s="14">
        <f t="shared" si="7"/>
        <v>18.225000000000001</v>
      </c>
      <c r="AM115" s="14" t="str">
        <f t="shared" si="13"/>
        <v>No</v>
      </c>
    </row>
    <row r="116" spans="1:40" x14ac:dyDescent="0.3">
      <c r="A116" s="3">
        <v>44808</v>
      </c>
      <c r="B116" t="s">
        <v>93</v>
      </c>
      <c r="C116" s="4">
        <v>0.375</v>
      </c>
      <c r="D116" s="4">
        <v>0.41666666666666669</v>
      </c>
      <c r="E116" s="4" t="s">
        <v>125</v>
      </c>
      <c r="F116" s="4" t="s">
        <v>172</v>
      </c>
      <c r="G116" t="s">
        <v>36</v>
      </c>
      <c r="H116">
        <v>62</v>
      </c>
      <c r="I116" t="s">
        <v>132</v>
      </c>
      <c r="J116" t="s">
        <v>117</v>
      </c>
      <c r="O116">
        <v>1</v>
      </c>
      <c r="W116">
        <v>2</v>
      </c>
      <c r="AF116">
        <v>1</v>
      </c>
      <c r="AG116">
        <f t="shared" si="8"/>
        <v>3</v>
      </c>
      <c r="AH116">
        <f t="shared" si="9"/>
        <v>4</v>
      </c>
      <c r="AI116">
        <f t="shared" si="10"/>
        <v>1</v>
      </c>
      <c r="AJ116" s="14">
        <f t="shared" si="11"/>
        <v>25</v>
      </c>
      <c r="AK116" s="14">
        <f t="shared" si="12"/>
        <v>11.25</v>
      </c>
      <c r="AL116" s="14">
        <f t="shared" si="7"/>
        <v>21.6</v>
      </c>
      <c r="AM116" s="14" t="str">
        <f t="shared" si="13"/>
        <v>No</v>
      </c>
      <c r="AN116" t="s">
        <v>159</v>
      </c>
    </row>
    <row r="117" spans="1:40" x14ac:dyDescent="0.3">
      <c r="A117" s="3">
        <v>44808</v>
      </c>
      <c r="B117" t="s">
        <v>93</v>
      </c>
      <c r="C117" s="4">
        <v>0.66666666666666663</v>
      </c>
      <c r="D117" s="4">
        <v>0.70833333333333337</v>
      </c>
      <c r="E117" s="4" t="s">
        <v>126</v>
      </c>
      <c r="F117" s="4" t="s">
        <v>172</v>
      </c>
      <c r="G117" t="s">
        <v>36</v>
      </c>
      <c r="H117">
        <v>67</v>
      </c>
      <c r="I117" t="s">
        <v>160</v>
      </c>
      <c r="J117" t="s">
        <v>97</v>
      </c>
      <c r="N117">
        <v>1</v>
      </c>
      <c r="T117">
        <v>1</v>
      </c>
      <c r="AG117">
        <f t="shared" si="8"/>
        <v>2</v>
      </c>
      <c r="AH117">
        <f t="shared" si="9"/>
        <v>2</v>
      </c>
      <c r="AI117">
        <f t="shared" si="10"/>
        <v>0</v>
      </c>
      <c r="AJ117" s="14">
        <f t="shared" si="11"/>
        <v>0</v>
      </c>
      <c r="AK117" s="14">
        <f t="shared" si="12"/>
        <v>10</v>
      </c>
      <c r="AL117" s="14">
        <f t="shared" si="7"/>
        <v>24.3</v>
      </c>
      <c r="AM117" s="14" t="str">
        <f t="shared" si="13"/>
        <v>No</v>
      </c>
    </row>
    <row r="118" spans="1:40" x14ac:dyDescent="0.3">
      <c r="A118" s="3">
        <v>44810</v>
      </c>
      <c r="B118" t="s">
        <v>93</v>
      </c>
      <c r="C118" s="4">
        <v>0.375</v>
      </c>
      <c r="D118" s="4">
        <v>0.41666666666666669</v>
      </c>
      <c r="E118" s="4" t="s">
        <v>125</v>
      </c>
      <c r="F118" s="4" t="s">
        <v>172</v>
      </c>
      <c r="G118" t="s">
        <v>79</v>
      </c>
      <c r="H118">
        <v>65</v>
      </c>
      <c r="I118" t="s">
        <v>161</v>
      </c>
      <c r="J118" t="s">
        <v>35</v>
      </c>
      <c r="AG118">
        <f t="shared" si="8"/>
        <v>0</v>
      </c>
      <c r="AH118">
        <f t="shared" si="9"/>
        <v>0</v>
      </c>
      <c r="AI118">
        <f t="shared" si="10"/>
        <v>0</v>
      </c>
      <c r="AJ118" s="14"/>
      <c r="AK118" s="14" t="e">
        <f t="shared" si="12"/>
        <v>#DIV/0!</v>
      </c>
      <c r="AL118" s="14" t="e">
        <f t="shared" si="7"/>
        <v>#DIV/0!</v>
      </c>
      <c r="AM118" s="14" t="e">
        <f t="shared" si="13"/>
        <v>#DIV/0!</v>
      </c>
    </row>
    <row r="119" spans="1:40" x14ac:dyDescent="0.3">
      <c r="A119" s="3">
        <v>44810</v>
      </c>
      <c r="B119" t="s">
        <v>93</v>
      </c>
      <c r="C119" s="4">
        <v>0.66666666666666663</v>
      </c>
      <c r="D119" s="4">
        <v>0.70833333333333337</v>
      </c>
      <c r="E119" s="4" t="s">
        <v>126</v>
      </c>
      <c r="F119" s="4" t="s">
        <v>173</v>
      </c>
      <c r="G119" t="s">
        <v>79</v>
      </c>
      <c r="H119">
        <v>74</v>
      </c>
      <c r="I119" t="s">
        <v>162</v>
      </c>
      <c r="J119" t="s">
        <v>117</v>
      </c>
      <c r="T119">
        <v>1</v>
      </c>
      <c r="W119">
        <v>3</v>
      </c>
      <c r="AG119">
        <f t="shared" si="8"/>
        <v>4</v>
      </c>
      <c r="AH119">
        <f t="shared" si="9"/>
        <v>4</v>
      </c>
      <c r="AI119">
        <f t="shared" si="10"/>
        <v>0</v>
      </c>
      <c r="AJ119" s="14">
        <f t="shared" si="11"/>
        <v>0</v>
      </c>
      <c r="AK119" s="14">
        <f t="shared" si="12"/>
        <v>10</v>
      </c>
      <c r="AL119" s="14">
        <f t="shared" si="7"/>
        <v>24.3</v>
      </c>
      <c r="AM119" s="14" t="str">
        <f t="shared" si="13"/>
        <v>No</v>
      </c>
    </row>
    <row r="120" spans="1:40" x14ac:dyDescent="0.3">
      <c r="A120" s="3">
        <v>44815</v>
      </c>
      <c r="B120" t="s">
        <v>93</v>
      </c>
      <c r="C120" s="4">
        <v>0.375</v>
      </c>
      <c r="D120" s="4">
        <v>0.41666666666666669</v>
      </c>
      <c r="E120" s="4" t="s">
        <v>125</v>
      </c>
      <c r="F120" s="4" t="s">
        <v>172</v>
      </c>
      <c r="G120" t="s">
        <v>163</v>
      </c>
      <c r="H120">
        <v>58</v>
      </c>
      <c r="I120" t="s">
        <v>164</v>
      </c>
      <c r="J120" t="s">
        <v>135</v>
      </c>
      <c r="AG120">
        <f t="shared" si="8"/>
        <v>0</v>
      </c>
      <c r="AH120">
        <f t="shared" si="9"/>
        <v>0</v>
      </c>
      <c r="AI120">
        <f t="shared" si="10"/>
        <v>0</v>
      </c>
      <c r="AJ120" s="14"/>
      <c r="AK120" s="14" t="e">
        <f t="shared" si="12"/>
        <v>#DIV/0!</v>
      </c>
      <c r="AL120" s="14" t="e">
        <f t="shared" si="7"/>
        <v>#DIV/0!</v>
      </c>
      <c r="AM120" s="14" t="e">
        <f t="shared" si="13"/>
        <v>#DIV/0!</v>
      </c>
    </row>
    <row r="121" spans="1:40" x14ac:dyDescent="0.3">
      <c r="A121" s="3">
        <v>44815</v>
      </c>
      <c r="B121" t="s">
        <v>93</v>
      </c>
      <c r="C121" s="4">
        <v>0.66666666666666663</v>
      </c>
      <c r="D121" s="4">
        <v>0.70833333333333337</v>
      </c>
      <c r="E121" s="4" t="s">
        <v>126</v>
      </c>
      <c r="F121" s="4" t="s">
        <v>173</v>
      </c>
      <c r="G121" t="s">
        <v>163</v>
      </c>
      <c r="H121">
        <v>50</v>
      </c>
      <c r="I121" t="s">
        <v>165</v>
      </c>
      <c r="J121" t="s">
        <v>135</v>
      </c>
      <c r="AG121">
        <f t="shared" si="8"/>
        <v>0</v>
      </c>
      <c r="AH121">
        <f t="shared" si="9"/>
        <v>0</v>
      </c>
      <c r="AI121">
        <f t="shared" si="10"/>
        <v>0</v>
      </c>
      <c r="AJ121" s="14"/>
      <c r="AK121" s="14" t="e">
        <f t="shared" si="12"/>
        <v>#DIV/0!</v>
      </c>
      <c r="AL121" s="14" t="e">
        <f t="shared" si="7"/>
        <v>#DIV/0!</v>
      </c>
      <c r="AM121" s="14" t="e">
        <f t="shared" si="13"/>
        <v>#DIV/0!</v>
      </c>
    </row>
    <row r="122" spans="1:40" x14ac:dyDescent="0.3">
      <c r="AJ122" s="14"/>
      <c r="AK122" s="14"/>
      <c r="AL122" s="14"/>
      <c r="AM122" s="14"/>
    </row>
  </sheetData>
  <mergeCells count="4">
    <mergeCell ref="Q1:V1"/>
    <mergeCell ref="W1:X1"/>
    <mergeCell ref="Z1:AB1"/>
    <mergeCell ref="K1:P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B089-B39D-4C29-B932-E63A0C4C1899}">
  <dimension ref="A1:A4"/>
  <sheetViews>
    <sheetView workbookViewId="0">
      <selection activeCell="A9" sqref="A9"/>
    </sheetView>
  </sheetViews>
  <sheetFormatPr defaultRowHeight="14.4" x14ac:dyDescent="0.3"/>
  <cols>
    <col min="1" max="1" width="170" customWidth="1"/>
  </cols>
  <sheetData>
    <row r="1" spans="1:1" ht="16.8" x14ac:dyDescent="0.3">
      <c r="A1" s="6" t="s">
        <v>168</v>
      </c>
    </row>
    <row r="2" spans="1:1" ht="16.8" x14ac:dyDescent="0.3">
      <c r="A2" s="6" t="s">
        <v>169</v>
      </c>
    </row>
    <row r="3" spans="1:1" ht="16.8" x14ac:dyDescent="0.3">
      <c r="A3" s="6" t="s">
        <v>166</v>
      </c>
    </row>
    <row r="4" spans="1:1" ht="16.8" x14ac:dyDescent="0.3">
      <c r="A4" s="6" t="s">
        <v>167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E5BAA-F6BC-467C-BEB5-F051BCCBB40B}">
  <sheetPr filterMode="1"/>
  <dimension ref="A1:M120"/>
  <sheetViews>
    <sheetView workbookViewId="0">
      <selection activeCell="I121" sqref="I121"/>
    </sheetView>
  </sheetViews>
  <sheetFormatPr defaultRowHeight="14.4" x14ac:dyDescent="0.3"/>
  <cols>
    <col min="1" max="1" width="9.6640625" bestFit="1" customWidth="1"/>
    <col min="3" max="3" width="12.33203125" customWidth="1"/>
  </cols>
  <sheetData>
    <row r="1" spans="1:13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170</v>
      </c>
      <c r="F1" s="1" t="s">
        <v>174</v>
      </c>
      <c r="G1" s="1" t="s">
        <v>29</v>
      </c>
      <c r="H1" s="1" t="s">
        <v>175</v>
      </c>
      <c r="I1" s="1" t="s">
        <v>176</v>
      </c>
      <c r="J1" s="1" t="s">
        <v>179</v>
      </c>
      <c r="K1" s="1" t="s">
        <v>177</v>
      </c>
      <c r="L1" s="1" t="s">
        <v>178</v>
      </c>
    </row>
    <row r="2" spans="1:13" hidden="1" x14ac:dyDescent="0.3">
      <c r="A2" s="3">
        <v>44740</v>
      </c>
      <c r="B2" t="s">
        <v>32</v>
      </c>
      <c r="C2" s="4">
        <v>0.36458333333333331</v>
      </c>
      <c r="D2" s="4">
        <v>0.4375</v>
      </c>
      <c r="E2" s="4" t="s">
        <v>125</v>
      </c>
      <c r="F2">
        <v>0</v>
      </c>
      <c r="G2">
        <v>0</v>
      </c>
      <c r="H2">
        <v>0</v>
      </c>
    </row>
    <row r="3" spans="1:13" hidden="1" x14ac:dyDescent="0.3">
      <c r="A3" s="3">
        <v>44740</v>
      </c>
      <c r="B3" t="s">
        <v>32</v>
      </c>
      <c r="C3" s="4">
        <v>0.64583333333333337</v>
      </c>
      <c r="D3" s="4">
        <v>0.6875</v>
      </c>
      <c r="E3" s="4" t="s">
        <v>125</v>
      </c>
      <c r="F3">
        <v>4</v>
      </c>
      <c r="G3">
        <v>4</v>
      </c>
      <c r="H3">
        <v>1</v>
      </c>
      <c r="I3">
        <v>25</v>
      </c>
      <c r="J3">
        <v>11.25</v>
      </c>
      <c r="K3">
        <v>6.5777777777777775</v>
      </c>
      <c r="L3" t="s">
        <v>172</v>
      </c>
    </row>
    <row r="4" spans="1:13" hidden="1" x14ac:dyDescent="0.3">
      <c r="A4" s="3">
        <v>44738</v>
      </c>
      <c r="B4" t="s">
        <v>32</v>
      </c>
      <c r="C4" s="4">
        <v>0.375</v>
      </c>
      <c r="D4" s="4">
        <v>0.41666666666666669</v>
      </c>
      <c r="E4" s="4" t="s">
        <v>125</v>
      </c>
      <c r="F4">
        <v>1</v>
      </c>
      <c r="G4">
        <v>1</v>
      </c>
      <c r="H4">
        <v>1</v>
      </c>
      <c r="I4">
        <v>100</v>
      </c>
      <c r="J4">
        <v>15</v>
      </c>
      <c r="K4">
        <v>4.9333333333333336</v>
      </c>
      <c r="L4" t="s">
        <v>172</v>
      </c>
    </row>
    <row r="5" spans="1:13" hidden="1" x14ac:dyDescent="0.3">
      <c r="A5" s="3">
        <v>44738</v>
      </c>
      <c r="B5" t="s">
        <v>32</v>
      </c>
      <c r="C5" s="4">
        <v>0.66666666666666663</v>
      </c>
      <c r="D5" s="4">
        <v>0.70833333333333337</v>
      </c>
      <c r="E5" s="4" t="s">
        <v>125</v>
      </c>
      <c r="F5">
        <v>6</v>
      </c>
      <c r="G5">
        <v>6</v>
      </c>
      <c r="H5">
        <v>2</v>
      </c>
      <c r="I5">
        <v>33.333333333333329</v>
      </c>
      <c r="J5">
        <v>11.666666666666666</v>
      </c>
      <c r="K5">
        <v>6.3428571428571434</v>
      </c>
      <c r="L5" t="s">
        <v>172</v>
      </c>
    </row>
    <row r="6" spans="1:13" hidden="1" x14ac:dyDescent="0.3">
      <c r="A6" s="3">
        <v>44733</v>
      </c>
      <c r="B6" t="s">
        <v>32</v>
      </c>
      <c r="C6" s="4">
        <v>0.41666666666666669</v>
      </c>
      <c r="D6" s="4">
        <v>0.45833333333333331</v>
      </c>
      <c r="E6" s="4" t="s">
        <v>125</v>
      </c>
      <c r="F6">
        <v>2</v>
      </c>
      <c r="G6">
        <v>2</v>
      </c>
      <c r="H6">
        <v>2</v>
      </c>
      <c r="I6">
        <v>100</v>
      </c>
      <c r="J6">
        <v>15</v>
      </c>
      <c r="K6">
        <v>4.9333333333333336</v>
      </c>
      <c r="L6" t="s">
        <v>172</v>
      </c>
    </row>
    <row r="7" spans="1:13" hidden="1" x14ac:dyDescent="0.3">
      <c r="A7" s="3">
        <v>44733</v>
      </c>
      <c r="B7" t="s">
        <v>32</v>
      </c>
      <c r="C7" s="4">
        <v>0.65625</v>
      </c>
      <c r="D7" s="4">
        <v>0.69791666666666663</v>
      </c>
      <c r="E7" s="4" t="s">
        <v>126</v>
      </c>
      <c r="F7">
        <v>3</v>
      </c>
      <c r="G7">
        <v>3</v>
      </c>
      <c r="H7">
        <v>2</v>
      </c>
      <c r="I7">
        <v>66.666666666666657</v>
      </c>
      <c r="J7">
        <v>13.333333333333332</v>
      </c>
      <c r="K7">
        <v>5.5500000000000007</v>
      </c>
      <c r="L7" t="s">
        <v>172</v>
      </c>
    </row>
    <row r="8" spans="1:13" hidden="1" x14ac:dyDescent="0.3">
      <c r="A8" s="3">
        <v>44731</v>
      </c>
      <c r="B8" t="s">
        <v>32</v>
      </c>
      <c r="C8" s="4">
        <v>0.35416666666666669</v>
      </c>
      <c r="D8" s="4">
        <v>0.41666666666666669</v>
      </c>
      <c r="E8" s="4" t="s">
        <v>125</v>
      </c>
      <c r="F8">
        <v>1</v>
      </c>
      <c r="G8">
        <v>1</v>
      </c>
      <c r="H8">
        <v>0</v>
      </c>
      <c r="I8">
        <v>0</v>
      </c>
      <c r="J8">
        <v>10</v>
      </c>
      <c r="K8">
        <v>7.4</v>
      </c>
      <c r="L8" t="s">
        <v>172</v>
      </c>
    </row>
    <row r="9" spans="1:13" x14ac:dyDescent="0.3">
      <c r="A9" s="3">
        <v>44731</v>
      </c>
      <c r="B9" t="s">
        <v>32</v>
      </c>
      <c r="C9" s="4">
        <v>0.70833333333333337</v>
      </c>
      <c r="D9" s="4">
        <v>0.73958333333333337</v>
      </c>
      <c r="E9" s="4" t="s">
        <v>126</v>
      </c>
      <c r="F9">
        <v>15</v>
      </c>
      <c r="G9">
        <v>15</v>
      </c>
      <c r="H9">
        <v>6</v>
      </c>
      <c r="I9">
        <v>40</v>
      </c>
      <c r="J9">
        <v>12</v>
      </c>
      <c r="K9">
        <v>6.166666666666667</v>
      </c>
      <c r="L9" t="s">
        <v>173</v>
      </c>
      <c r="M9">
        <f>WEEKDAY(A9)</f>
        <v>1</v>
      </c>
    </row>
    <row r="10" spans="1:13" hidden="1" x14ac:dyDescent="0.3">
      <c r="A10" s="3">
        <v>44726</v>
      </c>
      <c r="B10" t="s">
        <v>32</v>
      </c>
      <c r="C10" s="4">
        <v>0.4375</v>
      </c>
      <c r="D10" s="4">
        <v>0.45833333333333331</v>
      </c>
      <c r="E10" s="4" t="s">
        <v>125</v>
      </c>
      <c r="F10">
        <v>4</v>
      </c>
      <c r="G10">
        <v>4</v>
      </c>
      <c r="H10">
        <v>2</v>
      </c>
      <c r="I10">
        <v>50</v>
      </c>
      <c r="J10">
        <v>12.5</v>
      </c>
      <c r="K10">
        <v>5.92</v>
      </c>
      <c r="L10" t="s">
        <v>172</v>
      </c>
    </row>
    <row r="11" spans="1:13" hidden="1" x14ac:dyDescent="0.3">
      <c r="A11" s="3">
        <v>44726</v>
      </c>
      <c r="B11" t="s">
        <v>32</v>
      </c>
      <c r="C11" s="4">
        <v>0.66666666666666663</v>
      </c>
      <c r="D11" s="4">
        <v>0.6875</v>
      </c>
      <c r="E11" s="4" t="s">
        <v>126</v>
      </c>
      <c r="F11">
        <v>4</v>
      </c>
      <c r="G11">
        <v>6</v>
      </c>
      <c r="H11">
        <v>2</v>
      </c>
      <c r="I11">
        <v>33.333333333333329</v>
      </c>
      <c r="J11">
        <v>11.666666666666666</v>
      </c>
      <c r="K11">
        <v>6.3428571428571434</v>
      </c>
      <c r="L11" t="s">
        <v>172</v>
      </c>
    </row>
    <row r="12" spans="1:13" hidden="1" x14ac:dyDescent="0.3">
      <c r="A12" s="3">
        <v>44724</v>
      </c>
      <c r="B12" t="s">
        <v>32</v>
      </c>
      <c r="C12" s="4">
        <v>0.375</v>
      </c>
      <c r="D12" s="4">
        <v>0.42708333333333331</v>
      </c>
      <c r="E12" s="4" t="s">
        <v>125</v>
      </c>
      <c r="F12">
        <v>0</v>
      </c>
      <c r="G12">
        <v>0</v>
      </c>
      <c r="H12">
        <v>0</v>
      </c>
    </row>
    <row r="13" spans="1:13" hidden="1" x14ac:dyDescent="0.3">
      <c r="A13" s="3">
        <v>44724</v>
      </c>
      <c r="B13" t="s">
        <v>32</v>
      </c>
      <c r="C13" s="4">
        <v>0.6875</v>
      </c>
      <c r="D13" s="4">
        <v>0.70833333333333337</v>
      </c>
      <c r="E13" s="4" t="s">
        <v>126</v>
      </c>
      <c r="F13">
        <v>4</v>
      </c>
      <c r="G13">
        <v>5</v>
      </c>
      <c r="H13">
        <v>1</v>
      </c>
      <c r="I13">
        <v>20</v>
      </c>
      <c r="J13">
        <v>11</v>
      </c>
      <c r="K13">
        <v>6.7272727272727275</v>
      </c>
      <c r="L13" t="s">
        <v>172</v>
      </c>
    </row>
    <row r="14" spans="1:13" hidden="1" x14ac:dyDescent="0.3">
      <c r="A14" s="3">
        <v>44720</v>
      </c>
      <c r="B14" t="s">
        <v>32</v>
      </c>
      <c r="C14" s="4">
        <v>0.39583333333333331</v>
      </c>
      <c r="D14" s="4">
        <v>0.41666666666666669</v>
      </c>
      <c r="E14" s="4" t="s">
        <v>125</v>
      </c>
      <c r="F14">
        <v>0</v>
      </c>
      <c r="G14">
        <v>0</v>
      </c>
      <c r="H14">
        <v>0</v>
      </c>
    </row>
    <row r="15" spans="1:13" hidden="1" x14ac:dyDescent="0.3">
      <c r="A15" s="3">
        <v>44717</v>
      </c>
      <c r="B15" t="s">
        <v>32</v>
      </c>
      <c r="C15" s="4">
        <v>0.66666666666666663</v>
      </c>
      <c r="D15" s="4">
        <v>0.70833333333333337</v>
      </c>
      <c r="E15" s="4" t="s">
        <v>126</v>
      </c>
      <c r="F15">
        <v>3</v>
      </c>
      <c r="G15">
        <v>3</v>
      </c>
      <c r="H15">
        <v>0</v>
      </c>
      <c r="I15">
        <v>0</v>
      </c>
      <c r="J15">
        <v>10</v>
      </c>
      <c r="K15">
        <v>7.4</v>
      </c>
      <c r="L15" t="s">
        <v>172</v>
      </c>
    </row>
    <row r="16" spans="1:13" hidden="1" x14ac:dyDescent="0.3">
      <c r="A16" s="3">
        <v>44713</v>
      </c>
      <c r="B16" t="s">
        <v>32</v>
      </c>
      <c r="C16" s="4">
        <v>0.375</v>
      </c>
      <c r="D16" s="4">
        <v>0.41666666666666669</v>
      </c>
      <c r="E16" s="4" t="s">
        <v>125</v>
      </c>
      <c r="F16">
        <v>1</v>
      </c>
      <c r="G16">
        <v>1</v>
      </c>
      <c r="H16">
        <v>0</v>
      </c>
      <c r="I16">
        <v>0</v>
      </c>
      <c r="J16">
        <v>10</v>
      </c>
      <c r="K16">
        <v>7.4</v>
      </c>
      <c r="L16" t="s">
        <v>172</v>
      </c>
    </row>
    <row r="17" spans="1:13" x14ac:dyDescent="0.3">
      <c r="A17" s="3">
        <v>44710</v>
      </c>
      <c r="B17" t="s">
        <v>32</v>
      </c>
      <c r="C17" s="4">
        <v>0.66666666666666663</v>
      </c>
      <c r="D17" s="4">
        <v>0.70833333333333337</v>
      </c>
      <c r="E17" s="4" t="s">
        <v>126</v>
      </c>
      <c r="F17">
        <v>12</v>
      </c>
      <c r="G17">
        <v>12</v>
      </c>
      <c r="H17">
        <v>6</v>
      </c>
      <c r="I17">
        <v>50</v>
      </c>
      <c r="J17">
        <v>12.5</v>
      </c>
      <c r="K17">
        <v>5.92</v>
      </c>
      <c r="L17" t="s">
        <v>173</v>
      </c>
      <c r="M17">
        <f>WEEKDAY(A17)</f>
        <v>1</v>
      </c>
    </row>
    <row r="18" spans="1:13" hidden="1" x14ac:dyDescent="0.3">
      <c r="A18" s="3">
        <v>44706</v>
      </c>
      <c r="B18" t="s">
        <v>32</v>
      </c>
      <c r="C18" s="4">
        <v>0.375</v>
      </c>
      <c r="D18" s="4">
        <v>0.4375</v>
      </c>
      <c r="E18" s="4" t="s">
        <v>125</v>
      </c>
      <c r="F18">
        <v>0</v>
      </c>
      <c r="G18">
        <v>0</v>
      </c>
      <c r="H18">
        <v>0</v>
      </c>
    </row>
    <row r="19" spans="1:13" hidden="1" x14ac:dyDescent="0.3">
      <c r="A19" s="3">
        <v>44703</v>
      </c>
      <c r="B19" t="s">
        <v>32</v>
      </c>
      <c r="C19" s="4">
        <v>0.66666666666666663</v>
      </c>
      <c r="D19" s="4">
        <v>0.72916666666666663</v>
      </c>
      <c r="E19" s="4" t="s">
        <v>126</v>
      </c>
      <c r="F19">
        <v>4</v>
      </c>
      <c r="G19">
        <v>4</v>
      </c>
      <c r="H19">
        <v>0</v>
      </c>
      <c r="I19">
        <v>0</v>
      </c>
      <c r="J19">
        <v>10</v>
      </c>
      <c r="K19">
        <v>7.4</v>
      </c>
      <c r="L19" t="s">
        <v>172</v>
      </c>
    </row>
    <row r="20" spans="1:13" hidden="1" x14ac:dyDescent="0.3">
      <c r="A20" s="3">
        <v>44699</v>
      </c>
      <c r="B20" t="s">
        <v>32</v>
      </c>
      <c r="C20" s="4">
        <v>0.375</v>
      </c>
      <c r="D20" s="4">
        <v>0.5</v>
      </c>
      <c r="E20" s="4" t="s">
        <v>126</v>
      </c>
      <c r="F20">
        <v>0</v>
      </c>
      <c r="G20">
        <v>0</v>
      </c>
      <c r="H20">
        <v>0</v>
      </c>
    </row>
    <row r="21" spans="1:13" hidden="1" x14ac:dyDescent="0.3">
      <c r="A21" s="3">
        <v>44696</v>
      </c>
      <c r="B21" t="s">
        <v>32</v>
      </c>
      <c r="C21" s="4">
        <v>0.66666666666666663</v>
      </c>
      <c r="D21" s="4">
        <v>0.70833333333333337</v>
      </c>
      <c r="E21" s="4" t="s">
        <v>126</v>
      </c>
      <c r="F21">
        <v>3</v>
      </c>
      <c r="G21">
        <v>3</v>
      </c>
      <c r="H21">
        <v>2</v>
      </c>
      <c r="I21">
        <v>66.666666666666657</v>
      </c>
      <c r="J21">
        <v>13.333333333333332</v>
      </c>
      <c r="K21">
        <v>5.5500000000000007</v>
      </c>
      <c r="L21" t="s">
        <v>172</v>
      </c>
    </row>
    <row r="22" spans="1:13" hidden="1" x14ac:dyDescent="0.3">
      <c r="A22" s="3">
        <v>44692</v>
      </c>
      <c r="B22" t="s">
        <v>32</v>
      </c>
      <c r="C22" s="4">
        <v>0.35416666666666669</v>
      </c>
      <c r="D22" s="4">
        <v>0.39583333333333331</v>
      </c>
      <c r="E22" s="4" t="s">
        <v>125</v>
      </c>
      <c r="F22">
        <v>0</v>
      </c>
      <c r="G22">
        <v>0</v>
      </c>
      <c r="H22">
        <v>0</v>
      </c>
    </row>
    <row r="23" spans="1:13" hidden="1" x14ac:dyDescent="0.3">
      <c r="A23" s="3">
        <v>44817</v>
      </c>
      <c r="B23" t="s">
        <v>32</v>
      </c>
      <c r="C23" s="4">
        <v>0.375</v>
      </c>
      <c r="D23" s="4">
        <v>0.42708333333333331</v>
      </c>
      <c r="E23" s="4" t="s">
        <v>125</v>
      </c>
      <c r="F23">
        <v>0</v>
      </c>
      <c r="G23">
        <v>0</v>
      </c>
      <c r="H23">
        <v>0</v>
      </c>
    </row>
    <row r="24" spans="1:13" hidden="1" x14ac:dyDescent="0.3">
      <c r="A24" s="3">
        <v>44817</v>
      </c>
      <c r="B24" t="s">
        <v>32</v>
      </c>
      <c r="C24" s="4">
        <v>0.66666666666666663</v>
      </c>
      <c r="D24" s="4">
        <v>0.70833333333333337</v>
      </c>
      <c r="E24" s="4" t="s">
        <v>126</v>
      </c>
      <c r="F24">
        <v>1</v>
      </c>
      <c r="G24">
        <v>1</v>
      </c>
      <c r="H24">
        <v>0</v>
      </c>
      <c r="I24">
        <v>0</v>
      </c>
      <c r="J24">
        <v>10</v>
      </c>
      <c r="K24">
        <v>7.4</v>
      </c>
      <c r="L24" t="s">
        <v>172</v>
      </c>
    </row>
    <row r="25" spans="1:13" hidden="1" x14ac:dyDescent="0.3">
      <c r="A25" s="3">
        <v>44815</v>
      </c>
      <c r="B25" t="s">
        <v>32</v>
      </c>
      <c r="C25" s="4">
        <v>0.41666666666666669</v>
      </c>
      <c r="D25" s="4">
        <v>0.45833333333333331</v>
      </c>
      <c r="E25" s="4" t="s">
        <v>125</v>
      </c>
      <c r="F25">
        <v>0</v>
      </c>
      <c r="G25">
        <v>0</v>
      </c>
      <c r="H25">
        <v>0</v>
      </c>
    </row>
    <row r="26" spans="1:13" hidden="1" x14ac:dyDescent="0.3">
      <c r="A26" s="3">
        <v>44810</v>
      </c>
      <c r="B26" t="s">
        <v>32</v>
      </c>
      <c r="C26" s="4">
        <v>0.33333333333333331</v>
      </c>
      <c r="D26" s="4">
        <v>0.375</v>
      </c>
      <c r="E26" s="4" t="s">
        <v>125</v>
      </c>
      <c r="F26">
        <v>0</v>
      </c>
      <c r="G26">
        <v>0</v>
      </c>
      <c r="H26">
        <v>0</v>
      </c>
    </row>
    <row r="27" spans="1:13" hidden="1" x14ac:dyDescent="0.3">
      <c r="A27" s="3">
        <v>44810</v>
      </c>
      <c r="B27" t="s">
        <v>32</v>
      </c>
      <c r="C27" s="4"/>
      <c r="D27" s="4"/>
      <c r="E27" s="4"/>
      <c r="F27">
        <v>1</v>
      </c>
      <c r="G27">
        <v>1</v>
      </c>
      <c r="H27">
        <v>0</v>
      </c>
      <c r="I27">
        <v>0</v>
      </c>
      <c r="J27">
        <v>10</v>
      </c>
      <c r="K27">
        <v>7.4</v>
      </c>
      <c r="L27" t="s">
        <v>172</v>
      </c>
    </row>
    <row r="28" spans="1:13" hidden="1" x14ac:dyDescent="0.3">
      <c r="A28" s="3">
        <v>44808</v>
      </c>
      <c r="B28" t="s">
        <v>32</v>
      </c>
      <c r="C28" s="4">
        <v>0.41666666666666669</v>
      </c>
      <c r="D28" s="4">
        <v>0.4375</v>
      </c>
      <c r="E28" s="4" t="s">
        <v>125</v>
      </c>
      <c r="F28">
        <v>1</v>
      </c>
      <c r="G28">
        <v>4</v>
      </c>
      <c r="H28">
        <v>1</v>
      </c>
      <c r="I28">
        <v>25</v>
      </c>
      <c r="J28">
        <v>11.25</v>
      </c>
      <c r="K28">
        <v>6.5777777777777775</v>
      </c>
      <c r="L28" t="s">
        <v>172</v>
      </c>
    </row>
    <row r="29" spans="1:13" hidden="1" x14ac:dyDescent="0.3">
      <c r="A29" s="3">
        <v>44808</v>
      </c>
      <c r="B29" t="s">
        <v>32</v>
      </c>
      <c r="C29" s="4">
        <v>0.66666666666666663</v>
      </c>
      <c r="D29" s="4">
        <v>0.6875</v>
      </c>
      <c r="E29" s="4" t="s">
        <v>126</v>
      </c>
      <c r="F29">
        <v>4</v>
      </c>
      <c r="G29">
        <v>4</v>
      </c>
      <c r="H29">
        <v>2</v>
      </c>
      <c r="I29">
        <v>50</v>
      </c>
      <c r="J29">
        <v>12.5</v>
      </c>
      <c r="K29">
        <v>5.92</v>
      </c>
      <c r="L29" t="s">
        <v>172</v>
      </c>
    </row>
    <row r="30" spans="1:13" hidden="1" x14ac:dyDescent="0.3">
      <c r="A30" s="3">
        <v>44803</v>
      </c>
      <c r="B30" t="s">
        <v>32</v>
      </c>
      <c r="C30" s="4">
        <v>0.32291666666666669</v>
      </c>
      <c r="D30" s="4">
        <v>0.36458333333333331</v>
      </c>
      <c r="E30" s="4" t="s">
        <v>125</v>
      </c>
      <c r="F30">
        <v>0</v>
      </c>
      <c r="G30">
        <v>0</v>
      </c>
      <c r="H30">
        <v>0</v>
      </c>
    </row>
    <row r="31" spans="1:13" hidden="1" x14ac:dyDescent="0.3">
      <c r="A31" s="3">
        <v>44803</v>
      </c>
      <c r="B31" t="s">
        <v>32</v>
      </c>
      <c r="C31" s="4">
        <v>0.625</v>
      </c>
      <c r="D31" s="4">
        <v>0.66666666666666663</v>
      </c>
      <c r="E31" s="4" t="s">
        <v>126</v>
      </c>
      <c r="F31">
        <v>4</v>
      </c>
      <c r="G31">
        <v>4</v>
      </c>
      <c r="H31">
        <v>1</v>
      </c>
      <c r="I31">
        <v>25</v>
      </c>
      <c r="J31">
        <v>11.25</v>
      </c>
      <c r="K31">
        <v>6.5777777777777775</v>
      </c>
      <c r="L31" t="s">
        <v>172</v>
      </c>
    </row>
    <row r="32" spans="1:13" hidden="1" x14ac:dyDescent="0.3">
      <c r="A32" s="3">
        <v>44801</v>
      </c>
      <c r="B32" t="s">
        <v>32</v>
      </c>
      <c r="C32" s="4">
        <v>0.65625</v>
      </c>
      <c r="D32" s="4">
        <v>0.69791666666666663</v>
      </c>
      <c r="E32" s="4" t="s">
        <v>126</v>
      </c>
      <c r="F32">
        <v>4</v>
      </c>
      <c r="G32">
        <v>4</v>
      </c>
      <c r="H32">
        <v>2</v>
      </c>
      <c r="I32">
        <v>50</v>
      </c>
      <c r="J32">
        <v>12.5</v>
      </c>
      <c r="K32">
        <v>5.92</v>
      </c>
      <c r="L32" t="s">
        <v>172</v>
      </c>
    </row>
    <row r="33" spans="1:13" hidden="1" x14ac:dyDescent="0.3">
      <c r="A33" s="3">
        <v>44796</v>
      </c>
      <c r="B33" t="s">
        <v>32</v>
      </c>
      <c r="C33" s="4">
        <v>0.375</v>
      </c>
      <c r="D33" s="4">
        <v>0.40625</v>
      </c>
      <c r="E33" s="4" t="s">
        <v>125</v>
      </c>
      <c r="F33">
        <v>0</v>
      </c>
      <c r="G33">
        <v>0</v>
      </c>
      <c r="H33">
        <v>0</v>
      </c>
    </row>
    <row r="34" spans="1:13" hidden="1" x14ac:dyDescent="0.3">
      <c r="A34" s="3">
        <v>44796</v>
      </c>
      <c r="B34" t="s">
        <v>32</v>
      </c>
      <c r="C34" s="4">
        <v>0.66666666666666663</v>
      </c>
      <c r="D34" s="4">
        <v>0.70833333333333337</v>
      </c>
      <c r="E34" s="4" t="s">
        <v>126</v>
      </c>
      <c r="F34">
        <v>5</v>
      </c>
      <c r="G34">
        <v>5</v>
      </c>
      <c r="H34">
        <v>1</v>
      </c>
      <c r="I34">
        <v>20</v>
      </c>
      <c r="J34">
        <v>11</v>
      </c>
      <c r="K34">
        <v>6.7272727272727275</v>
      </c>
      <c r="L34" t="s">
        <v>172</v>
      </c>
    </row>
    <row r="35" spans="1:13" hidden="1" x14ac:dyDescent="0.3">
      <c r="A35" s="3">
        <v>44794</v>
      </c>
      <c r="B35" t="s">
        <v>32</v>
      </c>
      <c r="C35" s="4">
        <v>0.41666666666666669</v>
      </c>
      <c r="D35" s="4">
        <v>0.45833333333333331</v>
      </c>
      <c r="E35" s="4" t="s">
        <v>125</v>
      </c>
      <c r="F35">
        <v>0</v>
      </c>
      <c r="G35">
        <v>0</v>
      </c>
      <c r="H35">
        <v>0</v>
      </c>
    </row>
    <row r="36" spans="1:13" hidden="1" x14ac:dyDescent="0.3">
      <c r="A36" s="3">
        <v>44794</v>
      </c>
      <c r="B36" t="s">
        <v>32</v>
      </c>
      <c r="C36" s="4">
        <v>0.66666666666666663</v>
      </c>
      <c r="D36" s="4">
        <v>0.69791666666666663</v>
      </c>
      <c r="E36" s="4" t="s">
        <v>126</v>
      </c>
      <c r="F36">
        <v>6</v>
      </c>
      <c r="G36">
        <v>6</v>
      </c>
      <c r="H36">
        <v>2</v>
      </c>
      <c r="I36">
        <v>33.333333333333329</v>
      </c>
      <c r="J36">
        <v>11.666666666666666</v>
      </c>
      <c r="K36">
        <v>6.3428571428571434</v>
      </c>
      <c r="L36" t="s">
        <v>172</v>
      </c>
    </row>
    <row r="37" spans="1:13" hidden="1" x14ac:dyDescent="0.3">
      <c r="A37" s="3">
        <v>44789</v>
      </c>
      <c r="B37" t="s">
        <v>32</v>
      </c>
      <c r="C37" s="4">
        <v>0.375</v>
      </c>
      <c r="D37" s="4">
        <v>0.39583333333333331</v>
      </c>
      <c r="E37" s="4" t="s">
        <v>125</v>
      </c>
      <c r="F37">
        <v>0</v>
      </c>
      <c r="G37">
        <v>0</v>
      </c>
      <c r="H37">
        <v>0</v>
      </c>
    </row>
    <row r="38" spans="1:13" hidden="1" x14ac:dyDescent="0.3">
      <c r="A38" s="3">
        <v>44789</v>
      </c>
      <c r="B38" t="s">
        <v>32</v>
      </c>
      <c r="C38" s="4">
        <v>0.66666666666666663</v>
      </c>
      <c r="D38" s="4">
        <v>0.70833333333333337</v>
      </c>
      <c r="E38" s="4" t="s">
        <v>126</v>
      </c>
      <c r="F38">
        <v>3</v>
      </c>
      <c r="G38">
        <v>4</v>
      </c>
      <c r="H38">
        <v>1</v>
      </c>
      <c r="I38">
        <v>25</v>
      </c>
      <c r="J38">
        <v>11.25</v>
      </c>
      <c r="K38">
        <v>6.5777777777777775</v>
      </c>
      <c r="L38" t="s">
        <v>172</v>
      </c>
    </row>
    <row r="39" spans="1:13" hidden="1" x14ac:dyDescent="0.3">
      <c r="A39" s="3">
        <v>44787</v>
      </c>
      <c r="B39" t="s">
        <v>32</v>
      </c>
      <c r="C39" s="4">
        <v>0.375</v>
      </c>
      <c r="D39" s="4">
        <v>0.42708333333333331</v>
      </c>
      <c r="E39" s="4" t="s">
        <v>125</v>
      </c>
      <c r="F39">
        <v>1</v>
      </c>
      <c r="G39">
        <v>1</v>
      </c>
      <c r="H39">
        <v>0</v>
      </c>
      <c r="I39">
        <v>0</v>
      </c>
      <c r="J39">
        <v>10</v>
      </c>
      <c r="K39">
        <v>7.4</v>
      </c>
      <c r="L39" t="s">
        <v>172</v>
      </c>
    </row>
    <row r="40" spans="1:13" x14ac:dyDescent="0.3">
      <c r="A40" s="3">
        <v>44787</v>
      </c>
      <c r="B40" t="s">
        <v>32</v>
      </c>
      <c r="C40" s="4">
        <v>0.66666666666666663</v>
      </c>
      <c r="D40" s="4">
        <v>0.6875</v>
      </c>
      <c r="E40" s="4" t="s">
        <v>126</v>
      </c>
      <c r="F40">
        <v>5</v>
      </c>
      <c r="G40">
        <v>8</v>
      </c>
      <c r="H40">
        <v>0</v>
      </c>
      <c r="I40">
        <v>0</v>
      </c>
      <c r="J40">
        <v>10</v>
      </c>
      <c r="K40">
        <v>7.4</v>
      </c>
      <c r="L40" t="s">
        <v>173</v>
      </c>
      <c r="M40">
        <f>WEEKDAY(A40)</f>
        <v>1</v>
      </c>
    </row>
    <row r="41" spans="1:13" hidden="1" x14ac:dyDescent="0.3">
      <c r="A41" s="3">
        <v>44782</v>
      </c>
      <c r="B41" t="s">
        <v>32</v>
      </c>
      <c r="C41" s="4">
        <v>0.375</v>
      </c>
      <c r="D41" s="4">
        <v>0.41666666666666669</v>
      </c>
      <c r="E41" s="4" t="s">
        <v>125</v>
      </c>
      <c r="F41">
        <v>0</v>
      </c>
      <c r="G41">
        <v>0</v>
      </c>
      <c r="H41">
        <v>0</v>
      </c>
    </row>
    <row r="42" spans="1:13" x14ac:dyDescent="0.3">
      <c r="A42" s="3">
        <v>44782</v>
      </c>
      <c r="B42" t="s">
        <v>32</v>
      </c>
      <c r="C42" s="4">
        <v>0.66666666666666663</v>
      </c>
      <c r="D42" s="4">
        <v>0.70833333333333337</v>
      </c>
      <c r="E42" s="4" t="s">
        <v>126</v>
      </c>
      <c r="F42">
        <v>7</v>
      </c>
      <c r="G42">
        <v>9</v>
      </c>
      <c r="H42">
        <v>2</v>
      </c>
      <c r="I42">
        <v>22.222222222222221</v>
      </c>
      <c r="J42">
        <v>11.111111111111111</v>
      </c>
      <c r="K42">
        <v>6.66</v>
      </c>
      <c r="L42" t="s">
        <v>173</v>
      </c>
      <c r="M42">
        <f>WEEKDAY(A42)</f>
        <v>3</v>
      </c>
    </row>
    <row r="43" spans="1:13" hidden="1" x14ac:dyDescent="0.3">
      <c r="A43" s="3">
        <v>44780</v>
      </c>
      <c r="B43" t="s">
        <v>32</v>
      </c>
      <c r="C43" s="4">
        <v>0.4375</v>
      </c>
      <c r="D43" s="4">
        <v>0.45833333333333331</v>
      </c>
      <c r="E43" s="4" t="s">
        <v>125</v>
      </c>
      <c r="F43">
        <v>3</v>
      </c>
      <c r="G43">
        <v>5</v>
      </c>
      <c r="H43">
        <v>1</v>
      </c>
      <c r="I43">
        <v>20</v>
      </c>
      <c r="J43">
        <v>11</v>
      </c>
      <c r="K43">
        <v>6.7272727272727275</v>
      </c>
      <c r="L43" t="s">
        <v>172</v>
      </c>
    </row>
    <row r="44" spans="1:13" x14ac:dyDescent="0.3">
      <c r="A44" s="3">
        <v>44780</v>
      </c>
      <c r="B44" t="s">
        <v>32</v>
      </c>
      <c r="C44" s="4">
        <v>0.64583333333333337</v>
      </c>
      <c r="D44" s="4">
        <v>0.6875</v>
      </c>
      <c r="E44" s="4" t="s">
        <v>126</v>
      </c>
      <c r="F44">
        <v>5</v>
      </c>
      <c r="G44">
        <v>7</v>
      </c>
      <c r="H44">
        <v>2</v>
      </c>
      <c r="I44">
        <v>28.571428571428569</v>
      </c>
      <c r="J44">
        <v>11.428571428571429</v>
      </c>
      <c r="K44">
        <v>6.4749999999999996</v>
      </c>
      <c r="L44" t="s">
        <v>173</v>
      </c>
      <c r="M44">
        <f>WEEKDAY(A44)</f>
        <v>1</v>
      </c>
    </row>
    <row r="45" spans="1:13" hidden="1" x14ac:dyDescent="0.3">
      <c r="A45" s="3">
        <v>44775</v>
      </c>
      <c r="B45" t="s">
        <v>32</v>
      </c>
      <c r="C45" s="4">
        <v>0.375</v>
      </c>
      <c r="D45" s="4">
        <v>0.41666666666666669</v>
      </c>
      <c r="E45" s="4" t="s">
        <v>125</v>
      </c>
      <c r="F45">
        <v>0</v>
      </c>
      <c r="G45">
        <v>1</v>
      </c>
      <c r="H45">
        <v>0</v>
      </c>
      <c r="I45">
        <v>0</v>
      </c>
      <c r="J45">
        <v>10</v>
      </c>
      <c r="K45">
        <v>7.4</v>
      </c>
      <c r="L45" t="s">
        <v>172</v>
      </c>
    </row>
    <row r="46" spans="1:13" hidden="1" x14ac:dyDescent="0.3">
      <c r="A46" s="3">
        <v>44775</v>
      </c>
      <c r="B46" t="s">
        <v>32</v>
      </c>
      <c r="C46" s="4">
        <v>0.66666666666666663</v>
      </c>
      <c r="D46" s="4">
        <v>0.70833333333333337</v>
      </c>
      <c r="E46" s="4" t="s">
        <v>126</v>
      </c>
      <c r="F46">
        <v>3</v>
      </c>
      <c r="G46">
        <v>3</v>
      </c>
      <c r="H46">
        <v>2</v>
      </c>
      <c r="I46">
        <v>66.666666666666657</v>
      </c>
      <c r="J46">
        <v>13.333333333333332</v>
      </c>
      <c r="K46">
        <v>5.5500000000000007</v>
      </c>
      <c r="L46" t="s">
        <v>172</v>
      </c>
    </row>
    <row r="47" spans="1:13" hidden="1" x14ac:dyDescent="0.3">
      <c r="A47" s="3">
        <v>44773</v>
      </c>
      <c r="B47" t="s">
        <v>32</v>
      </c>
      <c r="C47" s="4">
        <v>0.375</v>
      </c>
      <c r="D47" s="4">
        <v>0.4375</v>
      </c>
      <c r="E47" s="4" t="s">
        <v>125</v>
      </c>
      <c r="F47">
        <v>2</v>
      </c>
      <c r="G47">
        <v>2</v>
      </c>
      <c r="H47">
        <v>2</v>
      </c>
      <c r="I47">
        <v>100</v>
      </c>
      <c r="J47">
        <v>15</v>
      </c>
      <c r="K47">
        <v>4.9333333333333336</v>
      </c>
      <c r="L47" t="s">
        <v>172</v>
      </c>
    </row>
    <row r="48" spans="1:13" x14ac:dyDescent="0.3">
      <c r="A48" s="3">
        <v>44773</v>
      </c>
      <c r="B48" t="s">
        <v>32</v>
      </c>
      <c r="C48" s="4">
        <v>0.66666666666666663</v>
      </c>
      <c r="D48" s="4">
        <v>0.70833333333333337</v>
      </c>
      <c r="E48" s="4" t="s">
        <v>126</v>
      </c>
      <c r="F48">
        <v>6</v>
      </c>
      <c r="G48">
        <v>7</v>
      </c>
      <c r="H48">
        <v>2</v>
      </c>
      <c r="I48">
        <v>28.571428571428569</v>
      </c>
      <c r="J48">
        <v>11.428571428571429</v>
      </c>
      <c r="K48">
        <v>6.4749999999999996</v>
      </c>
      <c r="L48" t="s">
        <v>173</v>
      </c>
      <c r="M48">
        <f>WEEKDAY(A48)</f>
        <v>1</v>
      </c>
    </row>
    <row r="49" spans="1:13" hidden="1" x14ac:dyDescent="0.3">
      <c r="A49" s="3">
        <v>44768</v>
      </c>
      <c r="B49" t="s">
        <v>32</v>
      </c>
      <c r="C49" s="4">
        <v>0.375</v>
      </c>
      <c r="D49" s="4">
        <v>0.40625</v>
      </c>
      <c r="E49" s="4" t="s">
        <v>125</v>
      </c>
      <c r="F49">
        <v>1</v>
      </c>
      <c r="G49">
        <v>1</v>
      </c>
      <c r="H49">
        <v>1</v>
      </c>
      <c r="I49">
        <v>100</v>
      </c>
      <c r="J49">
        <v>15</v>
      </c>
      <c r="K49">
        <v>4.9333333333333336</v>
      </c>
      <c r="L49" t="s">
        <v>172</v>
      </c>
    </row>
    <row r="50" spans="1:13" hidden="1" x14ac:dyDescent="0.3">
      <c r="A50" s="3">
        <v>44768</v>
      </c>
      <c r="B50" t="s">
        <v>32</v>
      </c>
      <c r="C50" s="4">
        <v>0.66666666666666663</v>
      </c>
      <c r="D50" s="4">
        <v>0.70833333333333337</v>
      </c>
      <c r="E50" s="4" t="s">
        <v>126</v>
      </c>
      <c r="F50">
        <v>2</v>
      </c>
      <c r="G50">
        <v>2</v>
      </c>
      <c r="H50">
        <v>1</v>
      </c>
      <c r="I50">
        <v>50</v>
      </c>
      <c r="J50">
        <v>12.5</v>
      </c>
      <c r="K50">
        <v>5.92</v>
      </c>
      <c r="L50" t="s">
        <v>172</v>
      </c>
    </row>
    <row r="51" spans="1:13" hidden="1" x14ac:dyDescent="0.3">
      <c r="A51" s="3">
        <v>44766</v>
      </c>
      <c r="B51" t="s">
        <v>32</v>
      </c>
      <c r="C51" s="4">
        <v>0.38541666666666669</v>
      </c>
      <c r="D51" s="4">
        <v>0.42708333333333331</v>
      </c>
      <c r="E51" s="4" t="s">
        <v>125</v>
      </c>
      <c r="F51">
        <v>1</v>
      </c>
      <c r="G51">
        <v>3</v>
      </c>
      <c r="H51">
        <v>1</v>
      </c>
      <c r="I51">
        <v>33.333333333333329</v>
      </c>
      <c r="J51">
        <v>11.666666666666666</v>
      </c>
      <c r="K51">
        <v>6.3428571428571434</v>
      </c>
      <c r="L51" t="s">
        <v>172</v>
      </c>
    </row>
    <row r="52" spans="1:13" hidden="1" x14ac:dyDescent="0.3">
      <c r="A52" s="3">
        <v>44766</v>
      </c>
      <c r="B52" t="s">
        <v>32</v>
      </c>
      <c r="C52" s="4">
        <v>0.66666666666666663</v>
      </c>
      <c r="D52" s="4">
        <v>0.69791666666666663</v>
      </c>
      <c r="E52" s="4" t="s">
        <v>126</v>
      </c>
      <c r="F52">
        <v>5</v>
      </c>
      <c r="G52">
        <v>5</v>
      </c>
      <c r="H52">
        <v>1</v>
      </c>
      <c r="I52">
        <v>20</v>
      </c>
      <c r="J52">
        <v>11</v>
      </c>
      <c r="K52">
        <v>6.7272727272727275</v>
      </c>
      <c r="L52" t="s">
        <v>172</v>
      </c>
    </row>
    <row r="53" spans="1:13" x14ac:dyDescent="0.3">
      <c r="A53" s="3">
        <v>44761</v>
      </c>
      <c r="B53" t="s">
        <v>32</v>
      </c>
      <c r="C53" s="4">
        <v>0.66666666666666663</v>
      </c>
      <c r="D53" s="4">
        <v>0.69791666666666663</v>
      </c>
      <c r="E53" s="4" t="s">
        <v>126</v>
      </c>
      <c r="F53">
        <v>8</v>
      </c>
      <c r="G53">
        <v>8</v>
      </c>
      <c r="H53">
        <v>5</v>
      </c>
      <c r="I53">
        <v>62.5</v>
      </c>
      <c r="J53">
        <v>13.125</v>
      </c>
      <c r="K53">
        <v>5.6380952380952385</v>
      </c>
      <c r="L53" t="s">
        <v>173</v>
      </c>
      <c r="M53">
        <f>WEEKDAY(A53)</f>
        <v>3</v>
      </c>
    </row>
    <row r="54" spans="1:13" hidden="1" x14ac:dyDescent="0.3">
      <c r="A54" s="3">
        <v>44759</v>
      </c>
      <c r="B54" t="s">
        <v>32</v>
      </c>
      <c r="C54" s="4">
        <v>0.375</v>
      </c>
      <c r="D54" s="4">
        <v>0.42708333333333331</v>
      </c>
      <c r="E54" s="4" t="s">
        <v>125</v>
      </c>
      <c r="F54">
        <v>1</v>
      </c>
      <c r="G54">
        <v>2</v>
      </c>
      <c r="H54">
        <v>0</v>
      </c>
      <c r="I54">
        <v>0</v>
      </c>
      <c r="J54">
        <v>10</v>
      </c>
      <c r="K54">
        <v>7.4</v>
      </c>
      <c r="L54" t="s">
        <v>172</v>
      </c>
    </row>
    <row r="55" spans="1:13" x14ac:dyDescent="0.3">
      <c r="A55" s="3">
        <v>44759</v>
      </c>
      <c r="B55" t="s">
        <v>32</v>
      </c>
      <c r="C55" s="4">
        <v>0.66666666666666663</v>
      </c>
      <c r="D55" s="4">
        <v>0.69791666666666663</v>
      </c>
      <c r="E55" s="4" t="s">
        <v>126</v>
      </c>
      <c r="F55">
        <v>13</v>
      </c>
      <c r="G55">
        <v>13</v>
      </c>
      <c r="H55">
        <v>6</v>
      </c>
      <c r="I55">
        <v>46.153846153846153</v>
      </c>
      <c r="J55">
        <v>12.307692307692308</v>
      </c>
      <c r="K55">
        <v>6.0124999999999993</v>
      </c>
      <c r="L55" t="s">
        <v>173</v>
      </c>
      <c r="M55">
        <f>WEEKDAY(A55)</f>
        <v>1</v>
      </c>
    </row>
    <row r="56" spans="1:13" hidden="1" x14ac:dyDescent="0.3">
      <c r="A56" s="3">
        <v>44754</v>
      </c>
      <c r="B56" t="s">
        <v>32</v>
      </c>
      <c r="C56" s="4">
        <v>0.66666666666666663</v>
      </c>
      <c r="D56" s="4">
        <v>0.70833333333333337</v>
      </c>
      <c r="E56" s="4" t="s">
        <v>126</v>
      </c>
      <c r="F56">
        <v>3</v>
      </c>
      <c r="G56">
        <v>3</v>
      </c>
      <c r="H56">
        <v>2</v>
      </c>
      <c r="I56">
        <v>66.666666666666657</v>
      </c>
      <c r="J56">
        <v>13.333333333333332</v>
      </c>
      <c r="K56">
        <v>5.5500000000000007</v>
      </c>
      <c r="L56" t="s">
        <v>172</v>
      </c>
    </row>
    <row r="57" spans="1:13" x14ac:dyDescent="0.3">
      <c r="A57" s="3">
        <v>44752</v>
      </c>
      <c r="B57" t="s">
        <v>32</v>
      </c>
      <c r="C57" s="4">
        <v>0.39583333333333331</v>
      </c>
      <c r="D57" s="4">
        <v>0.4375</v>
      </c>
      <c r="E57" s="4" t="s">
        <v>125</v>
      </c>
      <c r="F57">
        <v>4</v>
      </c>
      <c r="G57">
        <v>11</v>
      </c>
      <c r="H57">
        <v>0</v>
      </c>
      <c r="I57">
        <v>0</v>
      </c>
      <c r="J57">
        <v>10</v>
      </c>
      <c r="K57">
        <v>7.4</v>
      </c>
      <c r="L57" t="s">
        <v>173</v>
      </c>
      <c r="M57">
        <f t="shared" ref="M57:M58" si="0">WEEKDAY(A57)</f>
        <v>1</v>
      </c>
    </row>
    <row r="58" spans="1:13" x14ac:dyDescent="0.3">
      <c r="A58" s="3">
        <v>44752</v>
      </c>
      <c r="B58" t="s">
        <v>32</v>
      </c>
      <c r="C58" s="4">
        <v>0.66666666666666663</v>
      </c>
      <c r="D58" s="4">
        <v>0.6875</v>
      </c>
      <c r="E58" s="4" t="s">
        <v>126</v>
      </c>
      <c r="F58">
        <v>8</v>
      </c>
      <c r="G58">
        <v>9</v>
      </c>
      <c r="H58">
        <v>4</v>
      </c>
      <c r="I58">
        <v>44.444444444444443</v>
      </c>
      <c r="J58">
        <v>12.222222222222221</v>
      </c>
      <c r="K58">
        <v>6.0545454545454547</v>
      </c>
      <c r="L58" t="s">
        <v>173</v>
      </c>
      <c r="M58">
        <f t="shared" si="0"/>
        <v>1</v>
      </c>
    </row>
    <row r="59" spans="1:13" hidden="1" x14ac:dyDescent="0.3">
      <c r="A59" s="3">
        <v>44747</v>
      </c>
      <c r="B59" t="s">
        <v>32</v>
      </c>
      <c r="C59" s="4">
        <v>0.36458333333333331</v>
      </c>
      <c r="D59" s="4">
        <v>0.39583333333333331</v>
      </c>
      <c r="E59" s="4" t="s">
        <v>125</v>
      </c>
      <c r="F59">
        <v>1</v>
      </c>
      <c r="G59">
        <v>2</v>
      </c>
      <c r="H59">
        <v>0</v>
      </c>
      <c r="I59">
        <v>0</v>
      </c>
      <c r="J59">
        <v>10</v>
      </c>
      <c r="K59">
        <v>7.4</v>
      </c>
      <c r="L59" t="s">
        <v>172</v>
      </c>
    </row>
    <row r="60" spans="1:13" hidden="1" x14ac:dyDescent="0.3">
      <c r="A60" s="3">
        <v>44747</v>
      </c>
      <c r="B60" t="s">
        <v>32</v>
      </c>
      <c r="C60" s="4">
        <v>0.72916666666666663</v>
      </c>
      <c r="D60" s="4">
        <v>0.77083333333333337</v>
      </c>
      <c r="E60" s="4" t="s">
        <v>126</v>
      </c>
      <c r="F60">
        <v>4</v>
      </c>
      <c r="G60">
        <v>4</v>
      </c>
      <c r="H60">
        <v>2</v>
      </c>
      <c r="I60">
        <v>50</v>
      </c>
      <c r="J60">
        <v>12.5</v>
      </c>
      <c r="K60">
        <v>5.92</v>
      </c>
      <c r="L60" t="s">
        <v>172</v>
      </c>
    </row>
    <row r="61" spans="1:13" hidden="1" x14ac:dyDescent="0.3">
      <c r="A61" s="3">
        <v>44745</v>
      </c>
      <c r="B61" t="s">
        <v>32</v>
      </c>
      <c r="C61" s="4">
        <v>0.39583333333333331</v>
      </c>
      <c r="D61" s="4">
        <v>0.41666666666666669</v>
      </c>
      <c r="E61" s="4" t="s">
        <v>125</v>
      </c>
      <c r="F61">
        <v>3</v>
      </c>
      <c r="G61">
        <v>3</v>
      </c>
      <c r="H61">
        <v>2</v>
      </c>
      <c r="I61">
        <v>66.666666666666657</v>
      </c>
      <c r="J61">
        <v>13.333333333333332</v>
      </c>
      <c r="K61">
        <v>5.5500000000000007</v>
      </c>
      <c r="L61" t="s">
        <v>172</v>
      </c>
    </row>
    <row r="62" spans="1:13" x14ac:dyDescent="0.3">
      <c r="A62" s="3">
        <v>44745</v>
      </c>
      <c r="B62" t="s">
        <v>32</v>
      </c>
      <c r="C62" s="4">
        <v>0.64583333333333337</v>
      </c>
      <c r="D62" s="4">
        <v>0.6875</v>
      </c>
      <c r="E62" s="4" t="s">
        <v>126</v>
      </c>
      <c r="F62">
        <v>21</v>
      </c>
      <c r="G62">
        <v>24</v>
      </c>
      <c r="H62">
        <v>11</v>
      </c>
      <c r="I62">
        <v>45.833333333333329</v>
      </c>
      <c r="J62">
        <v>12.291666666666666</v>
      </c>
      <c r="K62">
        <v>6.0203389830508476</v>
      </c>
      <c r="L62" t="s">
        <v>173</v>
      </c>
      <c r="M62">
        <f>WEEKDAY(A62)</f>
        <v>1</v>
      </c>
    </row>
    <row r="63" spans="1:13" hidden="1" x14ac:dyDescent="0.3">
      <c r="A63" s="3">
        <v>44696</v>
      </c>
      <c r="B63" t="s">
        <v>93</v>
      </c>
      <c r="C63" s="4">
        <v>0.66666666666666663</v>
      </c>
      <c r="D63" s="4">
        <v>0.70833333333333337</v>
      </c>
      <c r="E63" s="4" t="s">
        <v>126</v>
      </c>
      <c r="F63">
        <v>2</v>
      </c>
      <c r="G63">
        <v>2</v>
      </c>
      <c r="H63">
        <v>0</v>
      </c>
      <c r="I63">
        <v>0</v>
      </c>
      <c r="J63">
        <v>10</v>
      </c>
      <c r="K63">
        <v>7.4</v>
      </c>
      <c r="L63" t="s">
        <v>172</v>
      </c>
    </row>
    <row r="64" spans="1:13" hidden="1" x14ac:dyDescent="0.3">
      <c r="A64" s="3">
        <v>44699</v>
      </c>
      <c r="B64" t="s">
        <v>93</v>
      </c>
      <c r="C64" s="4">
        <v>0.375</v>
      </c>
      <c r="D64" s="4">
        <v>0.41666666666666669</v>
      </c>
      <c r="E64" s="4" t="s">
        <v>125</v>
      </c>
      <c r="F64">
        <v>0</v>
      </c>
      <c r="G64">
        <v>0</v>
      </c>
      <c r="H64">
        <v>0</v>
      </c>
    </row>
    <row r="65" spans="1:13" hidden="1" x14ac:dyDescent="0.3">
      <c r="A65" s="3">
        <v>44706</v>
      </c>
      <c r="B65" t="s">
        <v>93</v>
      </c>
      <c r="C65" s="4">
        <v>0.375</v>
      </c>
      <c r="D65" s="4">
        <v>0.41666666666666669</v>
      </c>
      <c r="E65" s="4" t="s">
        <v>125</v>
      </c>
      <c r="F65">
        <v>0</v>
      </c>
      <c r="G65">
        <v>0</v>
      </c>
      <c r="H65">
        <v>0</v>
      </c>
    </row>
    <row r="66" spans="1:13" x14ac:dyDescent="0.3">
      <c r="A66" s="3">
        <v>44710</v>
      </c>
      <c r="B66" t="s">
        <v>93</v>
      </c>
      <c r="C66" s="4">
        <v>0.66666666666666663</v>
      </c>
      <c r="D66" s="4">
        <v>0.70833333333333337</v>
      </c>
      <c r="E66" s="4" t="s">
        <v>126</v>
      </c>
      <c r="F66">
        <v>24</v>
      </c>
      <c r="G66">
        <v>24</v>
      </c>
      <c r="H66">
        <v>14</v>
      </c>
      <c r="I66">
        <v>58.333333333333336</v>
      </c>
      <c r="J66">
        <v>12.916666666666668</v>
      </c>
      <c r="K66">
        <v>18.812903225806451</v>
      </c>
      <c r="L66" t="s">
        <v>173</v>
      </c>
      <c r="M66">
        <f>WEEKDAY(A66)</f>
        <v>1</v>
      </c>
    </row>
    <row r="67" spans="1:13" hidden="1" x14ac:dyDescent="0.3">
      <c r="A67" s="3">
        <v>44713</v>
      </c>
      <c r="B67" t="s">
        <v>93</v>
      </c>
      <c r="C67" s="4">
        <v>0.375</v>
      </c>
      <c r="D67" s="4">
        <v>0.41666666666666669</v>
      </c>
      <c r="E67" s="4" t="s">
        <v>125</v>
      </c>
      <c r="F67">
        <v>0</v>
      </c>
      <c r="G67">
        <v>3</v>
      </c>
      <c r="H67">
        <v>0</v>
      </c>
      <c r="I67">
        <v>0</v>
      </c>
      <c r="J67">
        <v>10</v>
      </c>
      <c r="K67">
        <v>24.3</v>
      </c>
      <c r="L67" t="s">
        <v>172</v>
      </c>
    </row>
    <row r="68" spans="1:13" hidden="1" x14ac:dyDescent="0.3">
      <c r="A68" s="3">
        <v>44717</v>
      </c>
      <c r="B68" t="s">
        <v>93</v>
      </c>
      <c r="C68" s="4">
        <v>0.66666666666666663</v>
      </c>
      <c r="D68" s="4">
        <v>0.70833333333333337</v>
      </c>
      <c r="E68" s="4" t="s">
        <v>126</v>
      </c>
      <c r="F68">
        <v>8</v>
      </c>
      <c r="G68">
        <v>8</v>
      </c>
      <c r="H68">
        <v>2</v>
      </c>
      <c r="I68">
        <v>25</v>
      </c>
      <c r="J68">
        <v>11.25</v>
      </c>
      <c r="K68">
        <v>21.6</v>
      </c>
      <c r="L68" t="s">
        <v>172</v>
      </c>
    </row>
    <row r="69" spans="1:13" hidden="1" x14ac:dyDescent="0.3">
      <c r="A69" s="3">
        <v>44720</v>
      </c>
      <c r="B69" t="s">
        <v>93</v>
      </c>
      <c r="C69" s="4">
        <v>0.5625</v>
      </c>
      <c r="D69" s="4">
        <v>0.60416666666666663</v>
      </c>
      <c r="E69" s="4" t="s">
        <v>126</v>
      </c>
      <c r="F69">
        <v>0</v>
      </c>
      <c r="G69">
        <v>0</v>
      </c>
      <c r="H69">
        <v>0</v>
      </c>
    </row>
    <row r="70" spans="1:13" hidden="1" x14ac:dyDescent="0.3">
      <c r="A70" s="3">
        <v>44724</v>
      </c>
      <c r="B70" t="s">
        <v>93</v>
      </c>
      <c r="C70" s="4">
        <v>0.41666666666666669</v>
      </c>
      <c r="D70" s="4">
        <v>0.45833333333333331</v>
      </c>
      <c r="E70" s="4" t="s">
        <v>125</v>
      </c>
      <c r="F70">
        <v>2</v>
      </c>
      <c r="G70">
        <v>2</v>
      </c>
      <c r="H70">
        <v>0</v>
      </c>
      <c r="I70">
        <v>0</v>
      </c>
      <c r="J70">
        <v>10</v>
      </c>
      <c r="K70">
        <v>24.3</v>
      </c>
      <c r="L70" t="s">
        <v>172</v>
      </c>
    </row>
    <row r="71" spans="1:13" hidden="1" x14ac:dyDescent="0.3">
      <c r="A71" s="3">
        <v>44724</v>
      </c>
      <c r="B71" t="s">
        <v>93</v>
      </c>
      <c r="C71" s="4">
        <v>0.66666666666666663</v>
      </c>
      <c r="D71" s="4">
        <v>0.70833333333333337</v>
      </c>
      <c r="E71" s="4" t="s">
        <v>126</v>
      </c>
      <c r="F71">
        <v>16</v>
      </c>
      <c r="G71">
        <v>17</v>
      </c>
      <c r="H71">
        <v>5</v>
      </c>
      <c r="I71">
        <v>29.411764705882355</v>
      </c>
      <c r="J71">
        <v>11.470588235294118</v>
      </c>
      <c r="K71">
        <v>21.184615384615384</v>
      </c>
      <c r="L71" t="s">
        <v>172</v>
      </c>
    </row>
    <row r="72" spans="1:13" hidden="1" x14ac:dyDescent="0.3">
      <c r="A72" s="3">
        <v>44726</v>
      </c>
      <c r="B72" t="s">
        <v>93</v>
      </c>
      <c r="C72" s="4">
        <v>0.375</v>
      </c>
      <c r="D72" s="4">
        <v>0.41666666666666669</v>
      </c>
      <c r="E72" s="4" t="s">
        <v>125</v>
      </c>
      <c r="F72">
        <v>1</v>
      </c>
      <c r="G72">
        <v>1</v>
      </c>
      <c r="H72">
        <v>1</v>
      </c>
      <c r="I72">
        <v>100</v>
      </c>
      <c r="J72">
        <v>15</v>
      </c>
      <c r="K72">
        <v>16.2</v>
      </c>
      <c r="L72" t="s">
        <v>172</v>
      </c>
    </row>
    <row r="73" spans="1:13" hidden="1" x14ac:dyDescent="0.3">
      <c r="A73" s="3">
        <v>44726</v>
      </c>
      <c r="B73" t="s">
        <v>93</v>
      </c>
      <c r="C73" s="4">
        <v>0.66666666666666663</v>
      </c>
      <c r="D73" s="4">
        <v>0.70833333333333337</v>
      </c>
      <c r="E73" s="4" t="s">
        <v>126</v>
      </c>
      <c r="F73">
        <v>6</v>
      </c>
      <c r="G73">
        <v>11</v>
      </c>
      <c r="H73">
        <v>4</v>
      </c>
      <c r="I73">
        <v>36.363636363636367</v>
      </c>
      <c r="J73">
        <v>11.818181818181818</v>
      </c>
      <c r="K73">
        <v>20.561538461538461</v>
      </c>
      <c r="L73" t="s">
        <v>172</v>
      </c>
    </row>
    <row r="74" spans="1:13" hidden="1" x14ac:dyDescent="0.3">
      <c r="A74" s="3">
        <v>44731</v>
      </c>
      <c r="B74" t="s">
        <v>93</v>
      </c>
      <c r="C74" s="4">
        <v>0.43055555555555558</v>
      </c>
      <c r="D74" s="4">
        <v>0.47222222222222227</v>
      </c>
      <c r="E74" s="4" t="s">
        <v>125</v>
      </c>
      <c r="F74">
        <v>6</v>
      </c>
      <c r="G74">
        <v>6</v>
      </c>
      <c r="H74">
        <v>2</v>
      </c>
      <c r="I74">
        <v>33.333333333333329</v>
      </c>
      <c r="J74">
        <v>11.666666666666666</v>
      </c>
      <c r="K74">
        <v>20.828571428571429</v>
      </c>
      <c r="L74" t="s">
        <v>172</v>
      </c>
    </row>
    <row r="75" spans="1:13" x14ac:dyDescent="0.3">
      <c r="A75" s="3">
        <v>44731</v>
      </c>
      <c r="B75" t="s">
        <v>93</v>
      </c>
      <c r="C75" s="4">
        <v>0.66666666666666663</v>
      </c>
      <c r="D75" s="4">
        <v>0.70833333333333337</v>
      </c>
      <c r="E75" s="4" t="s">
        <v>126</v>
      </c>
      <c r="F75">
        <v>20</v>
      </c>
      <c r="G75">
        <v>23</v>
      </c>
      <c r="H75">
        <v>4</v>
      </c>
      <c r="I75">
        <v>17.391304347826086</v>
      </c>
      <c r="J75">
        <v>10.869565217391305</v>
      </c>
      <c r="K75">
        <v>22.355999999999998</v>
      </c>
      <c r="L75" t="s">
        <v>173</v>
      </c>
      <c r="M75">
        <f>WEEKDAY(A75)</f>
        <v>1</v>
      </c>
    </row>
    <row r="76" spans="1:13" hidden="1" x14ac:dyDescent="0.3">
      <c r="A76" s="3">
        <v>44733</v>
      </c>
      <c r="B76" t="s">
        <v>93</v>
      </c>
      <c r="C76" s="4">
        <v>0.375</v>
      </c>
      <c r="D76" s="4">
        <v>0.41666666666666669</v>
      </c>
      <c r="E76" s="4" t="s">
        <v>125</v>
      </c>
      <c r="F76">
        <v>2</v>
      </c>
      <c r="G76">
        <v>5</v>
      </c>
      <c r="H76">
        <v>1</v>
      </c>
      <c r="I76">
        <v>20</v>
      </c>
      <c r="J76">
        <v>11</v>
      </c>
      <c r="K76">
        <v>22.09090909090909</v>
      </c>
      <c r="L76" t="s">
        <v>172</v>
      </c>
    </row>
    <row r="77" spans="1:13" hidden="1" x14ac:dyDescent="0.3">
      <c r="A77" s="3">
        <v>44733</v>
      </c>
      <c r="B77" t="s">
        <v>93</v>
      </c>
      <c r="C77" s="4">
        <v>0.66666666666666663</v>
      </c>
      <c r="D77" s="4">
        <v>0.70833333333333337</v>
      </c>
      <c r="E77" s="4" t="s">
        <v>126</v>
      </c>
      <c r="F77">
        <v>6</v>
      </c>
      <c r="G77">
        <v>12</v>
      </c>
      <c r="H77">
        <v>3</v>
      </c>
      <c r="I77">
        <v>25</v>
      </c>
      <c r="J77">
        <v>11.25</v>
      </c>
      <c r="K77">
        <v>21.6</v>
      </c>
      <c r="L77" t="s">
        <v>172</v>
      </c>
    </row>
    <row r="78" spans="1:13" hidden="1" x14ac:dyDescent="0.3">
      <c r="A78" s="3">
        <v>44738</v>
      </c>
      <c r="B78" t="s">
        <v>93</v>
      </c>
      <c r="C78" s="4">
        <v>0.375</v>
      </c>
      <c r="D78" s="4">
        <v>0.41666666666666669</v>
      </c>
      <c r="E78" s="4" t="s">
        <v>125</v>
      </c>
      <c r="F78">
        <v>4</v>
      </c>
      <c r="G78">
        <v>7</v>
      </c>
      <c r="H78">
        <v>0</v>
      </c>
      <c r="I78">
        <v>0</v>
      </c>
      <c r="J78">
        <v>10</v>
      </c>
      <c r="K78">
        <v>24.3</v>
      </c>
      <c r="L78" t="s">
        <v>172</v>
      </c>
    </row>
    <row r="79" spans="1:13" hidden="1" x14ac:dyDescent="0.3">
      <c r="A79" s="3">
        <v>44738</v>
      </c>
      <c r="B79" t="s">
        <v>93</v>
      </c>
      <c r="C79" s="4">
        <v>0.66666666666666663</v>
      </c>
      <c r="D79" s="4">
        <v>0.70833333333333337</v>
      </c>
      <c r="E79" s="4" t="s">
        <v>126</v>
      </c>
      <c r="F79">
        <v>9</v>
      </c>
      <c r="G79">
        <v>11</v>
      </c>
      <c r="H79">
        <v>4</v>
      </c>
      <c r="I79">
        <v>36.363636363636367</v>
      </c>
      <c r="J79">
        <v>11.818181818181818</v>
      </c>
      <c r="K79">
        <v>20.561538461538461</v>
      </c>
      <c r="L79" t="s">
        <v>172</v>
      </c>
    </row>
    <row r="80" spans="1:13" hidden="1" x14ac:dyDescent="0.3">
      <c r="A80" s="3">
        <v>44740</v>
      </c>
      <c r="B80" t="s">
        <v>93</v>
      </c>
      <c r="C80" s="4">
        <v>0.375</v>
      </c>
      <c r="D80" s="4">
        <v>0.41666666666666669</v>
      </c>
      <c r="E80" s="4" t="s">
        <v>125</v>
      </c>
      <c r="F80">
        <v>2</v>
      </c>
      <c r="G80">
        <v>2</v>
      </c>
      <c r="H80">
        <v>1</v>
      </c>
      <c r="I80">
        <v>50</v>
      </c>
      <c r="J80">
        <v>12.5</v>
      </c>
      <c r="K80">
        <v>19.440000000000001</v>
      </c>
      <c r="L80" t="s">
        <v>172</v>
      </c>
    </row>
    <row r="81" spans="1:13" hidden="1" x14ac:dyDescent="0.3">
      <c r="A81" s="3">
        <v>44740</v>
      </c>
      <c r="B81" t="s">
        <v>93</v>
      </c>
      <c r="C81" s="4">
        <v>0.66666666666666663</v>
      </c>
      <c r="D81" s="4">
        <v>0.70833333333333337</v>
      </c>
      <c r="E81" s="4" t="s">
        <v>126</v>
      </c>
      <c r="F81">
        <v>2</v>
      </c>
      <c r="G81">
        <v>4</v>
      </c>
      <c r="H81">
        <v>1</v>
      </c>
      <c r="I81">
        <v>25</v>
      </c>
      <c r="J81">
        <v>11.25</v>
      </c>
      <c r="K81">
        <v>21.6</v>
      </c>
      <c r="L81" t="s">
        <v>172</v>
      </c>
    </row>
    <row r="82" spans="1:13" hidden="1" x14ac:dyDescent="0.3">
      <c r="A82" s="3">
        <v>44745</v>
      </c>
      <c r="B82" t="s">
        <v>93</v>
      </c>
      <c r="C82" s="4">
        <v>0.375</v>
      </c>
      <c r="D82" s="4">
        <v>0.41666666666666669</v>
      </c>
      <c r="E82" s="4" t="s">
        <v>125</v>
      </c>
      <c r="F82">
        <v>13</v>
      </c>
      <c r="G82">
        <v>13</v>
      </c>
      <c r="H82">
        <v>7</v>
      </c>
      <c r="I82">
        <v>53.846153846153847</v>
      </c>
      <c r="J82">
        <v>12.692307692307692</v>
      </c>
      <c r="K82">
        <v>19.145454545454548</v>
      </c>
      <c r="L82" t="s">
        <v>172</v>
      </c>
    </row>
    <row r="83" spans="1:13" x14ac:dyDescent="0.3">
      <c r="A83" s="3">
        <v>44745</v>
      </c>
      <c r="B83" t="s">
        <v>93</v>
      </c>
      <c r="C83" s="4">
        <v>0.66666666666666663</v>
      </c>
      <c r="D83" s="4">
        <v>0.70833333333333337</v>
      </c>
      <c r="E83" s="4" t="s">
        <v>126</v>
      </c>
      <c r="F83">
        <v>43</v>
      </c>
      <c r="G83">
        <v>44</v>
      </c>
      <c r="H83">
        <v>29</v>
      </c>
      <c r="I83">
        <v>65.909090909090907</v>
      </c>
      <c r="J83">
        <v>13.295454545454545</v>
      </c>
      <c r="K83">
        <v>18.276923076923076</v>
      </c>
      <c r="L83" t="s">
        <v>173</v>
      </c>
      <c r="M83">
        <f>WEEKDAY(A83)</f>
        <v>1</v>
      </c>
    </row>
    <row r="84" spans="1:13" hidden="1" x14ac:dyDescent="0.3">
      <c r="A84" s="3">
        <v>44747</v>
      </c>
      <c r="B84" t="s">
        <v>93</v>
      </c>
      <c r="C84" s="4">
        <v>0.41666666666666669</v>
      </c>
      <c r="D84" s="4">
        <v>0.45833333333333331</v>
      </c>
      <c r="E84" s="4" t="s">
        <v>125</v>
      </c>
      <c r="F84">
        <v>4</v>
      </c>
      <c r="G84">
        <v>4</v>
      </c>
      <c r="H84">
        <v>2</v>
      </c>
      <c r="I84">
        <v>50</v>
      </c>
      <c r="J84">
        <v>12.5</v>
      </c>
      <c r="K84">
        <v>19.440000000000001</v>
      </c>
      <c r="L84" t="s">
        <v>172</v>
      </c>
    </row>
    <row r="85" spans="1:13" hidden="1" x14ac:dyDescent="0.3">
      <c r="A85" s="3">
        <v>44747</v>
      </c>
      <c r="B85" t="s">
        <v>93</v>
      </c>
      <c r="C85" s="4">
        <v>0.64583333333333337</v>
      </c>
      <c r="D85" s="4">
        <v>0.6875</v>
      </c>
      <c r="E85" s="4" t="s">
        <v>126</v>
      </c>
      <c r="F85">
        <v>13</v>
      </c>
      <c r="G85">
        <v>13</v>
      </c>
      <c r="H85">
        <v>8</v>
      </c>
      <c r="I85">
        <v>61.53846153846154</v>
      </c>
      <c r="J85">
        <v>13.076923076923077</v>
      </c>
      <c r="K85">
        <v>18.58235294117647</v>
      </c>
      <c r="L85" t="s">
        <v>172</v>
      </c>
    </row>
    <row r="86" spans="1:13" hidden="1" x14ac:dyDescent="0.3">
      <c r="A86" s="3">
        <v>44752</v>
      </c>
      <c r="B86" t="s">
        <v>93</v>
      </c>
      <c r="C86" s="4">
        <v>0.375</v>
      </c>
      <c r="D86" s="4">
        <v>0.41666666666666669</v>
      </c>
      <c r="E86" s="4" t="s">
        <v>125</v>
      </c>
      <c r="F86">
        <v>6</v>
      </c>
      <c r="G86">
        <v>7</v>
      </c>
      <c r="H86">
        <v>3</v>
      </c>
      <c r="I86">
        <v>42.857142857142854</v>
      </c>
      <c r="J86">
        <v>12.142857142857142</v>
      </c>
      <c r="K86">
        <v>20.011764705882353</v>
      </c>
      <c r="L86" t="s">
        <v>172</v>
      </c>
    </row>
    <row r="87" spans="1:13" x14ac:dyDescent="0.3">
      <c r="A87" s="3">
        <v>44752</v>
      </c>
      <c r="B87" t="s">
        <v>93</v>
      </c>
      <c r="C87" s="4">
        <v>0.66666666666666663</v>
      </c>
      <c r="D87" s="4">
        <v>0.70833333333333337</v>
      </c>
      <c r="E87" s="4" t="s">
        <v>126</v>
      </c>
      <c r="F87">
        <v>28</v>
      </c>
      <c r="G87">
        <v>28</v>
      </c>
      <c r="H87">
        <v>13</v>
      </c>
      <c r="I87">
        <v>46.428571428571431</v>
      </c>
      <c r="J87">
        <v>12.321428571428571</v>
      </c>
      <c r="K87">
        <v>19.721739130434784</v>
      </c>
      <c r="L87" t="s">
        <v>173</v>
      </c>
      <c r="M87">
        <f>WEEKDAY(A87)</f>
        <v>1</v>
      </c>
    </row>
    <row r="88" spans="1:13" hidden="1" x14ac:dyDescent="0.3">
      <c r="A88" s="3">
        <v>44759</v>
      </c>
      <c r="B88" t="s">
        <v>93</v>
      </c>
      <c r="C88" s="4">
        <v>0.41666666666666669</v>
      </c>
      <c r="D88" s="4">
        <v>0.45833333333333331</v>
      </c>
      <c r="E88" s="4" t="s">
        <v>125</v>
      </c>
      <c r="F88">
        <v>7</v>
      </c>
      <c r="G88">
        <v>8</v>
      </c>
      <c r="H88">
        <v>2</v>
      </c>
      <c r="I88">
        <v>25</v>
      </c>
      <c r="J88">
        <v>11.25</v>
      </c>
      <c r="K88">
        <v>21.6</v>
      </c>
      <c r="L88" t="s">
        <v>172</v>
      </c>
    </row>
    <row r="89" spans="1:13" hidden="1" x14ac:dyDescent="0.3">
      <c r="A89" s="3">
        <v>44759</v>
      </c>
      <c r="B89" t="s">
        <v>93</v>
      </c>
      <c r="C89" s="4">
        <v>0.66666666666666663</v>
      </c>
      <c r="D89" s="4">
        <v>0.70833333333333337</v>
      </c>
      <c r="E89" s="4" t="s">
        <v>126</v>
      </c>
      <c r="F89">
        <v>17</v>
      </c>
      <c r="G89">
        <v>19</v>
      </c>
      <c r="H89">
        <v>8</v>
      </c>
      <c r="I89">
        <v>42.105263157894733</v>
      </c>
      <c r="J89">
        <v>12.105263157894736</v>
      </c>
      <c r="K89">
        <v>20.07391304347826</v>
      </c>
      <c r="L89" t="s">
        <v>172</v>
      </c>
    </row>
    <row r="90" spans="1:13" hidden="1" x14ac:dyDescent="0.3">
      <c r="A90" s="3">
        <v>44761</v>
      </c>
      <c r="B90" t="s">
        <v>93</v>
      </c>
      <c r="C90" s="4">
        <v>0.375</v>
      </c>
      <c r="D90" s="4">
        <v>0.41666666666666669</v>
      </c>
      <c r="E90" s="4" t="s">
        <v>125</v>
      </c>
      <c r="F90">
        <v>2</v>
      </c>
      <c r="G90">
        <v>6</v>
      </c>
      <c r="H90">
        <v>0</v>
      </c>
      <c r="I90">
        <v>0</v>
      </c>
      <c r="J90">
        <v>10</v>
      </c>
      <c r="K90">
        <v>24.3</v>
      </c>
      <c r="L90" t="s">
        <v>172</v>
      </c>
    </row>
    <row r="91" spans="1:13" hidden="1" x14ac:dyDescent="0.3">
      <c r="A91" s="3">
        <v>44761</v>
      </c>
      <c r="B91" t="s">
        <v>93</v>
      </c>
      <c r="C91" s="4">
        <v>0.70833333333333337</v>
      </c>
      <c r="D91" s="4">
        <v>0.75</v>
      </c>
      <c r="E91" s="4" t="s">
        <v>126</v>
      </c>
      <c r="F91">
        <v>5</v>
      </c>
      <c r="G91">
        <v>5</v>
      </c>
      <c r="H91">
        <v>2</v>
      </c>
      <c r="I91">
        <v>40</v>
      </c>
      <c r="J91">
        <v>12</v>
      </c>
      <c r="K91">
        <v>20.25</v>
      </c>
      <c r="L91" t="s">
        <v>172</v>
      </c>
    </row>
    <row r="92" spans="1:13" hidden="1" x14ac:dyDescent="0.3">
      <c r="A92" s="3">
        <v>44766</v>
      </c>
      <c r="B92" t="s">
        <v>93</v>
      </c>
      <c r="C92" s="4">
        <v>0.375</v>
      </c>
      <c r="D92" s="4">
        <v>0.41666666666666669</v>
      </c>
      <c r="E92" s="4" t="s">
        <v>125</v>
      </c>
      <c r="F92">
        <v>1</v>
      </c>
      <c r="G92">
        <v>1</v>
      </c>
      <c r="H92">
        <v>0</v>
      </c>
      <c r="I92">
        <v>0</v>
      </c>
      <c r="J92">
        <v>10</v>
      </c>
      <c r="K92">
        <v>24.3</v>
      </c>
      <c r="L92" t="s">
        <v>172</v>
      </c>
    </row>
    <row r="93" spans="1:13" hidden="1" x14ac:dyDescent="0.3">
      <c r="A93" s="3">
        <v>44766</v>
      </c>
      <c r="B93" t="s">
        <v>93</v>
      </c>
      <c r="C93" s="4">
        <v>0.66666666666666663</v>
      </c>
      <c r="D93" s="4">
        <v>0.70833333333333337</v>
      </c>
      <c r="E93" s="4" t="s">
        <v>126</v>
      </c>
      <c r="F93">
        <v>11</v>
      </c>
      <c r="G93">
        <v>13</v>
      </c>
      <c r="H93">
        <v>4</v>
      </c>
      <c r="I93">
        <v>30.76923076923077</v>
      </c>
      <c r="J93">
        <v>11.538461538461538</v>
      </c>
      <c r="K93">
        <v>21.06</v>
      </c>
      <c r="L93" t="s">
        <v>172</v>
      </c>
    </row>
    <row r="94" spans="1:13" hidden="1" x14ac:dyDescent="0.3">
      <c r="A94" s="3">
        <v>44768</v>
      </c>
      <c r="B94" t="s">
        <v>93</v>
      </c>
      <c r="C94" s="4">
        <v>0.375</v>
      </c>
      <c r="D94" s="4">
        <v>0.41666666666666669</v>
      </c>
      <c r="E94" s="4" t="s">
        <v>125</v>
      </c>
      <c r="F94">
        <v>1</v>
      </c>
      <c r="G94">
        <v>2</v>
      </c>
      <c r="H94">
        <v>1</v>
      </c>
      <c r="I94">
        <v>50</v>
      </c>
      <c r="J94">
        <v>12.5</v>
      </c>
      <c r="K94">
        <v>19.440000000000001</v>
      </c>
      <c r="L94" t="s">
        <v>172</v>
      </c>
    </row>
    <row r="95" spans="1:13" hidden="1" x14ac:dyDescent="0.3">
      <c r="A95" s="3">
        <v>44768</v>
      </c>
      <c r="B95" t="s">
        <v>93</v>
      </c>
      <c r="C95" s="4">
        <v>0.66666666666666663</v>
      </c>
      <c r="D95" s="4">
        <v>0.70833333333333337</v>
      </c>
      <c r="E95" s="4" t="s">
        <v>126</v>
      </c>
      <c r="F95">
        <v>0</v>
      </c>
      <c r="G95">
        <v>0</v>
      </c>
      <c r="H95">
        <v>0</v>
      </c>
    </row>
    <row r="96" spans="1:13" hidden="1" x14ac:dyDescent="0.3">
      <c r="A96" s="3">
        <v>44773</v>
      </c>
      <c r="B96" t="s">
        <v>93</v>
      </c>
      <c r="C96" s="4">
        <v>0.375</v>
      </c>
      <c r="D96" s="4">
        <v>0.41666666666666669</v>
      </c>
      <c r="E96" s="4" t="s">
        <v>125</v>
      </c>
      <c r="F96">
        <v>1</v>
      </c>
      <c r="G96">
        <v>3</v>
      </c>
      <c r="H96">
        <v>0</v>
      </c>
      <c r="I96">
        <v>0</v>
      </c>
      <c r="J96">
        <v>10</v>
      </c>
      <c r="K96">
        <v>24.3</v>
      </c>
      <c r="L96" t="s">
        <v>172</v>
      </c>
    </row>
    <row r="97" spans="1:12" hidden="1" x14ac:dyDescent="0.3">
      <c r="A97" s="3">
        <v>44776</v>
      </c>
      <c r="B97" t="s">
        <v>93</v>
      </c>
      <c r="C97" s="4">
        <v>0.375</v>
      </c>
      <c r="D97" s="4">
        <v>0.41666666666666669</v>
      </c>
      <c r="E97" s="4" t="s">
        <v>125</v>
      </c>
      <c r="F97">
        <v>0</v>
      </c>
      <c r="G97">
        <v>0</v>
      </c>
      <c r="H97">
        <v>0</v>
      </c>
    </row>
    <row r="98" spans="1:12" hidden="1" x14ac:dyDescent="0.3">
      <c r="A98" s="3">
        <v>44776</v>
      </c>
      <c r="B98" t="s">
        <v>93</v>
      </c>
      <c r="C98" s="4">
        <v>0.66666666666666663</v>
      </c>
      <c r="D98" s="4">
        <v>0.70833333333333337</v>
      </c>
      <c r="E98" s="4" t="s">
        <v>126</v>
      </c>
      <c r="F98">
        <v>0</v>
      </c>
      <c r="G98">
        <v>0</v>
      </c>
      <c r="H98">
        <v>0</v>
      </c>
    </row>
    <row r="99" spans="1:12" hidden="1" x14ac:dyDescent="0.3">
      <c r="A99" s="3">
        <v>44780</v>
      </c>
      <c r="B99" t="s">
        <v>93</v>
      </c>
      <c r="C99" s="4">
        <v>0.375</v>
      </c>
      <c r="D99" s="4">
        <v>0.41666666666666669</v>
      </c>
      <c r="E99" s="4" t="s">
        <v>125</v>
      </c>
      <c r="F99">
        <v>1</v>
      </c>
      <c r="G99">
        <v>1</v>
      </c>
      <c r="H99">
        <v>0</v>
      </c>
      <c r="I99">
        <v>0</v>
      </c>
      <c r="J99">
        <v>10</v>
      </c>
      <c r="K99">
        <v>24.3</v>
      </c>
      <c r="L99" t="s">
        <v>172</v>
      </c>
    </row>
    <row r="100" spans="1:12" hidden="1" x14ac:dyDescent="0.3">
      <c r="A100" s="3">
        <v>44780</v>
      </c>
      <c r="B100" t="s">
        <v>93</v>
      </c>
      <c r="C100" s="4">
        <v>0.66666666666666663</v>
      </c>
      <c r="D100" s="4">
        <v>0.70833333333333337</v>
      </c>
      <c r="E100" s="4" t="s">
        <v>126</v>
      </c>
      <c r="F100">
        <v>17</v>
      </c>
      <c r="G100">
        <v>17</v>
      </c>
      <c r="H100">
        <v>10</v>
      </c>
      <c r="I100">
        <v>58.82352941176471</v>
      </c>
      <c r="J100">
        <v>12.941176470588236</v>
      </c>
      <c r="K100">
        <v>18.777272727272727</v>
      </c>
      <c r="L100" t="s">
        <v>172</v>
      </c>
    </row>
    <row r="101" spans="1:12" hidden="1" x14ac:dyDescent="0.3">
      <c r="A101" s="3">
        <v>44782</v>
      </c>
      <c r="B101" t="s">
        <v>93</v>
      </c>
      <c r="C101" s="4">
        <v>0.5</v>
      </c>
      <c r="D101" s="4">
        <v>0.54166666666666663</v>
      </c>
      <c r="E101" s="4" t="s">
        <v>126</v>
      </c>
      <c r="F101">
        <v>3</v>
      </c>
      <c r="G101">
        <v>4</v>
      </c>
      <c r="H101">
        <v>1</v>
      </c>
      <c r="I101">
        <v>25</v>
      </c>
      <c r="J101">
        <v>11.25</v>
      </c>
      <c r="K101">
        <v>21.6</v>
      </c>
      <c r="L101" t="s">
        <v>172</v>
      </c>
    </row>
    <row r="102" spans="1:12" hidden="1" x14ac:dyDescent="0.3">
      <c r="A102" s="3">
        <v>44782</v>
      </c>
      <c r="B102" t="s">
        <v>93</v>
      </c>
      <c r="C102" s="4">
        <v>0.66666666666666663</v>
      </c>
      <c r="D102" s="4">
        <v>0.70833333333333337</v>
      </c>
      <c r="E102" s="4" t="s">
        <v>126</v>
      </c>
      <c r="F102">
        <v>10</v>
      </c>
      <c r="G102">
        <v>11</v>
      </c>
      <c r="H102">
        <v>7</v>
      </c>
      <c r="I102">
        <v>63.636363636363633</v>
      </c>
      <c r="J102">
        <v>13.181818181818182</v>
      </c>
      <c r="K102">
        <v>18.434482758620689</v>
      </c>
      <c r="L102" t="s">
        <v>172</v>
      </c>
    </row>
    <row r="103" spans="1:12" hidden="1" x14ac:dyDescent="0.3">
      <c r="A103" s="3">
        <v>44787</v>
      </c>
      <c r="B103" t="s">
        <v>93</v>
      </c>
      <c r="C103" s="4">
        <v>0.375</v>
      </c>
      <c r="D103" s="4">
        <v>0.41666666666666669</v>
      </c>
      <c r="E103" s="4" t="s">
        <v>125</v>
      </c>
      <c r="F103">
        <v>2</v>
      </c>
      <c r="G103">
        <v>8</v>
      </c>
      <c r="H103">
        <v>1</v>
      </c>
      <c r="I103">
        <v>12.5</v>
      </c>
      <c r="J103">
        <v>10.625</v>
      </c>
      <c r="K103">
        <v>22.870588235294118</v>
      </c>
      <c r="L103" t="s">
        <v>172</v>
      </c>
    </row>
    <row r="104" spans="1:12" hidden="1" x14ac:dyDescent="0.3">
      <c r="A104" s="3">
        <v>44787</v>
      </c>
      <c r="B104" t="s">
        <v>93</v>
      </c>
      <c r="C104" s="4">
        <v>0.66666666666666663</v>
      </c>
      <c r="D104" s="4">
        <v>0.70833333333333337</v>
      </c>
      <c r="E104" s="4" t="s">
        <v>126</v>
      </c>
      <c r="F104">
        <v>11</v>
      </c>
      <c r="G104">
        <v>14</v>
      </c>
      <c r="H104">
        <v>3</v>
      </c>
      <c r="I104">
        <v>21.428571428571427</v>
      </c>
      <c r="J104">
        <v>11.071428571428571</v>
      </c>
      <c r="K104">
        <v>21.948387096774194</v>
      </c>
      <c r="L104" t="s">
        <v>172</v>
      </c>
    </row>
    <row r="105" spans="1:12" hidden="1" x14ac:dyDescent="0.3">
      <c r="A105" s="3">
        <v>44789</v>
      </c>
      <c r="B105" t="s">
        <v>93</v>
      </c>
      <c r="C105" s="4">
        <v>0.375</v>
      </c>
      <c r="D105" s="4">
        <v>0.41666666666666669</v>
      </c>
      <c r="E105" s="4" t="s">
        <v>125</v>
      </c>
      <c r="F105">
        <v>4</v>
      </c>
      <c r="G105">
        <v>7</v>
      </c>
      <c r="H105">
        <v>3</v>
      </c>
      <c r="I105">
        <v>42.857142857142854</v>
      </c>
      <c r="J105">
        <v>12.142857142857142</v>
      </c>
      <c r="K105">
        <v>20.011764705882353</v>
      </c>
      <c r="L105" t="s">
        <v>172</v>
      </c>
    </row>
    <row r="106" spans="1:12" hidden="1" x14ac:dyDescent="0.3">
      <c r="A106" s="3">
        <v>44789</v>
      </c>
      <c r="B106" t="s">
        <v>93</v>
      </c>
      <c r="C106" s="4">
        <v>0.66666666666666663</v>
      </c>
      <c r="D106" s="4">
        <v>0.70833333333333337</v>
      </c>
      <c r="E106" s="4" t="s">
        <v>126</v>
      </c>
      <c r="F106">
        <v>10</v>
      </c>
      <c r="G106">
        <v>10</v>
      </c>
      <c r="H106">
        <v>2</v>
      </c>
      <c r="I106">
        <v>20</v>
      </c>
      <c r="J106">
        <v>11</v>
      </c>
      <c r="K106">
        <v>22.09090909090909</v>
      </c>
      <c r="L106" t="s">
        <v>172</v>
      </c>
    </row>
    <row r="107" spans="1:12" hidden="1" x14ac:dyDescent="0.3">
      <c r="A107" s="3">
        <v>44794</v>
      </c>
      <c r="B107" t="s">
        <v>93</v>
      </c>
      <c r="C107" s="4">
        <v>0.375</v>
      </c>
      <c r="D107" s="4">
        <v>0.41666666666666669</v>
      </c>
      <c r="E107" s="4" t="s">
        <v>125</v>
      </c>
      <c r="F107">
        <v>0</v>
      </c>
      <c r="G107">
        <v>0</v>
      </c>
      <c r="H107">
        <v>0</v>
      </c>
    </row>
    <row r="108" spans="1:12" hidden="1" x14ac:dyDescent="0.3">
      <c r="A108" s="3">
        <v>44794</v>
      </c>
      <c r="B108" t="s">
        <v>93</v>
      </c>
      <c r="C108" s="4">
        <v>0.66666666666666663</v>
      </c>
      <c r="D108" s="4">
        <v>0.70833333333333337</v>
      </c>
      <c r="E108" s="4" t="s">
        <v>126</v>
      </c>
      <c r="F108">
        <v>5</v>
      </c>
      <c r="G108">
        <v>5</v>
      </c>
      <c r="H108">
        <v>2</v>
      </c>
      <c r="I108">
        <v>40</v>
      </c>
      <c r="J108">
        <v>12</v>
      </c>
      <c r="K108">
        <v>20.25</v>
      </c>
      <c r="L108" t="s">
        <v>172</v>
      </c>
    </row>
    <row r="109" spans="1:12" hidden="1" x14ac:dyDescent="0.3">
      <c r="A109" s="3">
        <v>44796</v>
      </c>
      <c r="B109" t="s">
        <v>93</v>
      </c>
      <c r="C109" s="4">
        <v>0.375</v>
      </c>
      <c r="D109" s="4">
        <v>0.41666666666666669</v>
      </c>
      <c r="E109" s="4" t="s">
        <v>125</v>
      </c>
      <c r="F109">
        <v>1</v>
      </c>
      <c r="G109">
        <v>1</v>
      </c>
      <c r="H109">
        <v>1</v>
      </c>
      <c r="I109">
        <v>100</v>
      </c>
      <c r="J109">
        <v>15</v>
      </c>
      <c r="K109">
        <v>16.2</v>
      </c>
      <c r="L109" t="s">
        <v>172</v>
      </c>
    </row>
    <row r="110" spans="1:12" hidden="1" x14ac:dyDescent="0.3">
      <c r="A110" s="3">
        <v>44796</v>
      </c>
      <c r="B110" t="s">
        <v>93</v>
      </c>
      <c r="C110" s="4">
        <v>0.66666666666666663</v>
      </c>
      <c r="D110" s="4">
        <v>0.70833333333333337</v>
      </c>
      <c r="E110" s="4" t="s">
        <v>126</v>
      </c>
      <c r="F110">
        <v>5</v>
      </c>
      <c r="G110">
        <v>5</v>
      </c>
      <c r="H110">
        <v>0</v>
      </c>
      <c r="I110">
        <v>0</v>
      </c>
      <c r="J110">
        <v>10</v>
      </c>
      <c r="K110">
        <v>24.3</v>
      </c>
      <c r="L110" t="s">
        <v>172</v>
      </c>
    </row>
    <row r="111" spans="1:12" hidden="1" x14ac:dyDescent="0.3">
      <c r="A111" s="3">
        <v>44801</v>
      </c>
      <c r="B111" t="s">
        <v>93</v>
      </c>
      <c r="C111" s="4">
        <v>0.5</v>
      </c>
      <c r="D111" s="4">
        <v>0.54166666666666663</v>
      </c>
      <c r="E111" s="4" t="s">
        <v>126</v>
      </c>
      <c r="F111">
        <v>2</v>
      </c>
      <c r="G111">
        <v>2</v>
      </c>
      <c r="H111">
        <v>0</v>
      </c>
      <c r="I111">
        <v>0</v>
      </c>
      <c r="J111">
        <v>10</v>
      </c>
      <c r="K111">
        <v>24.3</v>
      </c>
      <c r="L111" t="s">
        <v>172</v>
      </c>
    </row>
    <row r="112" spans="1:12" hidden="1" x14ac:dyDescent="0.3">
      <c r="A112" s="3">
        <v>44801</v>
      </c>
      <c r="B112" t="s">
        <v>93</v>
      </c>
      <c r="C112" s="4">
        <v>0.625</v>
      </c>
      <c r="D112" s="4">
        <v>0.66666666666666663</v>
      </c>
      <c r="E112" s="4" t="s">
        <v>126</v>
      </c>
      <c r="F112">
        <v>13</v>
      </c>
      <c r="G112">
        <v>13</v>
      </c>
      <c r="H112">
        <v>7</v>
      </c>
      <c r="I112">
        <v>53.846153846153847</v>
      </c>
      <c r="J112">
        <v>12.692307692307692</v>
      </c>
      <c r="K112">
        <v>19.145454545454548</v>
      </c>
      <c r="L112" t="s">
        <v>172</v>
      </c>
    </row>
    <row r="113" spans="1:12" hidden="1" x14ac:dyDescent="0.3">
      <c r="A113" s="3">
        <v>44803</v>
      </c>
      <c r="B113" t="s">
        <v>93</v>
      </c>
      <c r="C113" s="4">
        <v>0.41666666666666669</v>
      </c>
      <c r="D113" s="4">
        <v>0.45833333333333331</v>
      </c>
      <c r="E113" s="4" t="s">
        <v>125</v>
      </c>
      <c r="F113">
        <v>1</v>
      </c>
      <c r="G113">
        <v>1</v>
      </c>
      <c r="H113">
        <v>1</v>
      </c>
      <c r="I113">
        <v>100</v>
      </c>
      <c r="J113">
        <v>15</v>
      </c>
      <c r="K113">
        <v>16.2</v>
      </c>
      <c r="L113" t="s">
        <v>172</v>
      </c>
    </row>
    <row r="114" spans="1:12" hidden="1" x14ac:dyDescent="0.3">
      <c r="A114" s="3">
        <v>44803</v>
      </c>
      <c r="B114" t="s">
        <v>93</v>
      </c>
      <c r="C114" s="4">
        <v>0.66666666666666663</v>
      </c>
      <c r="D114" s="4">
        <v>0.70833333333333337</v>
      </c>
      <c r="E114" s="4" t="s">
        <v>126</v>
      </c>
      <c r="F114">
        <v>3</v>
      </c>
      <c r="G114">
        <v>3</v>
      </c>
      <c r="H114">
        <v>2</v>
      </c>
      <c r="I114">
        <v>66.666666666666657</v>
      </c>
      <c r="J114">
        <v>13.333333333333332</v>
      </c>
      <c r="K114">
        <v>18.225000000000001</v>
      </c>
      <c r="L114" t="s">
        <v>172</v>
      </c>
    </row>
    <row r="115" spans="1:12" hidden="1" x14ac:dyDescent="0.3">
      <c r="A115" s="3">
        <v>44808</v>
      </c>
      <c r="B115" t="s">
        <v>93</v>
      </c>
      <c r="C115" s="4">
        <v>0.375</v>
      </c>
      <c r="D115" s="4">
        <v>0.41666666666666669</v>
      </c>
      <c r="E115" s="4" t="s">
        <v>125</v>
      </c>
      <c r="F115">
        <v>3</v>
      </c>
      <c r="G115">
        <v>4</v>
      </c>
      <c r="H115">
        <v>1</v>
      </c>
      <c r="I115">
        <v>25</v>
      </c>
      <c r="J115">
        <v>11.25</v>
      </c>
      <c r="K115">
        <v>21.6</v>
      </c>
      <c r="L115" t="s">
        <v>172</v>
      </c>
    </row>
    <row r="116" spans="1:12" hidden="1" x14ac:dyDescent="0.3">
      <c r="A116" s="3">
        <v>44808</v>
      </c>
      <c r="B116" t="s">
        <v>93</v>
      </c>
      <c r="C116" s="4">
        <v>0.66666666666666663</v>
      </c>
      <c r="D116" s="4">
        <v>0.70833333333333337</v>
      </c>
      <c r="E116" s="4" t="s">
        <v>126</v>
      </c>
      <c r="F116">
        <v>2</v>
      </c>
      <c r="G116">
        <v>2</v>
      </c>
      <c r="H116">
        <v>0</v>
      </c>
      <c r="I116">
        <v>0</v>
      </c>
      <c r="J116">
        <v>10</v>
      </c>
      <c r="K116">
        <v>24.3</v>
      </c>
      <c r="L116" t="s">
        <v>172</v>
      </c>
    </row>
    <row r="117" spans="1:12" hidden="1" x14ac:dyDescent="0.3">
      <c r="A117" s="3">
        <v>44810</v>
      </c>
      <c r="B117" t="s">
        <v>93</v>
      </c>
      <c r="C117" s="4">
        <v>0.375</v>
      </c>
      <c r="D117" s="4">
        <v>0.41666666666666669</v>
      </c>
      <c r="E117" s="4" t="s">
        <v>125</v>
      </c>
      <c r="F117">
        <v>0</v>
      </c>
      <c r="G117">
        <v>0</v>
      </c>
      <c r="H117">
        <v>0</v>
      </c>
    </row>
    <row r="118" spans="1:12" hidden="1" x14ac:dyDescent="0.3">
      <c r="A118" s="3">
        <v>44810</v>
      </c>
      <c r="B118" t="s">
        <v>93</v>
      </c>
      <c r="C118" s="4">
        <v>0.66666666666666663</v>
      </c>
      <c r="D118" s="4">
        <v>0.70833333333333337</v>
      </c>
      <c r="E118" s="4" t="s">
        <v>126</v>
      </c>
      <c r="F118">
        <v>4</v>
      </c>
      <c r="G118">
        <v>4</v>
      </c>
      <c r="H118">
        <v>0</v>
      </c>
      <c r="I118">
        <v>0</v>
      </c>
      <c r="J118">
        <v>10</v>
      </c>
      <c r="K118">
        <v>24.3</v>
      </c>
      <c r="L118" t="s">
        <v>172</v>
      </c>
    </row>
    <row r="119" spans="1:12" hidden="1" x14ac:dyDescent="0.3">
      <c r="A119" s="3">
        <v>44815</v>
      </c>
      <c r="B119" t="s">
        <v>93</v>
      </c>
      <c r="C119" s="4">
        <v>0.375</v>
      </c>
      <c r="D119" s="4">
        <v>0.41666666666666669</v>
      </c>
      <c r="E119" s="4" t="s">
        <v>125</v>
      </c>
      <c r="F119">
        <v>0</v>
      </c>
      <c r="G119">
        <v>0</v>
      </c>
      <c r="H119">
        <v>0</v>
      </c>
    </row>
    <row r="120" spans="1:12" hidden="1" x14ac:dyDescent="0.3">
      <c r="A120" s="3">
        <v>44815</v>
      </c>
      <c r="B120" t="s">
        <v>93</v>
      </c>
      <c r="C120" s="4">
        <v>0.66666666666666663</v>
      </c>
      <c r="D120" s="4">
        <v>0.70833333333333337</v>
      </c>
      <c r="E120" s="4" t="s">
        <v>126</v>
      </c>
      <c r="F120">
        <v>0</v>
      </c>
      <c r="G120">
        <v>0</v>
      </c>
      <c r="H120">
        <v>0</v>
      </c>
    </row>
  </sheetData>
  <autoFilter ref="A1:L120" xr:uid="{7A7E5BAA-F6BC-467C-BEB5-F051BCCBB40B}">
    <filterColumn colId="11">
      <filters>
        <filter val="Yes"/>
      </filters>
    </filterColumn>
  </autoFilter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5F86E-111E-4F73-86D6-AD5D86070675}">
  <dimension ref="A3:F14"/>
  <sheetViews>
    <sheetView workbookViewId="0">
      <selection activeCell="F11" sqref="F11"/>
    </sheetView>
  </sheetViews>
  <sheetFormatPr defaultRowHeight="14.4" x14ac:dyDescent="0.3"/>
  <cols>
    <col min="1" max="1" width="13.109375" bestFit="1" customWidth="1"/>
    <col min="2" max="2" width="22.88671875" bestFit="1" customWidth="1"/>
  </cols>
  <sheetData>
    <row r="3" spans="1:6" x14ac:dyDescent="0.3">
      <c r="A3" s="15" t="s">
        <v>180</v>
      </c>
      <c r="B3" t="s">
        <v>183</v>
      </c>
    </row>
    <row r="4" spans="1:6" x14ac:dyDescent="0.3">
      <c r="A4" s="16" t="s">
        <v>93</v>
      </c>
      <c r="B4">
        <v>48</v>
      </c>
    </row>
    <row r="5" spans="1:6" x14ac:dyDescent="0.3">
      <c r="A5" s="17" t="s">
        <v>172</v>
      </c>
      <c r="B5">
        <v>44</v>
      </c>
    </row>
    <row r="6" spans="1:6" x14ac:dyDescent="0.3">
      <c r="A6" s="17" t="s">
        <v>173</v>
      </c>
      <c r="B6">
        <v>4</v>
      </c>
    </row>
    <row r="7" spans="1:6" x14ac:dyDescent="0.3">
      <c r="A7" s="17" t="s">
        <v>181</v>
      </c>
    </row>
    <row r="8" spans="1:6" x14ac:dyDescent="0.3">
      <c r="A8" s="16" t="s">
        <v>32</v>
      </c>
      <c r="B8">
        <v>47</v>
      </c>
    </row>
    <row r="9" spans="1:6" x14ac:dyDescent="0.3">
      <c r="A9" s="17" t="s">
        <v>172</v>
      </c>
      <c r="B9">
        <v>36</v>
      </c>
      <c r="F9">
        <f>4/48*100</f>
        <v>8.3333333333333321</v>
      </c>
    </row>
    <row r="10" spans="1:6" x14ac:dyDescent="0.3">
      <c r="A10" s="17" t="s">
        <v>173</v>
      </c>
      <c r="B10">
        <v>11</v>
      </c>
      <c r="F10">
        <f>11/47*100</f>
        <v>23.404255319148938</v>
      </c>
    </row>
    <row r="11" spans="1:6" x14ac:dyDescent="0.3">
      <c r="A11" s="17" t="s">
        <v>181</v>
      </c>
      <c r="F11" s="18"/>
    </row>
    <row r="12" spans="1:6" x14ac:dyDescent="0.3">
      <c r="A12" s="16" t="s">
        <v>181</v>
      </c>
    </row>
    <row r="13" spans="1:6" x14ac:dyDescent="0.3">
      <c r="A13" s="17" t="s">
        <v>181</v>
      </c>
    </row>
    <row r="14" spans="1:6" x14ac:dyDescent="0.3">
      <c r="A14" s="16" t="s">
        <v>182</v>
      </c>
      <c r="B14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Records</vt:lpstr>
      <vt:lpstr>Notes</vt:lpstr>
      <vt:lpstr>Boat Use Only</vt:lpstr>
      <vt:lpstr>Boat Use 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Poinsatte, Justin</dc:creator>
  <cp:lastModifiedBy>Poinsatte, Justin</cp:lastModifiedBy>
  <dcterms:created xsi:type="dcterms:W3CDTF">2022-12-13T17:32:48Z</dcterms:created>
  <dcterms:modified xsi:type="dcterms:W3CDTF">2024-10-09T14:19:04Z</dcterms:modified>
</cp:coreProperties>
</file>