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860" windowHeight="11685" activeTab="0"/>
  </bookViews>
  <sheets>
    <sheet name="Assessments" sheetId="1" r:id="rId1"/>
    <sheet name="TP Calculations" sheetId="2" r:id="rId2"/>
    <sheet name="RawDataTP" sheetId="3" r:id="rId3"/>
    <sheet name="LocationInfo" sheetId="4" r:id="rId4"/>
    <sheet name="Criteria" sheetId="5" r:id="rId5"/>
    <sheet name="t values" sheetId="6" r:id="rId6"/>
    <sheet name="Notes" sheetId="7" r:id="rId7"/>
  </sheets>
  <definedNames>
    <definedName name="_xlfn.LOGNORM.DIST" hidden="1">#NAME?</definedName>
  </definedNames>
  <calcPr fullCalcOnLoad="1"/>
</workbook>
</file>

<file path=xl/sharedStrings.xml><?xml version="1.0" encoding="utf-8"?>
<sst xmlns="http://schemas.openxmlformats.org/spreadsheetml/2006/main" count="906" uniqueCount="90">
  <si>
    <t>Probability less than the critical value (t1-α,ν)</t>
  </si>
  <si>
    <t>infinity</t>
  </si>
  <si>
    <t>Critical values of Student's t distribution with ν degrees of freedom</t>
  </si>
  <si>
    <t>http://www.itl.nist.gov/div898/handbook/eda/section3/eda3672.htm</t>
  </si>
  <si>
    <t>ν</t>
  </si>
  <si>
    <t>WBIC</t>
  </si>
  <si>
    <t>WATERS ID</t>
  </si>
  <si>
    <t>Station</t>
  </si>
  <si>
    <t>Segment</t>
  </si>
  <si>
    <t>Official Waterbody Name</t>
  </si>
  <si>
    <t>N</t>
  </si>
  <si>
    <t>Mean</t>
  </si>
  <si>
    <t>Median</t>
  </si>
  <si>
    <t>STDEV</t>
  </si>
  <si>
    <t>L90% (mean-(Ks))</t>
  </si>
  <si>
    <t>U90% (mean+(Ks))</t>
  </si>
  <si>
    <t>Stdev/sqrt(N)</t>
  </si>
  <si>
    <t>t</t>
  </si>
  <si>
    <t>Df</t>
  </si>
  <si>
    <t>Natural Community</t>
  </si>
  <si>
    <t>Clearly Exceeds</t>
  </si>
  <si>
    <t>Data (mg/L):</t>
  </si>
  <si>
    <t>Calculations:</t>
  </si>
  <si>
    <t>TP Standard (REC/FAL)</t>
  </si>
  <si>
    <t>REC = Recreational Use</t>
  </si>
  <si>
    <t>FAL = Fish and Aquatic Life Use</t>
  </si>
  <si>
    <t>TP = Total Phosphorus</t>
  </si>
  <si>
    <t xml:space="preserve">Chl-a = Chlorophyll-a </t>
  </si>
  <si>
    <t>Mean (ug/L)</t>
  </si>
  <si>
    <t xml:space="preserve">L90% (ug/L)  </t>
  </si>
  <si>
    <t xml:space="preserve">U90% (ug/L)  </t>
  </si>
  <si>
    <t>Median (ug/L)</t>
  </si>
  <si>
    <t>Data Selection</t>
  </si>
  <si>
    <t>Sample Date Range, Years: Past 10 years (currently 2005 - 2014)</t>
  </si>
  <si>
    <t>Minimum Data Required: 6 samples, one per month May - October</t>
  </si>
  <si>
    <t>RIVERS/STREAMS</t>
  </si>
  <si>
    <t>The criteria for rivers or streams is either 75 ug/L or 100 ug/L depending on the size of the waterbody.</t>
  </si>
  <si>
    <t>The list below shows all of the rivers that have a criteria of 100 ug/L. If your river is not on this list then the criteria is 75 ug/L.</t>
  </si>
  <si>
    <t>Rivers/Streams have the same criteria for both the Recreational Use (REC) and Fish and Aquatic Life Use (FAL).</t>
  </si>
  <si>
    <t>WBICs (Waterbody Identification Code) for rivers with criteria of 100 ug/L</t>
  </si>
  <si>
    <t>•If a year is missing a data point from a month then a data point from the same month of a different year can be used instead.</t>
  </si>
  <si>
    <t>•Selection of data to use starts with the most recent full year of data.</t>
  </si>
  <si>
    <t>M556.4A</t>
  </si>
  <si>
    <t>M679.2Z</t>
  </si>
  <si>
    <t>Mississippi River</t>
  </si>
  <si>
    <t>M701.1D</t>
  </si>
  <si>
    <t>M764.3A</t>
  </si>
  <si>
    <t>Reach 4</t>
  </si>
  <si>
    <t>Reach 3</t>
  </si>
  <si>
    <t>Reach 1</t>
  </si>
  <si>
    <t>100 ug/L</t>
  </si>
  <si>
    <t>Lake Pepin</t>
  </si>
  <si>
    <t>M771.2P (Station in two waterbodies)</t>
  </si>
  <si>
    <t>M775.6Q (Station in two waterbodies)</t>
  </si>
  <si>
    <t>M781.2O (Station in two waterbodies)</t>
  </si>
  <si>
    <t>M786.2C (Station in two waterbodies)</t>
  </si>
  <si>
    <t>30/60 ug/L</t>
  </si>
  <si>
    <t>M766.0I (Station in two waterbodies)</t>
  </si>
  <si>
    <t>FAL Mississippi River</t>
  </si>
  <si>
    <t>REC &amp; FAL Lake Pepin</t>
  </si>
  <si>
    <t>Clearly Exceeds (O)</t>
  </si>
  <si>
    <t>Rivers</t>
  </si>
  <si>
    <t>AU</t>
  </si>
  <si>
    <t>Miles</t>
  </si>
  <si>
    <t>Local Waterbody Name</t>
  </si>
  <si>
    <t>2016 Assessment Changes</t>
  </si>
  <si>
    <t>763.4 - 811.5</t>
  </si>
  <si>
    <t>Mississippi (Reach 1) Rush-Vermillion - St. Croix R to Chippewa R(Pools 3- lower Pool 4, Lake Pepin)</t>
  </si>
  <si>
    <t>No change (already listed for TP)</t>
  </si>
  <si>
    <t>693.7 - 714.2</t>
  </si>
  <si>
    <t>Mississippi (Reach 3) LaCrosse-Pine - LD 6 to Root River (Pool 7 to upper Pool 8)</t>
  </si>
  <si>
    <t>648 - 679.1</t>
  </si>
  <si>
    <t>Mississippi (Reach 4) Coon-Yellow - Pool 9 portion - LD 9 to LD 8)</t>
  </si>
  <si>
    <t>New 303(d) Listing for TP (5A) (Overwhelming Exceedance)</t>
  </si>
  <si>
    <t>583 - 630.7</t>
  </si>
  <si>
    <t>Mississippi (Reach 5) Grant-Maquoketa Wisconsin River to LD 11 (mid Pool 10 to LD 12)</t>
  </si>
  <si>
    <t>580.8 - 583</t>
  </si>
  <si>
    <t>Mississippi (Reach 6) Apple-Plum LD 11 to Wisconsin State Line (upper Pool 12)</t>
  </si>
  <si>
    <t>Add TP Only Listing (5P)</t>
  </si>
  <si>
    <t>For Reaches 5 &amp; 6</t>
  </si>
  <si>
    <t>DATE</t>
  </si>
  <si>
    <t>LOCATCD</t>
  </si>
  <si>
    <t>M766.0I</t>
  </si>
  <si>
    <t>M771.2P</t>
  </si>
  <si>
    <t>M775.6Q</t>
  </si>
  <si>
    <t>M781.2O</t>
  </si>
  <si>
    <t>M786.2C</t>
  </si>
  <si>
    <t>TP (mg/L)</t>
  </si>
  <si>
    <t>AU Name</t>
  </si>
  <si>
    <t>Not in WI; Biologist says this is representative of lower reaches 5 &amp; 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</si>
</sst>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"/>
    <numFmt numFmtId="17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3" fillId="0" borderId="0" xfId="53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17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9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39" fillId="0" borderId="13" xfId="0" applyNumberFormat="1" applyFont="1" applyBorder="1" applyAlignment="1">
      <alignment/>
    </xf>
    <xf numFmtId="2" fontId="39" fillId="0" borderId="14" xfId="0" applyNumberFormat="1" applyFont="1" applyBorder="1" applyAlignment="1">
      <alignment/>
    </xf>
    <xf numFmtId="2" fontId="39" fillId="0" borderId="15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33" borderId="16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39" fillId="0" borderId="20" xfId="0" applyFont="1" applyFill="1" applyBorder="1" applyAlignment="1">
      <alignment horizontal="right"/>
    </xf>
    <xf numFmtId="0" fontId="39" fillId="0" borderId="21" xfId="0" applyFont="1" applyFill="1" applyBorder="1" applyAlignment="1">
      <alignment horizontal="right"/>
    </xf>
    <xf numFmtId="0" fontId="39" fillId="0" borderId="22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39" fillId="34" borderId="20" xfId="0" applyNumberFormat="1" applyFon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39" fillId="34" borderId="21" xfId="0" applyNumberFormat="1" applyFont="1" applyFill="1" applyBorder="1" applyAlignment="1">
      <alignment/>
    </xf>
    <xf numFmtId="2" fontId="39" fillId="34" borderId="22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39" fillId="34" borderId="27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39" fillId="34" borderId="0" xfId="0" applyNumberFormat="1" applyFont="1" applyFill="1" applyBorder="1" applyAlignment="1">
      <alignment/>
    </xf>
    <xf numFmtId="2" fontId="39" fillId="34" borderId="28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8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 wrapText="1"/>
    </xf>
    <xf numFmtId="0" fontId="43" fillId="9" borderId="0" xfId="0" applyFont="1" applyFill="1" applyAlignment="1">
      <alignment wrapText="1"/>
    </xf>
    <xf numFmtId="0" fontId="43" fillId="0" borderId="0" xfId="0" applyFont="1" applyBorder="1" applyAlignment="1">
      <alignment horizontal="center"/>
    </xf>
    <xf numFmtId="0" fontId="43" fillId="9" borderId="0" xfId="0" applyFont="1" applyFill="1" applyBorder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 wrapText="1"/>
    </xf>
    <xf numFmtId="0" fontId="43" fillId="9" borderId="28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29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43" fillId="0" borderId="2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handbook/eda/section3/eda3672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9.00390625" style="0" bestFit="1" customWidth="1"/>
    <col min="3" max="3" width="17.140625" style="0" customWidth="1"/>
    <col min="4" max="4" width="48.7109375" style="0" customWidth="1"/>
    <col min="5" max="5" width="48.57421875" style="0" customWidth="1"/>
  </cols>
  <sheetData>
    <row r="1" spans="1:5" ht="15.75" thickBot="1">
      <c r="A1" s="49" t="s">
        <v>5</v>
      </c>
      <c r="B1" s="49" t="s">
        <v>62</v>
      </c>
      <c r="C1" s="49" t="s">
        <v>63</v>
      </c>
      <c r="D1" s="50" t="s">
        <v>64</v>
      </c>
      <c r="E1" s="50" t="s">
        <v>65</v>
      </c>
    </row>
    <row r="2" spans="1:5" ht="26.25">
      <c r="A2" s="51">
        <v>721000</v>
      </c>
      <c r="B2" s="51">
        <v>892119</v>
      </c>
      <c r="C2" s="52" t="s">
        <v>66</v>
      </c>
      <c r="D2" s="53" t="s">
        <v>67</v>
      </c>
      <c r="E2" s="54" t="s">
        <v>68</v>
      </c>
    </row>
    <row r="3" spans="1:5" ht="26.25">
      <c r="A3" s="51">
        <v>721000</v>
      </c>
      <c r="B3" s="51">
        <v>892011</v>
      </c>
      <c r="C3" s="52" t="s">
        <v>69</v>
      </c>
      <c r="D3" s="53" t="s">
        <v>70</v>
      </c>
      <c r="E3" s="54" t="s">
        <v>68</v>
      </c>
    </row>
    <row r="4" spans="1:5" ht="26.25">
      <c r="A4" s="51">
        <v>721000</v>
      </c>
      <c r="B4" s="51">
        <v>1848750</v>
      </c>
      <c r="C4" s="52" t="s">
        <v>71</v>
      </c>
      <c r="D4" s="53" t="s">
        <v>72</v>
      </c>
      <c r="E4" s="54" t="s">
        <v>68</v>
      </c>
    </row>
    <row r="5" spans="1:5" ht="26.25">
      <c r="A5" s="51">
        <v>731800</v>
      </c>
      <c r="B5" s="51">
        <v>4704964</v>
      </c>
      <c r="C5" s="52"/>
      <c r="D5" s="55" t="s">
        <v>51</v>
      </c>
      <c r="E5" s="56" t="s">
        <v>73</v>
      </c>
    </row>
    <row r="6" spans="1:5" ht="26.25">
      <c r="A6" s="51">
        <v>721000</v>
      </c>
      <c r="B6" s="51">
        <v>16323</v>
      </c>
      <c r="C6" s="57" t="s">
        <v>74</v>
      </c>
      <c r="D6" s="55" t="s">
        <v>75</v>
      </c>
      <c r="E6" s="58" t="s">
        <v>78</v>
      </c>
    </row>
    <row r="7" spans="1:5" ht="27" thickBot="1">
      <c r="A7" s="78">
        <v>721000</v>
      </c>
      <c r="B7" s="78">
        <v>18638</v>
      </c>
      <c r="C7" s="59" t="s">
        <v>76</v>
      </c>
      <c r="D7" s="60" t="s">
        <v>77</v>
      </c>
      <c r="E7" s="6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31">
      <selection activeCell="C59" sqref="C59"/>
    </sheetView>
  </sheetViews>
  <sheetFormatPr defaultColWidth="9.140625" defaultRowHeight="15"/>
  <cols>
    <col min="1" max="1" width="23.8515625" style="0" bestFit="1" customWidth="1"/>
    <col min="2" max="2" width="11.8515625" style="0" bestFit="1" customWidth="1"/>
    <col min="3" max="3" width="14.8515625" style="0" bestFit="1" customWidth="1"/>
    <col min="4" max="4" width="13.140625" style="0" customWidth="1"/>
    <col min="5" max="5" width="14.8515625" style="0" bestFit="1" customWidth="1"/>
    <col min="6" max="6" width="13.57421875" style="0" customWidth="1"/>
    <col min="7" max="7" width="14.8515625" style="0" bestFit="1" customWidth="1"/>
    <col min="8" max="8" width="11.7109375" style="0" customWidth="1"/>
    <col min="9" max="9" width="14.8515625" style="0" bestFit="1" customWidth="1"/>
    <col min="10" max="10" width="15.8515625" style="0" bestFit="1" customWidth="1"/>
    <col min="11" max="11" width="18.28125" style="0" bestFit="1" customWidth="1"/>
    <col min="12" max="12" width="15.8515625" style="0" bestFit="1" customWidth="1"/>
    <col min="13" max="13" width="18.28125" style="0" customWidth="1"/>
    <col min="14" max="14" width="16.7109375" style="0" customWidth="1"/>
    <col min="15" max="15" width="18.00390625" style="0" customWidth="1"/>
    <col min="16" max="16" width="16.7109375" style="0" customWidth="1"/>
    <col min="17" max="17" width="17.8515625" style="0" customWidth="1"/>
    <col min="18" max="18" width="16.140625" style="0" customWidth="1"/>
    <col min="19" max="19" width="17.8515625" style="0" customWidth="1"/>
  </cols>
  <sheetData>
    <row r="1" spans="1:19" ht="15">
      <c r="A1" s="3" t="s">
        <v>5</v>
      </c>
      <c r="B1" s="10">
        <v>721000</v>
      </c>
      <c r="D1" s="10">
        <v>721000</v>
      </c>
      <c r="E1" s="9"/>
      <c r="F1" s="10">
        <v>721000</v>
      </c>
      <c r="G1" s="9"/>
      <c r="H1" s="10">
        <v>721000</v>
      </c>
      <c r="I1" s="9"/>
      <c r="J1" s="10">
        <v>721000</v>
      </c>
      <c r="K1" s="9">
        <v>731800</v>
      </c>
      <c r="L1" s="10">
        <v>721000</v>
      </c>
      <c r="M1" s="9">
        <v>731800</v>
      </c>
      <c r="N1" s="10">
        <v>721000</v>
      </c>
      <c r="O1" s="9">
        <v>731800</v>
      </c>
      <c r="P1" s="10">
        <v>721000</v>
      </c>
      <c r="Q1" s="9">
        <v>731800</v>
      </c>
      <c r="R1" s="10">
        <v>721000</v>
      </c>
      <c r="S1" s="9">
        <v>731800</v>
      </c>
    </row>
    <row r="2" spans="1:19" ht="15">
      <c r="A2" s="3" t="s">
        <v>6</v>
      </c>
      <c r="B2" s="10"/>
      <c r="D2" s="10">
        <v>1848750</v>
      </c>
      <c r="E2" s="9"/>
      <c r="F2" s="10">
        <v>892011</v>
      </c>
      <c r="G2" s="9"/>
      <c r="H2" s="10">
        <v>892119</v>
      </c>
      <c r="I2" s="9"/>
      <c r="J2" s="10">
        <v>892119</v>
      </c>
      <c r="K2" s="9">
        <v>4704964</v>
      </c>
      <c r="L2" s="10">
        <v>892119</v>
      </c>
      <c r="M2" s="9">
        <v>4704964</v>
      </c>
      <c r="N2" s="10">
        <v>892119</v>
      </c>
      <c r="O2" s="9">
        <v>4704964</v>
      </c>
      <c r="P2" s="10">
        <v>892119</v>
      </c>
      <c r="Q2" s="9">
        <v>4704964</v>
      </c>
      <c r="R2" s="10">
        <v>892119</v>
      </c>
      <c r="S2" s="9">
        <v>4704964</v>
      </c>
    </row>
    <row r="3" spans="1:19" ht="15">
      <c r="A3" s="3" t="s">
        <v>7</v>
      </c>
      <c r="B3" s="10" t="s">
        <v>42</v>
      </c>
      <c r="D3" s="10" t="s">
        <v>43</v>
      </c>
      <c r="E3" s="9"/>
      <c r="F3" t="s">
        <v>45</v>
      </c>
      <c r="G3" s="9"/>
      <c r="H3" t="s">
        <v>46</v>
      </c>
      <c r="I3" s="9"/>
      <c r="J3" t="s">
        <v>57</v>
      </c>
      <c r="K3" s="9"/>
      <c r="L3" t="s">
        <v>52</v>
      </c>
      <c r="M3" s="9"/>
      <c r="N3" t="s">
        <v>53</v>
      </c>
      <c r="O3" s="9"/>
      <c r="P3" t="s">
        <v>54</v>
      </c>
      <c r="Q3" s="9"/>
      <c r="R3" t="s">
        <v>55</v>
      </c>
      <c r="S3" s="9"/>
    </row>
    <row r="4" spans="1:19" ht="15">
      <c r="A4" s="3" t="s">
        <v>8</v>
      </c>
      <c r="B4" s="10" t="s">
        <v>79</v>
      </c>
      <c r="D4" s="10" t="s">
        <v>47</v>
      </c>
      <c r="E4" s="9"/>
      <c r="F4" s="10" t="s">
        <v>48</v>
      </c>
      <c r="G4" s="9"/>
      <c r="H4" s="10" t="s">
        <v>49</v>
      </c>
      <c r="I4" s="9"/>
      <c r="J4" s="10" t="s">
        <v>49</v>
      </c>
      <c r="K4" s="9"/>
      <c r="L4" s="10" t="s">
        <v>49</v>
      </c>
      <c r="M4" s="9"/>
      <c r="N4" s="10" t="s">
        <v>49</v>
      </c>
      <c r="O4" s="9"/>
      <c r="P4" s="10" t="s">
        <v>49</v>
      </c>
      <c r="Q4" s="9"/>
      <c r="R4" s="10" t="s">
        <v>49</v>
      </c>
      <c r="S4" s="9"/>
    </row>
    <row r="5" spans="1:19" ht="15">
      <c r="A5" s="3" t="s">
        <v>9</v>
      </c>
      <c r="B5" s="10" t="s">
        <v>44</v>
      </c>
      <c r="D5" s="10" t="s">
        <v>44</v>
      </c>
      <c r="E5" s="9"/>
      <c r="F5" s="10" t="s">
        <v>44</v>
      </c>
      <c r="G5" s="9"/>
      <c r="H5" s="10" t="s">
        <v>44</v>
      </c>
      <c r="I5" s="9"/>
      <c r="J5" s="10" t="s">
        <v>44</v>
      </c>
      <c r="K5" s="18" t="s">
        <v>51</v>
      </c>
      <c r="L5" s="47" t="s">
        <v>44</v>
      </c>
      <c r="M5" s="18" t="s">
        <v>51</v>
      </c>
      <c r="N5" s="10" t="s">
        <v>44</v>
      </c>
      <c r="O5" s="18" t="s">
        <v>51</v>
      </c>
      <c r="P5" s="10" t="s">
        <v>44</v>
      </c>
      <c r="Q5" s="18" t="s">
        <v>51</v>
      </c>
      <c r="R5" s="10" t="s">
        <v>44</v>
      </c>
      <c r="S5" s="18" t="s">
        <v>51</v>
      </c>
    </row>
    <row r="6" spans="1:19" ht="15">
      <c r="A6" s="3" t="s">
        <v>19</v>
      </c>
      <c r="B6" s="10"/>
      <c r="D6" s="10"/>
      <c r="E6" s="9"/>
      <c r="F6" s="10"/>
      <c r="G6" s="9"/>
      <c r="H6" s="10"/>
      <c r="I6" s="9"/>
      <c r="J6" s="10"/>
      <c r="L6" s="10"/>
      <c r="N6" s="10"/>
      <c r="P6" s="10"/>
      <c r="R6" s="10"/>
      <c r="S6" s="9"/>
    </row>
    <row r="7" spans="1:19" ht="15">
      <c r="A7" s="3" t="s">
        <v>23</v>
      </c>
      <c r="B7" s="10" t="s">
        <v>50</v>
      </c>
      <c r="D7" s="10" t="s">
        <v>50</v>
      </c>
      <c r="E7" s="9"/>
      <c r="F7" s="10" t="s">
        <v>50</v>
      </c>
      <c r="G7" s="9"/>
      <c r="H7" s="10" t="s">
        <v>50</v>
      </c>
      <c r="I7" s="9"/>
      <c r="J7" s="10" t="s">
        <v>50</v>
      </c>
      <c r="K7" s="9" t="s">
        <v>56</v>
      </c>
      <c r="L7" s="10" t="s">
        <v>50</v>
      </c>
      <c r="M7" s="9" t="s">
        <v>56</v>
      </c>
      <c r="N7" s="10" t="s">
        <v>50</v>
      </c>
      <c r="O7" s="9" t="s">
        <v>56</v>
      </c>
      <c r="P7" s="10" t="s">
        <v>50</v>
      </c>
      <c r="Q7" s="9" t="s">
        <v>56</v>
      </c>
      <c r="R7" s="10" t="s">
        <v>50</v>
      </c>
      <c r="S7" s="9" t="s">
        <v>56</v>
      </c>
    </row>
    <row r="8" spans="1:19" ht="15">
      <c r="A8" s="3"/>
      <c r="B8" s="10"/>
      <c r="D8" s="10"/>
      <c r="E8" s="9"/>
      <c r="F8" s="10"/>
      <c r="G8" s="9"/>
      <c r="H8" s="10"/>
      <c r="I8" s="9"/>
      <c r="J8" s="10"/>
      <c r="K8" s="9"/>
      <c r="L8" s="10"/>
      <c r="M8" s="9"/>
      <c r="N8" s="10"/>
      <c r="O8" s="9"/>
      <c r="P8" s="10"/>
      <c r="Q8" s="9"/>
      <c r="R8" s="10"/>
      <c r="S8" s="9"/>
    </row>
    <row r="9" spans="2:19" ht="15">
      <c r="B9" s="15" t="s">
        <v>21</v>
      </c>
      <c r="C9" s="17" t="s">
        <v>22</v>
      </c>
      <c r="D9" s="15" t="s">
        <v>21</v>
      </c>
      <c r="E9" s="17" t="s">
        <v>22</v>
      </c>
      <c r="F9" s="15" t="s">
        <v>21</v>
      </c>
      <c r="G9" s="17" t="s">
        <v>22</v>
      </c>
      <c r="H9" s="15" t="s">
        <v>21</v>
      </c>
      <c r="I9" s="17" t="s">
        <v>22</v>
      </c>
      <c r="J9" s="15" t="s">
        <v>21</v>
      </c>
      <c r="K9" s="17" t="s">
        <v>22</v>
      </c>
      <c r="L9" s="15" t="s">
        <v>21</v>
      </c>
      <c r="M9" s="17" t="s">
        <v>22</v>
      </c>
      <c r="N9" s="15" t="s">
        <v>21</v>
      </c>
      <c r="O9" s="17" t="s">
        <v>22</v>
      </c>
      <c r="P9" s="15" t="s">
        <v>21</v>
      </c>
      <c r="Q9" s="17" t="s">
        <v>22</v>
      </c>
      <c r="R9" s="15" t="s">
        <v>21</v>
      </c>
      <c r="S9" s="17" t="s">
        <v>22</v>
      </c>
    </row>
    <row r="10" spans="2:19" ht="15">
      <c r="B10" s="14">
        <v>0.113</v>
      </c>
      <c r="C10" s="18">
        <f aca="true" t="shared" si="0" ref="C10:C41">LN(B10)</f>
        <v>-2.1803674602697964</v>
      </c>
      <c r="D10" s="27">
        <v>0.14</v>
      </c>
      <c r="E10" s="18">
        <f aca="true" t="shared" si="1" ref="E10:E41">LN(D10)</f>
        <v>-1.9661128563728327</v>
      </c>
      <c r="F10" s="27">
        <v>0.143</v>
      </c>
      <c r="G10" s="18">
        <f aca="true" t="shared" si="2" ref="G10:G41">LN(F10)</f>
        <v>-1.9449106487222299</v>
      </c>
      <c r="H10" s="27">
        <v>0.102</v>
      </c>
      <c r="I10" s="18">
        <f aca="true" t="shared" si="3" ref="I10:I41">LN(H10)</f>
        <v>-2.282782465697866</v>
      </c>
      <c r="J10" s="27">
        <v>0.082</v>
      </c>
      <c r="K10" s="18">
        <f aca="true" t="shared" si="4" ref="K10:K41">LN(J10)</f>
        <v>-2.501036031717884</v>
      </c>
      <c r="L10" s="27">
        <v>0.115</v>
      </c>
      <c r="M10" s="18">
        <f aca="true" t="shared" si="5" ref="M10:M41">LN(L10)</f>
        <v>-2.162823150618887</v>
      </c>
      <c r="N10" s="27">
        <v>0.118</v>
      </c>
      <c r="O10" s="18">
        <f aca="true" t="shared" si="6" ref="O10:O41">LN(N10)</f>
        <v>-2.137070654516472</v>
      </c>
      <c r="P10" s="27">
        <v>0.11</v>
      </c>
      <c r="Q10" s="18">
        <f aca="true" t="shared" si="7" ref="Q10:Q41">LN(P10)</f>
        <v>-2.2072749131897207</v>
      </c>
      <c r="R10" s="27">
        <v>0.158</v>
      </c>
      <c r="S10" s="18">
        <f aca="true" t="shared" si="8" ref="S10:S41">LN(R10)</f>
        <v>-1.8451602459551701</v>
      </c>
    </row>
    <row r="11" spans="2:19" ht="15">
      <c r="B11" s="14">
        <v>0.126</v>
      </c>
      <c r="C11" s="18">
        <f t="shared" si="0"/>
        <v>-2.071473372030659</v>
      </c>
      <c r="D11" s="27">
        <v>0.14</v>
      </c>
      <c r="E11" s="18">
        <f t="shared" si="1"/>
        <v>-1.9661128563728327</v>
      </c>
      <c r="F11" s="27">
        <v>0.14</v>
      </c>
      <c r="G11" s="18">
        <f t="shared" si="2"/>
        <v>-1.9661128563728327</v>
      </c>
      <c r="H11" s="27">
        <v>0.118</v>
      </c>
      <c r="I11" s="18">
        <f t="shared" si="3"/>
        <v>-2.137070654516472</v>
      </c>
      <c r="J11" s="27">
        <v>0.134</v>
      </c>
      <c r="K11" s="18">
        <f t="shared" si="4"/>
        <v>-2.0099154790312257</v>
      </c>
      <c r="L11" s="27">
        <v>0.136</v>
      </c>
      <c r="M11" s="18">
        <f t="shared" si="5"/>
        <v>-1.995100393246085</v>
      </c>
      <c r="N11" s="27">
        <v>0.107</v>
      </c>
      <c r="O11" s="18">
        <f t="shared" si="6"/>
        <v>-2.234926444520231</v>
      </c>
      <c r="P11" s="27">
        <v>0.127</v>
      </c>
      <c r="Q11" s="18">
        <f t="shared" si="7"/>
        <v>-2.0635681925235456</v>
      </c>
      <c r="R11" s="27">
        <v>0.13</v>
      </c>
      <c r="S11" s="18">
        <f t="shared" si="8"/>
        <v>-2.0402208285265546</v>
      </c>
    </row>
    <row r="12" spans="2:19" ht="15">
      <c r="B12" s="14">
        <v>0.157</v>
      </c>
      <c r="C12" s="18">
        <f t="shared" si="0"/>
        <v>-1.851509473633829</v>
      </c>
      <c r="D12" s="27">
        <v>0.19</v>
      </c>
      <c r="E12" s="18">
        <f t="shared" si="1"/>
        <v>-1.6607312068216509</v>
      </c>
      <c r="F12" s="27">
        <v>0.19</v>
      </c>
      <c r="G12" s="18">
        <f t="shared" si="2"/>
        <v>-1.6607312068216509</v>
      </c>
      <c r="H12" s="27">
        <v>0.205</v>
      </c>
      <c r="I12" s="18">
        <f t="shared" si="3"/>
        <v>-1.584745299843729</v>
      </c>
      <c r="J12" s="27">
        <v>0.194</v>
      </c>
      <c r="K12" s="18">
        <f t="shared" si="4"/>
        <v>-1.6398971199188088</v>
      </c>
      <c r="L12" s="27">
        <v>0.236</v>
      </c>
      <c r="M12" s="18">
        <f t="shared" si="5"/>
        <v>-1.443923473956527</v>
      </c>
      <c r="N12" s="27">
        <v>0.222</v>
      </c>
      <c r="O12" s="18">
        <f t="shared" si="6"/>
        <v>-1.5050778971098575</v>
      </c>
      <c r="P12" s="27">
        <v>0.215</v>
      </c>
      <c r="Q12" s="18">
        <f t="shared" si="7"/>
        <v>-1.5371172508544744</v>
      </c>
      <c r="R12" s="27">
        <v>0.166</v>
      </c>
      <c r="S12" s="18">
        <f t="shared" si="8"/>
        <v>-1.7957674906255938</v>
      </c>
    </row>
    <row r="13" spans="2:19" ht="15">
      <c r="B13" s="14">
        <v>0.183</v>
      </c>
      <c r="C13" s="18">
        <f t="shared" si="0"/>
        <v>-1.6982691261407161</v>
      </c>
      <c r="D13" s="27">
        <v>0.227</v>
      </c>
      <c r="E13" s="18">
        <f t="shared" si="1"/>
        <v>-1.4828052615007343</v>
      </c>
      <c r="F13" s="27">
        <v>0.229</v>
      </c>
      <c r="G13" s="18">
        <f t="shared" si="2"/>
        <v>-1.4740332754278973</v>
      </c>
      <c r="H13" s="27">
        <v>0.256</v>
      </c>
      <c r="I13" s="18">
        <f t="shared" si="3"/>
        <v>-1.3625778345025745</v>
      </c>
      <c r="J13" s="27">
        <v>0.263</v>
      </c>
      <c r="K13" s="18">
        <f t="shared" si="4"/>
        <v>-1.3356012468043725</v>
      </c>
      <c r="L13" s="27">
        <v>0.27</v>
      </c>
      <c r="M13" s="18">
        <f t="shared" si="5"/>
        <v>-1.3093333199837622</v>
      </c>
      <c r="N13" s="27">
        <v>0.206</v>
      </c>
      <c r="O13" s="18">
        <f t="shared" si="6"/>
        <v>-1.579879110192556</v>
      </c>
      <c r="P13" s="27">
        <v>0.206</v>
      </c>
      <c r="Q13" s="18">
        <f t="shared" si="7"/>
        <v>-1.579879110192556</v>
      </c>
      <c r="R13" s="27">
        <v>0.183</v>
      </c>
      <c r="S13" s="18">
        <f t="shared" si="8"/>
        <v>-1.6982691261407161</v>
      </c>
    </row>
    <row r="14" spans="2:19" ht="15">
      <c r="B14" s="14">
        <v>0.174</v>
      </c>
      <c r="C14" s="18">
        <f t="shared" si="0"/>
        <v>-1.7486999797676082</v>
      </c>
      <c r="D14" s="27">
        <v>0.164</v>
      </c>
      <c r="E14" s="18">
        <f t="shared" si="1"/>
        <v>-1.8078888511579385</v>
      </c>
      <c r="F14" s="27">
        <v>0.171</v>
      </c>
      <c r="G14" s="18">
        <f t="shared" si="2"/>
        <v>-1.7660917224794772</v>
      </c>
      <c r="H14" s="27">
        <v>0.167</v>
      </c>
      <c r="I14" s="18">
        <f t="shared" si="3"/>
        <v>-1.7897614665653818</v>
      </c>
      <c r="J14" s="27">
        <v>0.18</v>
      </c>
      <c r="K14" s="18">
        <f t="shared" si="4"/>
        <v>-1.7147984280919266</v>
      </c>
      <c r="L14" s="27">
        <v>0.18</v>
      </c>
      <c r="M14" s="18">
        <f t="shared" si="5"/>
        <v>-1.7147984280919266</v>
      </c>
      <c r="N14" s="27">
        <v>0.166</v>
      </c>
      <c r="O14" s="18">
        <f t="shared" si="6"/>
        <v>-1.7957674906255938</v>
      </c>
      <c r="P14" s="27">
        <v>0.192</v>
      </c>
      <c r="Q14" s="18">
        <f t="shared" si="7"/>
        <v>-1.6502599069543555</v>
      </c>
      <c r="R14" s="27">
        <v>0.204</v>
      </c>
      <c r="S14" s="18">
        <f t="shared" si="8"/>
        <v>-1.5896352851379207</v>
      </c>
    </row>
    <row r="15" spans="2:19" ht="15">
      <c r="B15" s="14">
        <v>0.098</v>
      </c>
      <c r="C15" s="18">
        <f t="shared" si="0"/>
        <v>-2.322787800311565</v>
      </c>
      <c r="D15" s="27">
        <v>0.093</v>
      </c>
      <c r="E15" s="18">
        <f t="shared" si="1"/>
        <v>-2.375155785828881</v>
      </c>
      <c r="F15" s="27">
        <v>0.135</v>
      </c>
      <c r="G15" s="18">
        <f t="shared" si="2"/>
        <v>-2.0024805005437076</v>
      </c>
      <c r="H15" s="27">
        <v>0.136</v>
      </c>
      <c r="I15" s="18">
        <f t="shared" si="3"/>
        <v>-1.995100393246085</v>
      </c>
      <c r="J15" s="27">
        <v>0.115</v>
      </c>
      <c r="K15" s="18">
        <f t="shared" si="4"/>
        <v>-2.162823150618887</v>
      </c>
      <c r="L15" s="27">
        <v>0.122</v>
      </c>
      <c r="M15" s="18">
        <f t="shared" si="5"/>
        <v>-2.1037342342488805</v>
      </c>
      <c r="N15" s="27">
        <v>0.126</v>
      </c>
      <c r="O15" s="18">
        <f t="shared" si="6"/>
        <v>-2.071473372030659</v>
      </c>
      <c r="P15" s="27">
        <v>0.145</v>
      </c>
      <c r="Q15" s="18">
        <f t="shared" si="7"/>
        <v>-1.9310215365615626</v>
      </c>
      <c r="R15" s="27">
        <v>0.135</v>
      </c>
      <c r="S15" s="18">
        <f t="shared" si="8"/>
        <v>-2.0024805005437076</v>
      </c>
    </row>
    <row r="16" spans="1:19" ht="15">
      <c r="A16" s="3"/>
      <c r="B16" s="14">
        <v>0.112</v>
      </c>
      <c r="C16" s="18">
        <f t="shared" si="0"/>
        <v>-2.1892564076870427</v>
      </c>
      <c r="D16" s="27">
        <v>0.1</v>
      </c>
      <c r="E16" s="18">
        <f t="shared" si="1"/>
        <v>-2.3025850929940455</v>
      </c>
      <c r="F16" s="27">
        <v>0.093</v>
      </c>
      <c r="G16" s="18">
        <f t="shared" si="2"/>
        <v>-2.375155785828881</v>
      </c>
      <c r="H16" s="27">
        <v>0.054</v>
      </c>
      <c r="I16" s="18">
        <f t="shared" si="3"/>
        <v>-2.9187712324178627</v>
      </c>
      <c r="J16" s="27">
        <v>0.065</v>
      </c>
      <c r="K16" s="18">
        <f t="shared" si="4"/>
        <v>-2.7333680090865</v>
      </c>
      <c r="L16" s="27">
        <v>0.095</v>
      </c>
      <c r="M16" s="18">
        <f t="shared" si="5"/>
        <v>-2.353878387381596</v>
      </c>
      <c r="N16" s="27">
        <v>0.104</v>
      </c>
      <c r="O16" s="18">
        <f t="shared" si="6"/>
        <v>-2.2633643798407643</v>
      </c>
      <c r="P16" s="27">
        <v>0.124</v>
      </c>
      <c r="Q16" s="18">
        <f t="shared" si="7"/>
        <v>-2.0874737133771</v>
      </c>
      <c r="R16" s="27">
        <v>0.121</v>
      </c>
      <c r="S16" s="18">
        <f t="shared" si="8"/>
        <v>-2.111964733385396</v>
      </c>
    </row>
    <row r="17" spans="2:19" ht="15">
      <c r="B17" s="14">
        <v>0.233</v>
      </c>
      <c r="C17" s="18">
        <f t="shared" si="0"/>
        <v>-1.4567168254164364</v>
      </c>
      <c r="D17" s="27">
        <v>0.186</v>
      </c>
      <c r="E17" s="18">
        <f t="shared" si="1"/>
        <v>-1.6820086052689358</v>
      </c>
      <c r="F17" s="27">
        <v>0.179</v>
      </c>
      <c r="G17" s="18">
        <f t="shared" si="2"/>
        <v>-1.720369473141382</v>
      </c>
      <c r="H17" s="27">
        <v>0.207</v>
      </c>
      <c r="I17" s="18">
        <f t="shared" si="3"/>
        <v>-1.575036485716768</v>
      </c>
      <c r="J17" s="27">
        <v>0.212</v>
      </c>
      <c r="K17" s="18">
        <f t="shared" si="4"/>
        <v>-1.5511690043101247</v>
      </c>
      <c r="L17" s="27">
        <v>0.257</v>
      </c>
      <c r="M17" s="18">
        <f t="shared" si="5"/>
        <v>-1.3586791940869172</v>
      </c>
      <c r="N17" s="27">
        <v>0.246</v>
      </c>
      <c r="O17" s="18">
        <f t="shared" si="6"/>
        <v>-1.4024237430497744</v>
      </c>
      <c r="P17" s="27">
        <v>0.198</v>
      </c>
      <c r="Q17" s="18">
        <f t="shared" si="7"/>
        <v>-1.6194882482876019</v>
      </c>
      <c r="R17" s="27">
        <v>0.144</v>
      </c>
      <c r="S17" s="18">
        <f t="shared" si="8"/>
        <v>-1.9379419794061366</v>
      </c>
    </row>
    <row r="18" spans="2:19" ht="15">
      <c r="B18" s="14">
        <v>0.138</v>
      </c>
      <c r="C18" s="18">
        <f t="shared" si="0"/>
        <v>-1.9805015938249322</v>
      </c>
      <c r="D18" s="27">
        <v>0.185</v>
      </c>
      <c r="E18" s="18">
        <f t="shared" si="1"/>
        <v>-1.6873994539038122</v>
      </c>
      <c r="F18" s="27">
        <v>0.186</v>
      </c>
      <c r="G18" s="18">
        <f t="shared" si="2"/>
        <v>-1.6820086052689358</v>
      </c>
      <c r="H18" s="27">
        <v>0.276</v>
      </c>
      <c r="I18" s="18">
        <f t="shared" si="3"/>
        <v>-1.287354413264987</v>
      </c>
      <c r="J18" s="27">
        <v>0.245</v>
      </c>
      <c r="K18" s="18">
        <f t="shared" si="4"/>
        <v>-1.40649706843741</v>
      </c>
      <c r="L18" s="27">
        <v>0.242</v>
      </c>
      <c r="M18" s="18">
        <f t="shared" si="5"/>
        <v>-1.4188175528254507</v>
      </c>
      <c r="N18" s="27">
        <v>0.239</v>
      </c>
      <c r="O18" s="18">
        <f t="shared" si="6"/>
        <v>-1.4312917270506265</v>
      </c>
      <c r="P18" s="27">
        <v>0.197</v>
      </c>
      <c r="Q18" s="18">
        <f t="shared" si="7"/>
        <v>-1.6245515502441485</v>
      </c>
      <c r="R18" s="27">
        <v>0.141</v>
      </c>
      <c r="S18" s="18">
        <f t="shared" si="8"/>
        <v>-1.9589953886039688</v>
      </c>
    </row>
    <row r="19" spans="2:19" ht="15">
      <c r="B19" s="14">
        <v>0.112</v>
      </c>
      <c r="C19" s="18">
        <f t="shared" si="0"/>
        <v>-2.1892564076870427</v>
      </c>
      <c r="D19" s="27">
        <v>0.129</v>
      </c>
      <c r="E19" s="18">
        <f t="shared" si="1"/>
        <v>-2.047942874620465</v>
      </c>
      <c r="F19" s="27">
        <v>0.147</v>
      </c>
      <c r="G19" s="18">
        <f t="shared" si="2"/>
        <v>-1.9173226922034008</v>
      </c>
      <c r="H19" s="27">
        <v>0.177</v>
      </c>
      <c r="I19" s="18">
        <f t="shared" si="3"/>
        <v>-1.731605546408308</v>
      </c>
      <c r="J19" s="27">
        <v>0.194</v>
      </c>
      <c r="K19" s="18">
        <f t="shared" si="4"/>
        <v>-1.6398971199188088</v>
      </c>
      <c r="L19" s="27">
        <v>0.177</v>
      </c>
      <c r="M19" s="18">
        <f t="shared" si="5"/>
        <v>-1.731605546408308</v>
      </c>
      <c r="N19" s="27">
        <v>0.154</v>
      </c>
      <c r="O19" s="18">
        <f t="shared" si="6"/>
        <v>-1.870802676568508</v>
      </c>
      <c r="P19" s="27">
        <v>0.104</v>
      </c>
      <c r="Q19" s="18">
        <f t="shared" si="7"/>
        <v>-2.2633643798407643</v>
      </c>
      <c r="R19" s="27">
        <v>0.111</v>
      </c>
      <c r="S19" s="18">
        <f t="shared" si="8"/>
        <v>-2.198225077669803</v>
      </c>
    </row>
    <row r="20" spans="2:19" ht="15">
      <c r="B20" s="14">
        <v>0.138</v>
      </c>
      <c r="C20" s="18">
        <f t="shared" si="0"/>
        <v>-1.9805015938249322</v>
      </c>
      <c r="D20" s="27">
        <v>0.157</v>
      </c>
      <c r="E20" s="18">
        <f t="shared" si="1"/>
        <v>-1.851509473633829</v>
      </c>
      <c r="F20" s="27">
        <v>0.144</v>
      </c>
      <c r="G20" s="18">
        <f t="shared" si="2"/>
        <v>-1.9379419794061366</v>
      </c>
      <c r="H20" s="27">
        <v>0.11</v>
      </c>
      <c r="I20" s="18">
        <f t="shared" si="3"/>
        <v>-2.2072749131897207</v>
      </c>
      <c r="J20" s="27">
        <v>0.09</v>
      </c>
      <c r="K20" s="18">
        <f t="shared" si="4"/>
        <v>-2.4079456086518722</v>
      </c>
      <c r="L20" s="27">
        <v>0.128</v>
      </c>
      <c r="M20" s="18">
        <f t="shared" si="5"/>
        <v>-2.05572501506252</v>
      </c>
      <c r="N20" s="27">
        <v>0.093</v>
      </c>
      <c r="O20" s="18">
        <f t="shared" si="6"/>
        <v>-2.375155785828881</v>
      </c>
      <c r="P20" s="27">
        <v>0.112</v>
      </c>
      <c r="Q20" s="18">
        <f t="shared" si="7"/>
        <v>-2.1892564076870427</v>
      </c>
      <c r="R20" s="27">
        <v>0.128</v>
      </c>
      <c r="S20" s="18">
        <f t="shared" si="8"/>
        <v>-2.05572501506252</v>
      </c>
    </row>
    <row r="21" spans="2:19" ht="15">
      <c r="B21" s="14">
        <v>0.142</v>
      </c>
      <c r="C21" s="18">
        <f t="shared" si="0"/>
        <v>-1.9519282213808764</v>
      </c>
      <c r="D21" s="27">
        <v>0.18</v>
      </c>
      <c r="E21" s="18">
        <f t="shared" si="1"/>
        <v>-1.7147984280919266</v>
      </c>
      <c r="F21" s="27">
        <v>0.194</v>
      </c>
      <c r="G21" s="18">
        <f t="shared" si="2"/>
        <v>-1.6398971199188088</v>
      </c>
      <c r="H21" s="27">
        <v>0.167</v>
      </c>
      <c r="I21" s="18">
        <f t="shared" si="3"/>
        <v>-1.7897614665653818</v>
      </c>
      <c r="J21" s="27">
        <v>0.168</v>
      </c>
      <c r="K21" s="18">
        <f t="shared" si="4"/>
        <v>-1.783791299578878</v>
      </c>
      <c r="L21" s="27">
        <v>0.19</v>
      </c>
      <c r="M21" s="18">
        <f t="shared" si="5"/>
        <v>-1.6607312068216509</v>
      </c>
      <c r="N21" s="27">
        <v>0.226</v>
      </c>
      <c r="O21" s="18">
        <f t="shared" si="6"/>
        <v>-1.487220279709851</v>
      </c>
      <c r="P21" s="27">
        <v>0.257</v>
      </c>
      <c r="Q21" s="18">
        <f t="shared" si="7"/>
        <v>-1.3586791940869172</v>
      </c>
      <c r="R21" s="27">
        <v>0.185</v>
      </c>
      <c r="S21" s="18">
        <f t="shared" si="8"/>
        <v>-1.6873994539038122</v>
      </c>
    </row>
    <row r="22" spans="1:19" ht="15">
      <c r="A22" s="3"/>
      <c r="B22" s="14">
        <v>0.237</v>
      </c>
      <c r="C22" s="18">
        <f t="shared" si="0"/>
        <v>-1.439695137847006</v>
      </c>
      <c r="D22" s="27">
        <v>0.253</v>
      </c>
      <c r="E22" s="18">
        <f t="shared" si="1"/>
        <v>-1.374365790254617</v>
      </c>
      <c r="F22" s="27">
        <v>0.237</v>
      </c>
      <c r="G22" s="18">
        <f t="shared" si="2"/>
        <v>-1.439695137847006</v>
      </c>
      <c r="H22" s="27">
        <v>0.522</v>
      </c>
      <c r="I22" s="18">
        <f t="shared" si="3"/>
        <v>-0.6500876910994983</v>
      </c>
      <c r="J22" s="27">
        <v>0.549</v>
      </c>
      <c r="K22" s="18">
        <f t="shared" si="4"/>
        <v>-0.5996568374726063</v>
      </c>
      <c r="L22" s="27">
        <v>0.482</v>
      </c>
      <c r="M22" s="18">
        <f t="shared" si="5"/>
        <v>-0.7298111649315367</v>
      </c>
      <c r="N22" s="27">
        <v>0.41</v>
      </c>
      <c r="O22" s="18">
        <f t="shared" si="6"/>
        <v>-0.8915981192837836</v>
      </c>
      <c r="P22" s="27">
        <v>0.358</v>
      </c>
      <c r="Q22" s="18">
        <f t="shared" si="7"/>
        <v>-1.0272222925814367</v>
      </c>
      <c r="R22" s="27">
        <v>0.273</v>
      </c>
      <c r="S22" s="18">
        <f t="shared" si="8"/>
        <v>-1.2982834837971773</v>
      </c>
    </row>
    <row r="23" spans="2:19" ht="15">
      <c r="B23" s="14">
        <v>0.203</v>
      </c>
      <c r="C23" s="18">
        <f t="shared" si="0"/>
        <v>-1.5945492999403497</v>
      </c>
      <c r="D23" s="27">
        <v>0.228</v>
      </c>
      <c r="E23" s="18">
        <f t="shared" si="1"/>
        <v>-1.4784096500276962</v>
      </c>
      <c r="F23" s="27">
        <v>0.273</v>
      </c>
      <c r="G23" s="18">
        <f t="shared" si="2"/>
        <v>-1.2982834837971773</v>
      </c>
      <c r="H23" s="27">
        <v>0.292</v>
      </c>
      <c r="I23" s="18">
        <f t="shared" si="3"/>
        <v>-1.2310014767138553</v>
      </c>
      <c r="J23" s="27">
        <v>0.26</v>
      </c>
      <c r="K23" s="18">
        <f t="shared" si="4"/>
        <v>-1.3470736479666092</v>
      </c>
      <c r="L23" s="27">
        <v>0.19</v>
      </c>
      <c r="M23" s="18">
        <f t="shared" si="5"/>
        <v>-1.6607312068216509</v>
      </c>
      <c r="N23" s="27">
        <v>0.153</v>
      </c>
      <c r="O23" s="18">
        <f t="shared" si="6"/>
        <v>-1.8773173575897015</v>
      </c>
      <c r="P23" s="27">
        <v>0.138</v>
      </c>
      <c r="Q23" s="18">
        <f t="shared" si="7"/>
        <v>-1.9805015938249322</v>
      </c>
      <c r="R23" s="27">
        <v>0.152</v>
      </c>
      <c r="S23" s="18">
        <f t="shared" si="8"/>
        <v>-1.8838747581358606</v>
      </c>
    </row>
    <row r="24" spans="2:19" ht="15">
      <c r="B24" s="14">
        <v>0.142</v>
      </c>
      <c r="C24" s="18">
        <f t="shared" si="0"/>
        <v>-1.9519282213808764</v>
      </c>
      <c r="D24" s="27">
        <v>0.201</v>
      </c>
      <c r="E24" s="18">
        <f t="shared" si="1"/>
        <v>-1.6044503709230613</v>
      </c>
      <c r="F24" s="27">
        <v>0.185</v>
      </c>
      <c r="G24" s="18">
        <f t="shared" si="2"/>
        <v>-1.6873994539038122</v>
      </c>
      <c r="H24" s="27">
        <v>0.169</v>
      </c>
      <c r="I24" s="18">
        <f t="shared" si="3"/>
        <v>-1.7778565640590636</v>
      </c>
      <c r="J24" s="27">
        <v>0.161</v>
      </c>
      <c r="K24" s="18">
        <f t="shared" si="4"/>
        <v>-1.8263509139976741</v>
      </c>
      <c r="L24" s="27">
        <v>0.196</v>
      </c>
      <c r="M24" s="18">
        <f t="shared" si="5"/>
        <v>-1.6296406197516198</v>
      </c>
      <c r="N24" s="27">
        <v>0.113</v>
      </c>
      <c r="O24" s="18">
        <f t="shared" si="6"/>
        <v>-2.1803674602697964</v>
      </c>
      <c r="P24" s="27">
        <v>0.065</v>
      </c>
      <c r="Q24" s="18">
        <f t="shared" si="7"/>
        <v>-2.7333680090865</v>
      </c>
      <c r="R24" s="27">
        <v>0.135</v>
      </c>
      <c r="S24" s="18">
        <f t="shared" si="8"/>
        <v>-2.0024805005437076</v>
      </c>
    </row>
    <row r="25" spans="2:19" ht="15">
      <c r="B25" s="14">
        <v>0.65</v>
      </c>
      <c r="C25" s="18">
        <f t="shared" si="0"/>
        <v>-0.4307829160924542</v>
      </c>
      <c r="D25" s="27">
        <v>0.153</v>
      </c>
      <c r="E25" s="18">
        <f t="shared" si="1"/>
        <v>-1.8773173575897015</v>
      </c>
      <c r="F25" s="27">
        <v>0.102</v>
      </c>
      <c r="G25" s="18">
        <f t="shared" si="2"/>
        <v>-2.282782465697866</v>
      </c>
      <c r="H25" s="27">
        <v>0.089</v>
      </c>
      <c r="I25" s="18">
        <f t="shared" si="3"/>
        <v>-2.419118909249997</v>
      </c>
      <c r="J25" s="27">
        <v>0.09</v>
      </c>
      <c r="K25" s="18">
        <f t="shared" si="4"/>
        <v>-2.4079456086518722</v>
      </c>
      <c r="L25" s="27">
        <v>0.09</v>
      </c>
      <c r="M25" s="18">
        <f t="shared" si="5"/>
        <v>-2.4079456086518722</v>
      </c>
      <c r="N25" s="27">
        <v>0.102</v>
      </c>
      <c r="O25" s="18">
        <f t="shared" si="6"/>
        <v>-2.282782465697866</v>
      </c>
      <c r="P25" s="27">
        <v>0.116</v>
      </c>
      <c r="Q25" s="18">
        <f t="shared" si="7"/>
        <v>-2.1541650878757723</v>
      </c>
      <c r="R25" s="27">
        <v>0.148</v>
      </c>
      <c r="S25" s="18">
        <f t="shared" si="8"/>
        <v>-1.9105430052180221</v>
      </c>
    </row>
    <row r="26" spans="2:19" ht="15">
      <c r="B26" s="14">
        <v>0.14</v>
      </c>
      <c r="C26" s="18">
        <f t="shared" si="0"/>
        <v>-1.9661128563728327</v>
      </c>
      <c r="D26" s="27">
        <v>0.149</v>
      </c>
      <c r="E26" s="18">
        <f t="shared" si="1"/>
        <v>-1.903808973036678</v>
      </c>
      <c r="F26" s="27">
        <v>0.119</v>
      </c>
      <c r="G26" s="18">
        <f t="shared" si="2"/>
        <v>-2.1286317858706076</v>
      </c>
      <c r="H26" s="27">
        <v>0.136</v>
      </c>
      <c r="I26" s="18">
        <f t="shared" si="3"/>
        <v>-1.995100393246085</v>
      </c>
      <c r="J26" s="27">
        <v>0.135</v>
      </c>
      <c r="K26" s="18">
        <f t="shared" si="4"/>
        <v>-2.0024805005437076</v>
      </c>
      <c r="L26" s="27">
        <v>0.134</v>
      </c>
      <c r="M26" s="18">
        <f t="shared" si="5"/>
        <v>-2.0099154790312257</v>
      </c>
      <c r="N26" s="27">
        <v>0.128</v>
      </c>
      <c r="O26" s="18">
        <f t="shared" si="6"/>
        <v>-2.05572501506252</v>
      </c>
      <c r="P26" s="27">
        <v>0.142</v>
      </c>
      <c r="Q26" s="18">
        <f t="shared" si="7"/>
        <v>-1.9519282213808764</v>
      </c>
      <c r="R26" s="27">
        <v>0.156</v>
      </c>
      <c r="S26" s="18">
        <f t="shared" si="8"/>
        <v>-1.8578992717326</v>
      </c>
    </row>
    <row r="27" spans="2:19" ht="15">
      <c r="B27" s="14">
        <v>0.17</v>
      </c>
      <c r="C27" s="18">
        <f t="shared" si="0"/>
        <v>-1.7719568419318752</v>
      </c>
      <c r="D27" s="27">
        <v>0.18</v>
      </c>
      <c r="E27" s="18">
        <f t="shared" si="1"/>
        <v>-1.7147984280919266</v>
      </c>
      <c r="F27" s="27">
        <v>0.2</v>
      </c>
      <c r="G27" s="18">
        <f t="shared" si="2"/>
        <v>-1.6094379124341003</v>
      </c>
      <c r="H27" s="27">
        <v>0.298</v>
      </c>
      <c r="I27" s="18">
        <f t="shared" si="3"/>
        <v>-1.2106617924767327</v>
      </c>
      <c r="J27" s="27">
        <v>0.284</v>
      </c>
      <c r="K27" s="18">
        <f t="shared" si="4"/>
        <v>-1.258781040820931</v>
      </c>
      <c r="L27" s="27">
        <v>0.219</v>
      </c>
      <c r="M27" s="18">
        <f t="shared" si="5"/>
        <v>-1.5186835491656363</v>
      </c>
      <c r="N27" s="27">
        <v>0.183</v>
      </c>
      <c r="O27" s="18">
        <f t="shared" si="6"/>
        <v>-1.6982691261407161</v>
      </c>
      <c r="P27" s="27">
        <v>0.185</v>
      </c>
      <c r="Q27" s="18">
        <f t="shared" si="7"/>
        <v>-1.6873994539038122</v>
      </c>
      <c r="R27" s="27">
        <v>0.13</v>
      </c>
      <c r="S27" s="18">
        <f t="shared" si="8"/>
        <v>-2.0402208285265546</v>
      </c>
    </row>
    <row r="28" spans="2:19" ht="15">
      <c r="B28" s="14">
        <v>0.186</v>
      </c>
      <c r="C28" s="18">
        <f t="shared" si="0"/>
        <v>-1.6820086052689358</v>
      </c>
      <c r="D28" s="27">
        <v>0.191</v>
      </c>
      <c r="E28" s="18">
        <f t="shared" si="1"/>
        <v>-1.6554818509355071</v>
      </c>
      <c r="F28" s="27">
        <v>0.225</v>
      </c>
      <c r="G28" s="18">
        <f t="shared" si="2"/>
        <v>-1.491654876777717</v>
      </c>
      <c r="H28" s="27">
        <v>0.375</v>
      </c>
      <c r="I28" s="18">
        <f t="shared" si="3"/>
        <v>-0.9808292530117262</v>
      </c>
      <c r="J28" s="27">
        <v>0.326</v>
      </c>
      <c r="K28" s="18">
        <f t="shared" si="4"/>
        <v>-1.1208578976154293</v>
      </c>
      <c r="L28" s="27">
        <v>0.308</v>
      </c>
      <c r="M28" s="18">
        <f t="shared" si="5"/>
        <v>-1.1776554960085626</v>
      </c>
      <c r="N28" s="27">
        <v>0.282</v>
      </c>
      <c r="O28" s="18">
        <f t="shared" si="6"/>
        <v>-1.2658482080440236</v>
      </c>
      <c r="P28" s="27">
        <v>0.22</v>
      </c>
      <c r="Q28" s="18">
        <f t="shared" si="7"/>
        <v>-1.5141277326297755</v>
      </c>
      <c r="R28" s="27">
        <v>0.2</v>
      </c>
      <c r="S28" s="18">
        <f t="shared" si="8"/>
        <v>-1.6094379124341003</v>
      </c>
    </row>
    <row r="29" spans="2:19" ht="15">
      <c r="B29" s="14">
        <v>0.13</v>
      </c>
      <c r="C29" s="18">
        <f t="shared" si="0"/>
        <v>-2.0402208285265546</v>
      </c>
      <c r="D29" s="27">
        <v>0.148</v>
      </c>
      <c r="E29" s="18">
        <f t="shared" si="1"/>
        <v>-1.9105430052180221</v>
      </c>
      <c r="F29" s="27">
        <v>0.176</v>
      </c>
      <c r="G29" s="18">
        <f t="shared" si="2"/>
        <v>-1.7372712839439852</v>
      </c>
      <c r="H29" s="27">
        <v>0.227</v>
      </c>
      <c r="I29" s="18">
        <f t="shared" si="3"/>
        <v>-1.4828052615007343</v>
      </c>
      <c r="J29" s="27">
        <v>0.225</v>
      </c>
      <c r="K29" s="18">
        <f t="shared" si="4"/>
        <v>-1.491654876777717</v>
      </c>
      <c r="L29" s="27">
        <v>0.179</v>
      </c>
      <c r="M29" s="18">
        <f t="shared" si="5"/>
        <v>-1.720369473141382</v>
      </c>
      <c r="N29" s="27">
        <v>0.139</v>
      </c>
      <c r="O29" s="18">
        <f t="shared" si="6"/>
        <v>-1.973281345851445</v>
      </c>
      <c r="P29" s="27">
        <v>0.156</v>
      </c>
      <c r="Q29" s="18">
        <f t="shared" si="7"/>
        <v>-1.8578992717326</v>
      </c>
      <c r="R29" s="27">
        <v>0.18</v>
      </c>
      <c r="S29" s="18">
        <f t="shared" si="8"/>
        <v>-1.7147984280919266</v>
      </c>
    </row>
    <row r="30" spans="2:19" ht="15">
      <c r="B30" s="14">
        <v>0.101</v>
      </c>
      <c r="C30" s="18">
        <f t="shared" si="0"/>
        <v>-2.2926347621408776</v>
      </c>
      <c r="D30" s="27">
        <v>0.115</v>
      </c>
      <c r="E30" s="18">
        <f t="shared" si="1"/>
        <v>-2.162823150618887</v>
      </c>
      <c r="F30" s="27">
        <v>0.177</v>
      </c>
      <c r="G30" s="18">
        <f t="shared" si="2"/>
        <v>-1.731605546408308</v>
      </c>
      <c r="H30" s="27">
        <v>0.137</v>
      </c>
      <c r="I30" s="18">
        <f t="shared" si="3"/>
        <v>-1.987774353154012</v>
      </c>
      <c r="J30" s="27">
        <v>0.083</v>
      </c>
      <c r="K30" s="18">
        <f t="shared" si="4"/>
        <v>-2.488914671185539</v>
      </c>
      <c r="L30" s="27">
        <v>0.096</v>
      </c>
      <c r="M30" s="18">
        <f t="shared" si="5"/>
        <v>-2.3434070875143007</v>
      </c>
      <c r="N30" s="27">
        <v>0.066</v>
      </c>
      <c r="O30" s="18">
        <f t="shared" si="6"/>
        <v>-2.7181005369557116</v>
      </c>
      <c r="P30" s="27">
        <v>0.071</v>
      </c>
      <c r="Q30" s="18">
        <f t="shared" si="7"/>
        <v>-2.645075401940822</v>
      </c>
      <c r="R30" s="27">
        <v>0.082</v>
      </c>
      <c r="S30" s="18">
        <f t="shared" si="8"/>
        <v>-2.501036031717884</v>
      </c>
    </row>
    <row r="31" spans="2:19" ht="15">
      <c r="B31" s="14">
        <v>0.102</v>
      </c>
      <c r="C31" s="18">
        <f t="shared" si="0"/>
        <v>-2.282782465697866</v>
      </c>
      <c r="D31" s="27">
        <v>0.142</v>
      </c>
      <c r="E31" s="18">
        <f t="shared" si="1"/>
        <v>-1.9519282213808764</v>
      </c>
      <c r="F31" s="27">
        <v>0.179</v>
      </c>
      <c r="G31" s="18">
        <f t="shared" si="2"/>
        <v>-1.720369473141382</v>
      </c>
      <c r="H31" s="27">
        <v>0.213</v>
      </c>
      <c r="I31" s="18">
        <f t="shared" si="3"/>
        <v>-1.546463113272712</v>
      </c>
      <c r="J31" s="27">
        <v>0.183</v>
      </c>
      <c r="K31" s="18">
        <f t="shared" si="4"/>
        <v>-1.6982691261407161</v>
      </c>
      <c r="L31" s="27">
        <v>0.178</v>
      </c>
      <c r="M31" s="18">
        <f t="shared" si="5"/>
        <v>-1.725971728690052</v>
      </c>
      <c r="N31" s="27">
        <v>0.157</v>
      </c>
      <c r="O31" s="18">
        <f t="shared" si="6"/>
        <v>-1.851509473633829</v>
      </c>
      <c r="P31" s="27">
        <v>0.159</v>
      </c>
      <c r="Q31" s="18">
        <f t="shared" si="7"/>
        <v>-1.8388510767619055</v>
      </c>
      <c r="R31" s="27">
        <v>0.177</v>
      </c>
      <c r="S31" s="18">
        <f t="shared" si="8"/>
        <v>-1.731605546408308</v>
      </c>
    </row>
    <row r="32" spans="2:19" ht="15">
      <c r="B32" s="14">
        <v>0.176</v>
      </c>
      <c r="C32" s="18">
        <f t="shared" si="0"/>
        <v>-1.7372712839439852</v>
      </c>
      <c r="D32" s="27">
        <v>0.181</v>
      </c>
      <c r="E32" s="18">
        <f t="shared" si="1"/>
        <v>-1.7092582477163114</v>
      </c>
      <c r="F32" s="27">
        <v>0.187</v>
      </c>
      <c r="G32" s="18">
        <f t="shared" si="2"/>
        <v>-1.6766466621275504</v>
      </c>
      <c r="H32" s="27">
        <v>0.181</v>
      </c>
      <c r="I32" s="18">
        <f t="shared" si="3"/>
        <v>-1.7092582477163114</v>
      </c>
      <c r="J32" s="27">
        <v>0.158</v>
      </c>
      <c r="K32" s="18">
        <f t="shared" si="4"/>
        <v>-1.8451602459551701</v>
      </c>
      <c r="L32" s="27">
        <v>0.185</v>
      </c>
      <c r="M32" s="18">
        <f t="shared" si="5"/>
        <v>-1.6873994539038122</v>
      </c>
      <c r="N32" s="27">
        <v>0.142</v>
      </c>
      <c r="O32" s="18">
        <f t="shared" si="6"/>
        <v>-1.9519282213808764</v>
      </c>
      <c r="P32" s="27">
        <v>0.162</v>
      </c>
      <c r="Q32" s="18">
        <f t="shared" si="7"/>
        <v>-1.820158943749753</v>
      </c>
      <c r="R32" s="27">
        <v>0.102</v>
      </c>
      <c r="S32" s="18">
        <f t="shared" si="8"/>
        <v>-2.282782465697866</v>
      </c>
    </row>
    <row r="33" spans="2:19" ht="15">
      <c r="B33" s="14">
        <v>0.135</v>
      </c>
      <c r="C33" s="18">
        <f t="shared" si="0"/>
        <v>-2.0024805005437076</v>
      </c>
      <c r="D33" s="27">
        <v>0.163</v>
      </c>
      <c r="E33" s="18">
        <f t="shared" si="1"/>
        <v>-1.8140050781753747</v>
      </c>
      <c r="F33" s="27">
        <v>0.168</v>
      </c>
      <c r="G33" s="18">
        <f t="shared" si="2"/>
        <v>-1.783791299578878</v>
      </c>
      <c r="H33" s="27">
        <v>0.19</v>
      </c>
      <c r="I33" s="18">
        <f t="shared" si="3"/>
        <v>-1.6607312068216509</v>
      </c>
      <c r="J33" s="27">
        <v>0.153</v>
      </c>
      <c r="K33" s="18">
        <f t="shared" si="4"/>
        <v>-1.8773173575897015</v>
      </c>
      <c r="L33" s="27">
        <v>0.164</v>
      </c>
      <c r="M33" s="18">
        <f t="shared" si="5"/>
        <v>-1.8078888511579385</v>
      </c>
      <c r="N33" s="27">
        <v>0.154</v>
      </c>
      <c r="O33" s="18">
        <f t="shared" si="6"/>
        <v>-1.870802676568508</v>
      </c>
      <c r="P33" s="27">
        <v>0.153</v>
      </c>
      <c r="Q33" s="18">
        <f t="shared" si="7"/>
        <v>-1.8773173575897015</v>
      </c>
      <c r="R33" s="27">
        <v>0.111</v>
      </c>
      <c r="S33" s="18">
        <f t="shared" si="8"/>
        <v>-2.198225077669803</v>
      </c>
    </row>
    <row r="34" spans="2:19" ht="15">
      <c r="B34" s="14">
        <v>0.158</v>
      </c>
      <c r="C34" s="18">
        <f t="shared" si="0"/>
        <v>-1.8451602459551701</v>
      </c>
      <c r="D34" s="27">
        <v>0.182</v>
      </c>
      <c r="E34" s="18">
        <f t="shared" si="1"/>
        <v>-1.7037485919053417</v>
      </c>
      <c r="F34" s="27">
        <v>0.195</v>
      </c>
      <c r="G34" s="18">
        <f t="shared" si="2"/>
        <v>-1.6347557204183902</v>
      </c>
      <c r="H34" s="27">
        <v>0.261</v>
      </c>
      <c r="I34" s="18">
        <f t="shared" si="3"/>
        <v>-1.3432348716594436</v>
      </c>
      <c r="J34" s="27">
        <v>0.229</v>
      </c>
      <c r="K34" s="18">
        <f t="shared" si="4"/>
        <v>-1.4740332754278973</v>
      </c>
      <c r="L34" s="27">
        <v>0.255</v>
      </c>
      <c r="M34" s="18">
        <f t="shared" si="5"/>
        <v>-1.3664917338237108</v>
      </c>
      <c r="N34" s="27">
        <v>0.15</v>
      </c>
      <c r="O34" s="18">
        <f t="shared" si="6"/>
        <v>-1.8971199848858813</v>
      </c>
      <c r="P34" s="27">
        <v>0.106</v>
      </c>
      <c r="Q34" s="18">
        <f t="shared" si="7"/>
        <v>-2.24431618487007</v>
      </c>
      <c r="R34" s="27">
        <v>0.122</v>
      </c>
      <c r="S34" s="18">
        <f t="shared" si="8"/>
        <v>-2.1037342342488805</v>
      </c>
    </row>
    <row r="35" spans="2:19" ht="15">
      <c r="B35" s="14">
        <v>0.166</v>
      </c>
      <c r="C35" s="18">
        <f t="shared" si="0"/>
        <v>-1.7957674906255938</v>
      </c>
      <c r="D35" s="27">
        <v>0.141</v>
      </c>
      <c r="E35" s="18">
        <f t="shared" si="1"/>
        <v>-1.9589953886039688</v>
      </c>
      <c r="F35" s="27">
        <v>0.144</v>
      </c>
      <c r="G35" s="18">
        <f t="shared" si="2"/>
        <v>-1.9379419794061366</v>
      </c>
      <c r="H35" s="27">
        <v>0.149</v>
      </c>
      <c r="I35" s="18">
        <f t="shared" si="3"/>
        <v>-1.903808973036678</v>
      </c>
      <c r="J35" s="27">
        <v>0.164</v>
      </c>
      <c r="K35" s="18">
        <f t="shared" si="4"/>
        <v>-1.8078888511579385</v>
      </c>
      <c r="L35" s="27">
        <v>0.137</v>
      </c>
      <c r="M35" s="18">
        <f t="shared" si="5"/>
        <v>-1.987774353154012</v>
      </c>
      <c r="N35" s="27">
        <v>0.131</v>
      </c>
      <c r="O35" s="18">
        <f t="shared" si="6"/>
        <v>-2.0325579557809856</v>
      </c>
      <c r="P35" s="27">
        <v>0.119</v>
      </c>
      <c r="Q35" s="18">
        <f t="shared" si="7"/>
        <v>-2.1286317858706076</v>
      </c>
      <c r="R35" s="27">
        <v>0.118</v>
      </c>
      <c r="S35" s="18">
        <f t="shared" si="8"/>
        <v>-2.137070654516472</v>
      </c>
    </row>
    <row r="36" spans="2:19" ht="15">
      <c r="B36" s="14">
        <v>0.156</v>
      </c>
      <c r="C36" s="18">
        <f t="shared" si="0"/>
        <v>-1.8578992717326</v>
      </c>
      <c r="D36" s="27">
        <v>0.145</v>
      </c>
      <c r="E36" s="18">
        <f t="shared" si="1"/>
        <v>-1.9310215365615626</v>
      </c>
      <c r="F36" s="27">
        <v>0.158</v>
      </c>
      <c r="G36" s="18">
        <f t="shared" si="2"/>
        <v>-1.8451602459551701</v>
      </c>
      <c r="H36" s="27">
        <v>0.174</v>
      </c>
      <c r="I36" s="18">
        <f t="shared" si="3"/>
        <v>-1.7486999797676082</v>
      </c>
      <c r="J36" s="27">
        <v>0.152</v>
      </c>
      <c r="K36" s="18">
        <f t="shared" si="4"/>
        <v>-1.8838747581358606</v>
      </c>
      <c r="L36" s="27">
        <v>0.179</v>
      </c>
      <c r="M36" s="18">
        <f t="shared" si="5"/>
        <v>-1.720369473141382</v>
      </c>
      <c r="N36" s="27">
        <v>0.165</v>
      </c>
      <c r="O36" s="18">
        <f t="shared" si="6"/>
        <v>-1.8018098050815563</v>
      </c>
      <c r="P36" s="27">
        <v>0.178</v>
      </c>
      <c r="Q36" s="18">
        <f t="shared" si="7"/>
        <v>-1.725971728690052</v>
      </c>
      <c r="R36" s="27">
        <v>0.219</v>
      </c>
      <c r="S36" s="18">
        <f t="shared" si="8"/>
        <v>-1.5186835491656363</v>
      </c>
    </row>
    <row r="37" spans="2:19" ht="15">
      <c r="B37" s="14">
        <v>0.218</v>
      </c>
      <c r="C37" s="18">
        <f t="shared" si="0"/>
        <v>-1.523260216193048</v>
      </c>
      <c r="D37" s="27">
        <v>0.201</v>
      </c>
      <c r="E37" s="18">
        <f t="shared" si="1"/>
        <v>-1.6044503709230613</v>
      </c>
      <c r="F37" s="27">
        <v>0.202</v>
      </c>
      <c r="G37" s="18">
        <f t="shared" si="2"/>
        <v>-1.5994875815809322</v>
      </c>
      <c r="H37" s="27">
        <v>0.163</v>
      </c>
      <c r="I37" s="18">
        <f t="shared" si="3"/>
        <v>-1.8140050781753747</v>
      </c>
      <c r="J37" s="27">
        <v>0.213</v>
      </c>
      <c r="K37" s="18">
        <f t="shared" si="4"/>
        <v>-1.546463113272712</v>
      </c>
      <c r="L37" s="27">
        <v>0.195</v>
      </c>
      <c r="M37" s="18">
        <f t="shared" si="5"/>
        <v>-1.6347557204183902</v>
      </c>
      <c r="N37" s="27">
        <v>0.151</v>
      </c>
      <c r="O37" s="18">
        <f t="shared" si="6"/>
        <v>-1.8904754421672127</v>
      </c>
      <c r="P37" s="27">
        <v>0.084</v>
      </c>
      <c r="Q37" s="18">
        <f t="shared" si="7"/>
        <v>-2.4769384801388235</v>
      </c>
      <c r="R37" s="27">
        <v>0.142</v>
      </c>
      <c r="S37" s="18">
        <f t="shared" si="8"/>
        <v>-1.9519282213808764</v>
      </c>
    </row>
    <row r="38" spans="2:19" ht="15">
      <c r="B38" s="14">
        <v>0.194</v>
      </c>
      <c r="C38" s="18">
        <f t="shared" si="0"/>
        <v>-1.6398971199188088</v>
      </c>
      <c r="D38" s="27">
        <v>0.181</v>
      </c>
      <c r="E38" s="18">
        <f t="shared" si="1"/>
        <v>-1.7092582477163114</v>
      </c>
      <c r="F38" s="27">
        <v>0.188</v>
      </c>
      <c r="G38" s="18">
        <f t="shared" si="2"/>
        <v>-1.6713133161521878</v>
      </c>
      <c r="H38" s="27">
        <v>0.214</v>
      </c>
      <c r="I38" s="18">
        <f t="shared" si="3"/>
        <v>-1.5417792639602856</v>
      </c>
      <c r="J38" s="27">
        <v>0.204</v>
      </c>
      <c r="K38" s="18">
        <f t="shared" si="4"/>
        <v>-1.5896352851379207</v>
      </c>
      <c r="L38" s="27">
        <v>0.208</v>
      </c>
      <c r="M38" s="18">
        <f t="shared" si="5"/>
        <v>-1.5702171992808192</v>
      </c>
      <c r="N38" s="27">
        <v>0.173</v>
      </c>
      <c r="O38" s="18">
        <f t="shared" si="6"/>
        <v>-1.7544636844843582</v>
      </c>
      <c r="P38" s="27">
        <v>0.153</v>
      </c>
      <c r="Q38" s="18">
        <f t="shared" si="7"/>
        <v>-1.8773173575897015</v>
      </c>
      <c r="R38" s="27">
        <v>0.136</v>
      </c>
      <c r="S38" s="18">
        <f t="shared" si="8"/>
        <v>-1.995100393246085</v>
      </c>
    </row>
    <row r="39" spans="2:19" ht="15">
      <c r="B39" s="14">
        <v>0.156</v>
      </c>
      <c r="C39" s="18">
        <f t="shared" si="0"/>
        <v>-1.8578992717326</v>
      </c>
      <c r="D39" s="27">
        <v>0.173</v>
      </c>
      <c r="E39" s="18">
        <f t="shared" si="1"/>
        <v>-1.7544636844843582</v>
      </c>
      <c r="F39" s="27">
        <v>0.198</v>
      </c>
      <c r="G39" s="18">
        <f t="shared" si="2"/>
        <v>-1.6194882482876019</v>
      </c>
      <c r="H39" s="27">
        <v>0.198</v>
      </c>
      <c r="I39" s="18">
        <f t="shared" si="3"/>
        <v>-1.6194882482876019</v>
      </c>
      <c r="J39" s="27">
        <v>0.188</v>
      </c>
      <c r="K39" s="18">
        <f t="shared" si="4"/>
        <v>-1.6713133161521878</v>
      </c>
      <c r="L39" s="27">
        <v>0.202</v>
      </c>
      <c r="M39" s="18">
        <f t="shared" si="5"/>
        <v>-1.5994875815809322</v>
      </c>
      <c r="N39" s="27">
        <v>0.198</v>
      </c>
      <c r="O39" s="18">
        <f t="shared" si="6"/>
        <v>-1.6194882482876019</v>
      </c>
      <c r="P39" s="27">
        <v>0.197</v>
      </c>
      <c r="Q39" s="18">
        <f t="shared" si="7"/>
        <v>-1.6245515502441485</v>
      </c>
      <c r="R39" s="27">
        <v>0.215</v>
      </c>
      <c r="S39" s="18">
        <f t="shared" si="8"/>
        <v>-1.5371172508544744</v>
      </c>
    </row>
    <row r="40" spans="2:19" ht="15">
      <c r="B40" s="14">
        <v>0.111</v>
      </c>
      <c r="C40" s="18">
        <f t="shared" si="0"/>
        <v>-2.198225077669803</v>
      </c>
      <c r="D40" s="27">
        <v>0.092</v>
      </c>
      <c r="E40" s="18">
        <f t="shared" si="1"/>
        <v>-2.385966701933097</v>
      </c>
      <c r="F40" s="27">
        <v>0.099</v>
      </c>
      <c r="G40" s="18">
        <f t="shared" si="2"/>
        <v>-2.312635428847547</v>
      </c>
      <c r="H40" s="27">
        <v>0.099</v>
      </c>
      <c r="I40" s="18">
        <f t="shared" si="3"/>
        <v>-2.312635428847547</v>
      </c>
      <c r="J40" s="27">
        <v>0.083</v>
      </c>
      <c r="K40" s="18">
        <f t="shared" si="4"/>
        <v>-2.488914671185539</v>
      </c>
      <c r="L40" s="27">
        <v>0.102</v>
      </c>
      <c r="M40" s="18">
        <f t="shared" si="5"/>
        <v>-2.282782465697866</v>
      </c>
      <c r="N40" s="27">
        <v>0.12</v>
      </c>
      <c r="O40" s="18">
        <f t="shared" si="6"/>
        <v>-2.120263536200091</v>
      </c>
      <c r="P40" s="27">
        <v>0.098</v>
      </c>
      <c r="Q40" s="18">
        <f t="shared" si="7"/>
        <v>-2.322787800311565</v>
      </c>
      <c r="R40" s="27">
        <v>0.116</v>
      </c>
      <c r="S40" s="18">
        <f t="shared" si="8"/>
        <v>-2.1541650878757723</v>
      </c>
    </row>
    <row r="41" spans="2:19" ht="15">
      <c r="B41" s="14">
        <v>0.144</v>
      </c>
      <c r="C41" s="18">
        <f t="shared" si="0"/>
        <v>-1.9379419794061366</v>
      </c>
      <c r="D41" s="27">
        <v>0.123</v>
      </c>
      <c r="E41" s="18">
        <f t="shared" si="1"/>
        <v>-2.0955709236097197</v>
      </c>
      <c r="F41" s="27">
        <v>0.119</v>
      </c>
      <c r="G41" s="18">
        <f t="shared" si="2"/>
        <v>-2.1286317858706076</v>
      </c>
      <c r="H41" s="27">
        <v>0.161</v>
      </c>
      <c r="I41" s="18">
        <f t="shared" si="3"/>
        <v>-1.8263509139976741</v>
      </c>
      <c r="J41" s="27">
        <v>0.16</v>
      </c>
      <c r="K41" s="18">
        <f t="shared" si="4"/>
        <v>-1.8325814637483102</v>
      </c>
      <c r="L41" s="27">
        <v>0.157</v>
      </c>
      <c r="M41" s="18">
        <f t="shared" si="5"/>
        <v>-1.851509473633829</v>
      </c>
      <c r="N41" s="27">
        <v>0.191</v>
      </c>
      <c r="O41" s="18">
        <f t="shared" si="6"/>
        <v>-1.6554818509355071</v>
      </c>
      <c r="P41" s="27">
        <v>0.161</v>
      </c>
      <c r="Q41" s="18">
        <f t="shared" si="7"/>
        <v>-1.8263509139976741</v>
      </c>
      <c r="R41" s="27">
        <v>0.213</v>
      </c>
      <c r="S41" s="18">
        <f t="shared" si="8"/>
        <v>-1.546463113272712</v>
      </c>
    </row>
    <row r="42" spans="2:19" ht="15">
      <c r="B42" s="14">
        <v>0.192</v>
      </c>
      <c r="C42" s="18">
        <f aca="true" t="shared" si="9" ref="C42:C59">LN(B42)</f>
        <v>-1.6502599069543555</v>
      </c>
      <c r="D42" s="27">
        <v>0.168</v>
      </c>
      <c r="E42" s="18">
        <f aca="true" t="shared" si="10" ref="E42:E59">LN(D42)</f>
        <v>-1.783791299578878</v>
      </c>
      <c r="F42" s="27">
        <v>0.175</v>
      </c>
      <c r="G42" s="18">
        <f aca="true" t="shared" si="11" ref="G42:G59">LN(F42)</f>
        <v>-1.742969305058623</v>
      </c>
      <c r="H42" s="27">
        <v>0.183</v>
      </c>
      <c r="I42" s="18">
        <f aca="true" t="shared" si="12" ref="I42:I59">LN(H42)</f>
        <v>-1.6982691261407161</v>
      </c>
      <c r="J42" s="27">
        <v>0.181</v>
      </c>
      <c r="K42" s="18">
        <f aca="true" t="shared" si="13" ref="K42:K59">LN(J42)</f>
        <v>-1.7092582477163114</v>
      </c>
      <c r="L42" s="27">
        <v>0.167</v>
      </c>
      <c r="M42" s="18">
        <f aca="true" t="shared" si="14" ref="M42:M59">LN(L42)</f>
        <v>-1.7897614665653818</v>
      </c>
      <c r="N42" s="27">
        <v>0.147</v>
      </c>
      <c r="O42" s="18">
        <f aca="true" t="shared" si="15" ref="O42:O59">LN(N42)</f>
        <v>-1.9173226922034008</v>
      </c>
      <c r="P42" s="27">
        <v>0.141</v>
      </c>
      <c r="Q42" s="18">
        <f aca="true" t="shared" si="16" ref="Q42:Q59">LN(P42)</f>
        <v>-1.9589953886039688</v>
      </c>
      <c r="R42" s="27">
        <v>0.156</v>
      </c>
      <c r="S42" s="18">
        <f aca="true" t="shared" si="17" ref="S42:S59">LN(R42)</f>
        <v>-1.8578992717326</v>
      </c>
    </row>
    <row r="43" spans="2:19" ht="15">
      <c r="B43" s="14">
        <v>0.164</v>
      </c>
      <c r="C43" s="18">
        <f t="shared" si="9"/>
        <v>-1.8078888511579385</v>
      </c>
      <c r="D43" s="27">
        <v>0.159</v>
      </c>
      <c r="E43" s="18">
        <f t="shared" si="10"/>
        <v>-1.8388510767619055</v>
      </c>
      <c r="F43" s="27">
        <v>0.161</v>
      </c>
      <c r="G43" s="18">
        <f t="shared" si="11"/>
        <v>-1.8263509139976741</v>
      </c>
      <c r="H43" s="27">
        <v>0.194</v>
      </c>
      <c r="I43" s="18">
        <f t="shared" si="12"/>
        <v>-1.6398971199188088</v>
      </c>
      <c r="J43" s="27">
        <v>0.197</v>
      </c>
      <c r="K43" s="18">
        <f t="shared" si="13"/>
        <v>-1.6245515502441485</v>
      </c>
      <c r="L43" s="27">
        <v>0.199</v>
      </c>
      <c r="M43" s="18">
        <f t="shared" si="14"/>
        <v>-1.6144504542576446</v>
      </c>
      <c r="N43" s="27">
        <v>0.15</v>
      </c>
      <c r="O43" s="18">
        <f t="shared" si="15"/>
        <v>-1.8971199848858813</v>
      </c>
      <c r="P43" s="27">
        <v>0.153</v>
      </c>
      <c r="Q43" s="18">
        <f t="shared" si="16"/>
        <v>-1.8773173575897015</v>
      </c>
      <c r="R43" s="27">
        <v>0.147</v>
      </c>
      <c r="S43" s="18">
        <f t="shared" si="17"/>
        <v>-1.9173226922034008</v>
      </c>
    </row>
    <row r="44" spans="2:19" ht="15">
      <c r="B44" s="14">
        <v>0.111</v>
      </c>
      <c r="C44" s="18">
        <f t="shared" si="9"/>
        <v>-2.198225077669803</v>
      </c>
      <c r="D44" s="27">
        <v>0.114</v>
      </c>
      <c r="E44" s="18">
        <f t="shared" si="10"/>
        <v>-2.1715568305876416</v>
      </c>
      <c r="F44" s="27">
        <v>0.14</v>
      </c>
      <c r="G44" s="18">
        <f t="shared" si="11"/>
        <v>-1.9661128563728327</v>
      </c>
      <c r="H44" s="27">
        <v>0.131</v>
      </c>
      <c r="I44" s="18">
        <f t="shared" si="12"/>
        <v>-2.0325579557809856</v>
      </c>
      <c r="J44" s="27">
        <v>0.143</v>
      </c>
      <c r="K44" s="18">
        <f t="shared" si="13"/>
        <v>-1.9449106487222299</v>
      </c>
      <c r="L44" s="27">
        <v>0.132</v>
      </c>
      <c r="M44" s="18">
        <f t="shared" si="14"/>
        <v>-2.0249533563957662</v>
      </c>
      <c r="N44" s="27">
        <v>0.12</v>
      </c>
      <c r="O44" s="18">
        <f t="shared" si="15"/>
        <v>-2.120263536200091</v>
      </c>
      <c r="P44" s="27">
        <v>0.113</v>
      </c>
      <c r="Q44" s="18">
        <f t="shared" si="16"/>
        <v>-2.1803674602697964</v>
      </c>
      <c r="R44" s="27">
        <v>0.076</v>
      </c>
      <c r="S44" s="18">
        <f t="shared" si="17"/>
        <v>-2.577021938695806</v>
      </c>
    </row>
    <row r="45" spans="2:19" ht="15">
      <c r="B45" s="14">
        <v>0.137</v>
      </c>
      <c r="C45" s="18">
        <f t="shared" si="9"/>
        <v>-1.987774353154012</v>
      </c>
      <c r="D45" s="27">
        <v>0.151</v>
      </c>
      <c r="E45" s="18">
        <f t="shared" si="10"/>
        <v>-1.8904754421672127</v>
      </c>
      <c r="F45" s="27">
        <v>0.12</v>
      </c>
      <c r="G45" s="18">
        <f t="shared" si="11"/>
        <v>-2.120263536200091</v>
      </c>
      <c r="H45" s="27">
        <v>0.112</v>
      </c>
      <c r="I45" s="18">
        <f t="shared" si="12"/>
        <v>-2.1892564076870427</v>
      </c>
      <c r="J45" s="27">
        <v>0.113</v>
      </c>
      <c r="K45" s="18">
        <f t="shared" si="13"/>
        <v>-2.1803674602697964</v>
      </c>
      <c r="L45" s="27">
        <v>0.117</v>
      </c>
      <c r="M45" s="18">
        <f t="shared" si="14"/>
        <v>-2.145581344184381</v>
      </c>
      <c r="N45" s="27">
        <v>0.145</v>
      </c>
      <c r="O45" s="18">
        <f t="shared" si="15"/>
        <v>-1.9310215365615626</v>
      </c>
      <c r="P45" s="27">
        <v>0.116</v>
      </c>
      <c r="Q45" s="18">
        <f t="shared" si="16"/>
        <v>-2.1541650878757723</v>
      </c>
      <c r="R45" s="27">
        <v>0.149</v>
      </c>
      <c r="S45" s="18">
        <f t="shared" si="17"/>
        <v>-1.903808973036678</v>
      </c>
    </row>
    <row r="46" spans="2:19" ht="15">
      <c r="B46" s="14">
        <v>0.165</v>
      </c>
      <c r="C46" s="18">
        <f t="shared" si="9"/>
        <v>-1.8018098050815563</v>
      </c>
      <c r="D46" s="27">
        <v>0.129</v>
      </c>
      <c r="E46" s="18">
        <f t="shared" si="10"/>
        <v>-2.047942874620465</v>
      </c>
      <c r="F46" s="27">
        <v>0.126</v>
      </c>
      <c r="G46" s="18">
        <f t="shared" si="11"/>
        <v>-2.071473372030659</v>
      </c>
      <c r="H46" s="27">
        <v>0.11</v>
      </c>
      <c r="I46" s="18">
        <f t="shared" si="12"/>
        <v>-2.2072749131897207</v>
      </c>
      <c r="J46" s="27">
        <v>0.142</v>
      </c>
      <c r="K46" s="18">
        <f t="shared" si="13"/>
        <v>-1.9519282213808764</v>
      </c>
      <c r="L46" s="27">
        <v>0.131</v>
      </c>
      <c r="M46" s="18">
        <f t="shared" si="14"/>
        <v>-2.0325579557809856</v>
      </c>
      <c r="N46" s="27">
        <v>0.139</v>
      </c>
      <c r="O46" s="18">
        <f t="shared" si="15"/>
        <v>-1.973281345851445</v>
      </c>
      <c r="P46" s="27">
        <v>0.127</v>
      </c>
      <c r="Q46" s="18">
        <f t="shared" si="16"/>
        <v>-2.0635681925235456</v>
      </c>
      <c r="R46" s="27">
        <v>0.143</v>
      </c>
      <c r="S46" s="18">
        <f t="shared" si="17"/>
        <v>-1.9449106487222299</v>
      </c>
    </row>
    <row r="47" spans="2:19" ht="15">
      <c r="B47" s="14">
        <v>0.168</v>
      </c>
      <c r="C47" s="18">
        <f t="shared" si="9"/>
        <v>-1.783791299578878</v>
      </c>
      <c r="D47" s="27">
        <v>0.157</v>
      </c>
      <c r="E47" s="18">
        <f t="shared" si="10"/>
        <v>-1.851509473633829</v>
      </c>
      <c r="F47" s="27">
        <v>0.154</v>
      </c>
      <c r="G47" s="18">
        <f t="shared" si="11"/>
        <v>-1.870802676568508</v>
      </c>
      <c r="H47" s="27">
        <v>0.136</v>
      </c>
      <c r="I47" s="18">
        <f t="shared" si="12"/>
        <v>-1.995100393246085</v>
      </c>
      <c r="J47" s="27">
        <v>0.133</v>
      </c>
      <c r="K47" s="18">
        <f t="shared" si="13"/>
        <v>-2.017406150760383</v>
      </c>
      <c r="L47" s="27">
        <v>0.121</v>
      </c>
      <c r="M47" s="18">
        <f t="shared" si="14"/>
        <v>-2.111964733385396</v>
      </c>
      <c r="N47" s="27">
        <v>0.127</v>
      </c>
      <c r="O47" s="18">
        <f t="shared" si="15"/>
        <v>-2.0635681925235456</v>
      </c>
      <c r="P47" s="27">
        <v>0.137</v>
      </c>
      <c r="Q47" s="18">
        <f t="shared" si="16"/>
        <v>-1.987774353154012</v>
      </c>
      <c r="R47" s="27">
        <v>0.084</v>
      </c>
      <c r="S47" s="18">
        <f t="shared" si="17"/>
        <v>-2.4769384801388235</v>
      </c>
    </row>
    <row r="48" spans="2:19" ht="15">
      <c r="B48" s="14">
        <v>0.152</v>
      </c>
      <c r="C48" s="18">
        <f t="shared" si="9"/>
        <v>-1.8838747581358606</v>
      </c>
      <c r="D48" s="27">
        <v>0.149</v>
      </c>
      <c r="E48" s="18">
        <f t="shared" si="10"/>
        <v>-1.903808973036678</v>
      </c>
      <c r="F48" s="27">
        <v>0.151</v>
      </c>
      <c r="G48" s="18">
        <f t="shared" si="11"/>
        <v>-1.8904754421672127</v>
      </c>
      <c r="H48" s="27">
        <v>0.128</v>
      </c>
      <c r="I48" s="18">
        <f t="shared" si="12"/>
        <v>-2.05572501506252</v>
      </c>
      <c r="J48" s="27">
        <v>0.157</v>
      </c>
      <c r="K48" s="18">
        <f t="shared" si="13"/>
        <v>-1.851509473633829</v>
      </c>
      <c r="L48" s="27">
        <v>0.137</v>
      </c>
      <c r="M48" s="18">
        <f t="shared" si="14"/>
        <v>-1.987774353154012</v>
      </c>
      <c r="N48" s="27">
        <v>0.181</v>
      </c>
      <c r="O48" s="18">
        <f t="shared" si="15"/>
        <v>-1.7092582477163114</v>
      </c>
      <c r="P48" s="27">
        <v>0.16</v>
      </c>
      <c r="Q48" s="18">
        <f t="shared" si="16"/>
        <v>-1.8325814637483102</v>
      </c>
      <c r="R48" s="27">
        <v>0.09</v>
      </c>
      <c r="S48" s="18">
        <f t="shared" si="17"/>
        <v>-2.4079456086518722</v>
      </c>
    </row>
    <row r="49" spans="2:19" ht="15">
      <c r="B49" s="14">
        <v>0.112</v>
      </c>
      <c r="C49" s="18">
        <f t="shared" si="9"/>
        <v>-2.1892564076870427</v>
      </c>
      <c r="D49" s="27">
        <v>0.118</v>
      </c>
      <c r="E49" s="18">
        <f t="shared" si="10"/>
        <v>-2.137070654516472</v>
      </c>
      <c r="F49" s="27">
        <v>0.133</v>
      </c>
      <c r="G49" s="18">
        <f t="shared" si="11"/>
        <v>-2.017406150760383</v>
      </c>
      <c r="H49" s="27">
        <v>0.171</v>
      </c>
      <c r="I49" s="18">
        <f t="shared" si="12"/>
        <v>-1.7660917224794772</v>
      </c>
      <c r="J49" s="27">
        <v>0.164</v>
      </c>
      <c r="K49" s="18">
        <f t="shared" si="13"/>
        <v>-1.8078888511579385</v>
      </c>
      <c r="L49" s="27">
        <v>0.145</v>
      </c>
      <c r="M49" s="18">
        <f t="shared" si="14"/>
        <v>-1.9310215365615626</v>
      </c>
      <c r="N49" s="27">
        <v>0.113</v>
      </c>
      <c r="O49" s="18">
        <f t="shared" si="15"/>
        <v>-2.1803674602697964</v>
      </c>
      <c r="P49" s="27">
        <v>0.098</v>
      </c>
      <c r="Q49" s="18">
        <f t="shared" si="16"/>
        <v>-2.322787800311565</v>
      </c>
      <c r="R49" s="27">
        <v>0.097</v>
      </c>
      <c r="S49" s="18">
        <f t="shared" si="17"/>
        <v>-2.333044300478754</v>
      </c>
    </row>
    <row r="50" spans="2:19" ht="15">
      <c r="B50" s="14">
        <v>0.142</v>
      </c>
      <c r="C50" s="18">
        <f t="shared" si="9"/>
        <v>-1.9519282213808764</v>
      </c>
      <c r="D50" s="27">
        <v>0.164</v>
      </c>
      <c r="E50" s="18">
        <f t="shared" si="10"/>
        <v>-1.8078888511579385</v>
      </c>
      <c r="F50" s="27">
        <v>0.126</v>
      </c>
      <c r="G50" s="18">
        <f t="shared" si="11"/>
        <v>-2.071473372030659</v>
      </c>
      <c r="H50" s="27">
        <v>0.087</v>
      </c>
      <c r="I50" s="18">
        <f t="shared" si="12"/>
        <v>-2.4418471603275536</v>
      </c>
      <c r="J50" s="27">
        <v>0.07</v>
      </c>
      <c r="K50" s="18">
        <f t="shared" si="13"/>
        <v>-2.659260036932778</v>
      </c>
      <c r="L50" s="27">
        <v>0.08</v>
      </c>
      <c r="M50" s="18">
        <f t="shared" si="14"/>
        <v>-2.5257286443082556</v>
      </c>
      <c r="N50" s="27">
        <v>0.08</v>
      </c>
      <c r="O50" s="18">
        <f t="shared" si="15"/>
        <v>-2.5257286443082556</v>
      </c>
      <c r="P50" s="27">
        <v>0.079</v>
      </c>
      <c r="Q50" s="18">
        <f t="shared" si="16"/>
        <v>-2.5383074265151158</v>
      </c>
      <c r="R50" s="27">
        <v>0.117</v>
      </c>
      <c r="S50" s="18">
        <f t="shared" si="17"/>
        <v>-2.145581344184381</v>
      </c>
    </row>
    <row r="51" spans="2:19" ht="15">
      <c r="B51" s="14">
        <v>0.159</v>
      </c>
      <c r="C51" s="18">
        <f t="shared" si="9"/>
        <v>-1.8388510767619055</v>
      </c>
      <c r="D51" s="27">
        <v>0.15</v>
      </c>
      <c r="E51" s="18">
        <f t="shared" si="10"/>
        <v>-1.8971199848858813</v>
      </c>
      <c r="F51" s="27">
        <v>0.154</v>
      </c>
      <c r="G51" s="18">
        <f t="shared" si="11"/>
        <v>-1.870802676568508</v>
      </c>
      <c r="H51" s="27">
        <v>0.154</v>
      </c>
      <c r="I51" s="18">
        <f t="shared" si="12"/>
        <v>-1.870802676568508</v>
      </c>
      <c r="J51" s="27">
        <v>0.154</v>
      </c>
      <c r="K51" s="18">
        <f t="shared" si="13"/>
        <v>-1.870802676568508</v>
      </c>
      <c r="L51" s="27">
        <v>0.157</v>
      </c>
      <c r="M51" s="18">
        <f t="shared" si="14"/>
        <v>-1.851509473633829</v>
      </c>
      <c r="N51" s="27">
        <v>0.159</v>
      </c>
      <c r="O51" s="18">
        <f t="shared" si="15"/>
        <v>-1.8388510767619055</v>
      </c>
      <c r="P51" s="27">
        <v>0.149</v>
      </c>
      <c r="Q51" s="18">
        <f t="shared" si="16"/>
        <v>-1.903808973036678</v>
      </c>
      <c r="R51" s="27">
        <v>0.188</v>
      </c>
      <c r="S51" s="18">
        <f t="shared" si="17"/>
        <v>-1.6713133161521878</v>
      </c>
    </row>
    <row r="52" spans="2:19" ht="15">
      <c r="B52" s="14">
        <v>0.115</v>
      </c>
      <c r="C52" s="18">
        <f t="shared" si="9"/>
        <v>-2.162823150618887</v>
      </c>
      <c r="D52" s="27">
        <v>0.106</v>
      </c>
      <c r="E52" s="18">
        <f t="shared" si="10"/>
        <v>-2.24431618487007</v>
      </c>
      <c r="F52" s="27">
        <v>0.11</v>
      </c>
      <c r="G52" s="18">
        <f t="shared" si="11"/>
        <v>-2.2072749131897207</v>
      </c>
      <c r="H52" s="27">
        <v>0.111</v>
      </c>
      <c r="I52" s="18">
        <f t="shared" si="12"/>
        <v>-2.198225077669803</v>
      </c>
      <c r="J52" s="27">
        <v>0.112</v>
      </c>
      <c r="K52" s="18">
        <f t="shared" si="13"/>
        <v>-2.1892564076870427</v>
      </c>
      <c r="L52" s="27">
        <v>0.115</v>
      </c>
      <c r="M52" s="18">
        <f t="shared" si="14"/>
        <v>-2.162823150618887</v>
      </c>
      <c r="N52" s="27">
        <v>0.181</v>
      </c>
      <c r="O52" s="18">
        <f t="shared" si="15"/>
        <v>-1.7092582477163114</v>
      </c>
      <c r="P52" s="27">
        <v>0.137</v>
      </c>
      <c r="Q52" s="18">
        <f t="shared" si="16"/>
        <v>-1.987774353154012</v>
      </c>
      <c r="R52" s="27">
        <v>0.102</v>
      </c>
      <c r="S52" s="18">
        <f t="shared" si="17"/>
        <v>-2.282782465697866</v>
      </c>
    </row>
    <row r="53" spans="2:19" ht="15">
      <c r="B53" s="14">
        <v>0.189</v>
      </c>
      <c r="C53" s="18">
        <f t="shared" si="9"/>
        <v>-1.6660082639224947</v>
      </c>
      <c r="D53" s="27">
        <v>0.152</v>
      </c>
      <c r="E53" s="18">
        <f t="shared" si="10"/>
        <v>-1.8838747581358606</v>
      </c>
      <c r="F53" s="27">
        <v>0.129</v>
      </c>
      <c r="G53" s="18">
        <f t="shared" si="11"/>
        <v>-2.047942874620465</v>
      </c>
      <c r="H53" s="27">
        <v>0.123</v>
      </c>
      <c r="I53" s="18">
        <f t="shared" si="12"/>
        <v>-2.0955709236097197</v>
      </c>
      <c r="J53" s="27">
        <v>0.143</v>
      </c>
      <c r="K53" s="18">
        <f t="shared" si="13"/>
        <v>-1.9449106487222299</v>
      </c>
      <c r="L53" s="27">
        <v>0.18</v>
      </c>
      <c r="M53" s="18">
        <f t="shared" si="14"/>
        <v>-1.7147984280919266</v>
      </c>
      <c r="N53" s="27">
        <v>0.161</v>
      </c>
      <c r="O53" s="18">
        <f t="shared" si="15"/>
        <v>-1.8263509139976741</v>
      </c>
      <c r="P53" s="27">
        <v>0.166</v>
      </c>
      <c r="Q53" s="18">
        <f t="shared" si="16"/>
        <v>-1.7957674906255938</v>
      </c>
      <c r="R53" s="27">
        <v>0.137</v>
      </c>
      <c r="S53" s="18">
        <f t="shared" si="17"/>
        <v>-1.987774353154012</v>
      </c>
    </row>
    <row r="54" spans="2:19" ht="15">
      <c r="B54" s="14">
        <v>0.134</v>
      </c>
      <c r="C54" s="18">
        <f t="shared" si="9"/>
        <v>-2.0099154790312257</v>
      </c>
      <c r="D54" s="27">
        <v>0.169</v>
      </c>
      <c r="E54" s="18">
        <f t="shared" si="10"/>
        <v>-1.7778565640590636</v>
      </c>
      <c r="F54" s="27">
        <v>0.157</v>
      </c>
      <c r="G54" s="18">
        <f t="shared" si="11"/>
        <v>-1.851509473633829</v>
      </c>
      <c r="H54" s="27">
        <v>0.222</v>
      </c>
      <c r="I54" s="18">
        <f t="shared" si="12"/>
        <v>-1.5050778971098575</v>
      </c>
      <c r="J54" s="27">
        <v>0.216</v>
      </c>
      <c r="K54" s="18">
        <f t="shared" si="13"/>
        <v>-1.5324768712979722</v>
      </c>
      <c r="L54" s="27">
        <v>0.179</v>
      </c>
      <c r="M54" s="18">
        <f t="shared" si="14"/>
        <v>-1.720369473141382</v>
      </c>
      <c r="N54" s="27">
        <v>0.145</v>
      </c>
      <c r="O54" s="18">
        <f t="shared" si="15"/>
        <v>-1.9310215365615626</v>
      </c>
      <c r="P54" s="27">
        <v>0.111</v>
      </c>
      <c r="Q54" s="18">
        <f t="shared" si="16"/>
        <v>-2.198225077669803</v>
      </c>
      <c r="R54" s="27">
        <v>0.127</v>
      </c>
      <c r="S54" s="18">
        <f t="shared" si="17"/>
        <v>-2.0635681925235456</v>
      </c>
    </row>
    <row r="55" spans="2:19" ht="15">
      <c r="B55" s="14">
        <v>0.141</v>
      </c>
      <c r="C55" s="18">
        <f t="shared" si="9"/>
        <v>-1.9589953886039688</v>
      </c>
      <c r="D55" s="27">
        <v>0.171</v>
      </c>
      <c r="E55" s="18">
        <f t="shared" si="10"/>
        <v>-1.7660917224794772</v>
      </c>
      <c r="F55" s="27">
        <v>0.148</v>
      </c>
      <c r="G55" s="18">
        <f t="shared" si="11"/>
        <v>-1.9105430052180221</v>
      </c>
      <c r="H55" s="27">
        <v>0.116</v>
      </c>
      <c r="I55" s="18">
        <f t="shared" si="12"/>
        <v>-2.1541650878757723</v>
      </c>
      <c r="J55" s="27">
        <v>0.124</v>
      </c>
      <c r="K55" s="18">
        <f t="shared" si="13"/>
        <v>-2.0874737133771</v>
      </c>
      <c r="L55" s="27">
        <v>0.126</v>
      </c>
      <c r="M55" s="18">
        <f t="shared" si="14"/>
        <v>-2.071473372030659</v>
      </c>
      <c r="N55" s="27">
        <v>0.266</v>
      </c>
      <c r="O55" s="18">
        <f t="shared" si="15"/>
        <v>-1.324258970200438</v>
      </c>
      <c r="P55" s="27">
        <v>0.123</v>
      </c>
      <c r="Q55" s="18">
        <f t="shared" si="16"/>
        <v>-2.0955709236097197</v>
      </c>
      <c r="R55" s="27">
        <v>0.193</v>
      </c>
      <c r="S55" s="18">
        <f t="shared" si="17"/>
        <v>-1.6450650900772514</v>
      </c>
    </row>
    <row r="56" spans="2:19" ht="15">
      <c r="B56" s="14">
        <v>0.178</v>
      </c>
      <c r="C56" s="18">
        <f t="shared" si="9"/>
        <v>-1.725971728690052</v>
      </c>
      <c r="D56" s="27">
        <v>0.175</v>
      </c>
      <c r="E56" s="18">
        <f t="shared" si="10"/>
        <v>-1.742969305058623</v>
      </c>
      <c r="F56" s="27">
        <v>0.17</v>
      </c>
      <c r="G56" s="18">
        <f t="shared" si="11"/>
        <v>-1.7719568419318752</v>
      </c>
      <c r="H56" s="27">
        <v>0.165</v>
      </c>
      <c r="I56" s="18">
        <f t="shared" si="12"/>
        <v>-1.8018098050815563</v>
      </c>
      <c r="J56" s="27">
        <v>0.156</v>
      </c>
      <c r="K56" s="18">
        <f t="shared" si="13"/>
        <v>-1.8578992717326</v>
      </c>
      <c r="L56" s="27">
        <v>0.172</v>
      </c>
      <c r="M56" s="18">
        <f t="shared" si="14"/>
        <v>-1.760260802168684</v>
      </c>
      <c r="N56" s="27">
        <v>0.164</v>
      </c>
      <c r="O56" s="18">
        <f t="shared" si="15"/>
        <v>-1.8078888511579385</v>
      </c>
      <c r="P56" s="27">
        <v>0.158</v>
      </c>
      <c r="Q56" s="18">
        <f t="shared" si="16"/>
        <v>-1.8451602459551701</v>
      </c>
      <c r="R56" s="27">
        <v>0.152</v>
      </c>
      <c r="S56" s="18">
        <f t="shared" si="17"/>
        <v>-1.8838747581358606</v>
      </c>
    </row>
    <row r="57" spans="2:19" ht="15">
      <c r="B57" s="14">
        <v>0.139</v>
      </c>
      <c r="C57" s="18">
        <f t="shared" si="9"/>
        <v>-1.973281345851445</v>
      </c>
      <c r="D57" s="27">
        <v>0.118</v>
      </c>
      <c r="E57" s="18">
        <f t="shared" si="10"/>
        <v>-2.137070654516472</v>
      </c>
      <c r="F57" s="27">
        <v>0.405</v>
      </c>
      <c r="G57" s="18">
        <f t="shared" si="11"/>
        <v>-0.9038682118755978</v>
      </c>
      <c r="H57" s="27">
        <v>0.087</v>
      </c>
      <c r="I57" s="18">
        <f t="shared" si="12"/>
        <v>-2.4418471603275536</v>
      </c>
      <c r="J57" s="27">
        <v>0.089</v>
      </c>
      <c r="K57" s="18">
        <f t="shared" si="13"/>
        <v>-2.419118909249997</v>
      </c>
      <c r="L57" s="27">
        <v>0.14</v>
      </c>
      <c r="M57" s="18">
        <f t="shared" si="14"/>
        <v>-1.9661128563728327</v>
      </c>
      <c r="N57" s="27">
        <v>0.124</v>
      </c>
      <c r="O57" s="18">
        <f t="shared" si="15"/>
        <v>-2.0874737133771</v>
      </c>
      <c r="P57" s="27">
        <v>0.134</v>
      </c>
      <c r="Q57" s="18">
        <f t="shared" si="16"/>
        <v>-2.0099154790312257</v>
      </c>
      <c r="R57" s="27">
        <v>0.122</v>
      </c>
      <c r="S57" s="18">
        <f t="shared" si="17"/>
        <v>-2.1037342342488805</v>
      </c>
    </row>
    <row r="58" spans="2:19" ht="15">
      <c r="B58" s="14">
        <v>0.178</v>
      </c>
      <c r="C58" s="18">
        <f t="shared" si="9"/>
        <v>-1.725971728690052</v>
      </c>
      <c r="D58" s="27">
        <v>0.164</v>
      </c>
      <c r="E58" s="18">
        <f t="shared" si="10"/>
        <v>-1.8078888511579385</v>
      </c>
      <c r="F58" s="27">
        <v>0.177</v>
      </c>
      <c r="G58" s="18">
        <f t="shared" si="11"/>
        <v>-1.731605546408308</v>
      </c>
      <c r="H58" s="27">
        <v>0.143</v>
      </c>
      <c r="I58" s="18">
        <f t="shared" si="12"/>
        <v>-1.9449106487222299</v>
      </c>
      <c r="J58" s="27">
        <v>0.133</v>
      </c>
      <c r="K58" s="18">
        <f t="shared" si="13"/>
        <v>-2.017406150760383</v>
      </c>
      <c r="L58" s="27">
        <v>0.116</v>
      </c>
      <c r="M58" s="18">
        <f t="shared" si="14"/>
        <v>-2.1541650878757723</v>
      </c>
      <c r="N58" s="27">
        <v>0.112</v>
      </c>
      <c r="O58" s="18">
        <f t="shared" si="15"/>
        <v>-2.1892564076870427</v>
      </c>
      <c r="P58" s="27">
        <v>0.122</v>
      </c>
      <c r="Q58" s="18">
        <f t="shared" si="16"/>
        <v>-2.1037342342488805</v>
      </c>
      <c r="R58" s="27">
        <v>0.134</v>
      </c>
      <c r="S58" s="18">
        <f t="shared" si="17"/>
        <v>-2.0099154790312257</v>
      </c>
    </row>
    <row r="59" spans="2:19" ht="15">
      <c r="B59" s="14">
        <v>0.094</v>
      </c>
      <c r="C59" s="18">
        <f t="shared" si="9"/>
        <v>-2.364460496712133</v>
      </c>
      <c r="D59" s="27">
        <v>0.098</v>
      </c>
      <c r="E59" s="18">
        <f t="shared" si="10"/>
        <v>-2.322787800311565</v>
      </c>
      <c r="F59" s="27">
        <v>0.102</v>
      </c>
      <c r="G59" s="18">
        <f t="shared" si="11"/>
        <v>-2.282782465697866</v>
      </c>
      <c r="H59" s="27">
        <v>0.111</v>
      </c>
      <c r="I59" s="18">
        <f t="shared" si="12"/>
        <v>-2.198225077669803</v>
      </c>
      <c r="J59" s="27">
        <v>0.105</v>
      </c>
      <c r="K59" s="18">
        <f t="shared" si="13"/>
        <v>-2.2537949288246137</v>
      </c>
      <c r="L59" s="27">
        <v>0.12</v>
      </c>
      <c r="M59" s="18">
        <f t="shared" si="14"/>
        <v>-2.120263536200091</v>
      </c>
      <c r="N59" s="27">
        <v>0.088</v>
      </c>
      <c r="O59" s="18">
        <f t="shared" si="15"/>
        <v>-2.430418464503931</v>
      </c>
      <c r="P59" s="27">
        <v>0.082</v>
      </c>
      <c r="Q59" s="18">
        <f t="shared" si="16"/>
        <v>-2.501036031717884</v>
      </c>
      <c r="R59" s="27">
        <v>0.089</v>
      </c>
      <c r="S59" s="18">
        <f t="shared" si="17"/>
        <v>-2.419118909249997</v>
      </c>
    </row>
    <row r="60" spans="2:19" ht="15">
      <c r="B60" s="10"/>
      <c r="C60" s="9"/>
      <c r="F60" s="10"/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</row>
    <row r="61" spans="2:19" ht="15">
      <c r="B61" s="10"/>
      <c r="C61" s="9"/>
      <c r="F61" s="10"/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  <c r="R61" s="10"/>
      <c r="S61" s="9"/>
    </row>
    <row r="62" spans="2:19" ht="15">
      <c r="B62" s="10"/>
      <c r="C62" s="9"/>
      <c r="F62" s="41"/>
      <c r="G62" s="42"/>
      <c r="H62" s="41"/>
      <c r="I62" s="42"/>
      <c r="J62" s="41"/>
      <c r="K62" s="42"/>
      <c r="L62" s="41"/>
      <c r="M62" s="42"/>
      <c r="N62" s="41"/>
      <c r="O62" s="42"/>
      <c r="P62" s="41"/>
      <c r="Q62" s="42"/>
      <c r="R62" s="41"/>
      <c r="S62" s="42"/>
    </row>
    <row r="63" spans="1:19" ht="15">
      <c r="A63" s="6" t="s">
        <v>10</v>
      </c>
      <c r="B63" s="39"/>
      <c r="C63" s="40">
        <f>COUNTA(B10:B59)</f>
        <v>50</v>
      </c>
      <c r="D63" s="39"/>
      <c r="E63" s="40">
        <f>COUNTA(D10:D59)</f>
        <v>50</v>
      </c>
      <c r="F63" s="39"/>
      <c r="G63" s="40">
        <f>COUNTA(F10:F59)</f>
        <v>50</v>
      </c>
      <c r="H63" s="39"/>
      <c r="I63" s="40">
        <f>COUNTA(H10:H59)</f>
        <v>50</v>
      </c>
      <c r="J63" s="39"/>
      <c r="K63" s="40">
        <f>COUNTA(J10:J59)</f>
        <v>50</v>
      </c>
      <c r="L63" s="39"/>
      <c r="M63" s="40">
        <f>COUNTA(L10:L59)</f>
        <v>50</v>
      </c>
      <c r="N63" s="39"/>
      <c r="O63" s="40">
        <f>COUNTA(N10:N59)</f>
        <v>50</v>
      </c>
      <c r="P63" s="39"/>
      <c r="Q63" s="40">
        <f>COUNTA(P10:P59)</f>
        <v>50</v>
      </c>
      <c r="R63" s="39"/>
      <c r="S63" s="40">
        <f>COUNTA(R10:R59)</f>
        <v>50</v>
      </c>
    </row>
    <row r="64" spans="1:19" ht="15">
      <c r="A64" s="7" t="s">
        <v>11</v>
      </c>
      <c r="B64" s="32"/>
      <c r="C64" s="12">
        <f>AVERAGE(C10:C59)</f>
        <v>-1.88301659989158</v>
      </c>
      <c r="D64" s="32"/>
      <c r="E64" s="12">
        <f>AVERAGE(E10:E59)</f>
        <v>-1.8771717523561988</v>
      </c>
      <c r="F64" s="32"/>
      <c r="G64" s="12">
        <f>AVERAGE(G10:G59)</f>
        <v>-1.8315930637702622</v>
      </c>
      <c r="H64" s="32"/>
      <c r="I64" s="12">
        <f>AVERAGE(I10:I59)</f>
        <v>-1.8332037472091485</v>
      </c>
      <c r="J64" s="32"/>
      <c r="K64" s="12">
        <f>AVERAGE(K10:K59)</f>
        <v>-1.8613225448828299</v>
      </c>
      <c r="L64" s="32"/>
      <c r="M64" s="12">
        <f>AVERAGE(M10:M59)</f>
        <v>-1.8285505529392094</v>
      </c>
      <c r="N64" s="32"/>
      <c r="O64" s="12">
        <f>AVERAGE(O10:O59)</f>
        <v>-1.9001270779565984</v>
      </c>
      <c r="P64" s="32"/>
      <c r="Q64" s="12">
        <f>AVERAGE(Q10:Q59)</f>
        <v>-1.975673439764221</v>
      </c>
      <c r="R64" s="32"/>
      <c r="S64" s="12">
        <f>AVERAGE(S10:S59)</f>
        <v>-1.9705770999122278</v>
      </c>
    </row>
    <row r="65" spans="1:19" ht="15">
      <c r="A65" s="7" t="s">
        <v>12</v>
      </c>
      <c r="B65" s="32"/>
      <c r="C65" s="12">
        <f>MEDIAN(C10:C59)</f>
        <v>-1.9109083687709987</v>
      </c>
      <c r="D65" s="32"/>
      <c r="E65" s="12">
        <f>MEDIAN(E10:E59)</f>
        <v>-1.851509473633829</v>
      </c>
      <c r="F65" s="32"/>
      <c r="G65" s="12">
        <f>MEDIAN(G10:G59)</f>
        <v>-1.8357555799764222</v>
      </c>
      <c r="H65" s="32"/>
      <c r="I65" s="12">
        <f>MEDIAN(I10:I59)</f>
        <v>-1.8079074416284655</v>
      </c>
      <c r="J65" s="32"/>
      <c r="K65" s="12">
        <f>MEDIAN(K10:K59)</f>
        <v>-1.8483348597944995</v>
      </c>
      <c r="L65" s="32"/>
      <c r="M65" s="12">
        <f>MEDIAN(M10:M59)</f>
        <v>-1.7988251588616602</v>
      </c>
      <c r="N65" s="32"/>
      <c r="O65" s="12">
        <f>MEDIAN(O10:O59)</f>
        <v>-1.8971199848858813</v>
      </c>
      <c r="P65" s="32"/>
      <c r="Q65" s="12">
        <f>MEDIAN(Q10:Q59)</f>
        <v>-1.9697484912144505</v>
      </c>
      <c r="R65" s="32"/>
      <c r="S65" s="12">
        <f>MEDIAN(S10:S59)</f>
        <v>-1.9733848708789905</v>
      </c>
    </row>
    <row r="66" spans="1:19" ht="15">
      <c r="A66" s="7" t="s">
        <v>13</v>
      </c>
      <c r="B66" s="33"/>
      <c r="C66" s="13">
        <f>(STDEV(C10:C59))</f>
        <v>0.30736891857621856</v>
      </c>
      <c r="D66" s="33"/>
      <c r="E66" s="13">
        <f>(STDEV(E10:E59))</f>
        <v>0.22925349064399117</v>
      </c>
      <c r="F66" s="33"/>
      <c r="G66" s="13">
        <f>(STDEV(G10:G59))</f>
        <v>0.2715192337294569</v>
      </c>
      <c r="H66" s="33"/>
      <c r="I66" s="13">
        <f>(STDEV(I10:I59))</f>
        <v>0.408609998543114</v>
      </c>
      <c r="J66" s="33"/>
      <c r="K66" s="13">
        <f>(STDEV(K10:K59))</f>
        <v>0.41187409671471936</v>
      </c>
      <c r="L66" s="33"/>
      <c r="M66" s="13">
        <f>(STDEV(M10:M59))</f>
        <v>0.3418266197475083</v>
      </c>
      <c r="N66" s="33"/>
      <c r="O66" s="13">
        <f>(STDEV(O10:O59))</f>
        <v>0.3339351808351737</v>
      </c>
      <c r="P66" s="33"/>
      <c r="Q66" s="13">
        <f>(STDEV(Q10:Q59))</f>
        <v>0.3274192402539542</v>
      </c>
      <c r="R66" s="33"/>
      <c r="S66" s="13">
        <f>(STDEV(S10:S59))</f>
        <v>0.27764653266759437</v>
      </c>
    </row>
    <row r="67" spans="1:19" ht="15">
      <c r="A67" s="7" t="s">
        <v>16</v>
      </c>
      <c r="B67" s="33"/>
      <c r="C67" s="13">
        <f>C66/(SQRT(C63))</f>
        <v>0.043468529330243984</v>
      </c>
      <c r="D67" s="33"/>
      <c r="E67" s="13">
        <f>E66/(SQRT(E63))</f>
        <v>0.032421339569010575</v>
      </c>
      <c r="F67" s="33"/>
      <c r="G67" s="13">
        <f>G66/(SQRT(G63))</f>
        <v>0.03839861827853483</v>
      </c>
      <c r="H67" s="33"/>
      <c r="I67" s="13">
        <f>I66/(SQRT(I63))</f>
        <v>0.05778618016609224</v>
      </c>
      <c r="J67" s="33"/>
      <c r="K67" s="13">
        <f>K66/(SQRT(K63))</f>
        <v>0.05824779335641239</v>
      </c>
      <c r="L67" s="33"/>
      <c r="M67" s="13">
        <f>M66/(SQRT(M63))</f>
        <v>0.0483415841627077</v>
      </c>
      <c r="N67" s="33"/>
      <c r="O67" s="13">
        <f>O66/(SQRT(O63))</f>
        <v>0.04722556616906147</v>
      </c>
      <c r="P67" s="33"/>
      <c r="Q67" s="13">
        <f>Q66/(SQRT(Q63))</f>
        <v>0.046304073014903684</v>
      </c>
      <c r="R67" s="33"/>
      <c r="S67" s="13">
        <f>S66/(SQRT(S63))</f>
        <v>0.039265149204437653</v>
      </c>
    </row>
    <row r="68" spans="1:19" ht="15">
      <c r="A68" s="8" t="s">
        <v>18</v>
      </c>
      <c r="B68" s="31"/>
      <c r="C68" s="11">
        <f>C63-1</f>
        <v>49</v>
      </c>
      <c r="D68" s="31"/>
      <c r="E68" s="11">
        <f>E63-1</f>
        <v>49</v>
      </c>
      <c r="F68" s="31"/>
      <c r="G68" s="11">
        <f>G63-1</f>
        <v>49</v>
      </c>
      <c r="H68" s="31"/>
      <c r="I68" s="11">
        <f>I63-1</f>
        <v>49</v>
      </c>
      <c r="J68" s="31"/>
      <c r="K68" s="11">
        <f>K63-1</f>
        <v>49</v>
      </c>
      <c r="L68" s="31"/>
      <c r="M68" s="11">
        <f>M63-1</f>
        <v>49</v>
      </c>
      <c r="N68" s="31"/>
      <c r="O68" s="11">
        <f>O63-1</f>
        <v>49</v>
      </c>
      <c r="P68" s="31"/>
      <c r="Q68" s="11">
        <f>Q63-1</f>
        <v>49</v>
      </c>
      <c r="R68" s="31"/>
      <c r="S68" s="11">
        <f>S63-1</f>
        <v>49</v>
      </c>
    </row>
    <row r="69" spans="1:19" ht="15">
      <c r="A69" s="7" t="s">
        <v>17</v>
      </c>
      <c r="B69" s="33"/>
      <c r="C69" s="13">
        <f>LOOKUP(C68,'t values'!$A$6:$A$105,'t values'!$B$6:$B$105)</f>
        <v>1.299</v>
      </c>
      <c r="D69" s="33"/>
      <c r="E69" s="13">
        <f>LOOKUP(E68,'t values'!$A$6:$A$105,'t values'!$B$6:$B$105)</f>
        <v>1.299</v>
      </c>
      <c r="F69" s="33"/>
      <c r="G69" s="13">
        <f>LOOKUP(G68,'t values'!$A$6:$A$105,'t values'!$B$6:$B$105)</f>
        <v>1.299</v>
      </c>
      <c r="H69" s="33"/>
      <c r="I69" s="13">
        <f>LOOKUP(I68,'t values'!$A$6:$A$105,'t values'!$B$6:$B$105)</f>
        <v>1.299</v>
      </c>
      <c r="J69" s="33"/>
      <c r="K69" s="13">
        <f>LOOKUP(K68,'t values'!$A$6:$A$105,'t values'!$B$6:$B$105)</f>
        <v>1.299</v>
      </c>
      <c r="L69" s="33"/>
      <c r="M69" s="13">
        <f>LOOKUP(M68,'t values'!$A$6:$A$105,'t values'!$B$6:$B$105)</f>
        <v>1.299</v>
      </c>
      <c r="N69" s="33"/>
      <c r="O69" s="13">
        <f>LOOKUP(O68,'t values'!$A$6:$A$105,'t values'!$B$6:$B$105)</f>
        <v>1.299</v>
      </c>
      <c r="P69" s="33"/>
      <c r="Q69" s="13">
        <f>LOOKUP(Q68,'t values'!$A$6:$A$105,'t values'!$B$6:$B$105)</f>
        <v>1.299</v>
      </c>
      <c r="R69" s="33"/>
      <c r="S69" s="13">
        <f>LOOKUP(S68,'t values'!$A$6:$A$105,'t values'!$B$6:$B$105)</f>
        <v>1.299</v>
      </c>
    </row>
    <row r="70" spans="1:19" ht="15">
      <c r="A70" s="7" t="s">
        <v>14</v>
      </c>
      <c r="B70" s="33"/>
      <c r="C70" s="13">
        <f>C64-(C$69*C$67)</f>
        <v>-1.9394822194915669</v>
      </c>
      <c r="D70" s="33"/>
      <c r="E70" s="13">
        <f>E64-(E$69*E$67)</f>
        <v>-1.9192870724563436</v>
      </c>
      <c r="F70" s="33"/>
      <c r="G70" s="13">
        <f>G64-(G$69*G$67)</f>
        <v>-1.881472868914079</v>
      </c>
      <c r="H70" s="33"/>
      <c r="I70" s="13">
        <f>I64-(I$69*I$67)</f>
        <v>-1.9082679952449022</v>
      </c>
      <c r="J70" s="33"/>
      <c r="K70" s="13">
        <f>K64-(K$69*K$67)</f>
        <v>-1.9369864284528095</v>
      </c>
      <c r="L70" s="33"/>
      <c r="M70" s="13">
        <f>M64-(M$69*M$67)</f>
        <v>-1.8913462707665667</v>
      </c>
      <c r="N70" s="33"/>
      <c r="O70" s="13">
        <f>O64-(O$69*O$67)</f>
        <v>-1.9614730884102092</v>
      </c>
      <c r="P70" s="33"/>
      <c r="Q70" s="13">
        <f>Q64-(Q$69*Q$67)</f>
        <v>-2.035822430610581</v>
      </c>
      <c r="R70" s="33"/>
      <c r="S70" s="13">
        <f>S64-(S$69*S$67)</f>
        <v>-2.0215825287287923</v>
      </c>
    </row>
    <row r="71" spans="1:19" ht="15.75" thickBot="1">
      <c r="A71" s="7" t="s">
        <v>15</v>
      </c>
      <c r="B71" s="33"/>
      <c r="C71" s="13">
        <f aca="true" t="shared" si="18" ref="C71:S71">C$64+(C$69*C$67)</f>
        <v>-1.8265509802915931</v>
      </c>
      <c r="D71" s="33"/>
      <c r="E71" s="38">
        <f t="shared" si="18"/>
        <v>-1.835056432256054</v>
      </c>
      <c r="F71" s="33"/>
      <c r="G71" s="38">
        <f t="shared" si="18"/>
        <v>-1.7817132586264455</v>
      </c>
      <c r="H71" s="33"/>
      <c r="I71" s="38">
        <f t="shared" si="18"/>
        <v>-1.7581394991733947</v>
      </c>
      <c r="J71" s="33"/>
      <c r="K71" s="38">
        <f t="shared" si="18"/>
        <v>-1.7856586613128502</v>
      </c>
      <c r="L71" s="33"/>
      <c r="M71" s="38">
        <f t="shared" si="18"/>
        <v>-1.7657548351118522</v>
      </c>
      <c r="N71" s="33"/>
      <c r="O71" s="38">
        <f t="shared" si="18"/>
        <v>-1.8387810675029876</v>
      </c>
      <c r="P71" s="33"/>
      <c r="Q71" s="38">
        <f t="shared" si="18"/>
        <v>-1.9155244489178611</v>
      </c>
      <c r="R71" s="33"/>
      <c r="S71" s="38">
        <f t="shared" si="18"/>
        <v>-1.9195716710956634</v>
      </c>
    </row>
    <row r="72" spans="1:19" ht="15">
      <c r="A72" s="28" t="s">
        <v>28</v>
      </c>
      <c r="B72" s="34"/>
      <c r="C72" s="21"/>
      <c r="D72" s="43"/>
      <c r="E72" s="21"/>
      <c r="F72" s="34"/>
      <c r="G72" s="21"/>
      <c r="H72" s="34"/>
      <c r="I72" s="21"/>
      <c r="J72" s="34"/>
      <c r="K72" s="19">
        <f>(EXP(K64))*1000</f>
        <v>155.46688241275004</v>
      </c>
      <c r="L72" s="34"/>
      <c r="M72" s="19">
        <f>(EXP(M64))*1000</f>
        <v>160.6462473371127</v>
      </c>
      <c r="N72" s="34"/>
      <c r="O72" s="19">
        <f>(EXP(O64))*1000</f>
        <v>149.5496135557592</v>
      </c>
      <c r="P72" s="34"/>
      <c r="Q72" s="19">
        <f>(EXP(Q64))*1000</f>
        <v>138.66789631608574</v>
      </c>
      <c r="R72" s="34"/>
      <c r="S72" s="19">
        <f>(EXP(S64))*1000</f>
        <v>139.37639889375916</v>
      </c>
    </row>
    <row r="73" spans="1:19" ht="15">
      <c r="A73" s="29" t="s">
        <v>31</v>
      </c>
      <c r="B73" s="35"/>
      <c r="C73" s="19">
        <f>(EXP(C65))*1000</f>
        <v>147.94593607125543</v>
      </c>
      <c r="D73" s="44"/>
      <c r="E73" s="19">
        <f>(EXP(E65))*1000</f>
        <v>157.00000000000003</v>
      </c>
      <c r="F73" s="35"/>
      <c r="G73" s="19">
        <f>(EXP(G65))*1000</f>
        <v>159.49294655250432</v>
      </c>
      <c r="H73" s="35"/>
      <c r="I73" s="19">
        <f>(EXP(I65))*1000</f>
        <v>163.99695119117308</v>
      </c>
      <c r="J73" s="35"/>
      <c r="K73" s="19">
        <f>(EXP(K65))*1000</f>
        <v>157.49920634720675</v>
      </c>
      <c r="L73" s="35"/>
      <c r="M73" s="19">
        <f>(EXP(M65))*1000</f>
        <v>165.4932022773141</v>
      </c>
      <c r="N73" s="35"/>
      <c r="O73" s="19">
        <f>(EXP(O65))*1000</f>
        <v>150</v>
      </c>
      <c r="P73" s="35"/>
      <c r="Q73" s="19">
        <f>(EXP(Q65))*1000</f>
        <v>139.49193525075205</v>
      </c>
      <c r="R73" s="35"/>
      <c r="S73" s="19">
        <f>(EXP(S65))*1000</f>
        <v>138.985610766007</v>
      </c>
    </row>
    <row r="74" spans="1:19" ht="15">
      <c r="A74" s="29" t="s">
        <v>29</v>
      </c>
      <c r="B74" s="36"/>
      <c r="C74" s="19">
        <f>(EXP(C70))*1000</f>
        <v>143.77837614848193</v>
      </c>
      <c r="D74" s="45"/>
      <c r="E74" s="19">
        <f>(EXP(E70))*1000</f>
        <v>146.71151953824406</v>
      </c>
      <c r="F74" s="36"/>
      <c r="G74" s="19">
        <f>(EXP(G70))*1000</f>
        <v>152.36552596241677</v>
      </c>
      <c r="H74" s="36"/>
      <c r="I74" s="19">
        <f>(EXP(I70))*1000</f>
        <v>148.33708476623758</v>
      </c>
      <c r="J74" s="36"/>
      <c r="K74" s="19">
        <f>(EXP(K70))*1000</f>
        <v>144.13766509981286</v>
      </c>
      <c r="L74" s="36"/>
      <c r="M74" s="19">
        <f>(EXP(M70))*1000</f>
        <v>150.86856211973637</v>
      </c>
      <c r="N74" s="36"/>
      <c r="O74" s="19">
        <f>(EXP(O70))*1000</f>
        <v>140.6510767693338</v>
      </c>
      <c r="P74" s="36"/>
      <c r="Q74" s="19">
        <f>(EXP(Q70))*1000</f>
        <v>130.57305105851842</v>
      </c>
      <c r="R74" s="36"/>
      <c r="S74" s="19">
        <f>(EXP(S70))*1000</f>
        <v>132.4457000189968</v>
      </c>
    </row>
    <row r="75" spans="1:19" ht="15.75" thickBot="1">
      <c r="A75" s="30" t="s">
        <v>30</v>
      </c>
      <c r="B75" s="37"/>
      <c r="C75" s="20">
        <f>(EXP(C71))*1000</f>
        <v>160.96779254859916</v>
      </c>
      <c r="D75" s="46"/>
      <c r="E75" s="20">
        <f>(EXP(E71))*1000</f>
        <v>159.6044946722643</v>
      </c>
      <c r="F75" s="37"/>
      <c r="G75" s="20">
        <f>(EXP(G71))*1000</f>
        <v>168.34947386475034</v>
      </c>
      <c r="H75" s="37"/>
      <c r="I75" s="20">
        <f>(EXP(I71))*1000</f>
        <v>172.36525138264878</v>
      </c>
      <c r="J75" s="37"/>
      <c r="K75" s="20">
        <f>(EXP(K71))*1000</f>
        <v>167.68657595780098</v>
      </c>
      <c r="L75" s="37"/>
      <c r="M75" s="20">
        <f>(EXP(M71))*1000</f>
        <v>171.05761744461356</v>
      </c>
      <c r="N75" s="37"/>
      <c r="O75" s="20">
        <f>(EXP(O71))*1000</f>
        <v>159.0111318618301</v>
      </c>
      <c r="P75" s="37"/>
      <c r="Q75" s="20">
        <f>(EXP(Q71))*1000</f>
        <v>147.26457958090464</v>
      </c>
      <c r="R75" s="37"/>
      <c r="S75" s="20">
        <f>(EXP(S71))*1000</f>
        <v>146.66977158039873</v>
      </c>
    </row>
    <row r="76" spans="1:19" ht="15.75" thickBot="1">
      <c r="A76" s="30" t="s">
        <v>58</v>
      </c>
      <c r="B76" s="10"/>
      <c r="C76" s="4" t="s">
        <v>20</v>
      </c>
      <c r="E76" s="4" t="s">
        <v>20</v>
      </c>
      <c r="G76" s="4" t="s">
        <v>20</v>
      </c>
      <c r="I76" s="4" t="s">
        <v>20</v>
      </c>
      <c r="K76" s="4" t="s">
        <v>20</v>
      </c>
      <c r="M76" s="4" t="s">
        <v>20</v>
      </c>
      <c r="O76" s="4" t="s">
        <v>20</v>
      </c>
      <c r="Q76" s="4" t="s">
        <v>20</v>
      </c>
      <c r="S76" s="4" t="s">
        <v>20</v>
      </c>
    </row>
    <row r="77" spans="1:19" ht="15">
      <c r="A77" s="29" t="s">
        <v>59</v>
      </c>
      <c r="K77" s="4" t="s">
        <v>60</v>
      </c>
      <c r="M77" s="4" t="s">
        <v>60</v>
      </c>
      <c r="O77" s="4" t="s">
        <v>60</v>
      </c>
      <c r="Q77" s="4" t="s">
        <v>60</v>
      </c>
      <c r="S77" s="4" t="s">
        <v>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3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0.7109375" style="0" bestFit="1" customWidth="1"/>
  </cols>
  <sheetData>
    <row r="1" spans="1:3" ht="15">
      <c r="A1" t="s">
        <v>80</v>
      </c>
      <c r="B1" t="s">
        <v>81</v>
      </c>
      <c r="C1" s="27" t="s">
        <v>87</v>
      </c>
    </row>
    <row r="2" spans="1:3" ht="15">
      <c r="A2" s="62">
        <v>38517</v>
      </c>
      <c r="B2" t="s">
        <v>42</v>
      </c>
      <c r="C2" s="27">
        <v>0.113</v>
      </c>
    </row>
    <row r="3" spans="1:3" ht="15">
      <c r="A3" s="62">
        <v>38530</v>
      </c>
      <c r="B3" t="s">
        <v>42</v>
      </c>
      <c r="C3" s="27">
        <v>0.137</v>
      </c>
    </row>
    <row r="4" spans="1:3" ht="15">
      <c r="A4" s="62">
        <v>38545</v>
      </c>
      <c r="B4" t="s">
        <v>42</v>
      </c>
      <c r="C4" s="27">
        <v>0.126</v>
      </c>
    </row>
    <row r="5" spans="1:3" ht="15">
      <c r="A5" s="62">
        <v>38573</v>
      </c>
      <c r="B5" t="s">
        <v>42</v>
      </c>
      <c r="C5" s="27">
        <v>0.157</v>
      </c>
    </row>
    <row r="6" spans="1:3" ht="15">
      <c r="A6" s="62">
        <v>38603</v>
      </c>
      <c r="B6" t="s">
        <v>42</v>
      </c>
      <c r="C6" s="27">
        <v>0.183</v>
      </c>
    </row>
    <row r="7" spans="1:3" ht="15">
      <c r="A7" s="62">
        <v>38629</v>
      </c>
      <c r="B7" t="s">
        <v>42</v>
      </c>
      <c r="C7" s="27">
        <v>0.174</v>
      </c>
    </row>
    <row r="8" spans="1:3" ht="15">
      <c r="A8" s="62">
        <v>38869</v>
      </c>
      <c r="B8" t="s">
        <v>42</v>
      </c>
      <c r="C8" s="27">
        <v>0.094</v>
      </c>
    </row>
    <row r="9" spans="1:3" ht="15">
      <c r="A9" s="62">
        <v>38883</v>
      </c>
      <c r="B9" t="s">
        <v>42</v>
      </c>
      <c r="C9" s="27">
        <v>0.098</v>
      </c>
    </row>
    <row r="10" spans="1:3" ht="15">
      <c r="A10" s="62">
        <v>38897</v>
      </c>
      <c r="B10" t="s">
        <v>42</v>
      </c>
      <c r="C10" s="27">
        <v>0.147</v>
      </c>
    </row>
    <row r="11" spans="1:3" ht="15">
      <c r="A11" s="62">
        <v>38910</v>
      </c>
      <c r="B11" t="s">
        <v>42</v>
      </c>
      <c r="C11" s="27">
        <v>0.112</v>
      </c>
    </row>
    <row r="12" spans="1:3" ht="15">
      <c r="A12" s="62">
        <v>38936</v>
      </c>
      <c r="B12" t="s">
        <v>42</v>
      </c>
      <c r="C12" s="27">
        <v>0.233</v>
      </c>
    </row>
    <row r="13" spans="1:3" ht="15">
      <c r="A13" s="62">
        <v>38966</v>
      </c>
      <c r="B13" t="s">
        <v>42</v>
      </c>
      <c r="C13" s="27">
        <v>0.138</v>
      </c>
    </row>
    <row r="14" spans="1:3" ht="15">
      <c r="A14" s="62">
        <v>38992</v>
      </c>
      <c r="B14" t="s">
        <v>42</v>
      </c>
      <c r="C14" s="27">
        <v>0.112</v>
      </c>
    </row>
    <row r="15" spans="1:3" ht="15">
      <c r="A15" s="62">
        <v>39244</v>
      </c>
      <c r="B15" t="s">
        <v>42</v>
      </c>
      <c r="C15" s="27">
        <v>0.138</v>
      </c>
    </row>
    <row r="16" spans="1:3" ht="15">
      <c r="A16" s="62">
        <v>39258</v>
      </c>
      <c r="B16" t="s">
        <v>42</v>
      </c>
      <c r="C16" s="27">
        <v>0.164</v>
      </c>
    </row>
    <row r="17" spans="1:3" ht="15">
      <c r="A17" s="62">
        <v>39273</v>
      </c>
      <c r="B17" t="s">
        <v>42</v>
      </c>
      <c r="C17" s="27">
        <v>0.142</v>
      </c>
    </row>
    <row r="18" spans="1:3" ht="15">
      <c r="A18" s="62">
        <v>39302</v>
      </c>
      <c r="B18" t="s">
        <v>42</v>
      </c>
      <c r="C18" s="27">
        <v>0.237</v>
      </c>
    </row>
    <row r="19" spans="1:3" ht="15">
      <c r="A19" s="62">
        <v>39330</v>
      </c>
      <c r="B19" t="s">
        <v>42</v>
      </c>
      <c r="C19" s="27">
        <v>0.203</v>
      </c>
    </row>
    <row r="20" spans="1:3" ht="15">
      <c r="A20" s="62">
        <v>39356</v>
      </c>
      <c r="B20" t="s">
        <v>42</v>
      </c>
      <c r="C20" s="27">
        <v>0.142</v>
      </c>
    </row>
    <row r="21" spans="1:3" ht="15">
      <c r="A21" s="62">
        <v>39609</v>
      </c>
      <c r="B21" t="s">
        <v>42</v>
      </c>
      <c r="C21" s="27">
        <v>0.65</v>
      </c>
    </row>
    <row r="22" spans="1:3" ht="15">
      <c r="A22" s="62">
        <v>39622</v>
      </c>
      <c r="B22" t="s">
        <v>42</v>
      </c>
      <c r="C22" s="27">
        <v>0.164</v>
      </c>
    </row>
    <row r="23" spans="1:3" ht="15">
      <c r="A23" s="62">
        <v>39637</v>
      </c>
      <c r="B23" t="s">
        <v>42</v>
      </c>
      <c r="C23" s="27">
        <v>0.14</v>
      </c>
    </row>
    <row r="24" spans="1:3" ht="15">
      <c r="A24" s="62">
        <v>39665</v>
      </c>
      <c r="B24" t="s">
        <v>42</v>
      </c>
      <c r="C24" s="27">
        <v>0.17</v>
      </c>
    </row>
    <row r="25" spans="1:3" ht="15">
      <c r="A25" s="62">
        <v>39694</v>
      </c>
      <c r="B25" t="s">
        <v>42</v>
      </c>
      <c r="C25" s="27">
        <v>0.186</v>
      </c>
    </row>
    <row r="26" spans="1:3" ht="15">
      <c r="A26" s="62">
        <v>39729</v>
      </c>
      <c r="B26" t="s">
        <v>42</v>
      </c>
      <c r="C26" s="27">
        <v>0.13</v>
      </c>
    </row>
    <row r="27" spans="1:3" ht="15">
      <c r="A27" s="62">
        <v>39968</v>
      </c>
      <c r="B27" t="s">
        <v>42</v>
      </c>
      <c r="C27" s="27">
        <v>0.098</v>
      </c>
    </row>
    <row r="28" spans="1:3" ht="15">
      <c r="A28" s="62">
        <v>39979</v>
      </c>
      <c r="B28" t="s">
        <v>42</v>
      </c>
      <c r="C28" s="27">
        <v>0.101</v>
      </c>
    </row>
    <row r="29" spans="1:3" ht="15">
      <c r="A29" s="62">
        <v>39996</v>
      </c>
      <c r="B29" t="s">
        <v>42</v>
      </c>
      <c r="C29" s="27">
        <v>0.136</v>
      </c>
    </row>
    <row r="30" spans="1:3" ht="15">
      <c r="A30" s="62">
        <v>40007</v>
      </c>
      <c r="B30" t="s">
        <v>42</v>
      </c>
      <c r="C30" s="27">
        <v>0.102</v>
      </c>
    </row>
    <row r="31" spans="1:3" ht="15">
      <c r="A31" s="62">
        <v>40036</v>
      </c>
      <c r="B31" t="s">
        <v>42</v>
      </c>
      <c r="C31" s="27">
        <v>0.176</v>
      </c>
    </row>
    <row r="32" spans="1:3" ht="15">
      <c r="A32" s="62">
        <v>40066</v>
      </c>
      <c r="B32" t="s">
        <v>42</v>
      </c>
      <c r="C32" s="27">
        <v>0.135</v>
      </c>
    </row>
    <row r="33" spans="1:3" ht="15">
      <c r="A33" s="62">
        <v>40091</v>
      </c>
      <c r="B33" t="s">
        <v>42</v>
      </c>
      <c r="C33" s="27">
        <v>0.158</v>
      </c>
    </row>
    <row r="34" spans="1:3" ht="15">
      <c r="A34" s="62">
        <v>40330</v>
      </c>
      <c r="B34" t="s">
        <v>42</v>
      </c>
      <c r="C34" s="27">
        <v>0.101</v>
      </c>
    </row>
    <row r="35" spans="1:3" ht="15">
      <c r="A35" s="62">
        <v>40345</v>
      </c>
      <c r="B35" t="s">
        <v>42</v>
      </c>
      <c r="C35" s="27">
        <v>0.166</v>
      </c>
    </row>
    <row r="36" spans="1:3" ht="15">
      <c r="A36" s="62">
        <v>40358</v>
      </c>
      <c r="B36" t="s">
        <v>42</v>
      </c>
      <c r="C36" s="27">
        <v>0.221</v>
      </c>
    </row>
    <row r="37" spans="1:3" ht="15">
      <c r="A37" s="62">
        <v>40374</v>
      </c>
      <c r="B37" t="s">
        <v>42</v>
      </c>
      <c r="C37" s="27">
        <v>0.156</v>
      </c>
    </row>
    <row r="38" spans="1:3" ht="15">
      <c r="A38" s="62">
        <v>40402</v>
      </c>
      <c r="B38" t="s">
        <v>42</v>
      </c>
      <c r="C38" s="27">
        <v>0.218</v>
      </c>
    </row>
    <row r="39" spans="1:3" ht="15">
      <c r="A39" s="62">
        <v>40429</v>
      </c>
      <c r="B39" t="s">
        <v>42</v>
      </c>
      <c r="C39" s="27">
        <v>0.194</v>
      </c>
    </row>
    <row r="40" spans="1:3" ht="15">
      <c r="A40" s="62">
        <v>40456</v>
      </c>
      <c r="B40" t="s">
        <v>42</v>
      </c>
      <c r="C40" s="27">
        <v>0.156</v>
      </c>
    </row>
    <row r="41" spans="1:3" ht="15">
      <c r="A41" s="62">
        <v>40695</v>
      </c>
      <c r="B41" t="s">
        <v>42</v>
      </c>
      <c r="C41" s="27">
        <v>0.11</v>
      </c>
    </row>
    <row r="42" spans="1:3" ht="15">
      <c r="A42" s="62">
        <v>40707</v>
      </c>
      <c r="B42" t="s">
        <v>42</v>
      </c>
      <c r="C42" s="27">
        <v>0.111</v>
      </c>
    </row>
    <row r="43" spans="1:3" ht="15">
      <c r="A43" s="62">
        <v>40723</v>
      </c>
      <c r="B43" t="s">
        <v>42</v>
      </c>
      <c r="C43" s="27">
        <v>0.139</v>
      </c>
    </row>
    <row r="44" spans="1:3" ht="15">
      <c r="A44" s="62">
        <v>40736</v>
      </c>
      <c r="B44" t="s">
        <v>42</v>
      </c>
      <c r="C44" s="27">
        <v>0.144</v>
      </c>
    </row>
    <row r="45" spans="1:3" ht="15">
      <c r="A45" s="62">
        <v>40763</v>
      </c>
      <c r="B45" t="s">
        <v>42</v>
      </c>
      <c r="C45" s="27">
        <v>0.192</v>
      </c>
    </row>
    <row r="46" spans="1:3" ht="15">
      <c r="A46" s="62">
        <v>40793</v>
      </c>
      <c r="B46" t="s">
        <v>42</v>
      </c>
      <c r="C46" s="27">
        <v>0.164</v>
      </c>
    </row>
    <row r="47" spans="1:3" ht="15">
      <c r="A47" s="62">
        <v>40819</v>
      </c>
      <c r="B47" t="s">
        <v>42</v>
      </c>
      <c r="C47" s="27">
        <v>0.111</v>
      </c>
    </row>
    <row r="48" spans="1:3" ht="15">
      <c r="A48" s="62">
        <v>41072</v>
      </c>
      <c r="B48" t="s">
        <v>42</v>
      </c>
      <c r="C48" s="27">
        <v>0.137</v>
      </c>
    </row>
    <row r="49" spans="1:3" ht="15">
      <c r="A49" s="62">
        <v>41085</v>
      </c>
      <c r="B49" t="s">
        <v>42</v>
      </c>
      <c r="C49" s="27">
        <v>0.132</v>
      </c>
    </row>
    <row r="50" spans="1:3" ht="15">
      <c r="A50" s="62">
        <v>41100</v>
      </c>
      <c r="B50" t="s">
        <v>42</v>
      </c>
      <c r="C50" s="27">
        <v>0.165</v>
      </c>
    </row>
    <row r="51" spans="1:3" ht="15">
      <c r="A51" s="62">
        <v>41127</v>
      </c>
      <c r="B51" t="s">
        <v>42</v>
      </c>
      <c r="C51" s="27">
        <v>0.168</v>
      </c>
    </row>
    <row r="52" spans="1:3" ht="15">
      <c r="A52" s="62">
        <v>41156</v>
      </c>
      <c r="B52" t="s">
        <v>42</v>
      </c>
      <c r="C52" s="27">
        <v>0.152</v>
      </c>
    </row>
    <row r="53" spans="1:3" ht="15">
      <c r="A53" s="62">
        <v>41183</v>
      </c>
      <c r="B53" t="s">
        <v>42</v>
      </c>
      <c r="C53" s="27">
        <v>0.112</v>
      </c>
    </row>
    <row r="54" spans="1:3" ht="15">
      <c r="A54" s="62">
        <v>41436</v>
      </c>
      <c r="B54" t="s">
        <v>42</v>
      </c>
      <c r="C54" s="27">
        <v>0.142</v>
      </c>
    </row>
    <row r="55" spans="1:3" ht="15">
      <c r="A55" s="62">
        <v>41450</v>
      </c>
      <c r="B55" t="s">
        <v>42</v>
      </c>
      <c r="C55" s="27">
        <v>0.423</v>
      </c>
    </row>
    <row r="56" spans="1:3" ht="15">
      <c r="A56" s="62">
        <v>41463</v>
      </c>
      <c r="B56" t="s">
        <v>42</v>
      </c>
      <c r="C56" s="27">
        <v>0.159</v>
      </c>
    </row>
    <row r="57" spans="1:3" ht="15">
      <c r="A57" s="62">
        <v>41492</v>
      </c>
      <c r="B57" t="s">
        <v>42</v>
      </c>
      <c r="C57" s="27">
        <v>0.115</v>
      </c>
    </row>
    <row r="58" spans="1:3" ht="15">
      <c r="A58" s="62">
        <v>41520</v>
      </c>
      <c r="B58" t="s">
        <v>42</v>
      </c>
      <c r="C58" s="27">
        <v>0.189</v>
      </c>
    </row>
    <row r="59" spans="1:3" ht="15">
      <c r="A59" s="62">
        <v>41557</v>
      </c>
      <c r="B59" t="s">
        <v>42</v>
      </c>
      <c r="C59" s="27">
        <v>0.134</v>
      </c>
    </row>
    <row r="60" spans="1:3" ht="15">
      <c r="A60" s="62">
        <v>41793</v>
      </c>
      <c r="B60" t="s">
        <v>42</v>
      </c>
      <c r="C60" s="27">
        <v>0.131</v>
      </c>
    </row>
    <row r="61" spans="1:3" ht="15">
      <c r="A61" s="62">
        <v>41806</v>
      </c>
      <c r="B61" t="s">
        <v>42</v>
      </c>
      <c r="C61" s="27">
        <v>0.141</v>
      </c>
    </row>
    <row r="62" spans="1:3" ht="15">
      <c r="A62" s="62">
        <v>41821</v>
      </c>
      <c r="B62" t="s">
        <v>42</v>
      </c>
      <c r="C62" s="27">
        <v>0.255</v>
      </c>
    </row>
    <row r="63" spans="1:3" ht="15">
      <c r="A63" s="62">
        <v>41835</v>
      </c>
      <c r="B63" t="s">
        <v>42</v>
      </c>
      <c r="C63" s="27">
        <v>0.178</v>
      </c>
    </row>
    <row r="64" spans="1:3" ht="15">
      <c r="A64" s="62">
        <v>41864</v>
      </c>
      <c r="B64" t="s">
        <v>42</v>
      </c>
      <c r="C64" s="27">
        <v>0.139</v>
      </c>
    </row>
    <row r="65" spans="1:3" ht="15">
      <c r="A65" s="62">
        <v>41890</v>
      </c>
      <c r="B65" t="s">
        <v>42</v>
      </c>
      <c r="C65" s="27">
        <v>0.178</v>
      </c>
    </row>
    <row r="66" spans="1:3" ht="15">
      <c r="A66" s="62">
        <v>41919</v>
      </c>
      <c r="B66" t="s">
        <v>42</v>
      </c>
      <c r="C66" s="27">
        <v>0.094</v>
      </c>
    </row>
    <row r="67" spans="1:3" ht="15">
      <c r="A67" s="62">
        <v>38505</v>
      </c>
      <c r="B67" t="s">
        <v>43</v>
      </c>
      <c r="C67" s="27">
        <v>0.078</v>
      </c>
    </row>
    <row r="68" spans="1:3" ht="15">
      <c r="A68" s="62">
        <v>38516</v>
      </c>
      <c r="B68" t="s">
        <v>43</v>
      </c>
      <c r="C68" s="27">
        <v>0.14</v>
      </c>
    </row>
    <row r="69" spans="1:3" ht="15">
      <c r="A69" s="62">
        <v>38530</v>
      </c>
      <c r="B69" t="s">
        <v>43</v>
      </c>
      <c r="C69" s="27">
        <v>0.132</v>
      </c>
    </row>
    <row r="70" spans="1:3" ht="15">
      <c r="A70" s="62">
        <v>38544</v>
      </c>
      <c r="B70" t="s">
        <v>43</v>
      </c>
      <c r="C70" s="27">
        <v>0.14</v>
      </c>
    </row>
    <row r="71" spans="1:3" ht="15">
      <c r="A71" s="62">
        <v>38572</v>
      </c>
      <c r="B71" t="s">
        <v>43</v>
      </c>
      <c r="C71" s="27">
        <v>0.19</v>
      </c>
    </row>
    <row r="72" spans="1:3" ht="15">
      <c r="A72" s="62">
        <v>38602</v>
      </c>
      <c r="B72" t="s">
        <v>43</v>
      </c>
      <c r="C72" s="27">
        <v>0.227</v>
      </c>
    </row>
    <row r="73" spans="1:3" ht="15">
      <c r="A73" s="62">
        <v>38631</v>
      </c>
      <c r="B73" t="s">
        <v>43</v>
      </c>
      <c r="C73" s="27">
        <v>0.164</v>
      </c>
    </row>
    <row r="74" spans="1:3" ht="15">
      <c r="A74" s="62">
        <v>38880</v>
      </c>
      <c r="B74" t="s">
        <v>43</v>
      </c>
      <c r="C74" s="27">
        <v>0.093</v>
      </c>
    </row>
    <row r="75" spans="1:3" ht="15">
      <c r="A75" s="62">
        <v>38897</v>
      </c>
      <c r="B75" t="s">
        <v>43</v>
      </c>
      <c r="C75" s="27">
        <v>0.128</v>
      </c>
    </row>
    <row r="76" spans="1:3" ht="15">
      <c r="A76" s="62">
        <v>38908</v>
      </c>
      <c r="B76" t="s">
        <v>43</v>
      </c>
      <c r="C76" s="27">
        <v>0.1</v>
      </c>
    </row>
    <row r="77" spans="1:3" ht="15">
      <c r="A77" s="62">
        <v>38936</v>
      </c>
      <c r="B77" t="s">
        <v>43</v>
      </c>
      <c r="C77" s="27">
        <v>0.186</v>
      </c>
    </row>
    <row r="78" spans="1:3" ht="15">
      <c r="A78" s="62">
        <v>38965</v>
      </c>
      <c r="B78" t="s">
        <v>43</v>
      </c>
      <c r="C78" s="27">
        <v>0.185</v>
      </c>
    </row>
    <row r="79" spans="1:3" ht="15">
      <c r="A79" s="62">
        <v>38993</v>
      </c>
      <c r="B79" t="s">
        <v>43</v>
      </c>
      <c r="C79" s="27">
        <v>0.129</v>
      </c>
    </row>
    <row r="80" spans="1:3" ht="15">
      <c r="A80" s="62">
        <v>39247</v>
      </c>
      <c r="B80" t="s">
        <v>43</v>
      </c>
      <c r="C80" s="27">
        <v>0.157</v>
      </c>
    </row>
    <row r="81" spans="1:3" ht="15">
      <c r="A81" s="62">
        <v>39261</v>
      </c>
      <c r="B81" t="s">
        <v>43</v>
      </c>
      <c r="C81" s="27">
        <v>0.161</v>
      </c>
    </row>
    <row r="82" spans="1:3" ht="15">
      <c r="A82" s="62">
        <v>39272</v>
      </c>
      <c r="B82" t="s">
        <v>43</v>
      </c>
      <c r="C82" s="27">
        <v>0.18</v>
      </c>
    </row>
    <row r="83" spans="1:3" ht="15">
      <c r="A83" s="62">
        <v>39288</v>
      </c>
      <c r="B83" t="s">
        <v>43</v>
      </c>
      <c r="C83" s="27">
        <v>0.174</v>
      </c>
    </row>
    <row r="84" spans="1:3" ht="15">
      <c r="A84" s="62">
        <v>39300</v>
      </c>
      <c r="B84" t="s">
        <v>43</v>
      </c>
      <c r="C84" s="27">
        <v>0.253</v>
      </c>
    </row>
    <row r="85" spans="1:3" ht="15">
      <c r="A85" s="62">
        <v>39317</v>
      </c>
      <c r="B85" t="s">
        <v>43</v>
      </c>
      <c r="C85" s="27">
        <v>0.326</v>
      </c>
    </row>
    <row r="86" spans="1:3" ht="15">
      <c r="A86" s="62">
        <v>39331</v>
      </c>
      <c r="B86" t="s">
        <v>43</v>
      </c>
      <c r="C86" s="27">
        <v>0.228</v>
      </c>
    </row>
    <row r="87" spans="1:3" ht="15">
      <c r="A87" s="62">
        <v>39357</v>
      </c>
      <c r="B87" t="s">
        <v>43</v>
      </c>
      <c r="C87" s="27">
        <v>0.201</v>
      </c>
    </row>
    <row r="88" spans="1:3" ht="15">
      <c r="A88" s="62">
        <v>39610</v>
      </c>
      <c r="B88" t="s">
        <v>43</v>
      </c>
      <c r="C88" s="27">
        <v>0.153</v>
      </c>
    </row>
    <row r="89" spans="1:3" ht="15">
      <c r="A89" s="62">
        <v>39624</v>
      </c>
      <c r="B89" t="s">
        <v>43</v>
      </c>
      <c r="C89" s="27">
        <v>0.119</v>
      </c>
    </row>
    <row r="90" spans="1:3" ht="15">
      <c r="A90" s="62">
        <v>39637</v>
      </c>
      <c r="B90" t="s">
        <v>43</v>
      </c>
      <c r="C90" s="27">
        <v>0.119</v>
      </c>
    </row>
    <row r="91" spans="1:3" ht="15">
      <c r="A91" s="62">
        <v>39650</v>
      </c>
      <c r="B91" t="s">
        <v>43</v>
      </c>
      <c r="C91" s="27">
        <v>0.149</v>
      </c>
    </row>
    <row r="92" spans="1:3" ht="15">
      <c r="A92" s="62">
        <v>39664</v>
      </c>
      <c r="B92" t="s">
        <v>43</v>
      </c>
      <c r="C92" s="27">
        <v>0.154</v>
      </c>
    </row>
    <row r="93" spans="1:3" ht="15">
      <c r="A93" s="62">
        <v>39680</v>
      </c>
      <c r="B93" t="s">
        <v>43</v>
      </c>
      <c r="C93" s="27">
        <v>0.18</v>
      </c>
    </row>
    <row r="94" spans="1:3" ht="15">
      <c r="A94" s="62">
        <v>39693</v>
      </c>
      <c r="B94" t="s">
        <v>43</v>
      </c>
      <c r="C94" s="27">
        <v>0.191</v>
      </c>
    </row>
    <row r="95" spans="1:3" ht="15">
      <c r="A95" s="62">
        <v>39729</v>
      </c>
      <c r="B95" t="s">
        <v>43</v>
      </c>
      <c r="C95" s="27">
        <v>0.148</v>
      </c>
    </row>
    <row r="96" spans="1:3" ht="15">
      <c r="A96" s="62">
        <v>39968</v>
      </c>
      <c r="B96" t="s">
        <v>43</v>
      </c>
      <c r="C96" s="27">
        <v>0.076</v>
      </c>
    </row>
    <row r="97" spans="1:3" ht="15">
      <c r="A97" s="62">
        <v>39982</v>
      </c>
      <c r="B97" t="s">
        <v>43</v>
      </c>
      <c r="C97" s="27">
        <v>0.115</v>
      </c>
    </row>
    <row r="98" spans="1:3" ht="15">
      <c r="A98" s="62">
        <v>39993</v>
      </c>
      <c r="B98" t="s">
        <v>43</v>
      </c>
      <c r="C98" s="27">
        <v>0.144</v>
      </c>
    </row>
    <row r="99" spans="1:3" ht="15">
      <c r="A99" s="62">
        <v>40008</v>
      </c>
      <c r="B99" t="s">
        <v>43</v>
      </c>
      <c r="C99" s="27">
        <v>0.142</v>
      </c>
    </row>
    <row r="100" spans="1:3" ht="15">
      <c r="A100" s="62">
        <v>40023</v>
      </c>
      <c r="B100" t="s">
        <v>43</v>
      </c>
      <c r="C100" s="27">
        <v>0.178</v>
      </c>
    </row>
    <row r="101" spans="1:3" ht="15">
      <c r="A101" s="62">
        <v>40035</v>
      </c>
      <c r="B101" t="s">
        <v>43</v>
      </c>
      <c r="C101" s="27">
        <v>0.181</v>
      </c>
    </row>
    <row r="102" spans="1:3" ht="15">
      <c r="A102" s="62">
        <v>40051</v>
      </c>
      <c r="B102" t="s">
        <v>43</v>
      </c>
      <c r="C102" s="27">
        <v>0.189</v>
      </c>
    </row>
    <row r="103" spans="1:3" ht="15">
      <c r="A103" s="62">
        <v>40066</v>
      </c>
      <c r="B103" t="s">
        <v>43</v>
      </c>
      <c r="C103" s="27">
        <v>0.163</v>
      </c>
    </row>
    <row r="104" spans="1:3" ht="15">
      <c r="A104" s="62">
        <v>40091</v>
      </c>
      <c r="B104" t="s">
        <v>43</v>
      </c>
      <c r="C104" s="27">
        <v>0.182</v>
      </c>
    </row>
    <row r="105" spans="1:3" ht="15">
      <c r="A105" s="62">
        <v>40330</v>
      </c>
      <c r="B105" t="s">
        <v>43</v>
      </c>
      <c r="C105" s="27">
        <v>0.096</v>
      </c>
    </row>
    <row r="106" spans="1:3" ht="15">
      <c r="A106" s="62">
        <v>40346</v>
      </c>
      <c r="B106" t="s">
        <v>43</v>
      </c>
      <c r="C106" s="27">
        <v>0.141</v>
      </c>
    </row>
    <row r="107" spans="1:3" ht="15">
      <c r="A107" s="62">
        <v>40360</v>
      </c>
      <c r="B107" t="s">
        <v>43</v>
      </c>
      <c r="C107" s="27">
        <v>0.167</v>
      </c>
    </row>
    <row r="108" spans="1:3" ht="15">
      <c r="A108" s="62">
        <v>40372</v>
      </c>
      <c r="B108" t="s">
        <v>43</v>
      </c>
      <c r="C108" s="27">
        <v>0.145</v>
      </c>
    </row>
    <row r="109" spans="1:3" ht="15">
      <c r="A109" s="62">
        <v>40388</v>
      </c>
      <c r="B109" t="s">
        <v>43</v>
      </c>
      <c r="C109" s="27">
        <v>0.22</v>
      </c>
    </row>
    <row r="110" spans="1:3" ht="15">
      <c r="A110" s="62">
        <v>40401</v>
      </c>
      <c r="B110" t="s">
        <v>43</v>
      </c>
      <c r="C110" s="27">
        <v>0.201</v>
      </c>
    </row>
    <row r="111" spans="1:3" ht="15">
      <c r="A111" s="62">
        <v>40414</v>
      </c>
      <c r="B111" t="s">
        <v>43</v>
      </c>
      <c r="C111" s="27">
        <v>0.222</v>
      </c>
    </row>
    <row r="112" spans="1:3" ht="15">
      <c r="A112" s="62">
        <v>40428</v>
      </c>
      <c r="B112" t="s">
        <v>43</v>
      </c>
      <c r="C112" s="27">
        <v>0.181</v>
      </c>
    </row>
    <row r="113" spans="1:3" ht="15">
      <c r="A113" s="62">
        <v>40457</v>
      </c>
      <c r="B113" t="s">
        <v>43</v>
      </c>
      <c r="C113" s="27">
        <v>0.173</v>
      </c>
    </row>
    <row r="114" spans="1:3" ht="15">
      <c r="A114" s="62">
        <v>40710</v>
      </c>
      <c r="B114" t="s">
        <v>43</v>
      </c>
      <c r="C114" s="27">
        <v>0.092</v>
      </c>
    </row>
    <row r="115" spans="1:3" ht="15">
      <c r="A115" s="62">
        <v>40721</v>
      </c>
      <c r="B115" t="s">
        <v>43</v>
      </c>
      <c r="C115" s="27">
        <v>0.136</v>
      </c>
    </row>
    <row r="116" spans="1:3" ht="15">
      <c r="A116" s="62">
        <v>40738</v>
      </c>
      <c r="B116" t="s">
        <v>43</v>
      </c>
      <c r="C116" s="27">
        <v>0.123</v>
      </c>
    </row>
    <row r="117" spans="1:3" ht="15">
      <c r="A117" s="62">
        <v>40749</v>
      </c>
      <c r="B117" t="s">
        <v>43</v>
      </c>
      <c r="C117" s="27">
        <v>0.138</v>
      </c>
    </row>
    <row r="118" spans="1:3" ht="15">
      <c r="A118" s="62">
        <v>40763</v>
      </c>
      <c r="B118" t="s">
        <v>43</v>
      </c>
      <c r="C118" s="27">
        <v>0.168</v>
      </c>
    </row>
    <row r="119" spans="1:3" ht="15">
      <c r="A119" s="62">
        <v>40777</v>
      </c>
      <c r="B119" t="s">
        <v>43</v>
      </c>
      <c r="C119" s="27">
        <v>0.147</v>
      </c>
    </row>
    <row r="120" spans="1:3" ht="15">
      <c r="A120" s="62">
        <v>40792</v>
      </c>
      <c r="B120" t="s">
        <v>43</v>
      </c>
      <c r="C120" s="27">
        <v>0.159</v>
      </c>
    </row>
    <row r="121" spans="1:3" ht="15">
      <c r="A121" s="62">
        <v>40821</v>
      </c>
      <c r="B121" t="s">
        <v>43</v>
      </c>
      <c r="C121" s="27">
        <v>0.114</v>
      </c>
    </row>
    <row r="122" spans="1:3" ht="15">
      <c r="A122" s="62">
        <v>41072</v>
      </c>
      <c r="B122" t="s">
        <v>43</v>
      </c>
      <c r="C122" s="27">
        <v>0.151</v>
      </c>
    </row>
    <row r="123" spans="1:3" ht="15">
      <c r="A123" s="62">
        <v>41086</v>
      </c>
      <c r="B123" t="s">
        <v>43</v>
      </c>
      <c r="C123" s="27">
        <v>0.129</v>
      </c>
    </row>
    <row r="124" spans="1:3" ht="15">
      <c r="A124" s="62">
        <v>41100</v>
      </c>
      <c r="B124" t="s">
        <v>43</v>
      </c>
      <c r="C124" s="27">
        <v>0.129</v>
      </c>
    </row>
    <row r="125" spans="1:3" ht="15">
      <c r="A125" s="62">
        <v>41114</v>
      </c>
      <c r="B125" t="s">
        <v>43</v>
      </c>
      <c r="C125" s="27">
        <v>0.172</v>
      </c>
    </row>
    <row r="126" spans="1:3" ht="15">
      <c r="A126" s="62">
        <v>41127</v>
      </c>
      <c r="B126" t="s">
        <v>43</v>
      </c>
      <c r="C126" s="27">
        <v>0.149</v>
      </c>
    </row>
    <row r="127" spans="1:3" ht="15">
      <c r="A127" s="62">
        <v>41141</v>
      </c>
      <c r="B127" t="s">
        <v>43</v>
      </c>
      <c r="C127" s="27">
        <v>0.157</v>
      </c>
    </row>
    <row r="128" spans="1:3" ht="15">
      <c r="A128" s="62">
        <v>41156</v>
      </c>
      <c r="B128" t="s">
        <v>43</v>
      </c>
      <c r="C128" s="27">
        <v>0.149</v>
      </c>
    </row>
    <row r="129" spans="1:3" ht="15">
      <c r="A129" s="62">
        <v>41183</v>
      </c>
      <c r="B129" t="s">
        <v>43</v>
      </c>
      <c r="C129" s="27">
        <v>0.118</v>
      </c>
    </row>
    <row r="130" spans="1:3" ht="15">
      <c r="A130" s="62">
        <v>41438</v>
      </c>
      <c r="B130" t="s">
        <v>43</v>
      </c>
      <c r="C130" s="27">
        <v>0.164</v>
      </c>
    </row>
    <row r="131" spans="1:3" ht="15">
      <c r="A131" s="62">
        <v>41450</v>
      </c>
      <c r="B131" t="s">
        <v>43</v>
      </c>
      <c r="C131" s="27">
        <v>0.189</v>
      </c>
    </row>
    <row r="132" spans="1:3" ht="15">
      <c r="A132" s="62">
        <v>41464</v>
      </c>
      <c r="B132" t="s">
        <v>43</v>
      </c>
      <c r="C132" s="27">
        <v>0.15</v>
      </c>
    </row>
    <row r="133" spans="1:3" ht="15">
      <c r="A133" s="62">
        <v>41477</v>
      </c>
      <c r="B133" t="s">
        <v>43</v>
      </c>
      <c r="C133" s="27">
        <v>0.14</v>
      </c>
    </row>
    <row r="134" spans="1:3" ht="15">
      <c r="A134" s="62">
        <v>41491</v>
      </c>
      <c r="B134" t="s">
        <v>43</v>
      </c>
      <c r="C134" s="27">
        <v>0.105</v>
      </c>
    </row>
    <row r="135" spans="1:3" ht="15">
      <c r="A135" s="62">
        <v>41505</v>
      </c>
      <c r="B135" t="s">
        <v>43</v>
      </c>
      <c r="C135" s="27">
        <v>0.106</v>
      </c>
    </row>
    <row r="136" spans="1:3" ht="15">
      <c r="A136" s="62">
        <v>41520</v>
      </c>
      <c r="B136" t="s">
        <v>43</v>
      </c>
      <c r="C136" s="27">
        <v>0.152</v>
      </c>
    </row>
    <row r="137" spans="1:3" ht="15">
      <c r="A137" s="62">
        <v>41554</v>
      </c>
      <c r="B137" t="s">
        <v>43</v>
      </c>
      <c r="C137" s="27">
        <v>0.169</v>
      </c>
    </row>
    <row r="138" spans="1:3" ht="15">
      <c r="A138" s="62">
        <v>41792</v>
      </c>
      <c r="B138" t="s">
        <v>43</v>
      </c>
      <c r="C138" s="27">
        <v>0.138</v>
      </c>
    </row>
    <row r="139" spans="1:3" ht="15">
      <c r="A139" s="62">
        <v>41809</v>
      </c>
      <c r="B139" t="s">
        <v>43</v>
      </c>
      <c r="C139" s="27">
        <v>0.171</v>
      </c>
    </row>
    <row r="140" spans="1:3" ht="15">
      <c r="A140" s="62">
        <v>41821</v>
      </c>
      <c r="B140" t="s">
        <v>43</v>
      </c>
      <c r="C140" s="27">
        <v>0.168</v>
      </c>
    </row>
    <row r="141" spans="1:3" ht="15">
      <c r="A141" s="62">
        <v>41834</v>
      </c>
      <c r="B141" t="s">
        <v>43</v>
      </c>
      <c r="C141" s="27">
        <v>0.175</v>
      </c>
    </row>
    <row r="142" spans="1:3" ht="15">
      <c r="A142" s="62">
        <v>41849</v>
      </c>
      <c r="B142" t="s">
        <v>43</v>
      </c>
      <c r="C142" s="27">
        <v>0.116</v>
      </c>
    </row>
    <row r="143" spans="1:3" ht="15">
      <c r="A143" s="62">
        <v>41862</v>
      </c>
      <c r="B143" t="s">
        <v>43</v>
      </c>
      <c r="C143" s="27">
        <v>0.118</v>
      </c>
    </row>
    <row r="144" spans="1:3" ht="15">
      <c r="A144" s="62">
        <v>41878</v>
      </c>
      <c r="B144" t="s">
        <v>43</v>
      </c>
      <c r="C144" s="27">
        <v>0.167</v>
      </c>
    </row>
    <row r="145" spans="1:3" ht="15">
      <c r="A145" s="62">
        <v>41892</v>
      </c>
      <c r="B145" t="s">
        <v>43</v>
      </c>
      <c r="C145" s="27">
        <v>0.164</v>
      </c>
    </row>
    <row r="146" spans="1:3" ht="15">
      <c r="A146" s="62">
        <v>41921</v>
      </c>
      <c r="B146" t="s">
        <v>43</v>
      </c>
      <c r="C146" s="27">
        <v>0.098</v>
      </c>
    </row>
    <row r="147" spans="1:3" ht="15">
      <c r="A147" s="62">
        <v>38518</v>
      </c>
      <c r="B147" t="s">
        <v>45</v>
      </c>
      <c r="C147" s="27">
        <v>0.143</v>
      </c>
    </row>
    <row r="148" spans="1:3" ht="15">
      <c r="A148" s="62">
        <v>38533</v>
      </c>
      <c r="B148" t="s">
        <v>45</v>
      </c>
      <c r="C148" s="27">
        <v>0.143</v>
      </c>
    </row>
    <row r="149" spans="1:3" ht="15">
      <c r="A149" s="62">
        <v>38547</v>
      </c>
      <c r="B149" t="s">
        <v>45</v>
      </c>
      <c r="C149" s="27">
        <v>0.14</v>
      </c>
    </row>
    <row r="150" spans="1:3" ht="15">
      <c r="A150" s="62">
        <v>38575</v>
      </c>
      <c r="B150" t="s">
        <v>45</v>
      </c>
      <c r="C150" s="27">
        <v>0.19</v>
      </c>
    </row>
    <row r="151" spans="1:3" ht="15">
      <c r="A151" s="62">
        <v>38607</v>
      </c>
      <c r="B151" t="s">
        <v>45</v>
      </c>
      <c r="C151" s="27">
        <v>0.229</v>
      </c>
    </row>
    <row r="152" spans="1:3" ht="15">
      <c r="A152" s="62">
        <v>38629</v>
      </c>
      <c r="B152" t="s">
        <v>45</v>
      </c>
      <c r="C152" s="27">
        <v>0.171</v>
      </c>
    </row>
    <row r="153" spans="1:3" ht="15">
      <c r="A153" s="62">
        <v>38869</v>
      </c>
      <c r="B153" t="s">
        <v>45</v>
      </c>
      <c r="C153" s="27">
        <v>0.082</v>
      </c>
    </row>
    <row r="154" spans="1:3" ht="15">
      <c r="A154" s="62">
        <v>38887</v>
      </c>
      <c r="B154" t="s">
        <v>45</v>
      </c>
      <c r="C154" s="27">
        <v>0.135</v>
      </c>
    </row>
    <row r="155" spans="1:3" ht="15">
      <c r="A155" s="62">
        <v>38895</v>
      </c>
      <c r="B155" t="s">
        <v>45</v>
      </c>
      <c r="C155" s="27">
        <v>0.133</v>
      </c>
    </row>
    <row r="156" spans="1:3" ht="15">
      <c r="A156" s="62">
        <v>38908</v>
      </c>
      <c r="B156" t="s">
        <v>45</v>
      </c>
      <c r="C156" s="27">
        <v>0.093</v>
      </c>
    </row>
    <row r="157" spans="1:3" ht="15">
      <c r="A157" s="62">
        <v>38938</v>
      </c>
      <c r="B157" t="s">
        <v>45</v>
      </c>
      <c r="C157" s="27">
        <v>0.179</v>
      </c>
    </row>
    <row r="158" spans="1:3" ht="15">
      <c r="A158" s="62">
        <v>38967</v>
      </c>
      <c r="B158" t="s">
        <v>45</v>
      </c>
      <c r="C158" s="27">
        <v>0.186</v>
      </c>
    </row>
    <row r="159" spans="1:3" ht="15">
      <c r="A159" s="62">
        <v>38992</v>
      </c>
      <c r="B159" t="s">
        <v>45</v>
      </c>
      <c r="C159" s="27">
        <v>0.147</v>
      </c>
    </row>
    <row r="160" spans="1:3" ht="15">
      <c r="A160" s="62">
        <v>39244</v>
      </c>
      <c r="B160" t="s">
        <v>45</v>
      </c>
      <c r="C160" s="27">
        <v>0.144</v>
      </c>
    </row>
    <row r="161" spans="1:3" ht="15">
      <c r="A161" s="62">
        <v>39258</v>
      </c>
      <c r="B161" t="s">
        <v>45</v>
      </c>
      <c r="C161" s="27">
        <v>0.17</v>
      </c>
    </row>
    <row r="162" spans="1:3" ht="15">
      <c r="A162" s="62">
        <v>39274</v>
      </c>
      <c r="B162" t="s">
        <v>45</v>
      </c>
      <c r="C162" s="27">
        <v>0.194</v>
      </c>
    </row>
    <row r="163" spans="1:3" ht="15">
      <c r="A163" s="62">
        <v>39289</v>
      </c>
      <c r="B163" t="s">
        <v>45</v>
      </c>
      <c r="C163" s="27">
        <v>0.179</v>
      </c>
    </row>
    <row r="164" spans="1:3" ht="15">
      <c r="A164" s="62">
        <v>39303</v>
      </c>
      <c r="B164" t="s">
        <v>45</v>
      </c>
      <c r="C164" s="27">
        <v>0.237</v>
      </c>
    </row>
    <row r="165" spans="1:3" ht="15">
      <c r="A165" s="62">
        <v>39315</v>
      </c>
      <c r="B165" t="s">
        <v>45</v>
      </c>
      <c r="C165" s="27">
        <v>0.444</v>
      </c>
    </row>
    <row r="166" spans="1:3" ht="15">
      <c r="A166" s="62">
        <v>39329</v>
      </c>
      <c r="B166" t="s">
        <v>45</v>
      </c>
      <c r="C166" s="27">
        <v>0.273</v>
      </c>
    </row>
    <row r="167" spans="1:3" ht="15">
      <c r="A167" s="62">
        <v>39359</v>
      </c>
      <c r="B167" t="s">
        <v>45</v>
      </c>
      <c r="C167" s="27">
        <v>0.185</v>
      </c>
    </row>
    <row r="168" spans="1:3" ht="15">
      <c r="A168" s="62">
        <v>39608</v>
      </c>
      <c r="B168" t="s">
        <v>45</v>
      </c>
      <c r="C168" s="27">
        <v>0.102</v>
      </c>
    </row>
    <row r="169" spans="1:3" ht="15">
      <c r="A169" s="62">
        <v>39622</v>
      </c>
      <c r="B169" t="s">
        <v>45</v>
      </c>
      <c r="C169" s="27">
        <v>0.113</v>
      </c>
    </row>
    <row r="170" spans="1:3" ht="15">
      <c r="A170" s="62">
        <v>39639</v>
      </c>
      <c r="B170" t="s">
        <v>45</v>
      </c>
      <c r="C170" s="27">
        <v>0.119</v>
      </c>
    </row>
    <row r="171" spans="1:3" ht="15">
      <c r="A171" s="62">
        <v>39652</v>
      </c>
      <c r="B171" t="s">
        <v>45</v>
      </c>
      <c r="C171" s="27">
        <v>0.158</v>
      </c>
    </row>
    <row r="172" spans="1:3" ht="15">
      <c r="A172" s="62">
        <v>39667</v>
      </c>
      <c r="B172" t="s">
        <v>45</v>
      </c>
      <c r="C172" s="27">
        <v>0.181</v>
      </c>
    </row>
    <row r="173" spans="1:3" ht="15">
      <c r="A173" s="62">
        <v>39678</v>
      </c>
      <c r="B173" t="s">
        <v>45</v>
      </c>
      <c r="C173" s="27">
        <v>0.2</v>
      </c>
    </row>
    <row r="174" spans="1:3" ht="15">
      <c r="A174" s="62">
        <v>39695</v>
      </c>
      <c r="B174" t="s">
        <v>45</v>
      </c>
      <c r="C174" s="27">
        <v>0.225</v>
      </c>
    </row>
    <row r="175" spans="1:3" ht="15">
      <c r="A175" s="62">
        <v>39727</v>
      </c>
      <c r="B175" t="s">
        <v>45</v>
      </c>
      <c r="C175" s="27">
        <v>0.176</v>
      </c>
    </row>
    <row r="176" spans="1:3" ht="15">
      <c r="A176" s="62">
        <v>39965</v>
      </c>
      <c r="B176" t="s">
        <v>45</v>
      </c>
      <c r="C176" s="27">
        <v>0.068</v>
      </c>
    </row>
    <row r="177" spans="1:3" ht="15">
      <c r="A177" s="62">
        <v>39979</v>
      </c>
      <c r="B177" t="s">
        <v>45</v>
      </c>
      <c r="C177" s="27">
        <v>0.177</v>
      </c>
    </row>
    <row r="178" spans="1:3" ht="15">
      <c r="A178" s="62">
        <v>39995</v>
      </c>
      <c r="B178" t="s">
        <v>45</v>
      </c>
      <c r="C178" s="27">
        <v>0.161</v>
      </c>
    </row>
    <row r="179" spans="1:3" ht="15">
      <c r="A179" s="62">
        <v>40010</v>
      </c>
      <c r="B179" t="s">
        <v>45</v>
      </c>
      <c r="C179" s="27">
        <v>0.179</v>
      </c>
    </row>
    <row r="180" spans="1:3" ht="15">
      <c r="A180" s="62">
        <v>40021</v>
      </c>
      <c r="B180" t="s">
        <v>45</v>
      </c>
      <c r="C180" s="27">
        <v>0.217</v>
      </c>
    </row>
    <row r="181" spans="1:3" ht="15">
      <c r="A181" s="62">
        <v>40037</v>
      </c>
      <c r="B181" t="s">
        <v>45</v>
      </c>
      <c r="C181" s="27">
        <v>0.187</v>
      </c>
    </row>
    <row r="182" spans="1:3" ht="15">
      <c r="A182" s="62">
        <v>40049</v>
      </c>
      <c r="B182" t="s">
        <v>45</v>
      </c>
      <c r="C182" s="27">
        <v>0.198</v>
      </c>
    </row>
    <row r="183" spans="1:3" ht="15">
      <c r="A183" s="62">
        <v>40064</v>
      </c>
      <c r="B183" t="s">
        <v>45</v>
      </c>
      <c r="C183" s="27">
        <v>0.168</v>
      </c>
    </row>
    <row r="184" spans="1:3" ht="15">
      <c r="A184" s="62">
        <v>40093</v>
      </c>
      <c r="B184" t="s">
        <v>45</v>
      </c>
      <c r="C184" s="27">
        <v>0.195</v>
      </c>
    </row>
    <row r="185" spans="1:3" ht="15">
      <c r="A185" s="62">
        <v>40332</v>
      </c>
      <c r="B185" t="s">
        <v>45</v>
      </c>
      <c r="C185" s="27">
        <v>0.081</v>
      </c>
    </row>
    <row r="186" spans="1:3" ht="15">
      <c r="A186" s="62">
        <v>40343</v>
      </c>
      <c r="B186" t="s">
        <v>45</v>
      </c>
      <c r="C186" s="27">
        <v>0.144</v>
      </c>
    </row>
    <row r="187" spans="1:3" ht="15">
      <c r="A187" s="62">
        <v>40358</v>
      </c>
      <c r="B187" t="s">
        <v>45</v>
      </c>
      <c r="C187" s="27">
        <v>0.174</v>
      </c>
    </row>
    <row r="188" spans="1:3" ht="15">
      <c r="A188" s="62">
        <v>40374</v>
      </c>
      <c r="B188" t="s">
        <v>45</v>
      </c>
      <c r="C188" s="27">
        <v>0.158</v>
      </c>
    </row>
    <row r="189" spans="1:3" ht="15">
      <c r="A189" s="62">
        <v>40386</v>
      </c>
      <c r="B189" t="s">
        <v>45</v>
      </c>
      <c r="C189" s="27">
        <v>0.186</v>
      </c>
    </row>
    <row r="190" spans="1:3" ht="15">
      <c r="A190" s="62">
        <v>40399</v>
      </c>
      <c r="B190" t="s">
        <v>45</v>
      </c>
      <c r="C190" s="27">
        <v>0.202</v>
      </c>
    </row>
    <row r="191" spans="1:3" ht="15">
      <c r="A191" s="62">
        <v>40416</v>
      </c>
      <c r="B191" t="s">
        <v>45</v>
      </c>
      <c r="C191" s="27">
        <v>0.202</v>
      </c>
    </row>
    <row r="192" spans="1:3" ht="15">
      <c r="A192" s="62">
        <v>40430</v>
      </c>
      <c r="B192" t="s">
        <v>45</v>
      </c>
      <c r="C192" s="27">
        <v>0.188</v>
      </c>
    </row>
    <row r="193" spans="1:3" ht="15">
      <c r="A193" s="62">
        <v>40455</v>
      </c>
      <c r="B193" t="s">
        <v>45</v>
      </c>
      <c r="C193" s="27">
        <v>0.198</v>
      </c>
    </row>
    <row r="194" spans="1:3" ht="15">
      <c r="A194" s="62">
        <v>40695</v>
      </c>
      <c r="B194" t="s">
        <v>45</v>
      </c>
      <c r="C194" s="27">
        <v>0.088</v>
      </c>
    </row>
    <row r="195" spans="1:3" ht="15">
      <c r="A195" s="62">
        <v>40707</v>
      </c>
      <c r="B195" t="s">
        <v>45</v>
      </c>
      <c r="C195" s="27">
        <v>0.099</v>
      </c>
    </row>
    <row r="196" spans="1:3" ht="15">
      <c r="A196" s="62">
        <v>40723</v>
      </c>
      <c r="B196" t="s">
        <v>45</v>
      </c>
      <c r="C196" s="27">
        <v>0.136</v>
      </c>
    </row>
    <row r="197" spans="1:3" ht="15">
      <c r="A197" s="62">
        <v>40735</v>
      </c>
      <c r="B197" t="s">
        <v>45</v>
      </c>
      <c r="C197" s="27">
        <v>0.119</v>
      </c>
    </row>
    <row r="198" spans="1:3" ht="15">
      <c r="A198" s="62">
        <v>40752</v>
      </c>
      <c r="B198" t="s">
        <v>45</v>
      </c>
      <c r="C198" s="27">
        <v>0.165</v>
      </c>
    </row>
    <row r="199" spans="1:3" ht="15">
      <c r="A199" s="62">
        <v>40765</v>
      </c>
      <c r="B199" t="s">
        <v>45</v>
      </c>
      <c r="C199" s="27">
        <v>0.175</v>
      </c>
    </row>
    <row r="200" spans="1:3" ht="15">
      <c r="A200" s="62">
        <v>40780</v>
      </c>
      <c r="B200" t="s">
        <v>45</v>
      </c>
      <c r="C200" s="27">
        <v>0.162</v>
      </c>
    </row>
    <row r="201" spans="1:3" ht="15">
      <c r="A201" s="62">
        <v>40794</v>
      </c>
      <c r="B201" t="s">
        <v>45</v>
      </c>
      <c r="C201" s="27">
        <v>0.161</v>
      </c>
    </row>
    <row r="202" spans="1:3" ht="15">
      <c r="A202" s="62">
        <v>40819</v>
      </c>
      <c r="B202" t="s">
        <v>45</v>
      </c>
      <c r="C202" s="27">
        <v>0.14</v>
      </c>
    </row>
    <row r="203" spans="1:3" ht="15">
      <c r="A203" s="62">
        <v>41074</v>
      </c>
      <c r="B203" t="s">
        <v>45</v>
      </c>
      <c r="C203" s="27">
        <v>0.12</v>
      </c>
    </row>
    <row r="204" spans="1:3" ht="15">
      <c r="A204" s="62">
        <v>41088</v>
      </c>
      <c r="B204" t="s">
        <v>45</v>
      </c>
      <c r="C204" s="27">
        <v>0.147</v>
      </c>
    </row>
    <row r="205" spans="1:3" ht="15">
      <c r="A205" s="62">
        <v>41102</v>
      </c>
      <c r="B205" t="s">
        <v>45</v>
      </c>
      <c r="C205" s="27">
        <v>0.126</v>
      </c>
    </row>
    <row r="206" spans="1:3" ht="15">
      <c r="A206" s="62">
        <v>41129</v>
      </c>
      <c r="B206" t="s">
        <v>45</v>
      </c>
      <c r="C206" s="27">
        <v>0.154</v>
      </c>
    </row>
    <row r="207" spans="1:3" ht="15">
      <c r="A207" s="62">
        <v>41143</v>
      </c>
      <c r="B207" t="s">
        <v>45</v>
      </c>
      <c r="C207" s="27">
        <v>0.156</v>
      </c>
    </row>
    <row r="208" spans="1:3" ht="15">
      <c r="A208" s="62">
        <v>41158</v>
      </c>
      <c r="B208" t="s">
        <v>45</v>
      </c>
      <c r="C208" s="27">
        <v>0.151</v>
      </c>
    </row>
    <row r="209" spans="1:3" ht="15">
      <c r="A209" s="62">
        <v>41185</v>
      </c>
      <c r="B209" t="s">
        <v>45</v>
      </c>
      <c r="C209" s="27">
        <v>0.133</v>
      </c>
    </row>
    <row r="210" spans="1:3" ht="15">
      <c r="A210" s="62">
        <v>41436</v>
      </c>
      <c r="B210" t="s">
        <v>45</v>
      </c>
      <c r="C210" s="27">
        <v>0.126</v>
      </c>
    </row>
    <row r="211" spans="1:3" ht="15">
      <c r="A211" s="62">
        <v>41452</v>
      </c>
      <c r="B211" t="s">
        <v>45</v>
      </c>
      <c r="C211" s="27">
        <v>0.152</v>
      </c>
    </row>
    <row r="212" spans="1:3" ht="15">
      <c r="A212" s="62">
        <v>41466</v>
      </c>
      <c r="B212" t="s">
        <v>45</v>
      </c>
      <c r="C212" s="27">
        <v>0.154</v>
      </c>
    </row>
    <row r="213" spans="1:3" ht="15">
      <c r="A213" s="62">
        <v>41479</v>
      </c>
      <c r="B213" t="s">
        <v>45</v>
      </c>
      <c r="C213" s="27">
        <v>0.157</v>
      </c>
    </row>
    <row r="214" spans="1:3" ht="15">
      <c r="A214" s="62">
        <v>41493</v>
      </c>
      <c r="B214" t="s">
        <v>45</v>
      </c>
      <c r="C214" s="27">
        <v>0.126</v>
      </c>
    </row>
    <row r="215" spans="1:3" ht="15">
      <c r="A215" s="62">
        <v>41506</v>
      </c>
      <c r="B215" t="s">
        <v>45</v>
      </c>
      <c r="C215" s="27">
        <v>0.11</v>
      </c>
    </row>
    <row r="216" spans="1:3" ht="15">
      <c r="A216" s="62">
        <v>41522</v>
      </c>
      <c r="B216" t="s">
        <v>45</v>
      </c>
      <c r="C216" s="27">
        <v>0.129</v>
      </c>
    </row>
    <row r="217" spans="1:3" ht="15">
      <c r="A217" s="62">
        <v>41556</v>
      </c>
      <c r="B217" t="s">
        <v>45</v>
      </c>
      <c r="C217" s="27">
        <v>0.157</v>
      </c>
    </row>
    <row r="218" spans="1:3" ht="15">
      <c r="A218" s="62">
        <v>41794</v>
      </c>
      <c r="B218" t="s">
        <v>45</v>
      </c>
      <c r="C218" s="27">
        <v>0.095</v>
      </c>
    </row>
    <row r="219" spans="1:3" ht="15">
      <c r="A219" s="62">
        <v>41807</v>
      </c>
      <c r="B219" t="s">
        <v>45</v>
      </c>
      <c r="C219" s="27">
        <v>0.148</v>
      </c>
    </row>
    <row r="220" spans="1:3" ht="15">
      <c r="A220" s="62">
        <v>41822</v>
      </c>
      <c r="B220" t="s">
        <v>45</v>
      </c>
      <c r="C220" s="27">
        <v>0.18</v>
      </c>
    </row>
    <row r="221" spans="1:3" ht="15">
      <c r="A221" s="62">
        <v>41836</v>
      </c>
      <c r="B221" t="s">
        <v>45</v>
      </c>
      <c r="C221" s="27">
        <v>0.17</v>
      </c>
    </row>
    <row r="222" spans="1:3" ht="15">
      <c r="A222" s="62">
        <v>41848</v>
      </c>
      <c r="B222" t="s">
        <v>45</v>
      </c>
      <c r="C222" s="27">
        <v>0.126</v>
      </c>
    </row>
    <row r="223" spans="1:3" ht="15">
      <c r="A223" s="62">
        <v>41864</v>
      </c>
      <c r="B223" t="s">
        <v>45</v>
      </c>
      <c r="C223" s="27">
        <v>0.405</v>
      </c>
    </row>
    <row r="224" spans="1:3" ht="15">
      <c r="A224" s="62">
        <v>41876</v>
      </c>
      <c r="B224" t="s">
        <v>45</v>
      </c>
      <c r="C224" s="27">
        <v>0.168</v>
      </c>
    </row>
    <row r="225" spans="1:3" ht="15">
      <c r="A225" s="62">
        <v>41890</v>
      </c>
      <c r="B225" t="s">
        <v>45</v>
      </c>
      <c r="C225" s="27">
        <v>0.177</v>
      </c>
    </row>
    <row r="226" spans="1:3" ht="15">
      <c r="A226" s="62">
        <v>41919</v>
      </c>
      <c r="B226" t="s">
        <v>45</v>
      </c>
      <c r="C226" s="27">
        <v>0.102</v>
      </c>
    </row>
    <row r="227" spans="1:3" ht="15">
      <c r="A227" s="62">
        <v>38505</v>
      </c>
      <c r="B227" t="s">
        <v>46</v>
      </c>
      <c r="C227" s="27">
        <v>0.086</v>
      </c>
    </row>
    <row r="228" spans="1:3" ht="15">
      <c r="A228" s="62">
        <v>38516</v>
      </c>
      <c r="B228" t="s">
        <v>46</v>
      </c>
      <c r="C228" s="27">
        <v>0.102</v>
      </c>
    </row>
    <row r="229" spans="1:3" ht="15">
      <c r="A229" s="62">
        <v>38533</v>
      </c>
      <c r="B229" t="s">
        <v>46</v>
      </c>
      <c r="C229" s="27">
        <v>0.159</v>
      </c>
    </row>
    <row r="230" spans="1:3" ht="15">
      <c r="A230" s="62">
        <v>38546</v>
      </c>
      <c r="B230" t="s">
        <v>46</v>
      </c>
      <c r="C230" s="27">
        <v>0.118</v>
      </c>
    </row>
    <row r="231" spans="1:3" ht="15">
      <c r="A231" s="62">
        <v>38558</v>
      </c>
      <c r="B231" t="s">
        <v>46</v>
      </c>
      <c r="C231" s="27">
        <v>0.142</v>
      </c>
    </row>
    <row r="232" spans="1:3" ht="15">
      <c r="A232" s="62">
        <v>38575</v>
      </c>
      <c r="B232" t="s">
        <v>46</v>
      </c>
      <c r="C232" s="27">
        <v>0.205</v>
      </c>
    </row>
    <row r="233" spans="1:3" ht="15">
      <c r="A233" s="62">
        <v>38586</v>
      </c>
      <c r="B233" t="s">
        <v>46</v>
      </c>
      <c r="C233" s="27">
        <v>0.282</v>
      </c>
    </row>
    <row r="234" spans="1:3" ht="15">
      <c r="A234" s="62">
        <v>38604</v>
      </c>
      <c r="B234" t="s">
        <v>46</v>
      </c>
      <c r="C234" s="27">
        <v>0.256</v>
      </c>
    </row>
    <row r="235" spans="1:3" ht="15">
      <c r="A235" s="62">
        <v>38631</v>
      </c>
      <c r="B235" t="s">
        <v>46</v>
      </c>
      <c r="C235" s="27">
        <v>0.167</v>
      </c>
    </row>
    <row r="236" spans="1:3" ht="15">
      <c r="A236" s="62">
        <v>38870</v>
      </c>
      <c r="B236" t="s">
        <v>46</v>
      </c>
      <c r="C236" s="27">
        <v>0.047</v>
      </c>
    </row>
    <row r="237" spans="1:3" ht="15">
      <c r="A237" s="62">
        <v>38883</v>
      </c>
      <c r="B237" t="s">
        <v>46</v>
      </c>
      <c r="C237" s="27">
        <v>0.136</v>
      </c>
    </row>
    <row r="238" spans="1:3" ht="15">
      <c r="A238" s="62">
        <v>38898</v>
      </c>
      <c r="B238" t="s">
        <v>46</v>
      </c>
      <c r="C238" s="27">
        <v>0.145</v>
      </c>
    </row>
    <row r="239" spans="1:3" ht="15">
      <c r="A239" s="62">
        <v>38912</v>
      </c>
      <c r="B239" t="s">
        <v>46</v>
      </c>
      <c r="C239" s="27">
        <v>0.054</v>
      </c>
    </row>
    <row r="240" spans="1:3" ht="15">
      <c r="A240" s="62">
        <v>38922</v>
      </c>
      <c r="B240" t="s">
        <v>46</v>
      </c>
      <c r="C240" s="27">
        <v>0.135</v>
      </c>
    </row>
    <row r="241" spans="1:3" ht="15">
      <c r="A241" s="62">
        <v>38937</v>
      </c>
      <c r="B241" t="s">
        <v>46</v>
      </c>
      <c r="C241" s="27">
        <v>0.207</v>
      </c>
    </row>
    <row r="242" spans="1:3" ht="15">
      <c r="A242" s="62">
        <v>38951</v>
      </c>
      <c r="B242" t="s">
        <v>46</v>
      </c>
      <c r="C242" s="27">
        <v>0.295</v>
      </c>
    </row>
    <row r="243" spans="1:3" ht="15">
      <c r="A243" s="62">
        <v>38967</v>
      </c>
      <c r="B243" t="s">
        <v>46</v>
      </c>
      <c r="C243" s="27">
        <v>0.276</v>
      </c>
    </row>
    <row r="244" spans="1:3" ht="15">
      <c r="A244" s="62">
        <v>38993</v>
      </c>
      <c r="B244" t="s">
        <v>46</v>
      </c>
      <c r="C244" s="27">
        <v>0.177</v>
      </c>
    </row>
    <row r="245" spans="1:3" ht="15">
      <c r="A245" s="62">
        <v>39248</v>
      </c>
      <c r="B245" t="s">
        <v>46</v>
      </c>
      <c r="C245" s="27">
        <v>0.11</v>
      </c>
    </row>
    <row r="246" spans="1:3" ht="15">
      <c r="A246" s="62">
        <v>39259</v>
      </c>
      <c r="B246" t="s">
        <v>46</v>
      </c>
      <c r="C246" s="27">
        <v>0.205</v>
      </c>
    </row>
    <row r="247" spans="1:3" ht="15">
      <c r="A247" s="62">
        <v>39274</v>
      </c>
      <c r="B247" t="s">
        <v>46</v>
      </c>
      <c r="C247" s="27">
        <v>0.167</v>
      </c>
    </row>
    <row r="248" spans="1:3" ht="15">
      <c r="A248" s="62">
        <v>39286</v>
      </c>
      <c r="B248" t="s">
        <v>46</v>
      </c>
      <c r="C248" s="27">
        <v>0.289</v>
      </c>
    </row>
    <row r="249" spans="1:3" ht="15">
      <c r="A249" s="62">
        <v>39301</v>
      </c>
      <c r="B249" t="s">
        <v>46</v>
      </c>
      <c r="C249" s="27">
        <v>0.398</v>
      </c>
    </row>
    <row r="250" spans="1:3" ht="15">
      <c r="A250" s="62">
        <v>39315</v>
      </c>
      <c r="B250" t="s">
        <v>46</v>
      </c>
      <c r="C250" s="27">
        <v>0.522</v>
      </c>
    </row>
    <row r="251" spans="1:3" ht="15">
      <c r="A251" s="62">
        <v>39331</v>
      </c>
      <c r="B251" t="s">
        <v>46</v>
      </c>
      <c r="C251" s="27">
        <v>0.292</v>
      </c>
    </row>
    <row r="252" spans="1:3" ht="15">
      <c r="A252" s="62">
        <v>39356</v>
      </c>
      <c r="B252" t="s">
        <v>46</v>
      </c>
      <c r="C252" s="27">
        <v>0.169</v>
      </c>
    </row>
    <row r="253" spans="1:3" ht="15">
      <c r="A253" s="62">
        <v>39609</v>
      </c>
      <c r="B253" t="s">
        <v>46</v>
      </c>
      <c r="C253" s="27">
        <v>0.089</v>
      </c>
    </row>
    <row r="254" spans="1:3" ht="15">
      <c r="A254" s="62">
        <v>39623</v>
      </c>
      <c r="B254" t="s">
        <v>46</v>
      </c>
      <c r="C254" s="27">
        <v>0.116</v>
      </c>
    </row>
    <row r="255" spans="1:3" ht="15">
      <c r="A255" s="62">
        <v>39640</v>
      </c>
      <c r="B255" t="s">
        <v>46</v>
      </c>
      <c r="C255" s="27">
        <v>0.136</v>
      </c>
    </row>
    <row r="256" spans="1:3" ht="15">
      <c r="A256" s="62">
        <v>39650</v>
      </c>
      <c r="B256" t="s">
        <v>46</v>
      </c>
      <c r="C256" s="27">
        <v>0.174</v>
      </c>
    </row>
    <row r="257" spans="1:3" ht="15">
      <c r="A257" s="62">
        <v>39664</v>
      </c>
      <c r="B257" t="s">
        <v>46</v>
      </c>
      <c r="C257" s="27">
        <v>0.199</v>
      </c>
    </row>
    <row r="258" spans="1:3" ht="15">
      <c r="A258" s="62">
        <v>39679</v>
      </c>
      <c r="B258" t="s">
        <v>46</v>
      </c>
      <c r="C258" s="27">
        <v>0.298</v>
      </c>
    </row>
    <row r="259" spans="1:3" ht="15">
      <c r="A259" s="62">
        <v>39695</v>
      </c>
      <c r="B259" t="s">
        <v>46</v>
      </c>
      <c r="C259" s="27">
        <v>0.375</v>
      </c>
    </row>
    <row r="260" spans="1:3" ht="15">
      <c r="A260" s="62">
        <v>39730</v>
      </c>
      <c r="B260" t="s">
        <v>46</v>
      </c>
      <c r="C260" s="27">
        <v>0.227</v>
      </c>
    </row>
    <row r="261" spans="1:3" ht="15">
      <c r="A261" s="62">
        <v>39967</v>
      </c>
      <c r="B261" t="s">
        <v>46</v>
      </c>
      <c r="C261" s="27">
        <v>0.056</v>
      </c>
    </row>
    <row r="262" spans="1:3" ht="15">
      <c r="A262" s="62">
        <v>39979</v>
      </c>
      <c r="B262" t="s">
        <v>46</v>
      </c>
      <c r="C262" s="27">
        <v>0.137</v>
      </c>
    </row>
    <row r="263" spans="1:3" ht="15">
      <c r="A263" s="62">
        <v>39994</v>
      </c>
      <c r="B263" t="s">
        <v>46</v>
      </c>
      <c r="C263" s="27">
        <v>0.199</v>
      </c>
    </row>
    <row r="264" spans="1:3" ht="15">
      <c r="A264" s="62">
        <v>40010</v>
      </c>
      <c r="B264" t="s">
        <v>46</v>
      </c>
      <c r="C264" s="27">
        <v>0.213</v>
      </c>
    </row>
    <row r="265" spans="1:3" ht="15">
      <c r="A265" s="62">
        <v>40021</v>
      </c>
      <c r="B265" t="s">
        <v>46</v>
      </c>
      <c r="C265" s="27">
        <v>0.217</v>
      </c>
    </row>
    <row r="266" spans="1:3" ht="15">
      <c r="A266" s="62">
        <v>40035</v>
      </c>
      <c r="B266" t="s">
        <v>46</v>
      </c>
      <c r="C266" s="27">
        <v>0.181</v>
      </c>
    </row>
    <row r="267" spans="1:3" ht="15">
      <c r="A267" s="62">
        <v>40051</v>
      </c>
      <c r="B267" t="s">
        <v>46</v>
      </c>
      <c r="C267" s="27">
        <v>0.247</v>
      </c>
    </row>
    <row r="268" spans="1:3" ht="15">
      <c r="A268" s="62">
        <v>40066</v>
      </c>
      <c r="B268" t="s">
        <v>46</v>
      </c>
      <c r="C268" s="27">
        <v>0.19</v>
      </c>
    </row>
    <row r="269" spans="1:3" ht="15">
      <c r="A269" s="62">
        <v>40094</v>
      </c>
      <c r="B269" t="s">
        <v>46</v>
      </c>
      <c r="C269" s="27">
        <v>0.261</v>
      </c>
    </row>
    <row r="270" spans="1:3" ht="15">
      <c r="A270" s="62">
        <v>40332</v>
      </c>
      <c r="B270" t="s">
        <v>46</v>
      </c>
      <c r="C270" s="27">
        <v>0.071</v>
      </c>
    </row>
    <row r="271" spans="1:3" ht="15">
      <c r="A271" s="62">
        <v>40343</v>
      </c>
      <c r="B271" t="s">
        <v>46</v>
      </c>
      <c r="C271" s="27">
        <v>0.149</v>
      </c>
    </row>
    <row r="272" spans="1:3" ht="15">
      <c r="A272" s="62">
        <v>40360</v>
      </c>
      <c r="B272" t="s">
        <v>46</v>
      </c>
      <c r="C272" s="27">
        <v>0.122</v>
      </c>
    </row>
    <row r="273" spans="1:3" ht="15">
      <c r="A273" s="62">
        <v>40371</v>
      </c>
      <c r="B273" t="s">
        <v>46</v>
      </c>
      <c r="C273" s="27">
        <v>0.174</v>
      </c>
    </row>
    <row r="274" spans="1:3" ht="15">
      <c r="A274" s="62">
        <v>40385</v>
      </c>
      <c r="B274" t="s">
        <v>46</v>
      </c>
      <c r="C274" s="27">
        <v>0.164</v>
      </c>
    </row>
    <row r="275" spans="1:3" ht="15">
      <c r="A275" s="62">
        <v>40400</v>
      </c>
      <c r="B275" t="s">
        <v>46</v>
      </c>
      <c r="C275" s="27">
        <v>0.163</v>
      </c>
    </row>
    <row r="276" spans="1:3" ht="15">
      <c r="A276" s="62">
        <v>40417</v>
      </c>
      <c r="B276" t="s">
        <v>46</v>
      </c>
      <c r="C276" s="27">
        <v>0.186</v>
      </c>
    </row>
    <row r="277" spans="1:3" ht="15">
      <c r="A277" s="62">
        <v>40429</v>
      </c>
      <c r="B277" t="s">
        <v>46</v>
      </c>
      <c r="C277" s="27">
        <v>0.214</v>
      </c>
    </row>
    <row r="278" spans="1:3" ht="15">
      <c r="A278" s="62">
        <v>40457</v>
      </c>
      <c r="B278" t="s">
        <v>46</v>
      </c>
      <c r="C278" s="27">
        <v>0.198</v>
      </c>
    </row>
    <row r="279" spans="1:3" ht="15">
      <c r="A279" s="62">
        <v>40695</v>
      </c>
      <c r="B279" t="s">
        <v>46</v>
      </c>
      <c r="C279" s="27">
        <v>0.073</v>
      </c>
    </row>
    <row r="280" spans="1:3" ht="15">
      <c r="A280" s="62">
        <v>40707</v>
      </c>
      <c r="B280" t="s">
        <v>46</v>
      </c>
      <c r="C280" s="27">
        <v>0.099</v>
      </c>
    </row>
    <row r="281" spans="1:3" ht="15">
      <c r="A281" s="62">
        <v>40722</v>
      </c>
      <c r="B281" t="s">
        <v>46</v>
      </c>
      <c r="C281" s="27">
        <v>0.13</v>
      </c>
    </row>
    <row r="282" spans="1:3" ht="15">
      <c r="A282" s="62">
        <v>40746</v>
      </c>
      <c r="B282" t="s">
        <v>46</v>
      </c>
      <c r="C282" s="27">
        <v>0.161</v>
      </c>
    </row>
    <row r="283" spans="1:3" ht="15">
      <c r="A283" s="62">
        <v>40766</v>
      </c>
      <c r="B283" t="s">
        <v>46</v>
      </c>
      <c r="C283" s="27">
        <v>0.183</v>
      </c>
    </row>
    <row r="284" spans="1:3" ht="15">
      <c r="A284" s="62">
        <v>40780</v>
      </c>
      <c r="B284" t="s">
        <v>46</v>
      </c>
      <c r="C284" s="27">
        <v>0.185</v>
      </c>
    </row>
    <row r="285" spans="1:3" ht="15">
      <c r="A285" s="62">
        <v>40793</v>
      </c>
      <c r="B285" t="s">
        <v>46</v>
      </c>
      <c r="C285" s="27">
        <v>0.194</v>
      </c>
    </row>
    <row r="286" spans="1:3" ht="15">
      <c r="A286" s="62">
        <v>40819</v>
      </c>
      <c r="B286" t="s">
        <v>46</v>
      </c>
      <c r="C286" s="27">
        <v>0.131</v>
      </c>
    </row>
    <row r="287" spans="1:3" ht="15">
      <c r="A287" s="62">
        <v>41072</v>
      </c>
      <c r="B287" t="s">
        <v>46</v>
      </c>
      <c r="C287" s="27">
        <v>0.112</v>
      </c>
    </row>
    <row r="288" spans="1:3" ht="15">
      <c r="A288" s="62">
        <v>41086</v>
      </c>
      <c r="B288" t="s">
        <v>46</v>
      </c>
      <c r="C288" s="27">
        <v>0.138</v>
      </c>
    </row>
    <row r="289" spans="1:3" ht="15">
      <c r="A289" s="62">
        <v>41101</v>
      </c>
      <c r="B289" t="s">
        <v>46</v>
      </c>
      <c r="C289" s="27">
        <v>0.11</v>
      </c>
    </row>
    <row r="290" spans="1:3" ht="15">
      <c r="A290" s="62">
        <v>41113</v>
      </c>
      <c r="B290" t="s">
        <v>46</v>
      </c>
      <c r="C290" s="27">
        <v>0.127</v>
      </c>
    </row>
    <row r="291" spans="1:3" ht="15">
      <c r="A291" s="62">
        <v>41128</v>
      </c>
      <c r="B291" t="s">
        <v>46</v>
      </c>
      <c r="C291" s="27">
        <v>0.136</v>
      </c>
    </row>
    <row r="292" spans="1:3" ht="15">
      <c r="A292" s="62">
        <v>41144</v>
      </c>
      <c r="B292" t="s">
        <v>46</v>
      </c>
      <c r="C292" s="27">
        <v>0.177</v>
      </c>
    </row>
    <row r="293" spans="1:3" ht="15">
      <c r="A293" s="62">
        <v>41157</v>
      </c>
      <c r="B293" t="s">
        <v>46</v>
      </c>
      <c r="C293" s="27">
        <v>0.128</v>
      </c>
    </row>
    <row r="294" spans="1:3" ht="15">
      <c r="A294" s="62">
        <v>41185</v>
      </c>
      <c r="B294" t="s">
        <v>46</v>
      </c>
      <c r="C294" s="27">
        <v>0.171</v>
      </c>
    </row>
    <row r="295" spans="1:3" ht="15">
      <c r="A295" s="62">
        <v>41438</v>
      </c>
      <c r="B295" t="s">
        <v>46</v>
      </c>
      <c r="C295" s="27">
        <v>0.087</v>
      </c>
    </row>
    <row r="296" spans="1:3" ht="15">
      <c r="A296" s="62">
        <v>41452</v>
      </c>
      <c r="B296" t="s">
        <v>46</v>
      </c>
      <c r="C296" s="27">
        <v>0.109</v>
      </c>
    </row>
    <row r="297" spans="1:3" ht="15">
      <c r="A297" s="62">
        <v>41463</v>
      </c>
      <c r="B297" t="s">
        <v>46</v>
      </c>
      <c r="C297" s="27">
        <v>0.154</v>
      </c>
    </row>
    <row r="298" spans="1:3" ht="15">
      <c r="A298" s="62">
        <v>41477</v>
      </c>
      <c r="B298" t="s">
        <v>46</v>
      </c>
      <c r="C298" s="27">
        <v>0.168</v>
      </c>
    </row>
    <row r="299" spans="1:3" ht="15">
      <c r="A299" s="62">
        <v>41492</v>
      </c>
      <c r="B299" t="s">
        <v>46</v>
      </c>
      <c r="C299" s="27">
        <v>0.15</v>
      </c>
    </row>
    <row r="300" spans="1:3" ht="15">
      <c r="A300" s="62">
        <v>41508</v>
      </c>
      <c r="B300" t="s">
        <v>46</v>
      </c>
      <c r="C300" s="27">
        <v>0.111</v>
      </c>
    </row>
    <row r="301" spans="1:3" ht="15">
      <c r="A301" s="62">
        <v>41522</v>
      </c>
      <c r="B301" t="s">
        <v>46</v>
      </c>
      <c r="C301" s="27">
        <v>0.123</v>
      </c>
    </row>
    <row r="302" spans="1:3" ht="15">
      <c r="A302" s="62">
        <v>41557</v>
      </c>
      <c r="B302" t="s">
        <v>46</v>
      </c>
      <c r="C302" s="27">
        <v>0.222</v>
      </c>
    </row>
    <row r="303" spans="1:3" ht="15">
      <c r="A303" s="62">
        <v>41794</v>
      </c>
      <c r="B303" t="s">
        <v>46</v>
      </c>
      <c r="C303" s="27">
        <v>0.065</v>
      </c>
    </row>
    <row r="304" spans="1:3" ht="15">
      <c r="A304" s="62">
        <v>41810</v>
      </c>
      <c r="B304" t="s">
        <v>46</v>
      </c>
      <c r="C304" s="27">
        <v>0.116</v>
      </c>
    </row>
    <row r="305" spans="1:3" ht="15">
      <c r="A305" s="62">
        <v>41821</v>
      </c>
      <c r="B305" t="s">
        <v>46</v>
      </c>
      <c r="C305" s="27">
        <v>0.177</v>
      </c>
    </row>
    <row r="306" spans="1:3" ht="15">
      <c r="A306" s="62">
        <v>41837</v>
      </c>
      <c r="B306" t="s">
        <v>46</v>
      </c>
      <c r="C306" s="27">
        <v>0.165</v>
      </c>
    </row>
    <row r="307" spans="1:3" ht="15">
      <c r="A307" s="62">
        <v>41848</v>
      </c>
      <c r="B307" t="s">
        <v>46</v>
      </c>
      <c r="C307" s="27">
        <v>0.132</v>
      </c>
    </row>
    <row r="308" spans="1:3" ht="15">
      <c r="A308" s="62">
        <v>41863</v>
      </c>
      <c r="B308" t="s">
        <v>46</v>
      </c>
      <c r="C308" s="27">
        <v>0.087</v>
      </c>
    </row>
    <row r="309" spans="1:3" ht="15">
      <c r="A309" s="62">
        <v>41878</v>
      </c>
      <c r="B309" t="s">
        <v>46</v>
      </c>
      <c r="C309" s="27">
        <v>0.17</v>
      </c>
    </row>
    <row r="310" spans="1:3" ht="15">
      <c r="A310" s="62">
        <v>41893</v>
      </c>
      <c r="B310" t="s">
        <v>46</v>
      </c>
      <c r="C310" s="27">
        <v>0.143</v>
      </c>
    </row>
    <row r="311" spans="1:3" ht="15">
      <c r="A311" s="62">
        <v>41921</v>
      </c>
      <c r="B311" t="s">
        <v>46</v>
      </c>
      <c r="C311" s="27">
        <v>0.111</v>
      </c>
    </row>
    <row r="312" spans="1:3" ht="15">
      <c r="A312" s="62">
        <v>38505</v>
      </c>
      <c r="B312" t="s">
        <v>82</v>
      </c>
      <c r="C312" s="27">
        <v>0.068</v>
      </c>
    </row>
    <row r="313" spans="1:3" ht="15">
      <c r="A313" s="62">
        <v>38516</v>
      </c>
      <c r="B313" t="s">
        <v>82</v>
      </c>
      <c r="C313" s="27">
        <v>0.082</v>
      </c>
    </row>
    <row r="314" spans="1:3" ht="15">
      <c r="A314" s="62">
        <v>38533</v>
      </c>
      <c r="B314" t="s">
        <v>82</v>
      </c>
      <c r="C314" s="27">
        <v>0.167</v>
      </c>
    </row>
    <row r="315" spans="1:3" ht="15">
      <c r="A315" s="62">
        <v>38546</v>
      </c>
      <c r="B315" t="s">
        <v>82</v>
      </c>
      <c r="C315" s="27">
        <v>0.134</v>
      </c>
    </row>
    <row r="316" spans="1:3" ht="15">
      <c r="A316" s="62">
        <v>38558</v>
      </c>
      <c r="B316" t="s">
        <v>82</v>
      </c>
      <c r="C316" s="27">
        <v>0.134</v>
      </c>
    </row>
    <row r="317" spans="1:3" ht="15">
      <c r="A317" s="62">
        <v>38575</v>
      </c>
      <c r="B317" t="s">
        <v>82</v>
      </c>
      <c r="C317" s="27">
        <v>0.194</v>
      </c>
    </row>
    <row r="318" spans="1:3" ht="15">
      <c r="A318" s="62">
        <v>38586</v>
      </c>
      <c r="B318" t="s">
        <v>82</v>
      </c>
      <c r="C318" s="27">
        <v>0.141</v>
      </c>
    </row>
    <row r="319" spans="1:3" ht="15">
      <c r="A319" s="62">
        <v>38604</v>
      </c>
      <c r="B319" t="s">
        <v>82</v>
      </c>
      <c r="C319" s="27">
        <v>0.263</v>
      </c>
    </row>
    <row r="320" spans="1:3" ht="15">
      <c r="A320" s="62">
        <v>38631</v>
      </c>
      <c r="B320" t="s">
        <v>82</v>
      </c>
      <c r="C320" s="27">
        <v>0.18</v>
      </c>
    </row>
    <row r="321" spans="1:3" ht="15">
      <c r="A321" s="62">
        <v>38870</v>
      </c>
      <c r="B321" t="s">
        <v>82</v>
      </c>
      <c r="C321" s="27">
        <v>0.065</v>
      </c>
    </row>
    <row r="322" spans="1:3" ht="15">
      <c r="A322" s="62">
        <v>38883</v>
      </c>
      <c r="B322" t="s">
        <v>82</v>
      </c>
      <c r="C322" s="27">
        <v>0.115</v>
      </c>
    </row>
    <row r="323" spans="1:3" ht="15">
      <c r="A323" s="62">
        <v>38898</v>
      </c>
      <c r="B323" t="s">
        <v>82</v>
      </c>
      <c r="C323" s="27">
        <v>0.144</v>
      </c>
    </row>
    <row r="324" spans="1:3" ht="15">
      <c r="A324" s="62">
        <v>38912</v>
      </c>
      <c r="B324" t="s">
        <v>82</v>
      </c>
      <c r="C324" s="27">
        <v>0.065</v>
      </c>
    </row>
    <row r="325" spans="1:3" ht="15">
      <c r="A325" s="62">
        <v>38922</v>
      </c>
      <c r="B325" t="s">
        <v>82</v>
      </c>
      <c r="C325" s="27">
        <v>0.064</v>
      </c>
    </row>
    <row r="326" spans="1:3" ht="15">
      <c r="A326" s="62">
        <v>38937</v>
      </c>
      <c r="B326" t="s">
        <v>82</v>
      </c>
      <c r="C326" s="27">
        <v>0.212</v>
      </c>
    </row>
    <row r="327" spans="1:3" ht="15">
      <c r="A327" s="62">
        <v>38951</v>
      </c>
      <c r="B327" t="s">
        <v>82</v>
      </c>
      <c r="C327" s="27">
        <v>0.307</v>
      </c>
    </row>
    <row r="328" spans="1:3" ht="15">
      <c r="A328" s="62">
        <v>38967</v>
      </c>
      <c r="B328" t="s">
        <v>82</v>
      </c>
      <c r="C328" s="27">
        <v>0.245</v>
      </c>
    </row>
    <row r="329" spans="1:3" ht="15">
      <c r="A329" s="62">
        <v>38993</v>
      </c>
      <c r="B329" t="s">
        <v>82</v>
      </c>
      <c r="C329" s="27">
        <v>0.194</v>
      </c>
    </row>
    <row r="330" spans="1:3" ht="15">
      <c r="A330" s="62">
        <v>39248</v>
      </c>
      <c r="B330" t="s">
        <v>82</v>
      </c>
      <c r="C330" s="27">
        <v>0.09</v>
      </c>
    </row>
    <row r="331" spans="1:3" ht="15">
      <c r="A331" s="62">
        <v>39259</v>
      </c>
      <c r="B331" t="s">
        <v>82</v>
      </c>
      <c r="C331" s="27">
        <v>0.212</v>
      </c>
    </row>
    <row r="332" spans="1:3" ht="15">
      <c r="A332" s="62">
        <v>39274</v>
      </c>
      <c r="B332" t="s">
        <v>82</v>
      </c>
      <c r="C332" s="27">
        <v>0.168</v>
      </c>
    </row>
    <row r="333" spans="1:3" ht="15">
      <c r="A333" s="62">
        <v>39286</v>
      </c>
      <c r="B333" t="s">
        <v>82</v>
      </c>
      <c r="C333" s="27">
        <v>0.242</v>
      </c>
    </row>
    <row r="334" spans="1:3" ht="15">
      <c r="A334" s="62">
        <v>39301</v>
      </c>
      <c r="B334" t="s">
        <v>82</v>
      </c>
      <c r="C334" s="27">
        <v>0.376</v>
      </c>
    </row>
    <row r="335" spans="1:3" ht="15">
      <c r="A335" s="62">
        <v>39315</v>
      </c>
      <c r="B335" t="s">
        <v>82</v>
      </c>
      <c r="C335" s="27">
        <v>0.549</v>
      </c>
    </row>
    <row r="336" spans="1:3" ht="15">
      <c r="A336" s="62">
        <v>39331</v>
      </c>
      <c r="B336" t="s">
        <v>82</v>
      </c>
      <c r="C336" s="27">
        <v>0.26</v>
      </c>
    </row>
    <row r="337" spans="1:3" ht="15">
      <c r="A337" s="62">
        <v>39356</v>
      </c>
      <c r="B337" t="s">
        <v>82</v>
      </c>
      <c r="C337" s="27">
        <v>0.161</v>
      </c>
    </row>
    <row r="338" spans="1:3" ht="15">
      <c r="A338" s="62">
        <v>39609</v>
      </c>
      <c r="B338" t="s">
        <v>82</v>
      </c>
      <c r="C338" s="27">
        <v>0.09</v>
      </c>
    </row>
    <row r="339" spans="1:3" ht="15">
      <c r="A339" s="62">
        <v>39623</v>
      </c>
      <c r="B339" t="s">
        <v>82</v>
      </c>
      <c r="C339" s="27">
        <v>0.114</v>
      </c>
    </row>
    <row r="340" spans="1:3" ht="15">
      <c r="A340" s="62">
        <v>39640</v>
      </c>
      <c r="B340" t="s">
        <v>82</v>
      </c>
      <c r="C340" s="27">
        <v>0.135</v>
      </c>
    </row>
    <row r="341" spans="1:3" ht="15">
      <c r="A341" s="62">
        <v>39650</v>
      </c>
      <c r="B341" t="s">
        <v>82</v>
      </c>
      <c r="C341" s="27">
        <v>0.196</v>
      </c>
    </row>
    <row r="342" spans="1:3" ht="15">
      <c r="A342" s="62">
        <v>39664</v>
      </c>
      <c r="B342" t="s">
        <v>82</v>
      </c>
      <c r="C342" s="27">
        <v>0.219</v>
      </c>
    </row>
    <row r="343" spans="1:3" ht="15">
      <c r="A343" s="62">
        <v>39679</v>
      </c>
      <c r="B343" t="s">
        <v>82</v>
      </c>
      <c r="C343" s="27">
        <v>0.284</v>
      </c>
    </row>
    <row r="344" spans="1:3" ht="15">
      <c r="A344" s="62">
        <v>39695</v>
      </c>
      <c r="B344" t="s">
        <v>82</v>
      </c>
      <c r="C344" s="27">
        <v>0.326</v>
      </c>
    </row>
    <row r="345" spans="1:3" ht="15">
      <c r="A345" s="62">
        <v>39730</v>
      </c>
      <c r="B345" t="s">
        <v>82</v>
      </c>
      <c r="C345" s="27">
        <v>0.225</v>
      </c>
    </row>
    <row r="346" spans="1:3" ht="15">
      <c r="A346" s="62">
        <v>39967</v>
      </c>
      <c r="B346" t="s">
        <v>82</v>
      </c>
      <c r="C346" s="27">
        <v>0.038</v>
      </c>
    </row>
    <row r="347" spans="1:3" ht="15">
      <c r="A347" s="62">
        <v>39979</v>
      </c>
      <c r="B347" t="s">
        <v>82</v>
      </c>
      <c r="C347" s="27">
        <v>0.083</v>
      </c>
    </row>
    <row r="348" spans="1:3" ht="15">
      <c r="A348" s="62">
        <v>39994</v>
      </c>
      <c r="B348" t="s">
        <v>82</v>
      </c>
      <c r="C348" s="27">
        <v>0.2</v>
      </c>
    </row>
    <row r="349" spans="1:3" ht="15">
      <c r="A349" s="62">
        <v>40010</v>
      </c>
      <c r="B349" t="s">
        <v>82</v>
      </c>
      <c r="C349" s="27">
        <v>0.183</v>
      </c>
    </row>
    <row r="350" spans="1:3" ht="15">
      <c r="A350" s="62">
        <v>40021</v>
      </c>
      <c r="B350" t="s">
        <v>82</v>
      </c>
      <c r="C350" s="27">
        <v>0.292</v>
      </c>
    </row>
    <row r="351" spans="1:3" ht="15">
      <c r="A351" s="62">
        <v>40035</v>
      </c>
      <c r="B351" t="s">
        <v>82</v>
      </c>
      <c r="C351" s="27">
        <v>0.158</v>
      </c>
    </row>
    <row r="352" spans="1:3" ht="15">
      <c r="A352" s="62">
        <v>40051</v>
      </c>
      <c r="B352" t="s">
        <v>82</v>
      </c>
      <c r="C352" s="27">
        <v>0.243</v>
      </c>
    </row>
    <row r="353" spans="1:3" ht="15">
      <c r="A353" s="62">
        <v>40066</v>
      </c>
      <c r="B353" t="s">
        <v>82</v>
      </c>
      <c r="C353" s="27">
        <v>0.153</v>
      </c>
    </row>
    <row r="354" spans="1:3" ht="15">
      <c r="A354" s="62">
        <v>40094</v>
      </c>
      <c r="B354" t="s">
        <v>82</v>
      </c>
      <c r="C354" s="27">
        <v>0.229</v>
      </c>
    </row>
    <row r="355" spans="1:3" ht="15">
      <c r="A355" s="62">
        <v>40332</v>
      </c>
      <c r="B355" t="s">
        <v>82</v>
      </c>
      <c r="C355" s="27">
        <v>0.061</v>
      </c>
    </row>
    <row r="356" spans="1:3" ht="15">
      <c r="A356" s="62">
        <v>40343</v>
      </c>
      <c r="B356" t="s">
        <v>82</v>
      </c>
      <c r="C356" s="27">
        <v>0.164</v>
      </c>
    </row>
    <row r="357" spans="1:3" ht="15">
      <c r="A357" s="62">
        <v>40360</v>
      </c>
      <c r="B357" t="s">
        <v>82</v>
      </c>
      <c r="C357" s="27">
        <v>0.134</v>
      </c>
    </row>
    <row r="358" spans="1:3" ht="15">
      <c r="A358" s="62">
        <v>40371</v>
      </c>
      <c r="B358" t="s">
        <v>82</v>
      </c>
      <c r="C358" s="27">
        <v>0.152</v>
      </c>
    </row>
    <row r="359" spans="1:3" ht="15">
      <c r="A359" s="62">
        <v>40385</v>
      </c>
      <c r="B359" t="s">
        <v>82</v>
      </c>
      <c r="C359" s="27">
        <v>0.156</v>
      </c>
    </row>
    <row r="360" spans="1:3" ht="15">
      <c r="A360" s="62">
        <v>40400</v>
      </c>
      <c r="B360" t="s">
        <v>82</v>
      </c>
      <c r="C360" s="27">
        <v>0.213</v>
      </c>
    </row>
    <row r="361" spans="1:3" ht="15">
      <c r="A361" s="62">
        <v>40417</v>
      </c>
      <c r="B361" t="s">
        <v>82</v>
      </c>
      <c r="C361" s="27">
        <v>0.208</v>
      </c>
    </row>
    <row r="362" spans="1:3" ht="15">
      <c r="A362" s="62">
        <v>40429</v>
      </c>
      <c r="B362" t="s">
        <v>82</v>
      </c>
      <c r="C362" s="27">
        <v>0.204</v>
      </c>
    </row>
    <row r="363" spans="1:3" ht="15">
      <c r="A363" s="62">
        <v>40457</v>
      </c>
      <c r="B363" t="s">
        <v>82</v>
      </c>
      <c r="C363" s="27">
        <v>0.188</v>
      </c>
    </row>
    <row r="364" spans="1:3" ht="15">
      <c r="A364" s="62">
        <v>40695</v>
      </c>
      <c r="B364" t="s">
        <v>82</v>
      </c>
      <c r="C364" s="27">
        <v>0.08</v>
      </c>
    </row>
    <row r="365" spans="1:3" ht="15">
      <c r="A365" s="62">
        <v>40707</v>
      </c>
      <c r="B365" t="s">
        <v>82</v>
      </c>
      <c r="C365" s="27">
        <v>0.083</v>
      </c>
    </row>
    <row r="366" spans="1:3" ht="15">
      <c r="A366" s="62">
        <v>40722</v>
      </c>
      <c r="B366" t="s">
        <v>82</v>
      </c>
      <c r="C366" s="27">
        <v>0.132</v>
      </c>
    </row>
    <row r="367" spans="1:3" ht="15">
      <c r="A367" s="62">
        <v>40746</v>
      </c>
      <c r="B367" t="s">
        <v>82</v>
      </c>
      <c r="C367" s="27">
        <v>0.16</v>
      </c>
    </row>
    <row r="368" spans="1:3" ht="15">
      <c r="A368" s="62">
        <v>40766</v>
      </c>
      <c r="B368" t="s">
        <v>82</v>
      </c>
      <c r="C368" s="27">
        <v>0.181</v>
      </c>
    </row>
    <row r="369" spans="1:3" ht="15">
      <c r="A369" s="62">
        <v>40780</v>
      </c>
      <c r="B369" t="s">
        <v>82</v>
      </c>
      <c r="C369" s="27">
        <v>0.18</v>
      </c>
    </row>
    <row r="370" spans="1:3" ht="15">
      <c r="A370" s="62">
        <v>40793</v>
      </c>
      <c r="B370" t="s">
        <v>82</v>
      </c>
      <c r="C370" s="27">
        <v>0.197</v>
      </c>
    </row>
    <row r="371" spans="1:3" ht="15">
      <c r="A371" s="62">
        <v>40819</v>
      </c>
      <c r="B371" t="s">
        <v>82</v>
      </c>
      <c r="C371" s="27">
        <v>0.143</v>
      </c>
    </row>
    <row r="372" spans="1:3" ht="15">
      <c r="A372" s="62">
        <v>41072</v>
      </c>
      <c r="B372" t="s">
        <v>82</v>
      </c>
      <c r="C372" s="27">
        <v>0.113</v>
      </c>
    </row>
    <row r="373" spans="1:3" ht="15">
      <c r="A373" s="62">
        <v>41086</v>
      </c>
      <c r="B373" t="s">
        <v>82</v>
      </c>
      <c r="C373" s="27">
        <v>0.132</v>
      </c>
    </row>
    <row r="374" spans="1:3" ht="15">
      <c r="A374" s="62">
        <v>41101</v>
      </c>
      <c r="B374" t="s">
        <v>82</v>
      </c>
      <c r="C374" s="27">
        <v>0.142</v>
      </c>
    </row>
    <row r="375" spans="1:3" ht="15">
      <c r="A375" s="62">
        <v>41113</v>
      </c>
      <c r="B375" t="s">
        <v>82</v>
      </c>
      <c r="C375" s="27">
        <v>0.143</v>
      </c>
    </row>
    <row r="376" spans="1:3" ht="15">
      <c r="A376" s="62">
        <v>41128</v>
      </c>
      <c r="B376" t="s">
        <v>82</v>
      </c>
      <c r="C376" s="27">
        <v>0.133</v>
      </c>
    </row>
    <row r="377" spans="1:3" ht="15">
      <c r="A377" s="62">
        <v>41144</v>
      </c>
      <c r="B377" t="s">
        <v>82</v>
      </c>
      <c r="C377" s="27">
        <v>0.164</v>
      </c>
    </row>
    <row r="378" spans="1:3" ht="15">
      <c r="A378" s="62">
        <v>41157</v>
      </c>
      <c r="B378" t="s">
        <v>82</v>
      </c>
      <c r="C378" s="27">
        <v>0.157</v>
      </c>
    </row>
    <row r="379" spans="1:3" ht="15">
      <c r="A379" s="62">
        <v>41185</v>
      </c>
      <c r="B379" t="s">
        <v>82</v>
      </c>
      <c r="C379" s="27">
        <v>0.164</v>
      </c>
    </row>
    <row r="380" spans="1:3" ht="15">
      <c r="A380" s="62">
        <v>41438</v>
      </c>
      <c r="B380" t="s">
        <v>82</v>
      </c>
      <c r="C380" s="27">
        <v>0.07</v>
      </c>
    </row>
    <row r="381" spans="1:3" ht="15">
      <c r="A381" s="62">
        <v>41452</v>
      </c>
      <c r="B381" t="s">
        <v>82</v>
      </c>
      <c r="C381" s="27">
        <v>0.149</v>
      </c>
    </row>
    <row r="382" spans="1:3" ht="15">
      <c r="A382" s="62">
        <v>41463</v>
      </c>
      <c r="B382" t="s">
        <v>82</v>
      </c>
      <c r="C382" s="27">
        <v>0.154</v>
      </c>
    </row>
    <row r="383" spans="1:3" ht="15">
      <c r="A383" s="62">
        <v>41477</v>
      </c>
      <c r="B383" t="s">
        <v>82</v>
      </c>
      <c r="C383" s="27">
        <v>0.152</v>
      </c>
    </row>
    <row r="384" spans="1:3" ht="15">
      <c r="A384" s="62">
        <v>41492</v>
      </c>
      <c r="B384" t="s">
        <v>82</v>
      </c>
      <c r="C384" s="27">
        <v>0.164</v>
      </c>
    </row>
    <row r="385" spans="1:3" ht="15">
      <c r="A385" s="62">
        <v>41508</v>
      </c>
      <c r="B385" t="s">
        <v>82</v>
      </c>
      <c r="C385" s="27">
        <v>0.112</v>
      </c>
    </row>
    <row r="386" spans="1:3" ht="15">
      <c r="A386" s="62">
        <v>41522</v>
      </c>
      <c r="B386" t="s">
        <v>82</v>
      </c>
      <c r="C386" s="27">
        <v>0.143</v>
      </c>
    </row>
    <row r="387" spans="1:3" ht="15">
      <c r="A387" s="62">
        <v>41557</v>
      </c>
      <c r="B387" t="s">
        <v>82</v>
      </c>
      <c r="C387" s="27">
        <v>0.216</v>
      </c>
    </row>
    <row r="388" spans="1:3" ht="15">
      <c r="A388" s="62">
        <v>41794</v>
      </c>
      <c r="B388" t="s">
        <v>82</v>
      </c>
      <c r="C388" s="27">
        <v>0.072</v>
      </c>
    </row>
    <row r="389" spans="1:3" ht="15">
      <c r="A389" s="62">
        <v>41810</v>
      </c>
      <c r="B389" t="s">
        <v>82</v>
      </c>
      <c r="C389" s="27">
        <v>0.124</v>
      </c>
    </row>
    <row r="390" spans="1:3" ht="15">
      <c r="A390" s="62">
        <v>41821</v>
      </c>
      <c r="B390" t="s">
        <v>82</v>
      </c>
      <c r="C390" s="27">
        <v>0.179</v>
      </c>
    </row>
    <row r="391" spans="1:3" ht="15">
      <c r="A391" s="62">
        <v>41837</v>
      </c>
      <c r="B391" t="s">
        <v>82</v>
      </c>
      <c r="C391" s="27">
        <v>0.156</v>
      </c>
    </row>
    <row r="392" spans="1:3" ht="15">
      <c r="A392" s="62">
        <v>41848</v>
      </c>
      <c r="B392" t="s">
        <v>82</v>
      </c>
      <c r="C392" s="27">
        <v>0.129</v>
      </c>
    </row>
    <row r="393" spans="1:3" ht="15">
      <c r="A393" s="62">
        <v>41863</v>
      </c>
      <c r="B393" t="s">
        <v>82</v>
      </c>
      <c r="C393" s="27">
        <v>0.089</v>
      </c>
    </row>
    <row r="394" spans="1:3" ht="15">
      <c r="A394" s="62">
        <v>41878</v>
      </c>
      <c r="B394" t="s">
        <v>82</v>
      </c>
      <c r="C394" s="27">
        <v>0.255</v>
      </c>
    </row>
    <row r="395" spans="1:3" ht="15">
      <c r="A395" s="62">
        <v>41893</v>
      </c>
      <c r="B395" t="s">
        <v>82</v>
      </c>
      <c r="C395" s="27">
        <v>0.133</v>
      </c>
    </row>
    <row r="396" spans="1:3" ht="15">
      <c r="A396" s="62">
        <v>41921</v>
      </c>
      <c r="B396" t="s">
        <v>82</v>
      </c>
      <c r="C396" s="27">
        <v>0.105</v>
      </c>
    </row>
    <row r="397" spans="1:3" ht="15">
      <c r="A397" s="62">
        <v>38504</v>
      </c>
      <c r="B397" t="s">
        <v>83</v>
      </c>
      <c r="C397" s="27">
        <v>0.083</v>
      </c>
    </row>
    <row r="398" spans="1:3" ht="15">
      <c r="A398" s="62">
        <v>38517</v>
      </c>
      <c r="B398" t="s">
        <v>83</v>
      </c>
      <c r="C398" s="27">
        <v>0.115</v>
      </c>
    </row>
    <row r="399" spans="1:3" ht="15">
      <c r="A399" s="62">
        <v>38534</v>
      </c>
      <c r="B399" t="s">
        <v>83</v>
      </c>
      <c r="C399" s="27">
        <v>0.144</v>
      </c>
    </row>
    <row r="400" spans="1:3" ht="15">
      <c r="A400" s="62">
        <v>38545</v>
      </c>
      <c r="B400" t="s">
        <v>83</v>
      </c>
      <c r="C400" s="27">
        <v>0.136</v>
      </c>
    </row>
    <row r="401" spans="1:3" ht="15">
      <c r="A401" s="62">
        <v>38558</v>
      </c>
      <c r="B401" t="s">
        <v>83</v>
      </c>
      <c r="C401" s="27">
        <v>0.153</v>
      </c>
    </row>
    <row r="402" spans="1:3" ht="15">
      <c r="A402" s="62">
        <v>38574</v>
      </c>
      <c r="B402" t="s">
        <v>83</v>
      </c>
      <c r="C402" s="27">
        <v>0.236</v>
      </c>
    </row>
    <row r="403" spans="1:3" ht="15">
      <c r="A403" s="62">
        <v>38586</v>
      </c>
      <c r="B403" t="s">
        <v>83</v>
      </c>
      <c r="C403" s="27">
        <v>0.316</v>
      </c>
    </row>
    <row r="404" spans="1:3" ht="15">
      <c r="A404" s="62">
        <v>38601</v>
      </c>
      <c r="B404" t="s">
        <v>83</v>
      </c>
      <c r="C404" s="27">
        <v>0.27</v>
      </c>
    </row>
    <row r="405" spans="1:3" ht="15">
      <c r="A405" s="62">
        <v>38632</v>
      </c>
      <c r="B405" t="s">
        <v>83</v>
      </c>
      <c r="C405" s="27">
        <v>0.18</v>
      </c>
    </row>
    <row r="406" spans="1:3" ht="15">
      <c r="A406" s="62">
        <v>38869</v>
      </c>
      <c r="B406" t="s">
        <v>83</v>
      </c>
      <c r="C406" s="27">
        <v>0.09</v>
      </c>
    </row>
    <row r="407" spans="1:3" ht="15">
      <c r="A407" s="62">
        <v>38880</v>
      </c>
      <c r="B407" t="s">
        <v>83</v>
      </c>
      <c r="C407" s="27">
        <v>0.122</v>
      </c>
    </row>
    <row r="408" spans="1:3" ht="15">
      <c r="A408" s="62">
        <v>38897</v>
      </c>
      <c r="B408" t="s">
        <v>83</v>
      </c>
      <c r="C408" s="27">
        <v>0.137</v>
      </c>
    </row>
    <row r="409" spans="1:3" ht="15">
      <c r="A409" s="62">
        <v>38912</v>
      </c>
      <c r="B409" t="s">
        <v>83</v>
      </c>
      <c r="C409" s="27">
        <v>0.095</v>
      </c>
    </row>
    <row r="410" spans="1:3" ht="15">
      <c r="A410" s="62">
        <v>38922</v>
      </c>
      <c r="B410" t="s">
        <v>83</v>
      </c>
      <c r="C410" s="27">
        <v>0.192</v>
      </c>
    </row>
    <row r="411" spans="1:3" ht="15">
      <c r="A411" s="62">
        <v>38938</v>
      </c>
      <c r="B411" t="s">
        <v>83</v>
      </c>
      <c r="C411" s="27">
        <v>0.257</v>
      </c>
    </row>
    <row r="412" spans="1:3" ht="15">
      <c r="A412" s="62">
        <v>38951</v>
      </c>
      <c r="B412" t="s">
        <v>83</v>
      </c>
      <c r="C412" s="27">
        <v>0.238</v>
      </c>
    </row>
    <row r="413" spans="1:3" ht="15">
      <c r="A413" s="62">
        <v>38966</v>
      </c>
      <c r="B413" t="s">
        <v>83</v>
      </c>
      <c r="C413" s="27">
        <v>0.242</v>
      </c>
    </row>
    <row r="414" spans="1:3" ht="15">
      <c r="A414" s="62">
        <v>38992</v>
      </c>
      <c r="B414" t="s">
        <v>83</v>
      </c>
      <c r="C414" s="27">
        <v>0.177</v>
      </c>
    </row>
    <row r="415" spans="1:3" ht="15">
      <c r="A415" s="62">
        <v>39246</v>
      </c>
      <c r="B415" t="s">
        <v>83</v>
      </c>
      <c r="C415" s="27">
        <v>0.128</v>
      </c>
    </row>
    <row r="416" spans="1:3" ht="15">
      <c r="A416" s="62">
        <v>39258</v>
      </c>
      <c r="B416" t="s">
        <v>83</v>
      </c>
      <c r="C416" s="27">
        <v>0.201</v>
      </c>
    </row>
    <row r="417" spans="1:3" ht="15">
      <c r="A417" s="62">
        <v>39274</v>
      </c>
      <c r="B417" t="s">
        <v>83</v>
      </c>
      <c r="C417" s="27">
        <v>0.19</v>
      </c>
    </row>
    <row r="418" spans="1:3" ht="15">
      <c r="A418" s="62">
        <v>39286</v>
      </c>
      <c r="B418" t="s">
        <v>83</v>
      </c>
      <c r="C418" s="27">
        <v>0.293</v>
      </c>
    </row>
    <row r="419" spans="1:3" ht="15">
      <c r="A419" s="62">
        <v>39302</v>
      </c>
      <c r="B419" t="s">
        <v>83</v>
      </c>
      <c r="C419" s="27">
        <v>0.406</v>
      </c>
    </row>
    <row r="420" spans="1:3" ht="15">
      <c r="A420" s="62">
        <v>39315</v>
      </c>
      <c r="B420" t="s">
        <v>83</v>
      </c>
      <c r="C420" s="27">
        <v>0.482</v>
      </c>
    </row>
    <row r="421" spans="1:3" ht="15">
      <c r="A421" s="62">
        <v>39330</v>
      </c>
      <c r="B421" t="s">
        <v>83</v>
      </c>
      <c r="C421" s="27">
        <v>0.19</v>
      </c>
    </row>
    <row r="422" spans="1:3" ht="15">
      <c r="A422" s="62">
        <v>39358</v>
      </c>
      <c r="B422" t="s">
        <v>83</v>
      </c>
      <c r="C422" s="27">
        <v>0.196</v>
      </c>
    </row>
    <row r="423" spans="1:3" ht="15">
      <c r="A423" s="62">
        <v>39609</v>
      </c>
      <c r="B423" t="s">
        <v>83</v>
      </c>
      <c r="C423" s="27">
        <v>0.09</v>
      </c>
    </row>
    <row r="424" spans="1:3" ht="15">
      <c r="A424" s="62">
        <v>39623</v>
      </c>
      <c r="B424" t="s">
        <v>83</v>
      </c>
      <c r="C424" s="27">
        <v>0.159</v>
      </c>
    </row>
    <row r="425" spans="1:3" ht="15">
      <c r="A425" s="62">
        <v>39640</v>
      </c>
      <c r="B425" t="s">
        <v>83</v>
      </c>
      <c r="C425" s="27">
        <v>0.134</v>
      </c>
    </row>
    <row r="426" spans="1:3" ht="15">
      <c r="A426" s="62">
        <v>39650</v>
      </c>
      <c r="B426" t="s">
        <v>83</v>
      </c>
      <c r="C426" s="27">
        <v>0.157</v>
      </c>
    </row>
    <row r="427" spans="1:3" ht="15">
      <c r="A427" s="62">
        <v>39664</v>
      </c>
      <c r="B427" t="s">
        <v>83</v>
      </c>
      <c r="C427" s="27">
        <v>0.218</v>
      </c>
    </row>
    <row r="428" spans="1:3" ht="15">
      <c r="A428" s="62">
        <v>39679</v>
      </c>
      <c r="B428" t="s">
        <v>83</v>
      </c>
      <c r="C428" s="27">
        <v>0.219</v>
      </c>
    </row>
    <row r="429" spans="1:3" ht="15">
      <c r="A429" s="62">
        <v>39694</v>
      </c>
      <c r="B429" t="s">
        <v>83</v>
      </c>
      <c r="C429" s="27">
        <v>0.308</v>
      </c>
    </row>
    <row r="430" spans="1:3" ht="15">
      <c r="A430" s="62">
        <v>39730</v>
      </c>
      <c r="B430" t="s">
        <v>83</v>
      </c>
      <c r="C430" s="27">
        <v>0.179</v>
      </c>
    </row>
    <row r="431" spans="1:3" ht="15">
      <c r="A431" s="62">
        <v>39967</v>
      </c>
      <c r="B431" t="s">
        <v>83</v>
      </c>
      <c r="C431" s="27">
        <v>0.042</v>
      </c>
    </row>
    <row r="432" spans="1:3" ht="15">
      <c r="A432" s="62">
        <v>39979</v>
      </c>
      <c r="B432" t="s">
        <v>83</v>
      </c>
      <c r="C432" s="27">
        <v>0.096</v>
      </c>
    </row>
    <row r="433" spans="1:3" ht="15">
      <c r="A433" s="62">
        <v>39994</v>
      </c>
      <c r="B433" t="s">
        <v>83</v>
      </c>
      <c r="C433" s="27">
        <v>0.195</v>
      </c>
    </row>
    <row r="434" spans="1:3" ht="15">
      <c r="A434" s="62">
        <v>40010</v>
      </c>
      <c r="B434" t="s">
        <v>83</v>
      </c>
      <c r="C434" s="27">
        <v>0.178</v>
      </c>
    </row>
    <row r="435" spans="1:3" ht="15">
      <c r="A435" s="62">
        <v>40021</v>
      </c>
      <c r="B435" t="s">
        <v>83</v>
      </c>
      <c r="C435" s="27">
        <v>0.223</v>
      </c>
    </row>
    <row r="436" spans="1:3" ht="15">
      <c r="A436" s="62">
        <v>40035</v>
      </c>
      <c r="B436" t="s">
        <v>83</v>
      </c>
      <c r="C436" s="27">
        <v>0.185</v>
      </c>
    </row>
    <row r="437" spans="1:3" ht="15">
      <c r="A437" s="62">
        <v>40051</v>
      </c>
      <c r="B437" t="s">
        <v>83</v>
      </c>
      <c r="C437" s="27">
        <v>0.227</v>
      </c>
    </row>
    <row r="438" spans="1:3" ht="15">
      <c r="A438" s="62">
        <v>40066</v>
      </c>
      <c r="B438" t="s">
        <v>83</v>
      </c>
      <c r="C438" s="27">
        <v>0.164</v>
      </c>
    </row>
    <row r="439" spans="1:3" ht="15">
      <c r="A439" s="62">
        <v>40094</v>
      </c>
      <c r="B439" t="s">
        <v>83</v>
      </c>
      <c r="C439" s="27">
        <v>0.255</v>
      </c>
    </row>
    <row r="440" spans="1:3" ht="15">
      <c r="A440" s="62">
        <v>40332</v>
      </c>
      <c r="B440" t="s">
        <v>83</v>
      </c>
      <c r="C440" s="27">
        <v>0.081</v>
      </c>
    </row>
    <row r="441" spans="1:3" ht="15">
      <c r="A441" s="62">
        <v>40343</v>
      </c>
      <c r="B441" t="s">
        <v>83</v>
      </c>
      <c r="C441" s="27">
        <v>0.137</v>
      </c>
    </row>
    <row r="442" spans="1:3" ht="15">
      <c r="A442" s="62">
        <v>40360</v>
      </c>
      <c r="B442" t="s">
        <v>83</v>
      </c>
      <c r="C442" s="27">
        <v>0.141</v>
      </c>
    </row>
    <row r="443" spans="1:3" ht="15">
      <c r="A443" s="62">
        <v>40371</v>
      </c>
      <c r="B443" t="s">
        <v>83</v>
      </c>
      <c r="C443" s="27">
        <v>0.179</v>
      </c>
    </row>
    <row r="444" spans="1:3" ht="15">
      <c r="A444" s="62">
        <v>40385</v>
      </c>
      <c r="B444" t="s">
        <v>83</v>
      </c>
      <c r="C444" s="27">
        <v>0.164</v>
      </c>
    </row>
    <row r="445" spans="1:3" ht="15">
      <c r="A445" s="62">
        <v>40400</v>
      </c>
      <c r="B445" t="s">
        <v>83</v>
      </c>
      <c r="C445" s="27">
        <v>0.195</v>
      </c>
    </row>
    <row r="446" spans="1:3" ht="15">
      <c r="A446" s="62">
        <v>40417</v>
      </c>
      <c r="B446" t="s">
        <v>83</v>
      </c>
      <c r="C446" s="27">
        <v>0.185</v>
      </c>
    </row>
    <row r="447" spans="1:3" ht="15">
      <c r="A447" s="62">
        <v>40429</v>
      </c>
      <c r="B447" t="s">
        <v>83</v>
      </c>
      <c r="C447" s="27">
        <v>0.208</v>
      </c>
    </row>
    <row r="448" spans="1:3" ht="15">
      <c r="A448" s="62">
        <v>40457</v>
      </c>
      <c r="B448" t="s">
        <v>83</v>
      </c>
      <c r="C448" s="27">
        <v>0.202</v>
      </c>
    </row>
    <row r="449" spans="1:3" ht="15">
      <c r="A449" s="62">
        <v>40695</v>
      </c>
      <c r="B449" t="s">
        <v>83</v>
      </c>
      <c r="C449" s="27">
        <v>0.073</v>
      </c>
    </row>
    <row r="450" spans="1:3" ht="15">
      <c r="A450" s="62">
        <v>40707</v>
      </c>
      <c r="B450" t="s">
        <v>83</v>
      </c>
      <c r="C450" s="27">
        <v>0.102</v>
      </c>
    </row>
    <row r="451" spans="1:3" ht="15">
      <c r="A451" s="62">
        <v>40722</v>
      </c>
      <c r="B451" t="s">
        <v>83</v>
      </c>
      <c r="C451" s="27">
        <v>0.128</v>
      </c>
    </row>
    <row r="452" spans="1:3" ht="15">
      <c r="A452" s="62">
        <v>40746</v>
      </c>
      <c r="B452" t="s">
        <v>83</v>
      </c>
      <c r="C452" s="27">
        <v>0.157</v>
      </c>
    </row>
    <row r="453" spans="1:3" ht="15">
      <c r="A453" s="62">
        <v>40766</v>
      </c>
      <c r="B453" t="s">
        <v>83</v>
      </c>
      <c r="C453" s="27">
        <v>0.167</v>
      </c>
    </row>
    <row r="454" spans="1:3" ht="15">
      <c r="A454" s="62">
        <v>40793</v>
      </c>
      <c r="B454" t="s">
        <v>83</v>
      </c>
      <c r="C454" s="27">
        <v>0.199</v>
      </c>
    </row>
    <row r="455" spans="1:3" ht="15">
      <c r="A455" s="62">
        <v>40819</v>
      </c>
      <c r="B455" t="s">
        <v>83</v>
      </c>
      <c r="C455" s="27">
        <v>0.132</v>
      </c>
    </row>
    <row r="456" spans="1:3" ht="15">
      <c r="A456" s="62">
        <v>41072</v>
      </c>
      <c r="B456" t="s">
        <v>83</v>
      </c>
      <c r="C456" s="27">
        <v>0.117</v>
      </c>
    </row>
    <row r="457" spans="1:3" ht="15">
      <c r="A457" s="62">
        <v>41086</v>
      </c>
      <c r="B457" t="s">
        <v>83</v>
      </c>
      <c r="C457" s="27">
        <v>0.132</v>
      </c>
    </row>
    <row r="458" spans="1:3" ht="15">
      <c r="A458" s="62">
        <v>41101</v>
      </c>
      <c r="B458" t="s">
        <v>83</v>
      </c>
      <c r="C458" s="27">
        <v>0.131</v>
      </c>
    </row>
    <row r="459" spans="1:3" ht="15">
      <c r="A459" s="62">
        <v>41113</v>
      </c>
      <c r="B459" t="s">
        <v>83</v>
      </c>
      <c r="C459" s="27">
        <v>0.171</v>
      </c>
    </row>
    <row r="460" spans="1:3" ht="15">
      <c r="A460" s="62">
        <v>41128</v>
      </c>
      <c r="B460" t="s">
        <v>83</v>
      </c>
      <c r="C460" s="27">
        <v>0.121</v>
      </c>
    </row>
    <row r="461" spans="1:3" ht="15">
      <c r="A461" s="62">
        <v>41144</v>
      </c>
      <c r="B461" t="s">
        <v>83</v>
      </c>
      <c r="C461" s="27">
        <v>0.171</v>
      </c>
    </row>
    <row r="462" spans="1:3" ht="15">
      <c r="A462" s="62">
        <v>41157</v>
      </c>
      <c r="B462" t="s">
        <v>83</v>
      </c>
      <c r="C462" s="27">
        <v>0.137</v>
      </c>
    </row>
    <row r="463" spans="1:3" ht="15">
      <c r="A463" s="62">
        <v>41185</v>
      </c>
      <c r="B463" t="s">
        <v>83</v>
      </c>
      <c r="C463" s="27">
        <v>0.145</v>
      </c>
    </row>
    <row r="464" spans="1:3" ht="15">
      <c r="A464" s="62">
        <v>41438</v>
      </c>
      <c r="B464" t="s">
        <v>83</v>
      </c>
      <c r="C464" s="27">
        <v>0.08</v>
      </c>
    </row>
    <row r="465" spans="1:3" ht="15">
      <c r="A465" s="62">
        <v>41452</v>
      </c>
      <c r="B465" t="s">
        <v>83</v>
      </c>
      <c r="C465" s="27">
        <v>0.103</v>
      </c>
    </row>
    <row r="466" spans="1:3" ht="15">
      <c r="A466" s="62">
        <v>41463</v>
      </c>
      <c r="B466" t="s">
        <v>83</v>
      </c>
      <c r="C466" s="27">
        <v>0.157</v>
      </c>
    </row>
    <row r="467" spans="1:3" ht="15">
      <c r="A467" s="62">
        <v>41477</v>
      </c>
      <c r="B467" t="s">
        <v>83</v>
      </c>
      <c r="C467" s="27">
        <v>0.191</v>
      </c>
    </row>
    <row r="468" spans="1:3" ht="15">
      <c r="A468" s="62">
        <v>41492</v>
      </c>
      <c r="B468" t="s">
        <v>83</v>
      </c>
      <c r="C468" s="27">
        <v>0.15</v>
      </c>
    </row>
    <row r="469" spans="1:3" ht="15">
      <c r="A469" s="62">
        <v>41508</v>
      </c>
      <c r="B469" t="s">
        <v>83</v>
      </c>
      <c r="C469" s="27">
        <v>0.115</v>
      </c>
    </row>
    <row r="470" spans="1:3" ht="15">
      <c r="A470" s="62">
        <v>41522</v>
      </c>
      <c r="B470" t="s">
        <v>83</v>
      </c>
      <c r="C470" s="27">
        <v>0.18</v>
      </c>
    </row>
    <row r="471" spans="1:3" ht="15">
      <c r="A471" s="62">
        <v>41557</v>
      </c>
      <c r="B471" t="s">
        <v>83</v>
      </c>
      <c r="C471" s="27">
        <v>0.179</v>
      </c>
    </row>
    <row r="472" spans="1:3" ht="15">
      <c r="A472" s="62">
        <v>41794</v>
      </c>
      <c r="B472" t="s">
        <v>83</v>
      </c>
      <c r="C472" s="27">
        <v>0.092</v>
      </c>
    </row>
    <row r="473" spans="1:3" ht="15">
      <c r="A473" s="62">
        <v>41810</v>
      </c>
      <c r="B473" t="s">
        <v>83</v>
      </c>
      <c r="C473" s="27">
        <v>0.126</v>
      </c>
    </row>
    <row r="474" spans="1:3" ht="15">
      <c r="A474" s="62">
        <v>41821</v>
      </c>
      <c r="B474" t="s">
        <v>83</v>
      </c>
      <c r="C474" s="27">
        <v>0.187</v>
      </c>
    </row>
    <row r="475" spans="1:3" ht="15">
      <c r="A475" s="62">
        <v>41837</v>
      </c>
      <c r="B475" t="s">
        <v>83</v>
      </c>
      <c r="C475" s="27">
        <v>0.172</v>
      </c>
    </row>
    <row r="476" spans="1:3" ht="15">
      <c r="A476" s="62">
        <v>41848</v>
      </c>
      <c r="B476" t="s">
        <v>83</v>
      </c>
      <c r="C476" s="27">
        <v>0.131</v>
      </c>
    </row>
    <row r="477" spans="1:3" ht="15">
      <c r="A477" s="62">
        <v>41863</v>
      </c>
      <c r="B477" t="s">
        <v>83</v>
      </c>
      <c r="C477" s="27">
        <v>0.14</v>
      </c>
    </row>
    <row r="478" spans="1:3" ht="15">
      <c r="A478" s="62">
        <v>41878</v>
      </c>
      <c r="B478" t="s">
        <v>83</v>
      </c>
      <c r="C478" s="27">
        <v>0.155</v>
      </c>
    </row>
    <row r="479" spans="1:3" ht="15">
      <c r="A479" s="62">
        <v>41893</v>
      </c>
      <c r="B479" t="s">
        <v>83</v>
      </c>
      <c r="C479" s="27">
        <v>0.116</v>
      </c>
    </row>
    <row r="480" spans="1:3" ht="15">
      <c r="A480" s="62">
        <v>41921</v>
      </c>
      <c r="B480" t="s">
        <v>83</v>
      </c>
      <c r="C480" s="27">
        <v>0.12</v>
      </c>
    </row>
    <row r="481" spans="1:3" ht="15">
      <c r="A481" s="62">
        <v>38504</v>
      </c>
      <c r="B481" t="s">
        <v>84</v>
      </c>
      <c r="C481" s="27">
        <v>0.083</v>
      </c>
    </row>
    <row r="482" spans="1:3" ht="15">
      <c r="A482" s="62">
        <v>38517</v>
      </c>
      <c r="B482" t="s">
        <v>84</v>
      </c>
      <c r="C482" s="27">
        <v>0.118</v>
      </c>
    </row>
    <row r="483" spans="1:3" ht="15">
      <c r="A483" s="62">
        <v>38534</v>
      </c>
      <c r="B483" t="s">
        <v>84</v>
      </c>
      <c r="C483" s="27">
        <v>0.165</v>
      </c>
    </row>
    <row r="484" spans="1:3" ht="15">
      <c r="A484" s="62">
        <v>38545</v>
      </c>
      <c r="B484" t="s">
        <v>84</v>
      </c>
      <c r="C484" s="27">
        <v>0.107</v>
      </c>
    </row>
    <row r="485" spans="1:3" ht="15">
      <c r="A485" s="62">
        <v>38558</v>
      </c>
      <c r="B485" t="s">
        <v>84</v>
      </c>
      <c r="C485" s="27">
        <v>0.144</v>
      </c>
    </row>
    <row r="486" spans="1:3" ht="15">
      <c r="A486" s="62">
        <v>38574</v>
      </c>
      <c r="B486" t="s">
        <v>84</v>
      </c>
      <c r="C486" s="27">
        <v>0.222</v>
      </c>
    </row>
    <row r="487" spans="1:3" ht="15">
      <c r="A487" s="62">
        <v>38586</v>
      </c>
      <c r="B487" t="s">
        <v>84</v>
      </c>
      <c r="C487" s="27">
        <v>0.232</v>
      </c>
    </row>
    <row r="488" spans="1:3" ht="15">
      <c r="A488" s="62">
        <v>38601</v>
      </c>
      <c r="B488" t="s">
        <v>84</v>
      </c>
      <c r="C488" s="27">
        <v>0.206</v>
      </c>
    </row>
    <row r="489" spans="1:3" ht="15">
      <c r="A489" s="62">
        <v>38632</v>
      </c>
      <c r="B489" t="s">
        <v>84</v>
      </c>
      <c r="C489" s="27">
        <v>0.166</v>
      </c>
    </row>
    <row r="490" spans="1:3" ht="15">
      <c r="A490" s="62">
        <v>38869</v>
      </c>
      <c r="B490" t="s">
        <v>84</v>
      </c>
      <c r="C490" s="27">
        <v>0.134</v>
      </c>
    </row>
    <row r="491" spans="1:3" ht="15">
      <c r="A491" s="62">
        <v>38880</v>
      </c>
      <c r="B491" t="s">
        <v>84</v>
      </c>
      <c r="C491" s="27">
        <v>0.126</v>
      </c>
    </row>
    <row r="492" spans="1:3" ht="15">
      <c r="A492" s="62">
        <v>38897</v>
      </c>
      <c r="B492" t="s">
        <v>84</v>
      </c>
      <c r="C492" s="27">
        <v>0.161</v>
      </c>
    </row>
    <row r="493" spans="1:3" ht="15">
      <c r="A493" s="62">
        <v>38911</v>
      </c>
      <c r="B493" t="s">
        <v>84</v>
      </c>
      <c r="C493" s="27">
        <v>0.104</v>
      </c>
    </row>
    <row r="494" spans="1:3" ht="15">
      <c r="A494" s="62">
        <v>38922</v>
      </c>
      <c r="B494" t="s">
        <v>84</v>
      </c>
      <c r="C494" s="27">
        <v>0.192</v>
      </c>
    </row>
    <row r="495" spans="1:3" ht="15">
      <c r="A495" s="62">
        <v>38938</v>
      </c>
      <c r="B495" t="s">
        <v>84</v>
      </c>
      <c r="C495" s="27">
        <v>0.246</v>
      </c>
    </row>
    <row r="496" spans="1:3" ht="15">
      <c r="A496" s="62">
        <v>38951</v>
      </c>
      <c r="B496" t="s">
        <v>84</v>
      </c>
      <c r="C496" s="27">
        <v>0.169</v>
      </c>
    </row>
    <row r="497" spans="1:3" ht="15">
      <c r="A497" s="62">
        <v>38966</v>
      </c>
      <c r="B497" t="s">
        <v>84</v>
      </c>
      <c r="C497" s="27">
        <v>0.239</v>
      </c>
    </row>
    <row r="498" spans="1:3" ht="15">
      <c r="A498" s="62">
        <v>38992</v>
      </c>
      <c r="B498" t="s">
        <v>84</v>
      </c>
      <c r="C498" s="27">
        <v>0.154</v>
      </c>
    </row>
    <row r="499" spans="1:3" ht="15">
      <c r="A499" s="62">
        <v>39246</v>
      </c>
      <c r="B499" t="s">
        <v>84</v>
      </c>
      <c r="C499" s="27">
        <v>0.093</v>
      </c>
    </row>
    <row r="500" spans="1:3" ht="15">
      <c r="A500" s="62">
        <v>39258</v>
      </c>
      <c r="B500" t="s">
        <v>84</v>
      </c>
      <c r="C500" s="27">
        <v>0.162</v>
      </c>
    </row>
    <row r="501" spans="1:3" ht="15">
      <c r="A501" s="62">
        <v>39274</v>
      </c>
      <c r="B501" t="s">
        <v>84</v>
      </c>
      <c r="C501" s="27">
        <v>0.226</v>
      </c>
    </row>
    <row r="502" spans="1:3" ht="15">
      <c r="A502" s="62">
        <v>39286</v>
      </c>
      <c r="B502" t="s">
        <v>84</v>
      </c>
      <c r="C502" s="27">
        <v>0.314</v>
      </c>
    </row>
    <row r="503" spans="1:3" ht="15">
      <c r="A503" s="62">
        <v>39302</v>
      </c>
      <c r="B503" t="s">
        <v>84</v>
      </c>
      <c r="C503" s="27">
        <v>0.461</v>
      </c>
    </row>
    <row r="504" spans="1:3" ht="15">
      <c r="A504" s="62">
        <v>39315</v>
      </c>
      <c r="B504" t="s">
        <v>84</v>
      </c>
      <c r="C504" s="27">
        <v>0.41</v>
      </c>
    </row>
    <row r="505" spans="1:3" ht="15">
      <c r="A505" s="62">
        <v>39330</v>
      </c>
      <c r="B505" t="s">
        <v>84</v>
      </c>
      <c r="C505" s="27">
        <v>0.153</v>
      </c>
    </row>
    <row r="506" spans="1:3" ht="15">
      <c r="A506" s="62">
        <v>39358</v>
      </c>
      <c r="B506" t="s">
        <v>84</v>
      </c>
      <c r="C506" s="27">
        <v>0.113</v>
      </c>
    </row>
    <row r="507" spans="1:3" ht="15">
      <c r="A507" s="62">
        <v>39609</v>
      </c>
      <c r="B507" t="s">
        <v>84</v>
      </c>
      <c r="C507" s="27">
        <v>0.102</v>
      </c>
    </row>
    <row r="508" spans="1:3" ht="15">
      <c r="A508" s="62">
        <v>39623</v>
      </c>
      <c r="B508" t="s">
        <v>84</v>
      </c>
      <c r="C508" s="27">
        <v>0.124</v>
      </c>
    </row>
    <row r="509" spans="1:3" ht="15">
      <c r="A509" s="62">
        <v>39640</v>
      </c>
      <c r="B509" t="s">
        <v>84</v>
      </c>
      <c r="C509" s="27">
        <v>0.128</v>
      </c>
    </row>
    <row r="510" spans="1:3" ht="15">
      <c r="A510" s="62">
        <v>39650</v>
      </c>
      <c r="B510" t="s">
        <v>84</v>
      </c>
      <c r="C510" s="27">
        <v>0.161</v>
      </c>
    </row>
    <row r="511" spans="1:3" ht="15">
      <c r="A511" s="62">
        <v>39664</v>
      </c>
      <c r="B511" t="s">
        <v>84</v>
      </c>
      <c r="C511" s="27">
        <v>0.2</v>
      </c>
    </row>
    <row r="512" spans="1:3" ht="15">
      <c r="A512" s="62">
        <v>39679</v>
      </c>
      <c r="B512" t="s">
        <v>84</v>
      </c>
      <c r="C512" s="27">
        <v>0.183</v>
      </c>
    </row>
    <row r="513" spans="1:3" ht="15">
      <c r="A513" s="62">
        <v>39694</v>
      </c>
      <c r="B513" t="s">
        <v>84</v>
      </c>
      <c r="C513" s="27">
        <v>0.282</v>
      </c>
    </row>
    <row r="514" spans="1:3" ht="15">
      <c r="A514" s="62">
        <v>39730</v>
      </c>
      <c r="B514" t="s">
        <v>84</v>
      </c>
      <c r="C514" s="27">
        <v>0.139</v>
      </c>
    </row>
    <row r="515" spans="1:3" ht="15">
      <c r="A515" s="62">
        <v>39967</v>
      </c>
      <c r="B515" t="s">
        <v>84</v>
      </c>
      <c r="C515" s="27">
        <v>0.078</v>
      </c>
    </row>
    <row r="516" spans="1:3" ht="15">
      <c r="A516" s="62">
        <v>39979</v>
      </c>
      <c r="B516" t="s">
        <v>84</v>
      </c>
      <c r="C516" s="27">
        <v>0.066</v>
      </c>
    </row>
    <row r="517" spans="1:3" ht="15">
      <c r="A517" s="62">
        <v>39994</v>
      </c>
      <c r="B517" t="s">
        <v>84</v>
      </c>
      <c r="C517" s="27">
        <v>0.234</v>
      </c>
    </row>
    <row r="518" spans="1:3" ht="15">
      <c r="A518" s="62">
        <v>40010</v>
      </c>
      <c r="B518" t="s">
        <v>84</v>
      </c>
      <c r="C518" s="27">
        <v>0.157</v>
      </c>
    </row>
    <row r="519" spans="1:3" ht="15">
      <c r="A519" s="62">
        <v>40021</v>
      </c>
      <c r="B519" t="s">
        <v>84</v>
      </c>
      <c r="C519" s="27">
        <v>0.174</v>
      </c>
    </row>
    <row r="520" spans="1:3" ht="15">
      <c r="A520" s="62">
        <v>40035</v>
      </c>
      <c r="B520" t="s">
        <v>84</v>
      </c>
      <c r="C520" s="27">
        <v>0.142</v>
      </c>
    </row>
    <row r="521" spans="1:3" ht="15">
      <c r="A521" s="62">
        <v>40051</v>
      </c>
      <c r="B521" t="s">
        <v>84</v>
      </c>
      <c r="C521" s="27">
        <v>0.149</v>
      </c>
    </row>
    <row r="522" spans="1:3" ht="15">
      <c r="A522" s="62">
        <v>40066</v>
      </c>
      <c r="B522" t="s">
        <v>84</v>
      </c>
      <c r="C522" s="27">
        <v>0.154</v>
      </c>
    </row>
    <row r="523" spans="1:3" ht="15">
      <c r="A523" s="62">
        <v>40094</v>
      </c>
      <c r="B523" t="s">
        <v>84</v>
      </c>
      <c r="C523" s="27">
        <v>0.15</v>
      </c>
    </row>
    <row r="524" spans="1:3" ht="15">
      <c r="A524" s="62">
        <v>40332</v>
      </c>
      <c r="B524" t="s">
        <v>84</v>
      </c>
      <c r="C524" s="27">
        <v>0.086</v>
      </c>
    </row>
    <row r="525" spans="1:3" ht="15">
      <c r="A525" s="62">
        <v>40343</v>
      </c>
      <c r="B525" t="s">
        <v>84</v>
      </c>
      <c r="C525" s="27">
        <v>0.131</v>
      </c>
    </row>
    <row r="526" spans="1:3" ht="15">
      <c r="A526" s="62">
        <v>40360</v>
      </c>
      <c r="B526" t="s">
        <v>84</v>
      </c>
      <c r="C526" s="27">
        <v>0.142</v>
      </c>
    </row>
    <row r="527" spans="1:3" ht="15">
      <c r="A527" s="62">
        <v>40371</v>
      </c>
      <c r="B527" t="s">
        <v>84</v>
      </c>
      <c r="C527" s="27">
        <v>0.165</v>
      </c>
    </row>
    <row r="528" spans="1:3" ht="15">
      <c r="A528" s="62">
        <v>40385</v>
      </c>
      <c r="B528" t="s">
        <v>84</v>
      </c>
      <c r="C528" s="27">
        <v>0.152</v>
      </c>
    </row>
    <row r="529" spans="1:3" ht="15">
      <c r="A529" s="62">
        <v>40400</v>
      </c>
      <c r="B529" t="s">
        <v>84</v>
      </c>
      <c r="C529" s="27">
        <v>0.151</v>
      </c>
    </row>
    <row r="530" spans="1:3" ht="15">
      <c r="A530" s="62">
        <v>40417</v>
      </c>
      <c r="B530" t="s">
        <v>84</v>
      </c>
      <c r="C530" s="27">
        <v>0.166</v>
      </c>
    </row>
    <row r="531" spans="1:3" ht="15">
      <c r="A531" s="62">
        <v>40429</v>
      </c>
      <c r="B531" t="s">
        <v>84</v>
      </c>
      <c r="C531" s="27">
        <v>0.173</v>
      </c>
    </row>
    <row r="532" spans="1:3" ht="15">
      <c r="A532" s="62">
        <v>40457</v>
      </c>
      <c r="B532" t="s">
        <v>84</v>
      </c>
      <c r="C532" s="27">
        <v>0.198</v>
      </c>
    </row>
    <row r="533" spans="1:3" ht="15">
      <c r="A533" s="62">
        <v>40695</v>
      </c>
      <c r="B533" t="s">
        <v>84</v>
      </c>
      <c r="C533" s="27">
        <v>0.087</v>
      </c>
    </row>
    <row r="534" spans="1:3" ht="15">
      <c r="A534" s="62">
        <v>40707</v>
      </c>
      <c r="B534" t="s">
        <v>84</v>
      </c>
      <c r="C534" s="27">
        <v>0.12</v>
      </c>
    </row>
    <row r="535" spans="1:3" ht="15">
      <c r="A535" s="62">
        <v>40722</v>
      </c>
      <c r="B535" t="s">
        <v>84</v>
      </c>
      <c r="C535" s="27">
        <v>0.143</v>
      </c>
    </row>
    <row r="536" spans="1:3" ht="15">
      <c r="A536" s="62">
        <v>40746</v>
      </c>
      <c r="B536" t="s">
        <v>84</v>
      </c>
      <c r="C536" s="27">
        <v>0.191</v>
      </c>
    </row>
    <row r="537" spans="1:3" ht="15">
      <c r="A537" s="62">
        <v>40766</v>
      </c>
      <c r="B537" t="s">
        <v>84</v>
      </c>
      <c r="C537" s="27">
        <v>0.147</v>
      </c>
    </row>
    <row r="538" spans="1:3" ht="15">
      <c r="A538" s="62">
        <v>40780</v>
      </c>
      <c r="B538" t="s">
        <v>84</v>
      </c>
      <c r="C538" s="27">
        <v>0.172</v>
      </c>
    </row>
    <row r="539" spans="1:3" ht="15">
      <c r="A539" s="62">
        <v>40793</v>
      </c>
      <c r="B539" t="s">
        <v>84</v>
      </c>
      <c r="C539" s="27">
        <v>0.15</v>
      </c>
    </row>
    <row r="540" spans="1:3" ht="15">
      <c r="A540" s="62">
        <v>40819</v>
      </c>
      <c r="B540" t="s">
        <v>84</v>
      </c>
      <c r="C540" s="27">
        <v>0.12</v>
      </c>
    </row>
    <row r="541" spans="1:3" ht="15">
      <c r="A541" s="62">
        <v>41072</v>
      </c>
      <c r="B541" t="s">
        <v>84</v>
      </c>
      <c r="C541" s="27">
        <v>0.145</v>
      </c>
    </row>
    <row r="542" spans="1:3" ht="15">
      <c r="A542" s="62">
        <v>41086</v>
      </c>
      <c r="B542" t="s">
        <v>84</v>
      </c>
      <c r="C542" s="27">
        <v>0.131</v>
      </c>
    </row>
    <row r="543" spans="1:3" ht="15">
      <c r="A543" s="62">
        <v>41101</v>
      </c>
      <c r="B543" t="s">
        <v>84</v>
      </c>
      <c r="C543" s="27">
        <v>0.139</v>
      </c>
    </row>
    <row r="544" spans="1:3" ht="15">
      <c r="A544" s="62">
        <v>41113</v>
      </c>
      <c r="B544" t="s">
        <v>84</v>
      </c>
      <c r="C544" s="27">
        <v>0.131</v>
      </c>
    </row>
    <row r="545" spans="1:3" ht="15">
      <c r="A545" s="62">
        <v>41128</v>
      </c>
      <c r="B545" t="s">
        <v>84</v>
      </c>
      <c r="C545" s="27">
        <v>0.127</v>
      </c>
    </row>
    <row r="546" spans="1:3" ht="15">
      <c r="A546" s="62">
        <v>41144</v>
      </c>
      <c r="B546" t="s">
        <v>84</v>
      </c>
      <c r="C546" s="27">
        <v>0.145</v>
      </c>
    </row>
    <row r="547" spans="1:3" ht="15">
      <c r="A547" s="62">
        <v>41157</v>
      </c>
      <c r="B547" t="s">
        <v>84</v>
      </c>
      <c r="C547" s="27">
        <v>0.181</v>
      </c>
    </row>
    <row r="548" spans="1:3" ht="15">
      <c r="A548" s="62">
        <v>41185</v>
      </c>
      <c r="B548" t="s">
        <v>84</v>
      </c>
      <c r="C548" s="27">
        <v>0.113</v>
      </c>
    </row>
    <row r="549" spans="1:3" ht="15">
      <c r="A549" s="62">
        <v>41438</v>
      </c>
      <c r="B549" t="s">
        <v>84</v>
      </c>
      <c r="C549" s="27">
        <v>0.08</v>
      </c>
    </row>
    <row r="550" spans="1:3" ht="15">
      <c r="A550" s="62">
        <v>41452</v>
      </c>
      <c r="B550" t="s">
        <v>84</v>
      </c>
      <c r="C550" s="27">
        <v>0.13</v>
      </c>
    </row>
    <row r="551" spans="1:3" ht="15">
      <c r="A551" s="62">
        <v>41463</v>
      </c>
      <c r="B551" t="s">
        <v>84</v>
      </c>
      <c r="C551" s="27">
        <v>0.159</v>
      </c>
    </row>
    <row r="552" spans="1:3" ht="15">
      <c r="A552" s="62">
        <v>41477</v>
      </c>
      <c r="B552" t="s">
        <v>84</v>
      </c>
      <c r="C552" s="27">
        <v>0.105</v>
      </c>
    </row>
    <row r="553" spans="1:3" ht="15">
      <c r="A553" s="62">
        <v>41492</v>
      </c>
      <c r="B553" t="s">
        <v>84</v>
      </c>
      <c r="C553" s="27">
        <v>0.131</v>
      </c>
    </row>
    <row r="554" spans="1:3" ht="15">
      <c r="A554" s="62">
        <v>41508</v>
      </c>
      <c r="B554" t="s">
        <v>84</v>
      </c>
      <c r="C554" s="27">
        <v>0.181</v>
      </c>
    </row>
    <row r="555" spans="1:3" ht="15">
      <c r="A555" s="62">
        <v>41522</v>
      </c>
      <c r="B555" t="s">
        <v>84</v>
      </c>
      <c r="C555" s="27">
        <v>0.161</v>
      </c>
    </row>
    <row r="556" spans="1:3" ht="15">
      <c r="A556" s="62">
        <v>41557</v>
      </c>
      <c r="B556" t="s">
        <v>84</v>
      </c>
      <c r="C556" s="27">
        <v>0.145</v>
      </c>
    </row>
    <row r="557" spans="1:3" ht="15">
      <c r="A557" s="62">
        <v>41794</v>
      </c>
      <c r="B557" t="s">
        <v>84</v>
      </c>
      <c r="C557" s="27">
        <v>0.089</v>
      </c>
    </row>
    <row r="558" spans="1:3" ht="15">
      <c r="A558" s="62">
        <v>41810</v>
      </c>
      <c r="B558" t="s">
        <v>84</v>
      </c>
      <c r="C558" s="27">
        <v>0.266</v>
      </c>
    </row>
    <row r="559" spans="1:3" ht="15">
      <c r="A559" s="62">
        <v>41820</v>
      </c>
      <c r="B559" t="s">
        <v>84</v>
      </c>
      <c r="C559" s="27">
        <v>0.193</v>
      </c>
    </row>
    <row r="560" spans="1:3" ht="15">
      <c r="A560" s="62">
        <v>41837</v>
      </c>
      <c r="B560" t="s">
        <v>84</v>
      </c>
      <c r="C560" s="27">
        <v>0.164</v>
      </c>
    </row>
    <row r="561" spans="1:3" ht="15">
      <c r="A561" s="62">
        <v>41848</v>
      </c>
      <c r="B561" t="s">
        <v>84</v>
      </c>
      <c r="C561" s="27">
        <v>0.138</v>
      </c>
    </row>
    <row r="562" spans="1:3" ht="15">
      <c r="A562" s="62">
        <v>41863</v>
      </c>
      <c r="B562" t="s">
        <v>84</v>
      </c>
      <c r="C562" s="27">
        <v>0.124</v>
      </c>
    </row>
    <row r="563" spans="1:3" ht="15">
      <c r="A563" s="62">
        <v>41878</v>
      </c>
      <c r="B563" t="s">
        <v>84</v>
      </c>
      <c r="C563" s="27">
        <v>0.148</v>
      </c>
    </row>
    <row r="564" spans="1:3" ht="15">
      <c r="A564" s="62">
        <v>41893</v>
      </c>
      <c r="B564" t="s">
        <v>84</v>
      </c>
      <c r="C564" s="27">
        <v>0.112</v>
      </c>
    </row>
    <row r="565" spans="1:3" ht="15">
      <c r="A565" s="62">
        <v>41921</v>
      </c>
      <c r="B565" t="s">
        <v>84</v>
      </c>
      <c r="C565" s="27">
        <v>0.088</v>
      </c>
    </row>
    <row r="566" spans="1:3" ht="15">
      <c r="A566" s="62">
        <v>38504</v>
      </c>
      <c r="B566" t="s">
        <v>85</v>
      </c>
      <c r="C566" s="27">
        <v>0.083</v>
      </c>
    </row>
    <row r="567" spans="1:3" ht="15">
      <c r="A567" s="62">
        <v>38517</v>
      </c>
      <c r="B567" t="s">
        <v>85</v>
      </c>
      <c r="C567" s="27">
        <v>0.11</v>
      </c>
    </row>
    <row r="568" spans="1:3" ht="15">
      <c r="A568" s="62">
        <v>38534</v>
      </c>
      <c r="B568" t="s">
        <v>85</v>
      </c>
      <c r="C568" s="27">
        <v>0.167</v>
      </c>
    </row>
    <row r="569" spans="1:3" ht="15">
      <c r="A569" s="62">
        <v>38545</v>
      </c>
      <c r="B569" t="s">
        <v>85</v>
      </c>
      <c r="C569" s="27">
        <v>0.127</v>
      </c>
    </row>
    <row r="570" spans="1:3" ht="15">
      <c r="A570" s="62">
        <v>38558</v>
      </c>
      <c r="B570" t="s">
        <v>85</v>
      </c>
      <c r="C570" s="27">
        <v>0.148</v>
      </c>
    </row>
    <row r="571" spans="1:3" ht="15">
      <c r="A571" s="62">
        <v>38574</v>
      </c>
      <c r="B571" t="s">
        <v>85</v>
      </c>
      <c r="C571" s="27">
        <v>0.215</v>
      </c>
    </row>
    <row r="572" spans="1:3" ht="15">
      <c r="A572" s="62">
        <v>38586</v>
      </c>
      <c r="B572" t="s">
        <v>85</v>
      </c>
      <c r="C572" s="27">
        <v>0.193</v>
      </c>
    </row>
    <row r="573" spans="1:3" ht="15">
      <c r="A573" s="62">
        <v>38601</v>
      </c>
      <c r="B573" t="s">
        <v>85</v>
      </c>
      <c r="C573" s="27">
        <v>0.206</v>
      </c>
    </row>
    <row r="574" spans="1:3" ht="15">
      <c r="A574" s="62">
        <v>38632</v>
      </c>
      <c r="B574" t="s">
        <v>85</v>
      </c>
      <c r="C574" s="27">
        <v>0.192</v>
      </c>
    </row>
    <row r="575" spans="1:3" ht="15">
      <c r="A575" s="62">
        <v>38869</v>
      </c>
      <c r="B575" t="s">
        <v>85</v>
      </c>
      <c r="C575" s="27">
        <v>0.124</v>
      </c>
    </row>
    <row r="576" spans="1:3" ht="15">
      <c r="A576" s="62">
        <v>38880</v>
      </c>
      <c r="B576" t="s">
        <v>85</v>
      </c>
      <c r="C576" s="27">
        <v>0.145</v>
      </c>
    </row>
    <row r="577" spans="1:3" ht="15">
      <c r="A577" s="62">
        <v>38897</v>
      </c>
      <c r="B577" t="s">
        <v>85</v>
      </c>
      <c r="C577" s="27">
        <v>0.109</v>
      </c>
    </row>
    <row r="578" spans="1:3" ht="15">
      <c r="A578" s="62">
        <v>38911</v>
      </c>
      <c r="B578" t="s">
        <v>85</v>
      </c>
      <c r="C578" s="27">
        <v>0.124</v>
      </c>
    </row>
    <row r="579" spans="1:3" ht="15">
      <c r="A579" s="62">
        <v>38922</v>
      </c>
      <c r="B579" t="s">
        <v>85</v>
      </c>
      <c r="C579" s="27">
        <v>0.167</v>
      </c>
    </row>
    <row r="580" spans="1:3" ht="15">
      <c r="A580" s="62">
        <v>38938</v>
      </c>
      <c r="B580" t="s">
        <v>85</v>
      </c>
      <c r="C580" s="27">
        <v>0.198</v>
      </c>
    </row>
    <row r="581" spans="1:3" ht="15">
      <c r="A581" s="62">
        <v>38951</v>
      </c>
      <c r="B581" t="s">
        <v>85</v>
      </c>
      <c r="C581" s="27">
        <v>0.164</v>
      </c>
    </row>
    <row r="582" spans="1:3" ht="15">
      <c r="A582" s="62">
        <v>38966</v>
      </c>
      <c r="B582" t="s">
        <v>85</v>
      </c>
      <c r="C582" s="27">
        <v>0.197</v>
      </c>
    </row>
    <row r="583" spans="1:3" ht="15">
      <c r="A583" s="62">
        <v>38992</v>
      </c>
      <c r="B583" t="s">
        <v>85</v>
      </c>
      <c r="C583" s="27">
        <v>0.104</v>
      </c>
    </row>
    <row r="584" spans="1:3" ht="15">
      <c r="A584" s="62">
        <v>39246</v>
      </c>
      <c r="B584" t="s">
        <v>85</v>
      </c>
      <c r="C584" s="27">
        <v>0.112</v>
      </c>
    </row>
    <row r="585" spans="1:3" ht="15">
      <c r="A585" s="62">
        <v>39258</v>
      </c>
      <c r="B585" t="s">
        <v>85</v>
      </c>
      <c r="C585" s="27">
        <v>0.174</v>
      </c>
    </row>
    <row r="586" spans="1:3" ht="15">
      <c r="A586" s="62">
        <v>39274</v>
      </c>
      <c r="B586" t="s">
        <v>85</v>
      </c>
      <c r="C586" s="27">
        <v>0.257</v>
      </c>
    </row>
    <row r="587" spans="1:3" ht="15">
      <c r="A587" s="62">
        <v>39286</v>
      </c>
      <c r="B587" t="s">
        <v>85</v>
      </c>
      <c r="C587" s="27">
        <v>0.327</v>
      </c>
    </row>
    <row r="588" spans="1:3" ht="15">
      <c r="A588" s="62">
        <v>39302</v>
      </c>
      <c r="B588" t="s">
        <v>85</v>
      </c>
      <c r="C588" s="27">
        <v>0.372</v>
      </c>
    </row>
    <row r="589" spans="1:3" ht="15">
      <c r="A589" s="62">
        <v>39315</v>
      </c>
      <c r="B589" t="s">
        <v>85</v>
      </c>
      <c r="C589" s="27">
        <v>0.358</v>
      </c>
    </row>
    <row r="590" spans="1:3" ht="15">
      <c r="A590" s="62">
        <v>39330</v>
      </c>
      <c r="B590" t="s">
        <v>85</v>
      </c>
      <c r="C590" s="27">
        <v>0.138</v>
      </c>
    </row>
    <row r="591" spans="1:3" ht="15">
      <c r="A591" s="62">
        <v>39358</v>
      </c>
      <c r="B591" t="s">
        <v>85</v>
      </c>
      <c r="C591" s="27">
        <v>0.065</v>
      </c>
    </row>
    <row r="592" spans="1:3" ht="15">
      <c r="A592" s="62">
        <v>39609</v>
      </c>
      <c r="B592" t="s">
        <v>85</v>
      </c>
      <c r="C592" s="27">
        <v>0.116</v>
      </c>
    </row>
    <row r="593" spans="1:3" ht="15">
      <c r="A593" s="62">
        <v>39623</v>
      </c>
      <c r="B593" t="s">
        <v>85</v>
      </c>
      <c r="C593" s="27">
        <v>0.12</v>
      </c>
    </row>
    <row r="594" spans="1:3" ht="15">
      <c r="A594" s="62">
        <v>39640</v>
      </c>
      <c r="B594" t="s">
        <v>85</v>
      </c>
      <c r="C594" s="27">
        <v>0.142</v>
      </c>
    </row>
    <row r="595" spans="1:3" ht="15">
      <c r="A595" s="62">
        <v>39650</v>
      </c>
      <c r="B595" t="s">
        <v>85</v>
      </c>
      <c r="C595" s="27">
        <v>0.166</v>
      </c>
    </row>
    <row r="596" spans="1:3" ht="15">
      <c r="A596" s="62">
        <v>39664</v>
      </c>
      <c r="B596" t="s">
        <v>85</v>
      </c>
      <c r="C596" s="27">
        <v>0.244</v>
      </c>
    </row>
    <row r="597" spans="1:3" ht="15">
      <c r="A597" s="62">
        <v>39679</v>
      </c>
      <c r="B597" t="s">
        <v>85</v>
      </c>
      <c r="C597" s="27">
        <v>0.185</v>
      </c>
    </row>
    <row r="598" spans="1:3" ht="15">
      <c r="A598" s="62">
        <v>39694</v>
      </c>
      <c r="B598" t="s">
        <v>85</v>
      </c>
      <c r="C598" s="27">
        <v>0.22</v>
      </c>
    </row>
    <row r="599" spans="1:3" ht="15">
      <c r="A599" s="62">
        <v>39730</v>
      </c>
      <c r="B599" t="s">
        <v>85</v>
      </c>
      <c r="C599" s="27">
        <v>0.156</v>
      </c>
    </row>
    <row r="600" spans="1:3" ht="15">
      <c r="A600" s="62">
        <v>39967</v>
      </c>
      <c r="B600" t="s">
        <v>85</v>
      </c>
      <c r="C600" s="27">
        <v>0.079</v>
      </c>
    </row>
    <row r="601" spans="1:3" ht="15">
      <c r="A601" s="62">
        <v>39979</v>
      </c>
      <c r="B601" t="s">
        <v>85</v>
      </c>
      <c r="C601" s="27">
        <v>0.071</v>
      </c>
    </row>
    <row r="602" spans="1:3" ht="15">
      <c r="A602" s="62">
        <v>39994</v>
      </c>
      <c r="B602" t="s">
        <v>85</v>
      </c>
      <c r="C602" s="27">
        <v>0.156</v>
      </c>
    </row>
    <row r="603" spans="1:3" ht="15">
      <c r="A603" s="62">
        <v>40010</v>
      </c>
      <c r="B603" t="s">
        <v>85</v>
      </c>
      <c r="C603" s="27">
        <v>0.159</v>
      </c>
    </row>
    <row r="604" spans="1:3" ht="15">
      <c r="A604" s="62">
        <v>40035</v>
      </c>
      <c r="B604" t="s">
        <v>85</v>
      </c>
      <c r="C604" s="27">
        <v>0.162</v>
      </c>
    </row>
    <row r="605" spans="1:3" ht="15">
      <c r="A605" s="62">
        <v>40051</v>
      </c>
      <c r="B605" t="s">
        <v>85</v>
      </c>
      <c r="C605" s="27">
        <v>0.13</v>
      </c>
    </row>
    <row r="606" spans="1:3" ht="15">
      <c r="A606" s="62">
        <v>40066</v>
      </c>
      <c r="B606" t="s">
        <v>85</v>
      </c>
      <c r="C606" s="27">
        <v>0.153</v>
      </c>
    </row>
    <row r="607" spans="1:3" ht="15">
      <c r="A607" s="62">
        <v>40094</v>
      </c>
      <c r="B607" t="s">
        <v>85</v>
      </c>
      <c r="C607" s="27">
        <v>0.106</v>
      </c>
    </row>
    <row r="608" spans="1:3" ht="15">
      <c r="A608" s="62">
        <v>40332</v>
      </c>
      <c r="B608" t="s">
        <v>85</v>
      </c>
      <c r="C608" s="27">
        <v>0.108</v>
      </c>
    </row>
    <row r="609" spans="1:3" ht="15">
      <c r="A609" s="62">
        <v>40343</v>
      </c>
      <c r="B609" t="s">
        <v>85</v>
      </c>
      <c r="C609" s="27">
        <v>0.119</v>
      </c>
    </row>
    <row r="610" spans="1:3" ht="15">
      <c r="A610" s="62">
        <v>40360</v>
      </c>
      <c r="B610" t="s">
        <v>85</v>
      </c>
      <c r="C610" s="27">
        <v>0.162</v>
      </c>
    </row>
    <row r="611" spans="1:3" ht="15">
      <c r="A611" s="62">
        <v>40371</v>
      </c>
      <c r="B611" t="s">
        <v>85</v>
      </c>
      <c r="C611" s="27">
        <v>0.178</v>
      </c>
    </row>
    <row r="612" spans="1:3" ht="15">
      <c r="A612" s="62">
        <v>40385</v>
      </c>
      <c r="B612" t="s">
        <v>85</v>
      </c>
      <c r="C612" s="27">
        <v>0.14</v>
      </c>
    </row>
    <row r="613" spans="1:3" ht="15">
      <c r="A613" s="62">
        <v>40400</v>
      </c>
      <c r="B613" t="s">
        <v>85</v>
      </c>
      <c r="C613" s="27">
        <v>0.084</v>
      </c>
    </row>
    <row r="614" spans="1:3" ht="15">
      <c r="A614" s="62">
        <v>40417</v>
      </c>
      <c r="B614" t="s">
        <v>85</v>
      </c>
      <c r="C614" s="27">
        <v>0.178</v>
      </c>
    </row>
    <row r="615" spans="1:3" ht="15">
      <c r="A615" s="62">
        <v>40429</v>
      </c>
      <c r="B615" t="s">
        <v>85</v>
      </c>
      <c r="C615" s="27">
        <v>0.153</v>
      </c>
    </row>
    <row r="616" spans="1:3" ht="15">
      <c r="A616" s="62">
        <v>40457</v>
      </c>
      <c r="B616" t="s">
        <v>85</v>
      </c>
      <c r="C616" s="27">
        <v>0.197</v>
      </c>
    </row>
    <row r="617" spans="1:3" ht="15">
      <c r="A617" s="62">
        <v>40695</v>
      </c>
      <c r="B617" t="s">
        <v>85</v>
      </c>
      <c r="C617" s="27">
        <v>0.081</v>
      </c>
    </row>
    <row r="618" spans="1:3" ht="15">
      <c r="A618" s="62">
        <v>40707</v>
      </c>
      <c r="B618" t="s">
        <v>85</v>
      </c>
      <c r="C618" s="27">
        <v>0.098</v>
      </c>
    </row>
    <row r="619" spans="1:3" ht="15">
      <c r="A619" s="62">
        <v>40722</v>
      </c>
      <c r="B619" t="s">
        <v>85</v>
      </c>
      <c r="C619" s="27">
        <v>0.124</v>
      </c>
    </row>
    <row r="620" spans="1:3" ht="15">
      <c r="A620" s="62">
        <v>40746</v>
      </c>
      <c r="B620" t="s">
        <v>85</v>
      </c>
      <c r="C620" s="27">
        <v>0.161</v>
      </c>
    </row>
    <row r="621" spans="1:3" ht="15">
      <c r="A621" s="62">
        <v>40766</v>
      </c>
      <c r="B621" t="s">
        <v>85</v>
      </c>
      <c r="C621" s="27">
        <v>0.141</v>
      </c>
    </row>
    <row r="622" spans="1:3" ht="15">
      <c r="A622" s="62">
        <v>40780</v>
      </c>
      <c r="B622" t="s">
        <v>85</v>
      </c>
      <c r="C622" s="27">
        <v>0.17</v>
      </c>
    </row>
    <row r="623" spans="1:3" ht="15">
      <c r="A623" s="62">
        <v>40793</v>
      </c>
      <c r="B623" t="s">
        <v>85</v>
      </c>
      <c r="C623" s="27">
        <v>0.153</v>
      </c>
    </row>
    <row r="624" spans="1:3" ht="15">
      <c r="A624" s="62">
        <v>40819</v>
      </c>
      <c r="B624" t="s">
        <v>85</v>
      </c>
      <c r="C624" s="27">
        <v>0.113</v>
      </c>
    </row>
    <row r="625" spans="1:3" ht="15">
      <c r="A625" s="62">
        <v>41072</v>
      </c>
      <c r="B625" t="s">
        <v>85</v>
      </c>
      <c r="C625" s="27">
        <v>0.116</v>
      </c>
    </row>
    <row r="626" spans="1:3" ht="15">
      <c r="A626" s="62">
        <v>41086</v>
      </c>
      <c r="B626" t="s">
        <v>85</v>
      </c>
      <c r="C626" s="27">
        <v>0.114</v>
      </c>
    </row>
    <row r="627" spans="1:3" ht="15">
      <c r="A627" s="62">
        <v>41101</v>
      </c>
      <c r="B627" t="s">
        <v>85</v>
      </c>
      <c r="C627" s="27">
        <v>0.127</v>
      </c>
    </row>
    <row r="628" spans="1:3" ht="15">
      <c r="A628" s="62">
        <v>41113</v>
      </c>
      <c r="B628" t="s">
        <v>85</v>
      </c>
      <c r="C628" s="27">
        <v>0.131</v>
      </c>
    </row>
    <row r="629" spans="1:3" ht="15">
      <c r="A629" s="62">
        <v>41128</v>
      </c>
      <c r="B629" t="s">
        <v>85</v>
      </c>
      <c r="C629" s="27">
        <v>0.137</v>
      </c>
    </row>
    <row r="630" spans="1:3" ht="15">
      <c r="A630" s="62">
        <v>41144</v>
      </c>
      <c r="B630" t="s">
        <v>85</v>
      </c>
      <c r="C630" s="27">
        <v>0.132</v>
      </c>
    </row>
    <row r="631" spans="1:3" ht="15">
      <c r="A631" s="62">
        <v>41157</v>
      </c>
      <c r="B631" t="s">
        <v>85</v>
      </c>
      <c r="C631" s="27">
        <v>0.16</v>
      </c>
    </row>
    <row r="632" spans="1:3" ht="15">
      <c r="A632" s="62">
        <v>41185</v>
      </c>
      <c r="B632" t="s">
        <v>85</v>
      </c>
      <c r="C632" s="27">
        <v>0.098</v>
      </c>
    </row>
    <row r="633" spans="1:3" ht="15">
      <c r="A633" s="62">
        <v>41438</v>
      </c>
      <c r="B633" t="s">
        <v>85</v>
      </c>
      <c r="C633" s="27">
        <v>0.079</v>
      </c>
    </row>
    <row r="634" spans="1:3" ht="15">
      <c r="A634" s="62">
        <v>41452</v>
      </c>
      <c r="B634" t="s">
        <v>85</v>
      </c>
      <c r="C634" s="27">
        <v>0.122</v>
      </c>
    </row>
    <row r="635" spans="1:3" ht="15">
      <c r="A635" s="62">
        <v>41463</v>
      </c>
      <c r="B635" t="s">
        <v>85</v>
      </c>
      <c r="C635" s="27">
        <v>0.149</v>
      </c>
    </row>
    <row r="636" spans="1:3" ht="15">
      <c r="A636" s="62">
        <v>41477</v>
      </c>
      <c r="B636" t="s">
        <v>85</v>
      </c>
      <c r="C636" s="27">
        <v>0.185</v>
      </c>
    </row>
    <row r="637" spans="1:3" ht="15">
      <c r="A637" s="62">
        <v>41492</v>
      </c>
      <c r="B637" t="s">
        <v>85</v>
      </c>
      <c r="C637" s="27">
        <v>0.134</v>
      </c>
    </row>
    <row r="638" spans="1:3" ht="15">
      <c r="A638" s="62">
        <v>41508</v>
      </c>
      <c r="B638" t="s">
        <v>85</v>
      </c>
      <c r="C638" s="27">
        <v>0.137</v>
      </c>
    </row>
    <row r="639" spans="1:3" ht="15">
      <c r="A639" s="62">
        <v>41522</v>
      </c>
      <c r="B639" t="s">
        <v>85</v>
      </c>
      <c r="C639" s="27">
        <v>0.166</v>
      </c>
    </row>
    <row r="640" spans="1:3" ht="15">
      <c r="A640" s="62">
        <v>41557</v>
      </c>
      <c r="B640" t="s">
        <v>85</v>
      </c>
      <c r="C640" s="27">
        <v>0.111</v>
      </c>
    </row>
    <row r="641" spans="1:3" ht="15">
      <c r="A641" s="62">
        <v>41794</v>
      </c>
      <c r="B641" t="s">
        <v>85</v>
      </c>
      <c r="C641" s="27">
        <v>0.131</v>
      </c>
    </row>
    <row r="642" spans="1:3" ht="15">
      <c r="A642" s="62">
        <v>41810</v>
      </c>
      <c r="B642" t="s">
        <v>85</v>
      </c>
      <c r="C642" s="27">
        <v>0.123</v>
      </c>
    </row>
    <row r="643" spans="1:3" ht="15">
      <c r="A643" s="62">
        <v>41820</v>
      </c>
      <c r="B643" t="s">
        <v>85</v>
      </c>
      <c r="C643" s="27">
        <v>0.189</v>
      </c>
    </row>
    <row r="644" spans="1:3" ht="15">
      <c r="A644" s="62">
        <v>41837</v>
      </c>
      <c r="B644" t="s">
        <v>85</v>
      </c>
      <c r="C644" s="27">
        <v>0.158</v>
      </c>
    </row>
    <row r="645" spans="1:3" ht="15">
      <c r="A645" s="62">
        <v>41848</v>
      </c>
      <c r="B645" t="s">
        <v>85</v>
      </c>
      <c r="C645" s="27">
        <v>0.124</v>
      </c>
    </row>
    <row r="646" spans="1:3" ht="15">
      <c r="A646" s="62">
        <v>41863</v>
      </c>
      <c r="B646" t="s">
        <v>85</v>
      </c>
      <c r="C646" s="27">
        <v>0.134</v>
      </c>
    </row>
    <row r="647" spans="1:3" ht="15">
      <c r="A647" s="62">
        <v>41878</v>
      </c>
      <c r="B647" t="s">
        <v>85</v>
      </c>
      <c r="C647" s="27">
        <v>0.132</v>
      </c>
    </row>
    <row r="648" spans="1:3" ht="15">
      <c r="A648" s="62">
        <v>41893</v>
      </c>
      <c r="B648" t="s">
        <v>85</v>
      </c>
      <c r="C648" s="27">
        <v>0.122</v>
      </c>
    </row>
    <row r="649" spans="1:3" ht="15">
      <c r="A649" s="62">
        <v>41921</v>
      </c>
      <c r="B649" t="s">
        <v>85</v>
      </c>
      <c r="C649" s="27">
        <v>0.082</v>
      </c>
    </row>
    <row r="650" spans="1:3" ht="15">
      <c r="A650" s="62">
        <v>38504</v>
      </c>
      <c r="B650" t="s">
        <v>86</v>
      </c>
      <c r="C650" s="27">
        <v>0.11</v>
      </c>
    </row>
    <row r="651" spans="1:3" ht="15">
      <c r="A651" s="62">
        <v>38517</v>
      </c>
      <c r="B651" t="s">
        <v>86</v>
      </c>
      <c r="C651" s="27">
        <v>0.158</v>
      </c>
    </row>
    <row r="652" spans="1:3" ht="15">
      <c r="A652" s="62">
        <v>38534</v>
      </c>
      <c r="B652" t="s">
        <v>86</v>
      </c>
      <c r="C652" s="27">
        <v>0.207</v>
      </c>
    </row>
    <row r="653" spans="1:3" ht="15">
      <c r="A653" s="62">
        <v>38545</v>
      </c>
      <c r="B653" t="s">
        <v>86</v>
      </c>
      <c r="C653" s="27">
        <v>0.13</v>
      </c>
    </row>
    <row r="654" spans="1:3" ht="15">
      <c r="A654" s="62">
        <v>38558</v>
      </c>
      <c r="B654" t="s">
        <v>86</v>
      </c>
      <c r="C654" s="27">
        <v>0.152</v>
      </c>
    </row>
    <row r="655" spans="1:3" ht="15">
      <c r="A655" s="62">
        <v>38574</v>
      </c>
      <c r="B655" t="s">
        <v>86</v>
      </c>
      <c r="C655" s="27">
        <v>0.166</v>
      </c>
    </row>
    <row r="656" spans="1:3" ht="15">
      <c r="A656" s="62">
        <v>38586</v>
      </c>
      <c r="B656" t="s">
        <v>86</v>
      </c>
      <c r="C656" s="27">
        <v>0.172</v>
      </c>
    </row>
    <row r="657" spans="1:3" ht="15">
      <c r="A657" s="62">
        <v>38601</v>
      </c>
      <c r="B657" t="s">
        <v>86</v>
      </c>
      <c r="C657" s="27">
        <v>0.183</v>
      </c>
    </row>
    <row r="658" spans="1:3" ht="15">
      <c r="A658" s="62">
        <v>38632</v>
      </c>
      <c r="B658" t="s">
        <v>86</v>
      </c>
      <c r="C658" s="27">
        <v>0.204</v>
      </c>
    </row>
    <row r="659" spans="1:3" ht="15">
      <c r="A659" s="62">
        <v>38869</v>
      </c>
      <c r="B659" t="s">
        <v>86</v>
      </c>
      <c r="C659" s="27">
        <v>0.122</v>
      </c>
    </row>
    <row r="660" spans="1:3" ht="15">
      <c r="A660" s="62">
        <v>38880</v>
      </c>
      <c r="B660" t="s">
        <v>86</v>
      </c>
      <c r="C660" s="27">
        <v>0.135</v>
      </c>
    </row>
    <row r="661" spans="1:3" ht="15">
      <c r="A661" s="62">
        <v>38897</v>
      </c>
      <c r="B661" t="s">
        <v>86</v>
      </c>
      <c r="C661" s="27">
        <v>0.143</v>
      </c>
    </row>
    <row r="662" spans="1:3" ht="15">
      <c r="A662" s="62">
        <v>38911</v>
      </c>
      <c r="B662" t="s">
        <v>86</v>
      </c>
      <c r="C662" s="27">
        <v>0.121</v>
      </c>
    </row>
    <row r="663" spans="1:3" ht="15">
      <c r="A663" s="62">
        <v>38922</v>
      </c>
      <c r="B663" t="s">
        <v>86</v>
      </c>
      <c r="C663" s="27">
        <v>0.128</v>
      </c>
    </row>
    <row r="664" spans="1:3" ht="15">
      <c r="A664" s="62">
        <v>38938</v>
      </c>
      <c r="B664" t="s">
        <v>86</v>
      </c>
      <c r="C664" s="27">
        <v>0.144</v>
      </c>
    </row>
    <row r="665" spans="1:3" ht="15">
      <c r="A665" s="62">
        <v>38951</v>
      </c>
      <c r="B665" t="s">
        <v>86</v>
      </c>
      <c r="C665" s="27">
        <v>0.139</v>
      </c>
    </row>
    <row r="666" spans="1:3" ht="15">
      <c r="A666" s="62">
        <v>38966</v>
      </c>
      <c r="B666" t="s">
        <v>86</v>
      </c>
      <c r="C666" s="27">
        <v>0.141</v>
      </c>
    </row>
    <row r="667" spans="1:3" ht="15">
      <c r="A667" s="62">
        <v>38992</v>
      </c>
      <c r="B667" t="s">
        <v>86</v>
      </c>
      <c r="C667" s="27">
        <v>0.111</v>
      </c>
    </row>
    <row r="668" spans="1:3" ht="15">
      <c r="A668" s="62">
        <v>39246</v>
      </c>
      <c r="B668" t="s">
        <v>86</v>
      </c>
      <c r="C668" s="27">
        <v>0.128</v>
      </c>
    </row>
    <row r="669" spans="1:3" ht="15">
      <c r="A669" s="62">
        <v>39258</v>
      </c>
      <c r="B669" t="s">
        <v>86</v>
      </c>
      <c r="C669" s="27">
        <v>0.145</v>
      </c>
    </row>
    <row r="670" spans="1:3" ht="15">
      <c r="A670" s="62">
        <v>39274</v>
      </c>
      <c r="B670" t="s">
        <v>86</v>
      </c>
      <c r="C670" s="27">
        <v>0.185</v>
      </c>
    </row>
    <row r="671" spans="1:3" ht="15">
      <c r="A671" s="62">
        <v>39286</v>
      </c>
      <c r="B671" t="s">
        <v>86</v>
      </c>
      <c r="C671" s="27">
        <v>0.173</v>
      </c>
    </row>
    <row r="672" spans="1:3" ht="15">
      <c r="A672" s="62">
        <v>39302</v>
      </c>
      <c r="B672" t="s">
        <v>86</v>
      </c>
      <c r="C672" s="27">
        <v>0.25</v>
      </c>
    </row>
    <row r="673" spans="1:3" ht="15">
      <c r="A673" s="62">
        <v>39315</v>
      </c>
      <c r="B673" t="s">
        <v>86</v>
      </c>
      <c r="C673" s="27">
        <v>0.273</v>
      </c>
    </row>
    <row r="674" spans="1:3" ht="15">
      <c r="A674" s="62">
        <v>39330</v>
      </c>
      <c r="B674" t="s">
        <v>86</v>
      </c>
      <c r="C674" s="27">
        <v>0.152</v>
      </c>
    </row>
    <row r="675" spans="1:3" ht="15">
      <c r="A675" s="62">
        <v>39358</v>
      </c>
      <c r="B675" t="s">
        <v>86</v>
      </c>
      <c r="C675" s="27">
        <v>0.135</v>
      </c>
    </row>
    <row r="676" spans="1:3" ht="15">
      <c r="A676" s="62">
        <v>39609</v>
      </c>
      <c r="B676" t="s">
        <v>86</v>
      </c>
      <c r="C676" s="27">
        <v>0.148</v>
      </c>
    </row>
    <row r="677" spans="1:3" ht="15">
      <c r="A677" s="62">
        <v>39623</v>
      </c>
      <c r="B677" t="s">
        <v>86</v>
      </c>
      <c r="C677" s="27">
        <v>0.163</v>
      </c>
    </row>
    <row r="678" spans="1:3" ht="15">
      <c r="A678" s="62">
        <v>39639</v>
      </c>
      <c r="B678" t="s">
        <v>86</v>
      </c>
      <c r="C678" s="27">
        <v>0.156</v>
      </c>
    </row>
    <row r="679" spans="1:3" ht="15">
      <c r="A679" s="62">
        <v>39650</v>
      </c>
      <c r="B679" t="s">
        <v>86</v>
      </c>
      <c r="C679" s="27">
        <v>0.159</v>
      </c>
    </row>
    <row r="680" spans="1:3" ht="15">
      <c r="A680" s="62">
        <v>39664</v>
      </c>
      <c r="B680" t="s">
        <v>86</v>
      </c>
      <c r="C680" s="27">
        <v>0.151</v>
      </c>
    </row>
    <row r="681" spans="1:3" ht="15">
      <c r="A681" s="62">
        <v>39679</v>
      </c>
      <c r="B681" t="s">
        <v>86</v>
      </c>
      <c r="C681" s="27">
        <v>0.13</v>
      </c>
    </row>
    <row r="682" spans="1:3" ht="15">
      <c r="A682" s="62">
        <v>39694</v>
      </c>
      <c r="B682" t="s">
        <v>86</v>
      </c>
      <c r="C682" s="27">
        <v>0.2</v>
      </c>
    </row>
    <row r="683" spans="1:3" ht="15">
      <c r="A683" s="62">
        <v>39730</v>
      </c>
      <c r="B683" t="s">
        <v>86</v>
      </c>
      <c r="C683" s="27">
        <v>0.18</v>
      </c>
    </row>
    <row r="684" spans="1:3" ht="15">
      <c r="A684" s="62">
        <v>39967</v>
      </c>
      <c r="B684" t="s">
        <v>86</v>
      </c>
      <c r="C684" s="27">
        <v>0.069</v>
      </c>
    </row>
    <row r="685" spans="1:3" ht="15">
      <c r="A685" s="62">
        <v>39979</v>
      </c>
      <c r="B685" t="s">
        <v>86</v>
      </c>
      <c r="C685" s="27">
        <v>0.082</v>
      </c>
    </row>
    <row r="686" spans="1:3" ht="15">
      <c r="A686" s="62">
        <v>39994</v>
      </c>
      <c r="B686" t="s">
        <v>86</v>
      </c>
      <c r="C686" s="27">
        <v>0.123</v>
      </c>
    </row>
    <row r="687" spans="1:3" ht="15">
      <c r="A687" s="62">
        <v>40010</v>
      </c>
      <c r="B687" t="s">
        <v>86</v>
      </c>
      <c r="C687" s="27">
        <v>0.177</v>
      </c>
    </row>
    <row r="688" spans="1:3" ht="15">
      <c r="A688" s="62">
        <v>40021</v>
      </c>
      <c r="B688" t="s">
        <v>86</v>
      </c>
      <c r="C688" s="27">
        <v>0.093</v>
      </c>
    </row>
    <row r="689" spans="1:3" ht="15">
      <c r="A689" s="62">
        <v>40035</v>
      </c>
      <c r="B689" t="s">
        <v>86</v>
      </c>
      <c r="C689" s="27">
        <v>0.102</v>
      </c>
    </row>
    <row r="690" spans="1:3" ht="15">
      <c r="A690" s="62">
        <v>40051</v>
      </c>
      <c r="B690" t="s">
        <v>86</v>
      </c>
      <c r="C690" s="27">
        <v>0.092</v>
      </c>
    </row>
    <row r="691" spans="1:3" ht="15">
      <c r="A691" s="62">
        <v>40066</v>
      </c>
      <c r="B691" t="s">
        <v>86</v>
      </c>
      <c r="C691" s="27">
        <v>0.111</v>
      </c>
    </row>
    <row r="692" spans="1:3" ht="15">
      <c r="A692" s="62">
        <v>40094</v>
      </c>
      <c r="B692" t="s">
        <v>86</v>
      </c>
      <c r="C692" s="27">
        <v>0.122</v>
      </c>
    </row>
    <row r="693" spans="1:3" ht="15">
      <c r="A693" s="62">
        <v>40332</v>
      </c>
      <c r="B693" t="s">
        <v>86</v>
      </c>
      <c r="C693" s="27">
        <v>0.097</v>
      </c>
    </row>
    <row r="694" spans="1:3" ht="15">
      <c r="A694" s="62">
        <v>40343</v>
      </c>
      <c r="B694" t="s">
        <v>86</v>
      </c>
      <c r="C694" s="27">
        <v>0.118</v>
      </c>
    </row>
    <row r="695" spans="1:3" ht="15">
      <c r="A695" s="62">
        <v>40360</v>
      </c>
      <c r="B695" t="s">
        <v>86</v>
      </c>
      <c r="C695" s="27">
        <v>0.216</v>
      </c>
    </row>
    <row r="696" spans="1:3" ht="15">
      <c r="A696" s="62">
        <v>40371</v>
      </c>
      <c r="B696" t="s">
        <v>86</v>
      </c>
      <c r="C696" s="27">
        <v>0.219</v>
      </c>
    </row>
    <row r="697" spans="1:3" ht="15">
      <c r="A697" s="62">
        <v>40385</v>
      </c>
      <c r="B697" t="s">
        <v>86</v>
      </c>
      <c r="C697" s="27">
        <v>0.13</v>
      </c>
    </row>
    <row r="698" spans="1:3" ht="15">
      <c r="A698" s="62">
        <v>40400</v>
      </c>
      <c r="B698" t="s">
        <v>86</v>
      </c>
      <c r="C698" s="27">
        <v>0.142</v>
      </c>
    </row>
    <row r="699" spans="1:3" ht="15">
      <c r="A699" s="62">
        <v>40417</v>
      </c>
      <c r="B699" t="s">
        <v>86</v>
      </c>
      <c r="C699" s="27">
        <v>0.178</v>
      </c>
    </row>
    <row r="700" spans="1:3" ht="15">
      <c r="A700" s="62">
        <v>40429</v>
      </c>
      <c r="B700" t="s">
        <v>86</v>
      </c>
      <c r="C700" s="27">
        <v>0.136</v>
      </c>
    </row>
    <row r="701" spans="1:3" ht="15">
      <c r="A701" s="62">
        <v>40457</v>
      </c>
      <c r="B701" t="s">
        <v>86</v>
      </c>
      <c r="C701" s="27">
        <v>0.215</v>
      </c>
    </row>
    <row r="702" spans="1:3" ht="15">
      <c r="A702" s="62">
        <v>40695</v>
      </c>
      <c r="B702" t="s">
        <v>86</v>
      </c>
      <c r="C702" s="27">
        <v>0.103</v>
      </c>
    </row>
    <row r="703" spans="1:3" ht="15">
      <c r="A703" s="62">
        <v>40707</v>
      </c>
      <c r="B703" t="s">
        <v>86</v>
      </c>
      <c r="C703" s="27">
        <v>0.116</v>
      </c>
    </row>
    <row r="704" spans="1:3" ht="15">
      <c r="A704" s="62">
        <v>40722</v>
      </c>
      <c r="B704" t="s">
        <v>86</v>
      </c>
      <c r="C704" s="27">
        <v>0.156</v>
      </c>
    </row>
    <row r="705" spans="1:3" ht="15">
      <c r="A705" s="62">
        <v>40746</v>
      </c>
      <c r="B705" t="s">
        <v>86</v>
      </c>
      <c r="C705" s="27">
        <v>0.213</v>
      </c>
    </row>
    <row r="706" spans="1:3" ht="15">
      <c r="A706" s="62">
        <v>40766</v>
      </c>
      <c r="B706" t="s">
        <v>86</v>
      </c>
      <c r="C706" s="27">
        <v>0.156</v>
      </c>
    </row>
    <row r="707" spans="1:3" ht="15">
      <c r="A707" s="62">
        <v>40780</v>
      </c>
      <c r="B707" t="s">
        <v>86</v>
      </c>
      <c r="C707" s="27">
        <v>0.155</v>
      </c>
    </row>
    <row r="708" spans="1:3" ht="15">
      <c r="A708" s="62">
        <v>40793</v>
      </c>
      <c r="B708" t="s">
        <v>86</v>
      </c>
      <c r="C708" s="27">
        <v>0.147</v>
      </c>
    </row>
    <row r="709" spans="1:3" ht="15">
      <c r="A709" s="62">
        <v>40819</v>
      </c>
      <c r="B709" t="s">
        <v>86</v>
      </c>
      <c r="C709" s="27">
        <v>0.076</v>
      </c>
    </row>
    <row r="710" spans="1:3" ht="15">
      <c r="A710" s="62">
        <v>41072</v>
      </c>
      <c r="B710" t="s">
        <v>86</v>
      </c>
      <c r="C710" s="27">
        <v>0.149</v>
      </c>
    </row>
    <row r="711" spans="1:3" ht="15">
      <c r="A711" s="62">
        <v>41086</v>
      </c>
      <c r="B711" t="s">
        <v>86</v>
      </c>
      <c r="C711" s="27">
        <v>0.129</v>
      </c>
    </row>
    <row r="712" spans="1:3" ht="15">
      <c r="A712" s="62">
        <v>41101</v>
      </c>
      <c r="B712" t="s">
        <v>86</v>
      </c>
      <c r="C712" s="27">
        <v>0.143</v>
      </c>
    </row>
    <row r="713" spans="1:3" ht="15">
      <c r="A713" s="62">
        <v>41113</v>
      </c>
      <c r="B713" t="s">
        <v>86</v>
      </c>
      <c r="C713" s="27">
        <v>0.13</v>
      </c>
    </row>
    <row r="714" spans="1:3" ht="15">
      <c r="A714" s="62">
        <v>41128</v>
      </c>
      <c r="B714" t="s">
        <v>86</v>
      </c>
      <c r="C714" s="27">
        <v>0.084</v>
      </c>
    </row>
    <row r="715" spans="1:3" ht="15">
      <c r="A715" s="62">
        <v>41144</v>
      </c>
      <c r="B715" t="s">
        <v>86</v>
      </c>
      <c r="C715" s="27">
        <v>0.088</v>
      </c>
    </row>
    <row r="716" spans="1:3" ht="15">
      <c r="A716" s="62">
        <v>41157</v>
      </c>
      <c r="B716" t="s">
        <v>86</v>
      </c>
      <c r="C716" s="27">
        <v>0.09</v>
      </c>
    </row>
    <row r="717" spans="1:3" ht="15">
      <c r="A717" s="62">
        <v>41185</v>
      </c>
      <c r="B717" t="s">
        <v>86</v>
      </c>
      <c r="C717" s="27">
        <v>0.097</v>
      </c>
    </row>
    <row r="718" spans="1:3" ht="15">
      <c r="A718" s="62">
        <v>41438</v>
      </c>
      <c r="B718" t="s">
        <v>86</v>
      </c>
      <c r="C718" s="27">
        <v>0.117</v>
      </c>
    </row>
    <row r="719" spans="1:3" ht="15">
      <c r="A719" s="62">
        <v>41452</v>
      </c>
      <c r="B719" t="s">
        <v>86</v>
      </c>
      <c r="C719" s="27">
        <v>0.202</v>
      </c>
    </row>
    <row r="720" spans="1:3" ht="15">
      <c r="A720" s="62">
        <v>41463</v>
      </c>
      <c r="B720" t="s">
        <v>86</v>
      </c>
      <c r="C720" s="27">
        <v>0.188</v>
      </c>
    </row>
    <row r="721" spans="1:3" ht="15">
      <c r="A721" s="62">
        <v>41477</v>
      </c>
      <c r="B721" t="s">
        <v>86</v>
      </c>
      <c r="C721" s="27">
        <v>0.202</v>
      </c>
    </row>
    <row r="722" spans="1:3" ht="15">
      <c r="A722" s="62">
        <v>41492</v>
      </c>
      <c r="B722" t="s">
        <v>86</v>
      </c>
      <c r="C722" s="27">
        <v>0.124</v>
      </c>
    </row>
    <row r="723" spans="1:3" ht="15">
      <c r="A723" s="62">
        <v>41508</v>
      </c>
      <c r="B723" t="s">
        <v>86</v>
      </c>
      <c r="C723" s="27">
        <v>0.102</v>
      </c>
    </row>
    <row r="724" spans="1:3" ht="15">
      <c r="A724" s="62">
        <v>41522</v>
      </c>
      <c r="B724" t="s">
        <v>86</v>
      </c>
      <c r="C724" s="27">
        <v>0.137</v>
      </c>
    </row>
    <row r="725" spans="1:3" ht="15">
      <c r="A725" s="62">
        <v>41557</v>
      </c>
      <c r="B725" t="s">
        <v>86</v>
      </c>
      <c r="C725" s="27">
        <v>0.127</v>
      </c>
    </row>
    <row r="726" spans="1:3" ht="15">
      <c r="A726" s="62">
        <v>41794</v>
      </c>
      <c r="B726" t="s">
        <v>86</v>
      </c>
      <c r="C726" s="27">
        <v>0.204</v>
      </c>
    </row>
    <row r="727" spans="1:3" ht="15">
      <c r="A727" s="62">
        <v>41810</v>
      </c>
      <c r="B727" t="s">
        <v>86</v>
      </c>
      <c r="C727" s="27">
        <v>0.193</v>
      </c>
    </row>
    <row r="728" spans="1:3" ht="15">
      <c r="A728" s="62">
        <v>41820</v>
      </c>
      <c r="B728" t="s">
        <v>86</v>
      </c>
      <c r="C728" s="27">
        <v>0.215</v>
      </c>
    </row>
    <row r="729" spans="1:3" ht="15">
      <c r="A729" s="62">
        <v>41837</v>
      </c>
      <c r="B729" t="s">
        <v>86</v>
      </c>
      <c r="C729" s="27">
        <v>0.152</v>
      </c>
    </row>
    <row r="730" spans="1:3" ht="15">
      <c r="A730" s="62">
        <v>41848</v>
      </c>
      <c r="B730" t="s">
        <v>86</v>
      </c>
      <c r="C730" s="27">
        <v>0.131</v>
      </c>
    </row>
    <row r="731" spans="1:3" ht="15">
      <c r="A731" s="62">
        <v>41863</v>
      </c>
      <c r="B731" t="s">
        <v>86</v>
      </c>
      <c r="C731" s="27">
        <v>0.122</v>
      </c>
    </row>
    <row r="732" spans="1:3" ht="15">
      <c r="A732" s="62">
        <v>41878</v>
      </c>
      <c r="B732" t="s">
        <v>86</v>
      </c>
      <c r="C732" s="27">
        <v>0.14</v>
      </c>
    </row>
    <row r="733" spans="1:3" ht="15">
      <c r="A733" s="62">
        <v>41893</v>
      </c>
      <c r="B733" t="s">
        <v>86</v>
      </c>
      <c r="C733" s="27">
        <v>0.134</v>
      </c>
    </row>
    <row r="734" spans="1:3" ht="15">
      <c r="A734" s="62">
        <v>41921</v>
      </c>
      <c r="B734" t="s">
        <v>86</v>
      </c>
      <c r="C734" s="27">
        <v>0.089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2.421875" style="48" customWidth="1"/>
    <col min="2" max="2" width="9.8515625" style="48" customWidth="1"/>
    <col min="3" max="3" width="90.8515625" style="0" bestFit="1" customWidth="1"/>
  </cols>
  <sheetData>
    <row r="1" spans="1:3" ht="15.75" thickBot="1">
      <c r="A1" s="77" t="s">
        <v>81</v>
      </c>
      <c r="B1" s="75" t="s">
        <v>62</v>
      </c>
      <c r="C1" s="76" t="s">
        <v>88</v>
      </c>
    </row>
    <row r="2" spans="1:3" ht="15">
      <c r="A2" s="63" t="s">
        <v>42</v>
      </c>
      <c r="B2" s="71"/>
      <c r="C2" s="67" t="s">
        <v>89</v>
      </c>
    </row>
    <row r="3" spans="1:3" ht="15">
      <c r="A3" s="65"/>
      <c r="B3" s="72">
        <v>18638</v>
      </c>
      <c r="C3" s="68" t="s">
        <v>77</v>
      </c>
    </row>
    <row r="4" spans="1:3" ht="15.75" thickBot="1">
      <c r="A4" s="64"/>
      <c r="B4" s="73">
        <v>16323</v>
      </c>
      <c r="C4" s="69" t="s">
        <v>75</v>
      </c>
    </row>
    <row r="5" spans="1:3" ht="15.75" thickBot="1">
      <c r="A5" s="66" t="s">
        <v>43</v>
      </c>
      <c r="B5" s="74">
        <v>1848750</v>
      </c>
      <c r="C5" s="70" t="s">
        <v>72</v>
      </c>
    </row>
    <row r="6" spans="1:3" ht="15.75" thickBot="1">
      <c r="A6" s="66" t="s">
        <v>45</v>
      </c>
      <c r="B6" s="74">
        <v>892011</v>
      </c>
      <c r="C6" s="70" t="s">
        <v>70</v>
      </c>
    </row>
    <row r="7" spans="1:3" ht="15.75" thickBot="1">
      <c r="A7" s="66" t="s">
        <v>46</v>
      </c>
      <c r="B7" s="74">
        <v>892119</v>
      </c>
      <c r="C7" s="70" t="s">
        <v>67</v>
      </c>
    </row>
    <row r="8" spans="1:3" ht="15">
      <c r="A8" s="63" t="s">
        <v>82</v>
      </c>
      <c r="B8" s="71">
        <v>892119</v>
      </c>
      <c r="C8" s="67" t="s">
        <v>67</v>
      </c>
    </row>
    <row r="9" spans="1:3" ht="15.75" thickBot="1">
      <c r="A9" s="64"/>
      <c r="B9" s="73">
        <v>4704964</v>
      </c>
      <c r="C9" s="69" t="s">
        <v>51</v>
      </c>
    </row>
    <row r="10" spans="1:3" ht="15">
      <c r="A10" s="63" t="s">
        <v>83</v>
      </c>
      <c r="B10" s="71">
        <v>892119</v>
      </c>
      <c r="C10" s="67" t="s">
        <v>67</v>
      </c>
    </row>
    <row r="11" spans="1:3" ht="15.75" thickBot="1">
      <c r="A11" s="64"/>
      <c r="B11" s="73">
        <v>4704964</v>
      </c>
      <c r="C11" s="69" t="s">
        <v>51</v>
      </c>
    </row>
    <row r="12" spans="1:3" ht="15">
      <c r="A12" s="63" t="s">
        <v>84</v>
      </c>
      <c r="B12" s="71">
        <v>892119</v>
      </c>
      <c r="C12" s="67" t="s">
        <v>67</v>
      </c>
    </row>
    <row r="13" spans="1:3" ht="15.75" thickBot="1">
      <c r="A13" s="64"/>
      <c r="B13" s="73">
        <v>4704964</v>
      </c>
      <c r="C13" s="69" t="s">
        <v>51</v>
      </c>
    </row>
    <row r="14" spans="1:3" ht="15">
      <c r="A14" s="63" t="s">
        <v>85</v>
      </c>
      <c r="B14" s="71">
        <v>892119</v>
      </c>
      <c r="C14" s="67" t="s">
        <v>67</v>
      </c>
    </row>
    <row r="15" spans="1:3" ht="15.75" thickBot="1">
      <c r="A15" s="64"/>
      <c r="B15" s="73">
        <v>4704964</v>
      </c>
      <c r="C15" s="69" t="s">
        <v>51</v>
      </c>
    </row>
    <row r="16" spans="1:3" ht="15">
      <c r="A16" s="63" t="s">
        <v>86</v>
      </c>
      <c r="B16" s="71">
        <v>892119</v>
      </c>
      <c r="C16" s="67" t="s">
        <v>67</v>
      </c>
    </row>
    <row r="17" spans="1:3" ht="15.75" thickBot="1">
      <c r="A17" s="64"/>
      <c r="B17" s="73">
        <v>4704964</v>
      </c>
      <c r="C17" s="69" t="s">
        <v>51</v>
      </c>
    </row>
  </sheetData>
  <sheetProtection/>
  <mergeCells count="6">
    <mergeCell ref="A2:A4"/>
    <mergeCell ref="A8:A9"/>
    <mergeCell ref="A10:A11"/>
    <mergeCell ref="A12:A13"/>
    <mergeCell ref="A14:A15"/>
    <mergeCell ref="A16:A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1.8515625" style="0" customWidth="1"/>
  </cols>
  <sheetData>
    <row r="1" ht="15">
      <c r="A1" s="4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  <row r="6" ht="51.75">
      <c r="A6" s="23" t="s">
        <v>39</v>
      </c>
    </row>
    <row r="7" ht="15">
      <c r="A7" s="22">
        <v>15000</v>
      </c>
    </row>
    <row r="8" ht="15">
      <c r="A8" s="22">
        <v>15100</v>
      </c>
    </row>
    <row r="9" ht="15">
      <c r="A9" s="22">
        <v>16000</v>
      </c>
    </row>
    <row r="10" ht="15">
      <c r="A10" s="22">
        <v>50700</v>
      </c>
    </row>
    <row r="11" ht="15">
      <c r="A11" s="22">
        <v>71000</v>
      </c>
    </row>
    <row r="12" ht="15">
      <c r="A12" s="22">
        <v>117900</v>
      </c>
    </row>
    <row r="13" ht="15">
      <c r="A13" s="22">
        <v>241300</v>
      </c>
    </row>
    <row r="14" ht="15">
      <c r="A14" s="22">
        <v>272400</v>
      </c>
    </row>
    <row r="15" ht="15">
      <c r="A15" s="22">
        <v>291900</v>
      </c>
    </row>
    <row r="16" ht="15">
      <c r="A16" s="22">
        <v>440200</v>
      </c>
    </row>
    <row r="17" ht="15">
      <c r="A17" s="22">
        <v>515500</v>
      </c>
    </row>
    <row r="18" ht="15">
      <c r="A18" s="22">
        <v>609000</v>
      </c>
    </row>
    <row r="19" ht="15">
      <c r="A19" s="22">
        <v>650300</v>
      </c>
    </row>
    <row r="20" ht="15">
      <c r="A20" s="22">
        <v>703900</v>
      </c>
    </row>
    <row r="21" ht="15">
      <c r="A21" s="22">
        <v>721000</v>
      </c>
    </row>
    <row r="22" ht="15">
      <c r="A22" s="22">
        <v>742500</v>
      </c>
    </row>
    <row r="23" ht="15">
      <c r="A23" s="22">
        <v>788800</v>
      </c>
    </row>
    <row r="24" ht="15">
      <c r="A24" s="22">
        <v>798300</v>
      </c>
    </row>
    <row r="25" ht="15">
      <c r="A25" s="22">
        <v>813500</v>
      </c>
    </row>
    <row r="26" ht="15">
      <c r="A26" s="22">
        <v>829700</v>
      </c>
    </row>
    <row r="27" ht="15">
      <c r="A27" s="22">
        <v>873000</v>
      </c>
    </row>
    <row r="28" ht="15">
      <c r="A28" s="22">
        <v>889100</v>
      </c>
    </row>
    <row r="29" ht="15">
      <c r="A29" s="22">
        <v>897800</v>
      </c>
    </row>
    <row r="30" ht="15">
      <c r="A30" s="22">
        <v>956000</v>
      </c>
    </row>
    <row r="31" ht="15">
      <c r="A31" s="22">
        <v>1179900</v>
      </c>
    </row>
    <row r="32" ht="15">
      <c r="A32" s="22">
        <v>1182400</v>
      </c>
    </row>
    <row r="33" ht="15">
      <c r="A33" s="22">
        <v>1271100</v>
      </c>
    </row>
    <row r="34" ht="15">
      <c r="A34" s="22">
        <v>1301700</v>
      </c>
    </row>
    <row r="35" ht="15">
      <c r="A35" s="22">
        <v>1515800</v>
      </c>
    </row>
    <row r="36" ht="15">
      <c r="A36" s="22">
        <v>1567800</v>
      </c>
    </row>
    <row r="37" ht="15">
      <c r="A37" s="22">
        <v>1650200</v>
      </c>
    </row>
    <row r="38" ht="15">
      <c r="A38" s="22">
        <v>1676700</v>
      </c>
    </row>
    <row r="39" ht="15">
      <c r="A39" s="22">
        <v>1769900</v>
      </c>
    </row>
    <row r="40" ht="15">
      <c r="A40" s="22">
        <v>1813900</v>
      </c>
    </row>
    <row r="41" ht="15">
      <c r="A41" s="22">
        <v>2050000</v>
      </c>
    </row>
    <row r="42" ht="15">
      <c r="A42" s="22">
        <v>2063500</v>
      </c>
    </row>
    <row r="43" ht="15">
      <c r="A43" s="22">
        <v>2125600</v>
      </c>
    </row>
    <row r="44" ht="15">
      <c r="A44" s="22">
        <v>2187000</v>
      </c>
    </row>
    <row r="45" ht="15">
      <c r="A45" s="22">
        <v>2225000</v>
      </c>
    </row>
    <row r="46" ht="15">
      <c r="A46" s="22">
        <v>2231200</v>
      </c>
    </row>
    <row r="47" ht="15">
      <c r="A47" s="22">
        <v>2601400</v>
      </c>
    </row>
    <row r="48" ht="15">
      <c r="A48" s="22">
        <v>2614000</v>
      </c>
    </row>
    <row r="49" ht="15">
      <c r="A49" s="22">
        <v>2689500</v>
      </c>
    </row>
    <row r="50" ht="15">
      <c r="A50" s="22">
        <v>2843800</v>
      </c>
    </row>
    <row r="51" ht="15">
      <c r="A51" s="22">
        <v>2891900</v>
      </c>
    </row>
    <row r="52" ht="15">
      <c r="A52" s="22">
        <v>2892500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H35" sqref="H35"/>
    </sheetView>
  </sheetViews>
  <sheetFormatPr defaultColWidth="9.140625" defaultRowHeight="15"/>
  <cols>
    <col min="2" max="2" width="9.140625" style="4" customWidth="1"/>
  </cols>
  <sheetData>
    <row r="1" ht="15">
      <c r="A1" t="s">
        <v>2</v>
      </c>
    </row>
    <row r="2" ht="15">
      <c r="A2" t="s">
        <v>0</v>
      </c>
    </row>
    <row r="4" spans="1:7" ht="15">
      <c r="A4" s="2" t="s">
        <v>4</v>
      </c>
      <c r="B4" s="4">
        <v>0.9</v>
      </c>
      <c r="C4">
        <v>0.95</v>
      </c>
      <c r="D4">
        <v>0.975</v>
      </c>
      <c r="E4">
        <v>0.99</v>
      </c>
      <c r="F4">
        <v>0.995</v>
      </c>
      <c r="G4">
        <v>0.999</v>
      </c>
    </row>
    <row r="6" spans="1:7" ht="15">
      <c r="A6">
        <v>1</v>
      </c>
      <c r="B6" s="4">
        <v>3.078</v>
      </c>
      <c r="C6">
        <v>6.314</v>
      </c>
      <c r="D6">
        <v>12.706</v>
      </c>
      <c r="E6">
        <v>31.821</v>
      </c>
      <c r="F6">
        <v>63.657</v>
      </c>
      <c r="G6">
        <v>318.313</v>
      </c>
    </row>
    <row r="7" spans="1:7" ht="15">
      <c r="A7">
        <v>2</v>
      </c>
      <c r="B7" s="4">
        <v>1.886</v>
      </c>
      <c r="C7">
        <v>2.92</v>
      </c>
      <c r="D7">
        <v>4.303</v>
      </c>
      <c r="E7">
        <v>6.965</v>
      </c>
      <c r="F7">
        <v>9.925</v>
      </c>
      <c r="G7">
        <v>22.327</v>
      </c>
    </row>
    <row r="8" spans="1:7" ht="15">
      <c r="A8">
        <v>3</v>
      </c>
      <c r="B8" s="4">
        <v>1.638</v>
      </c>
      <c r="C8">
        <v>2.353</v>
      </c>
      <c r="D8">
        <v>3.182</v>
      </c>
      <c r="E8">
        <v>4.541</v>
      </c>
      <c r="F8">
        <v>5.841</v>
      </c>
      <c r="G8">
        <v>10.215</v>
      </c>
    </row>
    <row r="9" spans="1:7" ht="15">
      <c r="A9">
        <v>4</v>
      </c>
      <c r="B9" s="4">
        <v>1.533</v>
      </c>
      <c r="C9">
        <v>2.132</v>
      </c>
      <c r="D9">
        <v>2.776</v>
      </c>
      <c r="E9">
        <v>3.747</v>
      </c>
      <c r="F9">
        <v>4.604</v>
      </c>
      <c r="G9">
        <v>7.173</v>
      </c>
    </row>
    <row r="10" spans="1:7" ht="15">
      <c r="A10">
        <v>5</v>
      </c>
      <c r="B10" s="4">
        <v>1.476</v>
      </c>
      <c r="C10">
        <v>2.015</v>
      </c>
      <c r="D10">
        <v>2.571</v>
      </c>
      <c r="E10">
        <v>3.365</v>
      </c>
      <c r="F10">
        <v>4.032</v>
      </c>
      <c r="G10">
        <v>5.893</v>
      </c>
    </row>
    <row r="11" spans="1:7" ht="15">
      <c r="A11">
        <v>6</v>
      </c>
      <c r="B11" s="4">
        <v>1.44</v>
      </c>
      <c r="C11">
        <v>1.943</v>
      </c>
      <c r="D11">
        <v>2.447</v>
      </c>
      <c r="E11">
        <v>3.143</v>
      </c>
      <c r="F11">
        <v>3.707</v>
      </c>
      <c r="G11">
        <v>5.208</v>
      </c>
    </row>
    <row r="12" spans="1:7" ht="15">
      <c r="A12">
        <v>7</v>
      </c>
      <c r="B12" s="4">
        <v>1.415</v>
      </c>
      <c r="C12">
        <v>1.895</v>
      </c>
      <c r="D12">
        <v>2.365</v>
      </c>
      <c r="E12">
        <v>2.998</v>
      </c>
      <c r="F12">
        <v>3.499</v>
      </c>
      <c r="G12">
        <v>4.782</v>
      </c>
    </row>
    <row r="13" spans="1:7" ht="15">
      <c r="A13">
        <v>8</v>
      </c>
      <c r="B13" s="4">
        <v>1.397</v>
      </c>
      <c r="C13">
        <v>1.86</v>
      </c>
      <c r="D13">
        <v>2.306</v>
      </c>
      <c r="E13">
        <v>2.896</v>
      </c>
      <c r="F13">
        <v>3.355</v>
      </c>
      <c r="G13">
        <v>4.499</v>
      </c>
    </row>
    <row r="14" spans="1:7" ht="15">
      <c r="A14">
        <v>9</v>
      </c>
      <c r="B14" s="4">
        <v>1.383</v>
      </c>
      <c r="C14">
        <v>1.833</v>
      </c>
      <c r="D14">
        <v>2.262</v>
      </c>
      <c r="E14">
        <v>2.821</v>
      </c>
      <c r="F14">
        <v>3.25</v>
      </c>
      <c r="G14">
        <v>4.296</v>
      </c>
    </row>
    <row r="15" spans="1:7" ht="15">
      <c r="A15">
        <v>10</v>
      </c>
      <c r="B15" s="4">
        <v>1.372</v>
      </c>
      <c r="C15">
        <v>1.812</v>
      </c>
      <c r="D15">
        <v>2.228</v>
      </c>
      <c r="E15">
        <v>2.764</v>
      </c>
      <c r="F15">
        <v>3.169</v>
      </c>
      <c r="G15">
        <v>4.143</v>
      </c>
    </row>
    <row r="16" spans="1:7" ht="15">
      <c r="A16">
        <v>11</v>
      </c>
      <c r="B16" s="4">
        <v>1.363</v>
      </c>
      <c r="C16">
        <v>1.796</v>
      </c>
      <c r="D16">
        <v>2.201</v>
      </c>
      <c r="E16">
        <v>2.718</v>
      </c>
      <c r="F16">
        <v>3.106</v>
      </c>
      <c r="G16">
        <v>4.024</v>
      </c>
    </row>
    <row r="17" spans="1:7" ht="15">
      <c r="A17">
        <v>12</v>
      </c>
      <c r="B17" s="4">
        <v>1.356</v>
      </c>
      <c r="C17">
        <v>1.782</v>
      </c>
      <c r="D17">
        <v>2.179</v>
      </c>
      <c r="E17">
        <v>2.681</v>
      </c>
      <c r="F17">
        <v>3.055</v>
      </c>
      <c r="G17">
        <v>3.929</v>
      </c>
    </row>
    <row r="18" spans="1:7" ht="15">
      <c r="A18">
        <v>13</v>
      </c>
      <c r="B18" s="4">
        <v>1.35</v>
      </c>
      <c r="C18">
        <v>1.771</v>
      </c>
      <c r="D18">
        <v>2.16</v>
      </c>
      <c r="E18">
        <v>2.65</v>
      </c>
      <c r="F18">
        <v>3.012</v>
      </c>
      <c r="G18">
        <v>3.852</v>
      </c>
    </row>
    <row r="19" spans="1:7" ht="15">
      <c r="A19">
        <v>14</v>
      </c>
      <c r="B19" s="4">
        <v>1.345</v>
      </c>
      <c r="C19">
        <v>1.761</v>
      </c>
      <c r="D19">
        <v>2.145</v>
      </c>
      <c r="E19">
        <v>2.624</v>
      </c>
      <c r="F19">
        <v>2.977</v>
      </c>
      <c r="G19">
        <v>3.787</v>
      </c>
    </row>
    <row r="20" spans="1:7" ht="15">
      <c r="A20">
        <v>15</v>
      </c>
      <c r="B20" s="4">
        <v>1.341</v>
      </c>
      <c r="C20">
        <v>1.753</v>
      </c>
      <c r="D20">
        <v>2.131</v>
      </c>
      <c r="E20">
        <v>2.602</v>
      </c>
      <c r="F20">
        <v>2.947</v>
      </c>
      <c r="G20">
        <v>3.733</v>
      </c>
    </row>
    <row r="21" spans="1:7" ht="15">
      <c r="A21">
        <v>16</v>
      </c>
      <c r="B21" s="4">
        <v>1.337</v>
      </c>
      <c r="C21">
        <v>1.746</v>
      </c>
      <c r="D21">
        <v>2.12</v>
      </c>
      <c r="E21">
        <v>2.583</v>
      </c>
      <c r="F21">
        <v>2.921</v>
      </c>
      <c r="G21">
        <v>3.686</v>
      </c>
    </row>
    <row r="22" spans="1:7" ht="15">
      <c r="A22">
        <v>17</v>
      </c>
      <c r="B22" s="4">
        <v>1.333</v>
      </c>
      <c r="C22">
        <v>1.74</v>
      </c>
      <c r="D22">
        <v>2.11</v>
      </c>
      <c r="E22">
        <v>2.567</v>
      </c>
      <c r="F22">
        <v>2.898</v>
      </c>
      <c r="G22">
        <v>3.646</v>
      </c>
    </row>
    <row r="23" spans="1:7" ht="15">
      <c r="A23">
        <v>18</v>
      </c>
      <c r="B23" s="4">
        <v>1.33</v>
      </c>
      <c r="C23">
        <v>1.734</v>
      </c>
      <c r="D23">
        <v>2.101</v>
      </c>
      <c r="E23">
        <v>2.552</v>
      </c>
      <c r="F23">
        <v>2.878</v>
      </c>
      <c r="G23">
        <v>3.61</v>
      </c>
    </row>
    <row r="24" spans="1:7" ht="15">
      <c r="A24">
        <v>19</v>
      </c>
      <c r="B24" s="4">
        <v>1.328</v>
      </c>
      <c r="C24">
        <v>1.729</v>
      </c>
      <c r="D24">
        <v>2.093</v>
      </c>
      <c r="E24">
        <v>2.539</v>
      </c>
      <c r="F24">
        <v>2.861</v>
      </c>
      <c r="G24">
        <v>3.579</v>
      </c>
    </row>
    <row r="25" spans="1:7" ht="15">
      <c r="A25">
        <v>20</v>
      </c>
      <c r="B25" s="4">
        <v>1.325</v>
      </c>
      <c r="C25">
        <v>1.725</v>
      </c>
      <c r="D25">
        <v>2.086</v>
      </c>
      <c r="E25">
        <v>2.528</v>
      </c>
      <c r="F25">
        <v>2.845</v>
      </c>
      <c r="G25">
        <v>3.552</v>
      </c>
    </row>
    <row r="26" spans="1:7" ht="15">
      <c r="A26">
        <v>21</v>
      </c>
      <c r="B26" s="4">
        <v>1.323</v>
      </c>
      <c r="C26">
        <v>1.721</v>
      </c>
      <c r="D26">
        <v>2.08</v>
      </c>
      <c r="E26">
        <v>2.518</v>
      </c>
      <c r="F26">
        <v>2.831</v>
      </c>
      <c r="G26">
        <v>3.527</v>
      </c>
    </row>
    <row r="27" spans="1:7" ht="15">
      <c r="A27">
        <v>22</v>
      </c>
      <c r="B27" s="4">
        <v>1.321</v>
      </c>
      <c r="C27">
        <v>1.717</v>
      </c>
      <c r="D27">
        <v>2.074</v>
      </c>
      <c r="E27">
        <v>2.508</v>
      </c>
      <c r="F27">
        <v>2.819</v>
      </c>
      <c r="G27">
        <v>3.505</v>
      </c>
    </row>
    <row r="28" spans="1:7" ht="15">
      <c r="A28">
        <v>23</v>
      </c>
      <c r="B28" s="4">
        <v>1.319</v>
      </c>
      <c r="C28">
        <v>1.714</v>
      </c>
      <c r="D28">
        <v>2.069</v>
      </c>
      <c r="E28">
        <v>2.5</v>
      </c>
      <c r="F28">
        <v>2.807</v>
      </c>
      <c r="G28">
        <v>3.485</v>
      </c>
    </row>
    <row r="29" spans="1:7" ht="15">
      <c r="A29">
        <v>24</v>
      </c>
      <c r="B29" s="4">
        <v>1.318</v>
      </c>
      <c r="C29">
        <v>1.711</v>
      </c>
      <c r="D29">
        <v>2.064</v>
      </c>
      <c r="E29">
        <v>2.492</v>
      </c>
      <c r="F29">
        <v>2.797</v>
      </c>
      <c r="G29">
        <v>3.467</v>
      </c>
    </row>
    <row r="30" spans="1:7" ht="15">
      <c r="A30">
        <v>25</v>
      </c>
      <c r="B30" s="4">
        <v>1.316</v>
      </c>
      <c r="C30">
        <v>1.708</v>
      </c>
      <c r="D30">
        <v>2.06</v>
      </c>
      <c r="E30">
        <v>2.485</v>
      </c>
      <c r="F30">
        <v>2.787</v>
      </c>
      <c r="G30">
        <v>3.45</v>
      </c>
    </row>
    <row r="31" spans="1:7" ht="15">
      <c r="A31">
        <v>26</v>
      </c>
      <c r="B31" s="4">
        <v>1.315</v>
      </c>
      <c r="C31">
        <v>1.706</v>
      </c>
      <c r="D31">
        <v>2.056</v>
      </c>
      <c r="E31">
        <v>2.479</v>
      </c>
      <c r="F31">
        <v>2.779</v>
      </c>
      <c r="G31">
        <v>3.435</v>
      </c>
    </row>
    <row r="32" spans="1:7" ht="15">
      <c r="A32">
        <v>27</v>
      </c>
      <c r="B32" s="4">
        <v>1.314</v>
      </c>
      <c r="C32">
        <v>1.703</v>
      </c>
      <c r="D32">
        <v>2.052</v>
      </c>
      <c r="E32">
        <v>2.473</v>
      </c>
      <c r="F32">
        <v>2.771</v>
      </c>
      <c r="G32">
        <v>3.421</v>
      </c>
    </row>
    <row r="33" spans="1:7" ht="15">
      <c r="A33">
        <v>28</v>
      </c>
      <c r="B33" s="4">
        <v>1.313</v>
      </c>
      <c r="C33">
        <v>1.701</v>
      </c>
      <c r="D33">
        <v>2.048</v>
      </c>
      <c r="E33">
        <v>2.467</v>
      </c>
      <c r="F33">
        <v>2.763</v>
      </c>
      <c r="G33">
        <v>3.408</v>
      </c>
    </row>
    <row r="34" spans="1:7" ht="15">
      <c r="A34">
        <v>29</v>
      </c>
      <c r="B34" s="4">
        <v>1.311</v>
      </c>
      <c r="C34">
        <v>1.699</v>
      </c>
      <c r="D34">
        <v>2.045</v>
      </c>
      <c r="E34">
        <v>2.462</v>
      </c>
      <c r="F34">
        <v>2.756</v>
      </c>
      <c r="G34">
        <v>3.396</v>
      </c>
    </row>
    <row r="35" spans="1:7" ht="15">
      <c r="A35">
        <v>30</v>
      </c>
      <c r="B35" s="4">
        <v>1.31</v>
      </c>
      <c r="C35">
        <v>1.697</v>
      </c>
      <c r="D35">
        <v>2.042</v>
      </c>
      <c r="E35">
        <v>2.457</v>
      </c>
      <c r="F35">
        <v>2.75</v>
      </c>
      <c r="G35">
        <v>3.385</v>
      </c>
    </row>
    <row r="36" spans="1:7" ht="15">
      <c r="A36">
        <v>31</v>
      </c>
      <c r="B36" s="4">
        <v>1.309</v>
      </c>
      <c r="C36">
        <v>1.696</v>
      </c>
      <c r="D36">
        <v>2.04</v>
      </c>
      <c r="E36">
        <v>2.453</v>
      </c>
      <c r="F36">
        <v>2.744</v>
      </c>
      <c r="G36">
        <v>3.375</v>
      </c>
    </row>
    <row r="37" spans="1:7" ht="15">
      <c r="A37">
        <v>32</v>
      </c>
      <c r="B37" s="4">
        <v>1.309</v>
      </c>
      <c r="C37">
        <v>1.694</v>
      </c>
      <c r="D37">
        <v>2.037</v>
      </c>
      <c r="E37">
        <v>2.449</v>
      </c>
      <c r="F37">
        <v>2.738</v>
      </c>
      <c r="G37">
        <v>3.365</v>
      </c>
    </row>
    <row r="38" spans="1:7" ht="15">
      <c r="A38">
        <v>33</v>
      </c>
      <c r="B38" s="4">
        <v>1.308</v>
      </c>
      <c r="C38">
        <v>1.692</v>
      </c>
      <c r="D38">
        <v>2.035</v>
      </c>
      <c r="E38">
        <v>2.445</v>
      </c>
      <c r="F38">
        <v>2.733</v>
      </c>
      <c r="G38">
        <v>3.356</v>
      </c>
    </row>
    <row r="39" spans="1:7" ht="15">
      <c r="A39">
        <v>34</v>
      </c>
      <c r="B39" s="4">
        <v>1.307</v>
      </c>
      <c r="C39">
        <v>1.691</v>
      </c>
      <c r="D39">
        <v>2.032</v>
      </c>
      <c r="E39">
        <v>2.441</v>
      </c>
      <c r="F39">
        <v>2.728</v>
      </c>
      <c r="G39">
        <v>3.348</v>
      </c>
    </row>
    <row r="40" spans="1:7" ht="15">
      <c r="A40">
        <v>35</v>
      </c>
      <c r="B40" s="4">
        <v>1.306</v>
      </c>
      <c r="C40">
        <v>1.69</v>
      </c>
      <c r="D40">
        <v>2.03</v>
      </c>
      <c r="E40">
        <v>2.438</v>
      </c>
      <c r="F40">
        <v>2.724</v>
      </c>
      <c r="G40">
        <v>3.34</v>
      </c>
    </row>
    <row r="41" spans="1:7" ht="15">
      <c r="A41">
        <v>36</v>
      </c>
      <c r="B41" s="4">
        <v>1.306</v>
      </c>
      <c r="C41">
        <v>1.688</v>
      </c>
      <c r="D41">
        <v>2.028</v>
      </c>
      <c r="E41">
        <v>2.434</v>
      </c>
      <c r="F41">
        <v>2.719</v>
      </c>
      <c r="G41">
        <v>3.333</v>
      </c>
    </row>
    <row r="42" spans="1:7" ht="15">
      <c r="A42">
        <v>37</v>
      </c>
      <c r="B42" s="4">
        <v>1.305</v>
      </c>
      <c r="C42">
        <v>1.687</v>
      </c>
      <c r="D42">
        <v>2.026</v>
      </c>
      <c r="E42">
        <v>2.431</v>
      </c>
      <c r="F42">
        <v>2.715</v>
      </c>
      <c r="G42">
        <v>3.326</v>
      </c>
    </row>
    <row r="43" spans="1:7" ht="15">
      <c r="A43">
        <v>38</v>
      </c>
      <c r="B43" s="4">
        <v>1.304</v>
      </c>
      <c r="C43">
        <v>1.686</v>
      </c>
      <c r="D43">
        <v>2.024</v>
      </c>
      <c r="E43">
        <v>2.429</v>
      </c>
      <c r="F43">
        <v>2.712</v>
      </c>
      <c r="G43">
        <v>3.319</v>
      </c>
    </row>
    <row r="44" spans="1:7" ht="15">
      <c r="A44">
        <v>39</v>
      </c>
      <c r="B44" s="4">
        <v>1.304</v>
      </c>
      <c r="C44">
        <v>1.685</v>
      </c>
      <c r="D44">
        <v>2.023</v>
      </c>
      <c r="E44">
        <v>2.426</v>
      </c>
      <c r="F44">
        <v>2.708</v>
      </c>
      <c r="G44">
        <v>3.313</v>
      </c>
    </row>
    <row r="45" spans="1:7" ht="15">
      <c r="A45">
        <v>40</v>
      </c>
      <c r="B45" s="4">
        <v>1.303</v>
      </c>
      <c r="C45">
        <v>1.684</v>
      </c>
      <c r="D45">
        <v>2.021</v>
      </c>
      <c r="E45">
        <v>2.423</v>
      </c>
      <c r="F45">
        <v>2.704</v>
      </c>
      <c r="G45">
        <v>3.307</v>
      </c>
    </row>
    <row r="46" spans="1:7" ht="15">
      <c r="A46">
        <v>41</v>
      </c>
      <c r="B46" s="4">
        <v>1.303</v>
      </c>
      <c r="C46">
        <v>1.683</v>
      </c>
      <c r="D46">
        <v>2.02</v>
      </c>
      <c r="E46">
        <v>2.421</v>
      </c>
      <c r="F46">
        <v>2.701</v>
      </c>
      <c r="G46">
        <v>3.301</v>
      </c>
    </row>
    <row r="47" spans="1:7" ht="15">
      <c r="A47">
        <v>42</v>
      </c>
      <c r="B47" s="4">
        <v>1.302</v>
      </c>
      <c r="C47">
        <v>1.682</v>
      </c>
      <c r="D47">
        <v>2.018</v>
      </c>
      <c r="E47">
        <v>2.418</v>
      </c>
      <c r="F47">
        <v>2.698</v>
      </c>
      <c r="G47">
        <v>3.296</v>
      </c>
    </row>
    <row r="48" spans="1:7" ht="15">
      <c r="A48">
        <v>43</v>
      </c>
      <c r="B48" s="4">
        <v>1.302</v>
      </c>
      <c r="C48">
        <v>1.681</v>
      </c>
      <c r="D48">
        <v>2.017</v>
      </c>
      <c r="E48">
        <v>2.416</v>
      </c>
      <c r="F48">
        <v>2.695</v>
      </c>
      <c r="G48">
        <v>3.291</v>
      </c>
    </row>
    <row r="49" spans="1:7" ht="15">
      <c r="A49">
        <v>44</v>
      </c>
      <c r="B49" s="4">
        <v>1.301</v>
      </c>
      <c r="C49">
        <v>1.68</v>
      </c>
      <c r="D49">
        <v>2.015</v>
      </c>
      <c r="E49">
        <v>2.414</v>
      </c>
      <c r="F49">
        <v>2.692</v>
      </c>
      <c r="G49">
        <v>3.286</v>
      </c>
    </row>
    <row r="50" spans="1:7" ht="15">
      <c r="A50">
        <v>45</v>
      </c>
      <c r="B50" s="4">
        <v>1.301</v>
      </c>
      <c r="C50">
        <v>1.679</v>
      </c>
      <c r="D50">
        <v>2.014</v>
      </c>
      <c r="E50">
        <v>2.412</v>
      </c>
      <c r="F50">
        <v>2.69</v>
      </c>
      <c r="G50">
        <v>3.281</v>
      </c>
    </row>
    <row r="51" spans="1:7" ht="15">
      <c r="A51">
        <v>46</v>
      </c>
      <c r="B51" s="4">
        <v>1.3</v>
      </c>
      <c r="C51">
        <v>1.679</v>
      </c>
      <c r="D51">
        <v>2.013</v>
      </c>
      <c r="E51">
        <v>2.41</v>
      </c>
      <c r="F51">
        <v>2.687</v>
      </c>
      <c r="G51">
        <v>3.277</v>
      </c>
    </row>
    <row r="52" spans="1:7" ht="15">
      <c r="A52">
        <v>47</v>
      </c>
      <c r="B52" s="4">
        <v>1.3</v>
      </c>
      <c r="C52">
        <v>1.678</v>
      </c>
      <c r="D52">
        <v>2.012</v>
      </c>
      <c r="E52">
        <v>2.408</v>
      </c>
      <c r="F52">
        <v>2.685</v>
      </c>
      <c r="G52">
        <v>3.273</v>
      </c>
    </row>
    <row r="53" spans="1:7" ht="15">
      <c r="A53">
        <v>48</v>
      </c>
      <c r="B53" s="4">
        <v>1.299</v>
      </c>
      <c r="C53">
        <v>1.677</v>
      </c>
      <c r="D53">
        <v>2.011</v>
      </c>
      <c r="E53">
        <v>2.407</v>
      </c>
      <c r="F53">
        <v>2.682</v>
      </c>
      <c r="G53">
        <v>3.269</v>
      </c>
    </row>
    <row r="54" spans="1:7" ht="15">
      <c r="A54">
        <v>49</v>
      </c>
      <c r="B54" s="4">
        <v>1.299</v>
      </c>
      <c r="C54">
        <v>1.677</v>
      </c>
      <c r="D54">
        <v>2.01</v>
      </c>
      <c r="E54">
        <v>2.405</v>
      </c>
      <c r="F54">
        <v>2.68</v>
      </c>
      <c r="G54">
        <v>3.265</v>
      </c>
    </row>
    <row r="55" spans="1:7" ht="15">
      <c r="A55">
        <v>50</v>
      </c>
      <c r="B55" s="4">
        <v>1.299</v>
      </c>
      <c r="C55">
        <v>1.676</v>
      </c>
      <c r="D55">
        <v>2.009</v>
      </c>
      <c r="E55">
        <v>2.403</v>
      </c>
      <c r="F55">
        <v>2.678</v>
      </c>
      <c r="G55">
        <v>3.261</v>
      </c>
    </row>
    <row r="56" spans="1:7" ht="15">
      <c r="A56">
        <v>51</v>
      </c>
      <c r="B56" s="4">
        <v>1.298</v>
      </c>
      <c r="C56">
        <v>1.675</v>
      </c>
      <c r="D56">
        <v>2.008</v>
      </c>
      <c r="E56">
        <v>2.402</v>
      </c>
      <c r="F56">
        <v>2.676</v>
      </c>
      <c r="G56">
        <v>3.258</v>
      </c>
    </row>
    <row r="57" spans="1:7" ht="15">
      <c r="A57">
        <v>52</v>
      </c>
      <c r="B57" s="4">
        <v>1.298</v>
      </c>
      <c r="C57">
        <v>1.675</v>
      </c>
      <c r="D57">
        <v>2.007</v>
      </c>
      <c r="E57">
        <v>2.4</v>
      </c>
      <c r="F57">
        <v>2.674</v>
      </c>
      <c r="G57">
        <v>3.255</v>
      </c>
    </row>
    <row r="58" spans="1:7" ht="15">
      <c r="A58">
        <v>53</v>
      </c>
      <c r="B58" s="4">
        <v>1.298</v>
      </c>
      <c r="C58">
        <v>1.674</v>
      </c>
      <c r="D58">
        <v>2.006</v>
      </c>
      <c r="E58">
        <v>2.399</v>
      </c>
      <c r="F58">
        <v>2.672</v>
      </c>
      <c r="G58">
        <v>3.251</v>
      </c>
    </row>
    <row r="59" spans="1:7" ht="15">
      <c r="A59">
        <v>54</v>
      </c>
      <c r="B59" s="4">
        <v>1.297</v>
      </c>
      <c r="C59">
        <v>1.674</v>
      </c>
      <c r="D59">
        <v>2.005</v>
      </c>
      <c r="E59">
        <v>2.397</v>
      </c>
      <c r="F59">
        <v>2.67</v>
      </c>
      <c r="G59">
        <v>3.248</v>
      </c>
    </row>
    <row r="60" spans="1:7" ht="15">
      <c r="A60">
        <v>55</v>
      </c>
      <c r="B60" s="4">
        <v>1.297</v>
      </c>
      <c r="C60">
        <v>1.673</v>
      </c>
      <c r="D60">
        <v>2.004</v>
      </c>
      <c r="E60">
        <v>2.396</v>
      </c>
      <c r="F60">
        <v>2.668</v>
      </c>
      <c r="G60">
        <v>3.245</v>
      </c>
    </row>
    <row r="61" spans="1:7" ht="15">
      <c r="A61">
        <v>56</v>
      </c>
      <c r="B61" s="4">
        <v>1.297</v>
      </c>
      <c r="C61">
        <v>1.673</v>
      </c>
      <c r="D61">
        <v>2.003</v>
      </c>
      <c r="E61">
        <v>2.395</v>
      </c>
      <c r="F61">
        <v>2.667</v>
      </c>
      <c r="G61">
        <v>3.242</v>
      </c>
    </row>
    <row r="62" spans="1:7" ht="15">
      <c r="A62">
        <v>57</v>
      </c>
      <c r="B62" s="4">
        <v>1.297</v>
      </c>
      <c r="C62">
        <v>1.672</v>
      </c>
      <c r="D62">
        <v>2.002</v>
      </c>
      <c r="E62">
        <v>2.394</v>
      </c>
      <c r="F62">
        <v>2.665</v>
      </c>
      <c r="G62">
        <v>3.239</v>
      </c>
    </row>
    <row r="63" spans="1:7" ht="15">
      <c r="A63">
        <v>58</v>
      </c>
      <c r="B63" s="4">
        <v>1.296</v>
      </c>
      <c r="C63">
        <v>1.672</v>
      </c>
      <c r="D63">
        <v>2.002</v>
      </c>
      <c r="E63">
        <v>2.392</v>
      </c>
      <c r="F63">
        <v>2.663</v>
      </c>
      <c r="G63">
        <v>3.237</v>
      </c>
    </row>
    <row r="64" spans="1:7" ht="15">
      <c r="A64">
        <v>59</v>
      </c>
      <c r="B64" s="4">
        <v>1.296</v>
      </c>
      <c r="C64">
        <v>1.671</v>
      </c>
      <c r="D64">
        <v>2.001</v>
      </c>
      <c r="E64">
        <v>2.391</v>
      </c>
      <c r="F64">
        <v>2.662</v>
      </c>
      <c r="G64">
        <v>3.234</v>
      </c>
    </row>
    <row r="65" spans="1:7" ht="15">
      <c r="A65">
        <v>60</v>
      </c>
      <c r="B65" s="4">
        <v>1.296</v>
      </c>
      <c r="C65">
        <v>1.671</v>
      </c>
      <c r="D65">
        <v>2</v>
      </c>
      <c r="E65">
        <v>2.39</v>
      </c>
      <c r="F65">
        <v>2.66</v>
      </c>
      <c r="G65">
        <v>3.232</v>
      </c>
    </row>
    <row r="66" spans="1:7" ht="15">
      <c r="A66">
        <v>61</v>
      </c>
      <c r="B66" s="4">
        <v>1.296</v>
      </c>
      <c r="C66">
        <v>1.67</v>
      </c>
      <c r="D66">
        <v>2</v>
      </c>
      <c r="E66">
        <v>2.389</v>
      </c>
      <c r="F66">
        <v>2.659</v>
      </c>
      <c r="G66">
        <v>3.229</v>
      </c>
    </row>
    <row r="67" spans="1:7" ht="15">
      <c r="A67">
        <v>62</v>
      </c>
      <c r="B67" s="4">
        <v>1.295</v>
      </c>
      <c r="C67">
        <v>1.67</v>
      </c>
      <c r="D67">
        <v>1.999</v>
      </c>
      <c r="E67">
        <v>2.388</v>
      </c>
      <c r="F67">
        <v>2.657</v>
      </c>
      <c r="G67">
        <v>3.227</v>
      </c>
    </row>
    <row r="68" spans="1:7" ht="15">
      <c r="A68">
        <v>63</v>
      </c>
      <c r="B68" s="4">
        <v>1.295</v>
      </c>
      <c r="C68">
        <v>1.669</v>
      </c>
      <c r="D68">
        <v>1.998</v>
      </c>
      <c r="E68">
        <v>2.387</v>
      </c>
      <c r="F68">
        <v>2.656</v>
      </c>
      <c r="G68">
        <v>3.225</v>
      </c>
    </row>
    <row r="69" spans="1:7" ht="15">
      <c r="A69">
        <v>64</v>
      </c>
      <c r="B69" s="4">
        <v>1.295</v>
      </c>
      <c r="C69">
        <v>1.669</v>
      </c>
      <c r="D69">
        <v>1.998</v>
      </c>
      <c r="E69">
        <v>2.386</v>
      </c>
      <c r="F69">
        <v>2.655</v>
      </c>
      <c r="G69">
        <v>3.223</v>
      </c>
    </row>
    <row r="70" spans="1:7" ht="15">
      <c r="A70">
        <v>65</v>
      </c>
      <c r="B70" s="4">
        <v>1.295</v>
      </c>
      <c r="C70">
        <v>1.669</v>
      </c>
      <c r="D70">
        <v>1.997</v>
      </c>
      <c r="E70">
        <v>2.385</v>
      </c>
      <c r="F70">
        <v>2.654</v>
      </c>
      <c r="G70">
        <v>3.22</v>
      </c>
    </row>
    <row r="71" spans="1:7" ht="15">
      <c r="A71">
        <v>66</v>
      </c>
      <c r="B71" s="4">
        <v>1.295</v>
      </c>
      <c r="C71">
        <v>1.668</v>
      </c>
      <c r="D71">
        <v>1.997</v>
      </c>
      <c r="E71">
        <v>2.384</v>
      </c>
      <c r="F71">
        <v>2.652</v>
      </c>
      <c r="G71">
        <v>3.218</v>
      </c>
    </row>
    <row r="72" spans="1:7" ht="15">
      <c r="A72">
        <v>67</v>
      </c>
      <c r="B72" s="4">
        <v>1.294</v>
      </c>
      <c r="C72">
        <v>1.668</v>
      </c>
      <c r="D72">
        <v>1.996</v>
      </c>
      <c r="E72">
        <v>2.383</v>
      </c>
      <c r="F72">
        <v>2.651</v>
      </c>
      <c r="G72">
        <v>3.216</v>
      </c>
    </row>
    <row r="73" spans="1:7" ht="15">
      <c r="A73">
        <v>68</v>
      </c>
      <c r="B73" s="4">
        <v>1.294</v>
      </c>
      <c r="C73">
        <v>1.668</v>
      </c>
      <c r="D73">
        <v>1.995</v>
      </c>
      <c r="E73">
        <v>2.382</v>
      </c>
      <c r="F73">
        <v>2.65</v>
      </c>
      <c r="G73">
        <v>3.214</v>
      </c>
    </row>
    <row r="74" spans="1:7" ht="15">
      <c r="A74">
        <v>69</v>
      </c>
      <c r="B74" s="4">
        <v>1.294</v>
      </c>
      <c r="C74">
        <v>1.667</v>
      </c>
      <c r="D74">
        <v>1.995</v>
      </c>
      <c r="E74">
        <v>2.382</v>
      </c>
      <c r="F74">
        <v>2.649</v>
      </c>
      <c r="G74">
        <v>3.213</v>
      </c>
    </row>
    <row r="75" spans="1:7" ht="15">
      <c r="A75">
        <v>70</v>
      </c>
      <c r="B75" s="4">
        <v>1.294</v>
      </c>
      <c r="C75">
        <v>1.667</v>
      </c>
      <c r="D75">
        <v>1.994</v>
      </c>
      <c r="E75">
        <v>2.381</v>
      </c>
      <c r="F75">
        <v>2.648</v>
      </c>
      <c r="G75">
        <v>3.211</v>
      </c>
    </row>
    <row r="76" spans="1:7" ht="15">
      <c r="A76">
        <v>71</v>
      </c>
      <c r="B76" s="4">
        <v>1.294</v>
      </c>
      <c r="C76">
        <v>1.667</v>
      </c>
      <c r="D76">
        <v>1.994</v>
      </c>
      <c r="E76">
        <v>2.38</v>
      </c>
      <c r="F76">
        <v>2.647</v>
      </c>
      <c r="G76">
        <v>3.209</v>
      </c>
    </row>
    <row r="77" spans="1:7" ht="15">
      <c r="A77">
        <v>72</v>
      </c>
      <c r="B77" s="4">
        <v>1.293</v>
      </c>
      <c r="C77">
        <v>1.666</v>
      </c>
      <c r="D77">
        <v>1.993</v>
      </c>
      <c r="E77">
        <v>2.379</v>
      </c>
      <c r="F77">
        <v>2.646</v>
      </c>
      <c r="G77">
        <v>3.207</v>
      </c>
    </row>
    <row r="78" spans="1:7" ht="15">
      <c r="A78">
        <v>73</v>
      </c>
      <c r="B78" s="4">
        <v>1.293</v>
      </c>
      <c r="C78">
        <v>1.666</v>
      </c>
      <c r="D78">
        <v>1.993</v>
      </c>
      <c r="E78">
        <v>2.379</v>
      </c>
      <c r="F78">
        <v>2.645</v>
      </c>
      <c r="G78">
        <v>3.206</v>
      </c>
    </row>
    <row r="79" spans="1:7" ht="15">
      <c r="A79">
        <v>74</v>
      </c>
      <c r="B79" s="4">
        <v>1.293</v>
      </c>
      <c r="C79">
        <v>1.666</v>
      </c>
      <c r="D79">
        <v>1.993</v>
      </c>
      <c r="E79">
        <v>2.378</v>
      </c>
      <c r="F79">
        <v>2.644</v>
      </c>
      <c r="G79">
        <v>3.204</v>
      </c>
    </row>
    <row r="80" spans="1:7" ht="15">
      <c r="A80">
        <v>75</v>
      </c>
      <c r="B80" s="4">
        <v>1.293</v>
      </c>
      <c r="C80">
        <v>1.665</v>
      </c>
      <c r="D80">
        <v>1.992</v>
      </c>
      <c r="E80">
        <v>2.377</v>
      </c>
      <c r="F80">
        <v>2.643</v>
      </c>
      <c r="G80">
        <v>3.202</v>
      </c>
    </row>
    <row r="81" spans="1:7" ht="15">
      <c r="A81">
        <v>76</v>
      </c>
      <c r="B81" s="4">
        <v>1.293</v>
      </c>
      <c r="C81">
        <v>1.665</v>
      </c>
      <c r="D81">
        <v>1.992</v>
      </c>
      <c r="E81">
        <v>2.376</v>
      </c>
      <c r="F81">
        <v>2.642</v>
      </c>
      <c r="G81">
        <v>3.201</v>
      </c>
    </row>
    <row r="82" spans="1:7" ht="15">
      <c r="A82">
        <v>77</v>
      </c>
      <c r="B82" s="4">
        <v>1.293</v>
      </c>
      <c r="C82">
        <v>1.665</v>
      </c>
      <c r="D82">
        <v>1.991</v>
      </c>
      <c r="E82">
        <v>2.376</v>
      </c>
      <c r="F82">
        <v>2.641</v>
      </c>
      <c r="G82">
        <v>3.199</v>
      </c>
    </row>
    <row r="83" spans="1:7" ht="15">
      <c r="A83">
        <v>78</v>
      </c>
      <c r="B83" s="4">
        <v>1.292</v>
      </c>
      <c r="C83">
        <v>1.665</v>
      </c>
      <c r="D83">
        <v>1.991</v>
      </c>
      <c r="E83">
        <v>2.375</v>
      </c>
      <c r="F83">
        <v>2.64</v>
      </c>
      <c r="G83">
        <v>3.198</v>
      </c>
    </row>
    <row r="84" spans="1:7" ht="15">
      <c r="A84">
        <v>79</v>
      </c>
      <c r="B84" s="4">
        <v>1.292</v>
      </c>
      <c r="C84">
        <v>1.664</v>
      </c>
      <c r="D84">
        <v>1.99</v>
      </c>
      <c r="E84">
        <v>2.374</v>
      </c>
      <c r="F84">
        <v>2.64</v>
      </c>
      <c r="G84">
        <v>3.197</v>
      </c>
    </row>
    <row r="85" spans="1:7" ht="15">
      <c r="A85">
        <v>80</v>
      </c>
      <c r="B85" s="4">
        <v>1.292</v>
      </c>
      <c r="C85">
        <v>1.664</v>
      </c>
      <c r="D85">
        <v>1.99</v>
      </c>
      <c r="E85">
        <v>2.374</v>
      </c>
      <c r="F85">
        <v>2.639</v>
      </c>
      <c r="G85">
        <v>3.195</v>
      </c>
    </row>
    <row r="86" spans="1:7" ht="15">
      <c r="A86">
        <v>81</v>
      </c>
      <c r="B86" s="4">
        <v>1.292</v>
      </c>
      <c r="C86">
        <v>1.664</v>
      </c>
      <c r="D86">
        <v>1.99</v>
      </c>
      <c r="E86">
        <v>2.373</v>
      </c>
      <c r="F86">
        <v>2.638</v>
      </c>
      <c r="G86">
        <v>3.194</v>
      </c>
    </row>
    <row r="87" spans="1:7" ht="15">
      <c r="A87">
        <v>82</v>
      </c>
      <c r="B87" s="4">
        <v>1.292</v>
      </c>
      <c r="C87">
        <v>1.664</v>
      </c>
      <c r="D87">
        <v>1.989</v>
      </c>
      <c r="E87">
        <v>2.373</v>
      </c>
      <c r="F87">
        <v>2.637</v>
      </c>
      <c r="G87">
        <v>3.193</v>
      </c>
    </row>
    <row r="88" spans="1:7" ht="15">
      <c r="A88">
        <v>83</v>
      </c>
      <c r="B88" s="4">
        <v>1.292</v>
      </c>
      <c r="C88">
        <v>1.663</v>
      </c>
      <c r="D88">
        <v>1.989</v>
      </c>
      <c r="E88">
        <v>2.372</v>
      </c>
      <c r="F88">
        <v>2.636</v>
      </c>
      <c r="G88">
        <v>3.191</v>
      </c>
    </row>
    <row r="89" spans="1:7" ht="15">
      <c r="A89">
        <v>84</v>
      </c>
      <c r="B89" s="4">
        <v>1.292</v>
      </c>
      <c r="C89">
        <v>1.663</v>
      </c>
      <c r="D89">
        <v>1.989</v>
      </c>
      <c r="E89">
        <v>2.372</v>
      </c>
      <c r="F89">
        <v>2.636</v>
      </c>
      <c r="G89">
        <v>3.19</v>
      </c>
    </row>
    <row r="90" spans="1:7" ht="15">
      <c r="A90">
        <v>85</v>
      </c>
      <c r="B90" s="4">
        <v>1.292</v>
      </c>
      <c r="C90">
        <v>1.663</v>
      </c>
      <c r="D90">
        <v>1.988</v>
      </c>
      <c r="E90">
        <v>2.371</v>
      </c>
      <c r="F90">
        <v>2.635</v>
      </c>
      <c r="G90">
        <v>3.189</v>
      </c>
    </row>
    <row r="91" spans="1:7" ht="15">
      <c r="A91">
        <v>86</v>
      </c>
      <c r="B91" s="4">
        <v>1.291</v>
      </c>
      <c r="C91">
        <v>1.663</v>
      </c>
      <c r="D91">
        <v>1.988</v>
      </c>
      <c r="E91">
        <v>2.37</v>
      </c>
      <c r="F91">
        <v>2.634</v>
      </c>
      <c r="G91">
        <v>3.188</v>
      </c>
    </row>
    <row r="92" spans="1:7" ht="15">
      <c r="A92">
        <v>87</v>
      </c>
      <c r="B92" s="4">
        <v>1.291</v>
      </c>
      <c r="C92">
        <v>1.663</v>
      </c>
      <c r="D92">
        <v>1.988</v>
      </c>
      <c r="E92">
        <v>2.37</v>
      </c>
      <c r="F92">
        <v>2.634</v>
      </c>
      <c r="G92">
        <v>3.187</v>
      </c>
    </row>
    <row r="93" spans="1:7" ht="15">
      <c r="A93">
        <v>88</v>
      </c>
      <c r="B93" s="4">
        <v>1.291</v>
      </c>
      <c r="C93">
        <v>1.662</v>
      </c>
      <c r="D93">
        <v>1.987</v>
      </c>
      <c r="E93">
        <v>2.369</v>
      </c>
      <c r="F93">
        <v>2.633</v>
      </c>
      <c r="G93">
        <v>3.185</v>
      </c>
    </row>
    <row r="94" spans="1:7" ht="15">
      <c r="A94">
        <v>89</v>
      </c>
      <c r="B94" s="4">
        <v>1.291</v>
      </c>
      <c r="C94">
        <v>1.662</v>
      </c>
      <c r="D94">
        <v>1.987</v>
      </c>
      <c r="E94">
        <v>2.369</v>
      </c>
      <c r="F94">
        <v>2.632</v>
      </c>
      <c r="G94">
        <v>3.184</v>
      </c>
    </row>
    <row r="95" spans="1:7" ht="15">
      <c r="A95">
        <v>90</v>
      </c>
      <c r="B95" s="4">
        <v>1.291</v>
      </c>
      <c r="C95">
        <v>1.662</v>
      </c>
      <c r="D95">
        <v>1.987</v>
      </c>
      <c r="E95">
        <v>2.368</v>
      </c>
      <c r="F95">
        <v>2.632</v>
      </c>
      <c r="G95">
        <v>3.183</v>
      </c>
    </row>
    <row r="96" spans="1:7" ht="15">
      <c r="A96">
        <v>91</v>
      </c>
      <c r="B96" s="4">
        <v>1.291</v>
      </c>
      <c r="C96">
        <v>1.662</v>
      </c>
      <c r="D96">
        <v>1.986</v>
      </c>
      <c r="E96">
        <v>2.368</v>
      </c>
      <c r="F96">
        <v>2.631</v>
      </c>
      <c r="G96">
        <v>3.182</v>
      </c>
    </row>
    <row r="97" spans="1:7" ht="15">
      <c r="A97">
        <v>92</v>
      </c>
      <c r="B97" s="4">
        <v>1.291</v>
      </c>
      <c r="C97">
        <v>1.662</v>
      </c>
      <c r="D97">
        <v>1.986</v>
      </c>
      <c r="E97">
        <v>2.368</v>
      </c>
      <c r="F97">
        <v>2.63</v>
      </c>
      <c r="G97">
        <v>3.181</v>
      </c>
    </row>
    <row r="98" spans="1:7" ht="15">
      <c r="A98">
        <v>93</v>
      </c>
      <c r="B98" s="4">
        <v>1.291</v>
      </c>
      <c r="C98">
        <v>1.661</v>
      </c>
      <c r="D98">
        <v>1.986</v>
      </c>
      <c r="E98">
        <v>2.367</v>
      </c>
      <c r="F98">
        <v>2.63</v>
      </c>
      <c r="G98">
        <v>3.18</v>
      </c>
    </row>
    <row r="99" spans="1:7" ht="15">
      <c r="A99">
        <v>94</v>
      </c>
      <c r="B99" s="4">
        <v>1.291</v>
      </c>
      <c r="C99">
        <v>1.661</v>
      </c>
      <c r="D99">
        <v>1.986</v>
      </c>
      <c r="E99">
        <v>2.367</v>
      </c>
      <c r="F99">
        <v>2.629</v>
      </c>
      <c r="G99">
        <v>3.179</v>
      </c>
    </row>
    <row r="100" spans="1:7" ht="15">
      <c r="A100">
        <v>95</v>
      </c>
      <c r="B100" s="4">
        <v>1.291</v>
      </c>
      <c r="C100">
        <v>1.661</v>
      </c>
      <c r="D100">
        <v>1.985</v>
      </c>
      <c r="E100">
        <v>2.366</v>
      </c>
      <c r="F100">
        <v>2.629</v>
      </c>
      <c r="G100">
        <v>3.178</v>
      </c>
    </row>
    <row r="101" spans="1:7" ht="15">
      <c r="A101">
        <v>96</v>
      </c>
      <c r="B101" s="4">
        <v>1.29</v>
      </c>
      <c r="C101">
        <v>1.661</v>
      </c>
      <c r="D101">
        <v>1.985</v>
      </c>
      <c r="E101">
        <v>2.366</v>
      </c>
      <c r="F101">
        <v>2.628</v>
      </c>
      <c r="G101">
        <v>3.177</v>
      </c>
    </row>
    <row r="102" spans="1:7" ht="15">
      <c r="A102">
        <v>97</v>
      </c>
      <c r="B102" s="4">
        <v>1.29</v>
      </c>
      <c r="C102">
        <v>1.661</v>
      </c>
      <c r="D102">
        <v>1.985</v>
      </c>
      <c r="E102">
        <v>2.365</v>
      </c>
      <c r="F102">
        <v>2.627</v>
      </c>
      <c r="G102">
        <v>3.176</v>
      </c>
    </row>
    <row r="103" spans="1:7" ht="15">
      <c r="A103">
        <v>98</v>
      </c>
      <c r="B103" s="4">
        <v>1.29</v>
      </c>
      <c r="C103">
        <v>1.661</v>
      </c>
      <c r="D103">
        <v>1.984</v>
      </c>
      <c r="E103">
        <v>2.365</v>
      </c>
      <c r="F103">
        <v>2.627</v>
      </c>
      <c r="G103">
        <v>3.175</v>
      </c>
    </row>
    <row r="104" spans="1:7" ht="15">
      <c r="A104">
        <v>99</v>
      </c>
      <c r="B104" s="4">
        <v>1.29</v>
      </c>
      <c r="C104">
        <v>1.66</v>
      </c>
      <c r="D104">
        <v>1.984</v>
      </c>
      <c r="E104">
        <v>2.365</v>
      </c>
      <c r="F104">
        <v>2.626</v>
      </c>
      <c r="G104">
        <v>3.175</v>
      </c>
    </row>
    <row r="105" spans="1:7" ht="15">
      <c r="A105">
        <v>100</v>
      </c>
      <c r="B105" s="4">
        <v>1.29</v>
      </c>
      <c r="C105">
        <v>1.66</v>
      </c>
      <c r="D105">
        <v>1.984</v>
      </c>
      <c r="E105">
        <v>2.364</v>
      </c>
      <c r="F105">
        <v>2.626</v>
      </c>
      <c r="G105">
        <v>3.174</v>
      </c>
    </row>
    <row r="106" spans="1:7" ht="15">
      <c r="A106" t="s">
        <v>1</v>
      </c>
      <c r="B106" s="4">
        <v>1.282</v>
      </c>
      <c r="C106">
        <v>1.645</v>
      </c>
      <c r="D106">
        <v>1.96</v>
      </c>
      <c r="E106">
        <v>2.326</v>
      </c>
      <c r="F106">
        <v>2.576</v>
      </c>
      <c r="G106">
        <v>3.09</v>
      </c>
    </row>
    <row r="111" ht="15">
      <c r="A111" s="1" t="s">
        <v>3</v>
      </c>
    </row>
  </sheetData>
  <sheetProtection/>
  <hyperlinks>
    <hyperlink ref="A111" r:id="rId1" display="http://www.itl.nist.gov/div898/handbook/eda/section3/eda3672.htm"/>
  </hyperlinks>
  <printOptions/>
  <pageMargins left="0.7" right="0.7" top="0.75" bottom="0.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73.421875" style="0" customWidth="1"/>
    <col min="5" max="5" width="28.421875" style="0" bestFit="1" customWidth="1"/>
  </cols>
  <sheetData>
    <row r="1" spans="1:7" ht="15">
      <c r="A1" s="5"/>
      <c r="B1" s="5"/>
      <c r="C1" s="5"/>
      <c r="D1" s="5"/>
      <c r="E1" s="5"/>
      <c r="F1" s="5"/>
      <c r="G1" s="5"/>
    </row>
    <row r="2" ht="15.75" thickBot="1">
      <c r="A2" s="16" t="s">
        <v>32</v>
      </c>
    </row>
    <row r="3" spans="1:5" ht="15">
      <c r="A3" t="s">
        <v>33</v>
      </c>
      <c r="E3" s="24" t="s">
        <v>24</v>
      </c>
    </row>
    <row r="4" ht="15">
      <c r="E4" s="25" t="s">
        <v>25</v>
      </c>
    </row>
    <row r="5" spans="1:5" ht="15">
      <c r="A5" s="16" t="s">
        <v>61</v>
      </c>
      <c r="E5" s="25" t="s">
        <v>26</v>
      </c>
    </row>
    <row r="6" spans="1:5" ht="15.75" thickBot="1">
      <c r="A6" t="s">
        <v>34</v>
      </c>
      <c r="E6" s="26" t="s">
        <v>27</v>
      </c>
    </row>
    <row r="7" ht="15">
      <c r="A7" t="s">
        <v>40</v>
      </c>
    </row>
    <row r="8" ht="15">
      <c r="A8" t="s">
        <v>41</v>
      </c>
    </row>
    <row r="28" ht="15">
      <c r="A28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Beranek, Ashley</dc:creator>
  <cp:keywords/>
  <dc:description/>
  <cp:lastModifiedBy>Beranek, Ashley</cp:lastModifiedBy>
  <cp:lastPrinted>2015-01-15T15:52:42Z</cp:lastPrinted>
  <dcterms:created xsi:type="dcterms:W3CDTF">2013-02-19T19:05:26Z</dcterms:created>
  <dcterms:modified xsi:type="dcterms:W3CDTF">2015-07-09T21:53:41Z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